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46.xml" ContentType="application/vnd.openxmlformats-officedocument.drawingml.chartshapes+xml"/>
  <Override PartName="/xl/drawings/drawing35.xml" ContentType="application/vnd.openxmlformats-officedocument.drawingml.chartshapes+xml"/>
  <Override PartName="/xl/drawings/drawing16.xml" ContentType="application/vnd.openxmlformats-officedocument.drawingml.chartshapes+xml"/>
  <Override PartName="/xl/drawings/drawing14.xml" ContentType="application/vnd.openxmlformats-officedocument.drawingml.chartshapes+xml"/>
  <Override PartName="/xl/drawings/drawing11.xml" ContentType="application/vnd.openxmlformats-officedocument.drawingml.chartshapes+xml"/>
  <Override PartName="/xl/drawings/drawing7.xml" ContentType="application/vnd.openxmlformats-officedocument.drawingml.chartshapes+xml"/>
  <Override PartName="/xl/workbook.xml" ContentType="application/vnd.openxmlformats-officedocument.spreadsheetml.sheet.main+xml"/>
  <Override PartName="/xl/worksheets/sheet13.xml" ContentType="application/vnd.openxmlformats-officedocument.spreadsheetml.worksheet+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47.xml" ContentType="application/vnd.openxmlformats-officedocument.drawing+xml"/>
  <Override PartName="/xl/chartsheets/sheet4.xml" ContentType="application/vnd.openxmlformats-officedocument.spreadsheetml.chartsheet+xml"/>
  <Override PartName="/xl/charts/chart7.xml" ContentType="application/vnd.openxmlformats-officedocument.drawingml.chart+xml"/>
  <Override PartName="/xl/drawings/drawing43.xml" ContentType="application/vnd.openxmlformats-officedocument.drawing+xml"/>
  <Override PartName="/xl/worksheets/sheet1.xml" ContentType="application/vnd.openxmlformats-officedocument.spreadsheetml.worksheet+xml"/>
  <Override PartName="/xl/drawings/drawing45.xml" ContentType="application/vnd.openxmlformats-officedocument.drawing+xml"/>
  <Override PartName="/xl/worksheets/sheet7.xml" ContentType="application/vnd.openxmlformats-officedocument.spreadsheetml.work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drawings/drawing42.xml" ContentType="application/vnd.openxmlformats-officedocument.drawing+xml"/>
  <Override PartName="/xl/drawings/drawing44.xml" ContentType="application/vnd.openxmlformats-officedocument.drawing+xml"/>
  <Override PartName="/xl/sharedStrings.xml" ContentType="application/vnd.openxmlformats-officedocument.spreadsheetml.sharedStrings+xml"/>
  <Override PartName="/xl/drawings/drawing20.xml" ContentType="application/vnd.openxmlformats-officedocument.drawing+xml"/>
  <Override PartName="/xl/drawings/drawing19.xml" ContentType="application/vnd.openxmlformats-officedocument.drawing+xml"/>
  <Override PartName="/xl/drawings/drawing1.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drawings/drawing21.xml" ContentType="application/vnd.openxmlformats-officedocument.drawing+xml"/>
  <Override PartName="/xl/styles.xml" ContentType="application/vnd.openxmlformats-officedocument.spreadsheetml.styles+xml"/>
  <Override PartName="/xl/drawings/drawing22.xml" ContentType="application/vnd.openxmlformats-officedocument.drawing+xml"/>
  <Override PartName="/xl/worksheets/sheet12.xml" ContentType="application/vnd.openxmlformats-officedocument.spreadsheetml.worksheet+xml"/>
  <Override PartName="/xl/drawings/drawing25.xml" ContentType="application/vnd.openxmlformats-officedocument.drawing+xml"/>
  <Override PartName="/xl/worksheets/sheet38.xml" ContentType="application/vnd.openxmlformats-officedocument.spreadsheetml.worksheet+xml"/>
  <Override PartName="/xl/drawings/drawing24.xml" ContentType="application/vnd.openxmlformats-officedocument.drawing+xml"/>
  <Override PartName="/xl/worksheets/sheet39.xml" ContentType="application/vnd.openxmlformats-officedocument.spreadsheetml.worksheet+xml"/>
  <Override PartName="/xl/drawings/drawing23.xml" ContentType="application/vnd.openxmlformats-officedocument.drawing+xml"/>
  <Override PartName="/xl/theme/theme1.xml" ContentType="application/vnd.openxmlformats-officedocument.theme+xml"/>
  <Override PartName="/xl/worksheets/sheet8.xml" ContentType="application/vnd.openxmlformats-officedocument.spreadsheetml.worksheet+xml"/>
  <Override PartName="/xl/charts/chart5.xml" ContentType="application/vnd.openxmlformats-officedocument.drawingml.chart+xml"/>
  <Override PartName="/xl/drawings/drawing15.xml" ContentType="application/vnd.openxmlformats-officedocument.drawing+xml"/>
  <Override PartName="/xl/drawings/drawing3.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drawing4.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6.xml" ContentType="application/vnd.openxmlformats-officedocument.drawing+xml"/>
  <Override PartName="/xl/charts/chart1.xml" ContentType="application/vnd.openxmlformats-officedocument.drawingml.chart+xml"/>
  <Override PartName="/xl/drawings/drawing10.xml" ContentType="application/vnd.openxmlformats-officedocument.drawing+xml"/>
  <Override PartName="/xl/charts/chart3.xml" ContentType="application/vnd.openxmlformats-officedocument.drawingml.chart+xml"/>
  <Override PartName="/xl/worksheets/sheet10.xml" ContentType="application/vnd.openxmlformats-officedocument.spreadsheetml.worksheet+xml"/>
  <Override PartName="/xl/drawings/drawing2.xml" ContentType="application/vnd.openxmlformats-officedocument.drawing+xml"/>
  <Override PartName="/xl/worksheets/sheet9.xml" ContentType="application/vnd.openxmlformats-officedocument.spreadsheetml.worksheet+xml"/>
  <Override PartName="/xl/charts/chart4.xml" ContentType="application/vnd.openxmlformats-officedocument.drawingml.chart+xml"/>
  <Override PartName="/xl/drawings/drawing13.xml" ContentType="application/vnd.openxmlformats-officedocument.drawing+xml"/>
  <Override PartName="/xl/drawings/drawing12.xml" ContentType="application/vnd.openxmlformats-officedocument.drawing+xml"/>
  <Override PartName="/xl/drawings/drawing26.xml" ContentType="application/vnd.openxmlformats-officedocument.drawing+xml"/>
  <Override PartName="/xl/worksheets/sheet37.xml" ContentType="application/vnd.openxmlformats-officedocument.spreadsheetml.worksheet+xml"/>
  <Override PartName="/xl/drawings/drawing27.xml" ContentType="application/vnd.openxmlformats-officedocument.drawing+xml"/>
  <Override PartName="/xl/worksheets/sheet21.xml" ContentType="application/vnd.openxmlformats-officedocument.spreadsheetml.worksheet+xml"/>
  <Override PartName="/xl/worksheets/sheet22.xml" ContentType="application/vnd.openxmlformats-officedocument.spreadsheetml.worksheet+xml"/>
  <Override PartName="/xl/drawings/drawing37.xml" ContentType="application/vnd.openxmlformats-officedocument.drawing+xml"/>
  <Override PartName="/xl/worksheets/sheet23.xml" ContentType="application/vnd.openxmlformats-officedocument.spreadsheetml.worksheet+xml"/>
  <Override PartName="/xl/worksheets/sheet24.xml" ContentType="application/vnd.openxmlformats-officedocument.spreadsheetml.worksheet+xml"/>
  <Override PartName="/xl/chartsheets/sheet6.xml" ContentType="application/vnd.openxmlformats-officedocument.spreadsheetml.chartsheet+xml"/>
  <Override PartName="/xl/drawings/drawing36.xml" ContentType="application/vnd.openxmlformats-officedocument.drawing+xml"/>
  <Override PartName="/xl/worksheets/sheet25.xml" ContentType="application/vnd.openxmlformats-officedocument.spreadsheetml.worksheet+xml"/>
  <Override PartName="/xl/worksheets/sheet20.xml" ContentType="application/vnd.openxmlformats-officedocument.spreadsheetml.worksheet+xml"/>
  <Override PartName="/xl/drawings/drawing38.xml" ContentType="application/vnd.openxmlformats-officedocument.drawing+xml"/>
  <Override PartName="/xl/worksheets/sheet19.xml" ContentType="application/vnd.openxmlformats-officedocument.spreadsheetml.worksheet+xml"/>
  <Override PartName="/xl/drawings/drawing41.xml" ContentType="application/vnd.openxmlformats-officedocument.drawing+xml"/>
  <Override PartName="/xl/worksheets/sheet14.xml" ContentType="application/vnd.openxmlformats-officedocument.spreadsheetml.worksheet+xml"/>
  <Override PartName="/xl/worksheets/sheet15.xml" ContentType="application/vnd.openxmlformats-officedocument.spreadsheetml.worksheet+xml"/>
  <Override PartName="/xl/drawings/drawing40.xml" ContentType="application/vnd.openxmlformats-officedocument.drawing+xml"/>
  <Override PartName="/xl/worksheets/sheet16.xml" ContentType="application/vnd.openxmlformats-officedocument.spreadsheetml.worksheet+xml"/>
  <Override PartName="/xl/worksheets/sheet17.xml" ContentType="application/vnd.openxmlformats-officedocument.spreadsheetml.worksheet+xml"/>
  <Override PartName="/xl/drawings/drawing39.xml" ContentType="application/vnd.openxmlformats-officedocument.drawing+xml"/>
  <Override PartName="/xl/worksheets/sheet18.xml" ContentType="application/vnd.openxmlformats-officedocument.spreadsheetml.worksheet+xml"/>
  <Override PartName="/xl/worksheets/sheet36.xml" ContentType="application/vnd.openxmlformats-officedocument.spreadsheetml.worksheet+xml"/>
  <Override PartName="/xl/worksheets/sheet26.xml" ContentType="application/vnd.openxmlformats-officedocument.spreadsheetml.worksheet+xml"/>
  <Override PartName="/xl/worksheets/sheet35.xml" ContentType="application/vnd.openxmlformats-officedocument.spreadsheetml.worksheet+xml"/>
  <Override PartName="/xl/worksheets/sheet32.xml" ContentType="application/vnd.openxmlformats-officedocument.spreadsheetml.worksheet+xml"/>
  <Override PartName="/xl/drawings/drawing31.xml" ContentType="application/vnd.openxmlformats-officedocument.drawing+xml"/>
  <Override PartName="/xl/worksheets/sheet33.xml" ContentType="application/vnd.openxmlformats-officedocument.spreadsheetml.worksheet+xml"/>
  <Override PartName="/xl/drawings/drawing30.xml" ContentType="application/vnd.openxmlformats-officedocument.drawing+xml"/>
  <Override PartName="/xl/chartsheets/sheet7.xml" ContentType="application/vnd.openxmlformats-officedocument.spreadsheetml.chartsheet+xml"/>
  <Override PartName="/xl/drawings/drawing29.xml" ContentType="application/vnd.openxmlformats-officedocument.drawing+xml"/>
  <Override PartName="/xl/worksheets/sheet34.xml" ContentType="application/vnd.openxmlformats-officedocument.spreadsheetml.worksheet+xml"/>
  <Override PartName="/xl/drawings/drawing28.xml" ContentType="application/vnd.openxmlformats-officedocument.drawing+xml"/>
  <Override PartName="/xl/worksheets/sheet27.xml" ContentType="application/vnd.openxmlformats-officedocument.spreadsheetml.worksheet+xml"/>
  <Override PartName="/xl/drawings/drawing32.xml" ContentType="application/vnd.openxmlformats-officedocument.drawing+xml"/>
  <Override PartName="/xl/worksheets/sheet28.xml" ContentType="application/vnd.openxmlformats-officedocument.spreadsheetml.worksheet+xml"/>
  <Override PartName="/xl/worksheets/sheet29.xml" ContentType="application/vnd.openxmlformats-officedocument.spreadsheetml.worksheet+xml"/>
  <Override PartName="/xl/chartsheets/sheet5.xml" ContentType="application/vnd.openxmlformats-officedocument.spreadsheetml.chartsheet+xml"/>
  <Override PartName="/xl/worksheets/sheet31.xml" ContentType="application/vnd.openxmlformats-officedocument.spreadsheetml.worksheet+xml"/>
  <Override PartName="/xl/drawings/drawing34.xml" ContentType="application/vnd.openxmlformats-officedocument.drawing+xml"/>
  <Override PartName="/xl/charts/chart6.xml" ContentType="application/vnd.openxmlformats-officedocument.drawingml.chart+xml"/>
  <Override PartName="/xl/worksheets/sheet30.xml" ContentType="application/vnd.openxmlformats-officedocument.spreadsheetml.worksheet+xml"/>
  <Override PartName="/xl/drawings/drawing3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495" yWindow="735" windowWidth="15480" windowHeight="6000" tabRatio="879" firstSheet="10" activeTab="35"/>
  </bookViews>
  <sheets>
    <sheet name="Cover" sheetId="1" r:id="rId1"/>
    <sheet name="المحتويات" sheetId="103" state="hidden" r:id="rId2"/>
    <sheet name="التقديم " sheetId="115" r:id="rId3"/>
    <sheet name="61" sheetId="57" r:id="rId4"/>
    <sheet name="GR_26" sheetId="58" r:id="rId5"/>
    <sheet name="GR_27" sheetId="59" r:id="rId6"/>
    <sheet name="62" sheetId="60" r:id="rId7"/>
    <sheet name="63" sheetId="61" r:id="rId8"/>
    <sheet name="GR_28" sheetId="62" r:id="rId9"/>
    <sheet name="64" sheetId="63" r:id="rId10"/>
    <sheet name="GR_29" sheetId="64" r:id="rId11"/>
    <sheet name="GR_30" sheetId="65" r:id="rId12"/>
    <sheet name="65" sheetId="104" r:id="rId13"/>
    <sheet name="66" sheetId="68" r:id="rId14"/>
    <sheet name="67" sheetId="105" r:id="rId15"/>
    <sheet name="68" sheetId="73" r:id="rId16"/>
    <sheet name="69" sheetId="48" r:id="rId17"/>
    <sheet name="70" sheetId="100" r:id="rId18"/>
    <sheet name="71" sheetId="10" r:id="rId19"/>
    <sheet name="72" sheetId="12" r:id="rId20"/>
    <sheet name="73" sheetId="11" r:id="rId21"/>
    <sheet name="74" sheetId="101" r:id="rId22"/>
    <sheet name="75" sheetId="15" r:id="rId23"/>
    <sheet name="76" sheetId="16" r:id="rId24"/>
    <sheet name="77" sheetId="111" r:id="rId25"/>
    <sheet name="78" sheetId="19" r:id="rId26"/>
    <sheet name="79" sheetId="20" r:id="rId27"/>
    <sheet name="80" sheetId="85" r:id="rId28"/>
    <sheet name="81" sheetId="87" r:id="rId29"/>
    <sheet name="GR_31" sheetId="86" r:id="rId30"/>
    <sheet name="82" sheetId="38" r:id="rId31"/>
    <sheet name="83" sheetId="39" r:id="rId32"/>
    <sheet name="84" sheetId="43" r:id="rId33"/>
    <sheet name="85" sheetId="102" r:id="rId34"/>
    <sheet name="86" sheetId="91" r:id="rId35"/>
    <sheet name="87" sheetId="109" r:id="rId36"/>
    <sheet name="88" sheetId="108" r:id="rId37"/>
    <sheet name="89" sheetId="107" r:id="rId38"/>
    <sheet name="90" sheetId="93" r:id="rId39"/>
    <sheet name="GR_32" sheetId="94" r:id="rId40"/>
    <sheet name="91" sheetId="95" r:id="rId41"/>
    <sheet name="92" sheetId="96" r:id="rId42"/>
    <sheet name="93" sheetId="97" r:id="rId43"/>
    <sheet name="94" sheetId="112" r:id="rId44"/>
    <sheet name="95" sheetId="113" r:id="rId45"/>
    <sheet name="96" sheetId="114" r:id="rId46"/>
  </sheets>
  <definedNames>
    <definedName name="_xlnm.Print_Area" localSheetId="3">'61'!$A$1:$N$25</definedName>
    <definedName name="_xlnm.Print_Area" localSheetId="6">'62'!$A$1:$H$32</definedName>
    <definedName name="_xlnm.Print_Area" localSheetId="7">'63'!$A$1:$J$23</definedName>
    <definedName name="_xlnm.Print_Area" localSheetId="9">'64'!$A$1:$J$23</definedName>
    <definedName name="_xlnm.Print_Area" localSheetId="12">'65'!$A$1:$O$33</definedName>
    <definedName name="_xlnm.Print_Area" localSheetId="13">'66'!$A$1:$L$33</definedName>
    <definedName name="_xlnm.Print_Area" localSheetId="14">'67'!$A$1:$L$30</definedName>
    <definedName name="_xlnm.Print_Area" localSheetId="15">'68'!$A$1:$I$19</definedName>
    <definedName name="_xlnm.Print_Area" localSheetId="16">'69'!$A$1:$P$27</definedName>
    <definedName name="_xlnm.Print_Area" localSheetId="17">'70'!$A$1:$K$15</definedName>
    <definedName name="_xlnm.Print_Area" localSheetId="18">'71'!$A$1:$J$17</definedName>
    <definedName name="_xlnm.Print_Area" localSheetId="19">'72'!$A$1:$M$24</definedName>
    <definedName name="_xlnm.Print_Area" localSheetId="20">'73'!$A$1:$K$31</definedName>
    <definedName name="_xlnm.Print_Area" localSheetId="21">'74'!$A$1:$K$15</definedName>
    <definedName name="_xlnm.Print_Area" localSheetId="22">'75'!$A$1:$K$20</definedName>
    <definedName name="_xlnm.Print_Area" localSheetId="23">'76'!$A$1:$M$30</definedName>
    <definedName name="_xlnm.Print_Area" localSheetId="24">'77'!$A$1:$P$17</definedName>
    <definedName name="_xlnm.Print_Area" localSheetId="25">'78'!$A$1:$L$23</definedName>
    <definedName name="_xlnm.Print_Area" localSheetId="26">'79'!$A$1:$E$39</definedName>
    <definedName name="_xlnm.Print_Area" localSheetId="27">'80'!$A$1:$K$42</definedName>
    <definedName name="_xlnm.Print_Area" localSheetId="28">'81'!$A$1:$L$107</definedName>
    <definedName name="_xlnm.Print_Area" localSheetId="30">'82'!$A$1:$T$16</definedName>
    <definedName name="_xlnm.Print_Area" localSheetId="31">'83'!$A$1:$O$23</definedName>
    <definedName name="_xlnm.Print_Area" localSheetId="32">'84'!$A$1:$K$18</definedName>
    <definedName name="_xlnm.Print_Area" localSheetId="33">'85'!$A$1:$K$18</definedName>
    <definedName name="_xlnm.Print_Area" localSheetId="34">'86'!$A$1:$K$17</definedName>
    <definedName name="_xlnm.Print_Area" localSheetId="35">'87'!$A$1:$P$13</definedName>
    <definedName name="_xlnm.Print_Area" localSheetId="36">'88'!$A$1:$P$35</definedName>
    <definedName name="_xlnm.Print_Area" localSheetId="37">'89'!$A$1:$P$46</definedName>
    <definedName name="_xlnm.Print_Area" localSheetId="38">'90'!$A$1:$N$18</definedName>
    <definedName name="_xlnm.Print_Area" localSheetId="40">'91'!$A$1:$H$54</definedName>
    <definedName name="_xlnm.Print_Area" localSheetId="41">'92'!$A$1:$H$32</definedName>
    <definedName name="_xlnm.Print_Area" localSheetId="42">'93'!$A$1:$H$27</definedName>
    <definedName name="_xlnm.Print_Area" localSheetId="43">'94'!$A$1:$P$35</definedName>
    <definedName name="_xlnm.Print_Area" localSheetId="44">'95'!$A$1:$P$30</definedName>
    <definedName name="_xlnm.Print_Area" localSheetId="45">'96'!$A$1:$J$27</definedName>
    <definedName name="_xlnm.Print_Area" localSheetId="0">Cover!$A$1:$G$19</definedName>
    <definedName name="_xlnm.Print_Area" localSheetId="2">'التقديم '!$A$1:$C$13</definedName>
    <definedName name="_xlnm.Print_Titles" localSheetId="27">'80'!$1:$8</definedName>
    <definedName name="_xlnm.Print_Titles" localSheetId="28">'81'!$1:$8</definedName>
    <definedName name="_xlnm.Print_Titles" localSheetId="37">'89'!$1:$9</definedName>
    <definedName name="_xlnm.Print_Titles" localSheetId="40">'91'!$1:$8</definedName>
    <definedName name="_xlnm.Print_Titles" localSheetId="43">'94'!$1:$9</definedName>
    <definedName name="_xlnm.Print_Titles" localSheetId="44">'95'!$1:$9</definedName>
  </definedNames>
  <calcPr calcId="145621"/>
</workbook>
</file>

<file path=xl/calcChain.xml><?xml version="1.0" encoding="utf-8"?>
<calcChain xmlns="http://schemas.openxmlformats.org/spreadsheetml/2006/main">
  <c r="O11" i="109" l="1"/>
  <c r="N11" i="109"/>
  <c r="O10" i="109"/>
  <c r="N10" i="109"/>
  <c r="C26" i="48" l="1"/>
  <c r="I27" i="114" l="1"/>
  <c r="H27" i="114"/>
  <c r="G27" i="114"/>
  <c r="F27" i="114"/>
  <c r="E27" i="114"/>
  <c r="D27" i="114"/>
  <c r="C27" i="114"/>
  <c r="B27" i="114"/>
  <c r="M30" i="113"/>
  <c r="L30" i="113"/>
  <c r="K30" i="113"/>
  <c r="J30" i="113"/>
  <c r="I30" i="113"/>
  <c r="H30" i="113"/>
  <c r="G30" i="113"/>
  <c r="F30" i="113"/>
  <c r="E30" i="113"/>
  <c r="D30" i="113"/>
  <c r="C30" i="113"/>
  <c r="B30" i="113"/>
  <c r="O29" i="113"/>
  <c r="N29" i="113"/>
  <c r="O28" i="113"/>
  <c r="N28" i="113"/>
  <c r="O27" i="113"/>
  <c r="N27" i="113"/>
  <c r="O26" i="113"/>
  <c r="N26" i="113"/>
  <c r="O25" i="113"/>
  <c r="N25" i="113"/>
  <c r="O24" i="113"/>
  <c r="N24" i="113"/>
  <c r="O23" i="113"/>
  <c r="N23" i="113"/>
  <c r="O22" i="113"/>
  <c r="N22" i="113"/>
  <c r="O21" i="113"/>
  <c r="N21" i="113"/>
  <c r="O20" i="113"/>
  <c r="N20" i="113"/>
  <c r="O19" i="113"/>
  <c r="N19" i="113"/>
  <c r="O18" i="113"/>
  <c r="N18" i="113"/>
  <c r="O17" i="113"/>
  <c r="N17" i="113"/>
  <c r="O16" i="113"/>
  <c r="N16" i="113"/>
  <c r="O15" i="113"/>
  <c r="N15" i="113"/>
  <c r="O14" i="113"/>
  <c r="N14" i="113"/>
  <c r="O13" i="113"/>
  <c r="N13" i="113"/>
  <c r="O12" i="113"/>
  <c r="N12" i="113"/>
  <c r="O11" i="113"/>
  <c r="N11" i="113"/>
  <c r="O10" i="113"/>
  <c r="O30" i="113" s="1"/>
  <c r="N10" i="113"/>
  <c r="N30" i="113" s="1"/>
  <c r="M35" i="112"/>
  <c r="L35" i="112"/>
  <c r="K35" i="112"/>
  <c r="J35" i="112"/>
  <c r="I35" i="112"/>
  <c r="H35" i="112"/>
  <c r="G35" i="112"/>
  <c r="F35" i="112"/>
  <c r="E35" i="112"/>
  <c r="D35" i="112"/>
  <c r="C35" i="112"/>
  <c r="B35" i="112"/>
  <c r="O34" i="112"/>
  <c r="N34" i="112"/>
  <c r="N33" i="112"/>
  <c r="O32" i="112"/>
  <c r="N32" i="112"/>
  <c r="N31" i="112"/>
  <c r="O30" i="112"/>
  <c r="N30" i="112"/>
  <c r="N29" i="112"/>
  <c r="O28" i="112"/>
  <c r="N28" i="112"/>
  <c r="N27" i="112"/>
  <c r="O26" i="112"/>
  <c r="N26" i="112"/>
  <c r="O25" i="112"/>
  <c r="N25" i="112"/>
  <c r="O24" i="112"/>
  <c r="N24" i="112"/>
  <c r="O23" i="112"/>
  <c r="N23" i="112"/>
  <c r="O22" i="112"/>
  <c r="N22" i="112"/>
  <c r="O21" i="112"/>
  <c r="N21" i="112"/>
  <c r="O20" i="112"/>
  <c r="N20" i="112"/>
  <c r="O19" i="112"/>
  <c r="N19" i="112"/>
  <c r="O18" i="112"/>
  <c r="N18" i="112"/>
  <c r="O17" i="112"/>
  <c r="N17" i="112"/>
  <c r="O16" i="112"/>
  <c r="N16" i="112"/>
  <c r="O15" i="112"/>
  <c r="N15" i="112"/>
  <c r="O14" i="112"/>
  <c r="N14" i="112"/>
  <c r="O13" i="112"/>
  <c r="N13" i="112"/>
  <c r="O12" i="112"/>
  <c r="N12" i="112"/>
  <c r="O11" i="112"/>
  <c r="N11" i="112"/>
  <c r="O10" i="112"/>
  <c r="N10" i="112"/>
  <c r="O35" i="112" l="1"/>
  <c r="N35" i="112"/>
  <c r="M16" i="111"/>
  <c r="L16" i="111"/>
  <c r="J16" i="111"/>
  <c r="I16" i="111"/>
  <c r="G16" i="111"/>
  <c r="F16" i="111"/>
  <c r="E16" i="111"/>
  <c r="D16" i="111"/>
  <c r="C16" i="111"/>
  <c r="M15" i="111"/>
  <c r="L15" i="111"/>
  <c r="J15" i="111"/>
  <c r="I15" i="111"/>
  <c r="G15" i="111"/>
  <c r="F15" i="111"/>
  <c r="D15" i="111"/>
  <c r="C15" i="111"/>
  <c r="M14" i="111"/>
  <c r="L14" i="111"/>
  <c r="J14" i="111"/>
  <c r="I14" i="111"/>
  <c r="G14" i="111"/>
  <c r="F14" i="111"/>
  <c r="D14" i="111"/>
  <c r="C14" i="111"/>
  <c r="N13" i="111"/>
  <c r="K13" i="111"/>
  <c r="H13" i="111"/>
  <c r="E13" i="111"/>
  <c r="N12" i="111"/>
  <c r="K12" i="111"/>
  <c r="H12" i="111"/>
  <c r="H14" i="111" s="1"/>
  <c r="E12" i="111"/>
  <c r="E14" i="111" s="1"/>
  <c r="M11" i="111"/>
  <c r="M17" i="111" s="1"/>
  <c r="L11" i="111"/>
  <c r="L17" i="111" s="1"/>
  <c r="J11" i="111"/>
  <c r="I11" i="111"/>
  <c r="I17" i="111" s="1"/>
  <c r="G11" i="111"/>
  <c r="G17" i="111" s="1"/>
  <c r="F11" i="111"/>
  <c r="F17" i="111" s="1"/>
  <c r="D11" i="111"/>
  <c r="D17" i="111" s="1"/>
  <c r="C11" i="111"/>
  <c r="C17" i="111" s="1"/>
  <c r="N10" i="111"/>
  <c r="N16" i="111" s="1"/>
  <c r="K10" i="111"/>
  <c r="K16" i="111" s="1"/>
  <c r="H10" i="111"/>
  <c r="H16" i="111" s="1"/>
  <c r="E10" i="111"/>
  <c r="N9" i="111"/>
  <c r="N15" i="111" s="1"/>
  <c r="K9" i="111"/>
  <c r="H9" i="111"/>
  <c r="E9" i="111"/>
  <c r="E15" i="111" s="1"/>
  <c r="K14" i="111" l="1"/>
  <c r="N14" i="111"/>
  <c r="J17" i="111"/>
  <c r="H11" i="111"/>
  <c r="H17" i="111" s="1"/>
  <c r="H15" i="111"/>
  <c r="K11" i="111"/>
  <c r="K15" i="111"/>
  <c r="E11" i="111"/>
  <c r="E17" i="111" s="1"/>
  <c r="N11" i="111"/>
  <c r="N17" i="111" l="1"/>
  <c r="K17" i="111"/>
  <c r="I190" i="91" l="1"/>
  <c r="H190" i="91"/>
  <c r="J190" i="91" s="1"/>
  <c r="I189" i="91"/>
  <c r="H189" i="91"/>
  <c r="J189" i="91" s="1"/>
  <c r="I187" i="91"/>
  <c r="H187" i="91"/>
  <c r="J187" i="91" s="1"/>
  <c r="I186" i="91"/>
  <c r="H186" i="91"/>
  <c r="J186" i="91" s="1"/>
  <c r="I185" i="91"/>
  <c r="F190" i="91"/>
  <c r="E190" i="91"/>
  <c r="G190" i="91" s="1"/>
  <c r="F189" i="91"/>
  <c r="E189" i="91"/>
  <c r="G189" i="91" s="1"/>
  <c r="F188" i="91"/>
  <c r="E188" i="91"/>
  <c r="F187" i="91"/>
  <c r="E187" i="91"/>
  <c r="G187" i="91" s="1"/>
  <c r="F186" i="91"/>
  <c r="E186" i="91"/>
  <c r="G186" i="91" s="1"/>
  <c r="F185" i="91"/>
  <c r="E185" i="91"/>
  <c r="E191" i="91" s="1"/>
  <c r="C191" i="91"/>
  <c r="B191" i="91"/>
  <c r="D190" i="91"/>
  <c r="D189" i="91"/>
  <c r="D188" i="91"/>
  <c r="D187" i="91"/>
  <c r="D186" i="91"/>
  <c r="D185" i="91"/>
  <c r="C186" i="91"/>
  <c r="C187" i="91"/>
  <c r="C188" i="91"/>
  <c r="C189" i="91"/>
  <c r="C190" i="91"/>
  <c r="B186" i="91"/>
  <c r="B187" i="91"/>
  <c r="B188" i="91"/>
  <c r="B189" i="91"/>
  <c r="B190" i="91"/>
  <c r="C185" i="91"/>
  <c r="B185" i="91"/>
  <c r="D95" i="91"/>
  <c r="D96" i="91"/>
  <c r="D97" i="91"/>
  <c r="D98" i="91"/>
  <c r="D99" i="91"/>
  <c r="D94" i="91"/>
  <c r="G188" i="91" l="1"/>
  <c r="F191" i="91"/>
  <c r="G191" i="91" s="1"/>
  <c r="G185" i="91"/>
  <c r="D191" i="91"/>
  <c r="F182" i="91" l="1"/>
  <c r="E182" i="91"/>
  <c r="C182" i="91"/>
  <c r="B182" i="91"/>
  <c r="I181" i="91"/>
  <c r="H181" i="91"/>
  <c r="G181" i="91"/>
  <c r="D181" i="91"/>
  <c r="I180" i="91"/>
  <c r="H180" i="91"/>
  <c r="G180" i="91"/>
  <c r="D180" i="91"/>
  <c r="I179" i="91"/>
  <c r="H179" i="91"/>
  <c r="G179" i="91"/>
  <c r="D179" i="91"/>
  <c r="I178" i="91"/>
  <c r="H178" i="91"/>
  <c r="G178" i="91"/>
  <c r="D178" i="91"/>
  <c r="I177" i="91"/>
  <c r="J177" i="91" s="1"/>
  <c r="H177" i="91"/>
  <c r="G177" i="91"/>
  <c r="D177" i="91"/>
  <c r="J176" i="91"/>
  <c r="I176" i="91"/>
  <c r="H176" i="91"/>
  <c r="G176" i="91"/>
  <c r="D176" i="91"/>
  <c r="F173" i="91"/>
  <c r="E173" i="91"/>
  <c r="C173" i="91"/>
  <c r="B173" i="91"/>
  <c r="I172" i="91"/>
  <c r="J172" i="91" s="1"/>
  <c r="H172" i="91"/>
  <c r="G172" i="91"/>
  <c r="D172" i="91"/>
  <c r="I171" i="91"/>
  <c r="H171" i="91"/>
  <c r="G171" i="91"/>
  <c r="D171" i="91"/>
  <c r="I170" i="91"/>
  <c r="H170" i="91"/>
  <c r="G170" i="91"/>
  <c r="D170" i="91"/>
  <c r="I169" i="91"/>
  <c r="H169" i="91"/>
  <c r="G169" i="91"/>
  <c r="D169" i="91"/>
  <c r="I168" i="91"/>
  <c r="J168" i="91" s="1"/>
  <c r="H168" i="91"/>
  <c r="G168" i="91"/>
  <c r="D168" i="91"/>
  <c r="I167" i="91"/>
  <c r="H167" i="91"/>
  <c r="H173" i="91" s="1"/>
  <c r="G167" i="91"/>
  <c r="G173" i="91" s="1"/>
  <c r="D167" i="91"/>
  <c r="D173" i="91" s="1"/>
  <c r="F164" i="91"/>
  <c r="E164" i="91"/>
  <c r="C164" i="91"/>
  <c r="B164" i="91"/>
  <c r="I163" i="91"/>
  <c r="H163" i="91"/>
  <c r="G163" i="91"/>
  <c r="D163" i="91"/>
  <c r="I162" i="91"/>
  <c r="H162" i="91"/>
  <c r="G162" i="91"/>
  <c r="D162" i="91"/>
  <c r="I161" i="91"/>
  <c r="H161" i="91"/>
  <c r="G161" i="91"/>
  <c r="D161" i="91"/>
  <c r="I160" i="91"/>
  <c r="H160" i="91"/>
  <c r="J160" i="91" s="1"/>
  <c r="G160" i="91"/>
  <c r="D160" i="91"/>
  <c r="I159" i="91"/>
  <c r="J159" i="91" s="1"/>
  <c r="H159" i="91"/>
  <c r="G159" i="91"/>
  <c r="D159" i="91"/>
  <c r="I158" i="91"/>
  <c r="H158" i="91"/>
  <c r="J158" i="91" s="1"/>
  <c r="G158" i="91"/>
  <c r="D158" i="91"/>
  <c r="D164" i="91" s="1"/>
  <c r="F154" i="91"/>
  <c r="E154" i="91"/>
  <c r="C154" i="91"/>
  <c r="B154" i="91"/>
  <c r="I153" i="91"/>
  <c r="H153" i="91"/>
  <c r="G153" i="91"/>
  <c r="D153" i="91"/>
  <c r="I152" i="91"/>
  <c r="H152" i="91"/>
  <c r="J152" i="91" s="1"/>
  <c r="G152" i="91"/>
  <c r="D152" i="91"/>
  <c r="I151" i="91"/>
  <c r="H151" i="91"/>
  <c r="G151" i="91"/>
  <c r="D151" i="91"/>
  <c r="I150" i="91"/>
  <c r="H150" i="91"/>
  <c r="G150" i="91"/>
  <c r="D150" i="91"/>
  <c r="I149" i="91"/>
  <c r="H149" i="91"/>
  <c r="G149" i="91"/>
  <c r="D149" i="91"/>
  <c r="I148" i="91"/>
  <c r="H148" i="91"/>
  <c r="H185" i="91" s="1"/>
  <c r="G148" i="91"/>
  <c r="D148" i="91"/>
  <c r="F145" i="91"/>
  <c r="E145" i="91"/>
  <c r="C145" i="91"/>
  <c r="B145" i="91"/>
  <c r="I144" i="91"/>
  <c r="H144" i="91"/>
  <c r="G144" i="91"/>
  <c r="D144" i="91"/>
  <c r="J143" i="91"/>
  <c r="I143" i="91"/>
  <c r="H143" i="91"/>
  <c r="G143" i="91"/>
  <c r="D143" i="91"/>
  <c r="I142" i="91"/>
  <c r="H142" i="91"/>
  <c r="J142" i="91" s="1"/>
  <c r="G142" i="91"/>
  <c r="D142" i="91"/>
  <c r="I141" i="91"/>
  <c r="H141" i="91"/>
  <c r="G141" i="91"/>
  <c r="D141" i="91"/>
  <c r="I140" i="91"/>
  <c r="H140" i="91"/>
  <c r="G140" i="91"/>
  <c r="D140" i="91"/>
  <c r="I139" i="91"/>
  <c r="H139" i="91"/>
  <c r="G139" i="91"/>
  <c r="D139" i="91"/>
  <c r="J185" i="91" l="1"/>
  <c r="G164" i="91"/>
  <c r="J163" i="91"/>
  <c r="J162" i="91"/>
  <c r="I164" i="91"/>
  <c r="J161" i="91"/>
  <c r="J164" i="91" s="1"/>
  <c r="J181" i="91"/>
  <c r="J180" i="91"/>
  <c r="D182" i="91"/>
  <c r="J178" i="91"/>
  <c r="H182" i="91"/>
  <c r="I182" i="91"/>
  <c r="G182" i="91"/>
  <c r="J179" i="91"/>
  <c r="J182" i="91" s="1"/>
  <c r="J171" i="91"/>
  <c r="I173" i="91"/>
  <c r="J170" i="91"/>
  <c r="J169" i="91"/>
  <c r="J167" i="91"/>
  <c r="J153" i="91"/>
  <c r="J151" i="91"/>
  <c r="I154" i="91"/>
  <c r="J150" i="91"/>
  <c r="D154" i="91"/>
  <c r="G154" i="91"/>
  <c r="H154" i="91"/>
  <c r="J149" i="91"/>
  <c r="J148" i="91"/>
  <c r="D145" i="91"/>
  <c r="J144" i="91"/>
  <c r="I145" i="91"/>
  <c r="J141" i="91"/>
  <c r="J145" i="91" s="1"/>
  <c r="H145" i="91"/>
  <c r="G145" i="91"/>
  <c r="J140" i="91"/>
  <c r="J139" i="91"/>
  <c r="J173" i="91"/>
  <c r="H164" i="91"/>
  <c r="J154" i="91" l="1"/>
  <c r="G135" i="91"/>
  <c r="G134" i="91"/>
  <c r="G133" i="91"/>
  <c r="G132" i="91"/>
  <c r="G131" i="91"/>
  <c r="G130" i="91"/>
  <c r="F69" i="91" l="1"/>
  <c r="E69" i="91"/>
  <c r="C69" i="91"/>
  <c r="B69" i="91"/>
  <c r="I68" i="91"/>
  <c r="H68" i="91"/>
  <c r="G68" i="91"/>
  <c r="D68" i="91"/>
  <c r="I67" i="91"/>
  <c r="H67" i="91"/>
  <c r="G67" i="91"/>
  <c r="D67" i="91"/>
  <c r="I66" i="91"/>
  <c r="J66" i="91" s="1"/>
  <c r="H66" i="91"/>
  <c r="G66" i="91"/>
  <c r="D66" i="91"/>
  <c r="I65" i="91"/>
  <c r="J65" i="91" s="1"/>
  <c r="H65" i="91"/>
  <c r="G65" i="91"/>
  <c r="D65" i="91"/>
  <c r="I64" i="91"/>
  <c r="J64" i="91" s="1"/>
  <c r="H64" i="91"/>
  <c r="G64" i="91"/>
  <c r="D64" i="91"/>
  <c r="I63" i="91"/>
  <c r="H63" i="91"/>
  <c r="H69" i="91" s="1"/>
  <c r="G63" i="91"/>
  <c r="G69" i="91" s="1"/>
  <c r="D63" i="91"/>
  <c r="D69" i="91" s="1"/>
  <c r="J68" i="91" l="1"/>
  <c r="I69" i="91"/>
  <c r="J67" i="91"/>
  <c r="J63" i="91"/>
  <c r="J69" i="91" l="1"/>
  <c r="C31" i="39"/>
  <c r="D31" i="39"/>
  <c r="E31" i="39"/>
  <c r="F31" i="39"/>
  <c r="G31" i="39"/>
  <c r="H31" i="39"/>
  <c r="I31" i="39"/>
  <c r="J31" i="39"/>
  <c r="K31" i="39"/>
  <c r="B31" i="39"/>
  <c r="M10" i="39"/>
  <c r="J104" i="87" l="1"/>
  <c r="K104" i="87"/>
  <c r="C41" i="85"/>
  <c r="B41" i="85"/>
  <c r="I40" i="85"/>
  <c r="H40" i="85"/>
  <c r="G40" i="85"/>
  <c r="D40" i="85"/>
  <c r="I39" i="85"/>
  <c r="H39" i="85"/>
  <c r="G39" i="85"/>
  <c r="D39" i="85"/>
  <c r="I38" i="85"/>
  <c r="H38" i="85"/>
  <c r="J38" i="85" s="1"/>
  <c r="G38" i="85"/>
  <c r="D38" i="85"/>
  <c r="J37" i="85"/>
  <c r="I37" i="85"/>
  <c r="H37" i="85"/>
  <c r="G37" i="85"/>
  <c r="D37" i="85"/>
  <c r="I32" i="85"/>
  <c r="H32" i="85"/>
  <c r="G32" i="85"/>
  <c r="I33" i="85"/>
  <c r="H33" i="85"/>
  <c r="J33" i="85" s="1"/>
  <c r="I31" i="85"/>
  <c r="H31" i="85"/>
  <c r="G33" i="85"/>
  <c r="G31" i="85"/>
  <c r="D33" i="85"/>
  <c r="D32" i="85"/>
  <c r="D31" i="85"/>
  <c r="I26" i="85"/>
  <c r="H26" i="85"/>
  <c r="G26" i="85"/>
  <c r="D26" i="85"/>
  <c r="I27" i="85"/>
  <c r="H27" i="85"/>
  <c r="J27" i="85" s="1"/>
  <c r="G27" i="85"/>
  <c r="D27" i="85"/>
  <c r="C20" i="19"/>
  <c r="D20" i="19"/>
  <c r="E20" i="19"/>
  <c r="F20" i="19"/>
  <c r="G20" i="19"/>
  <c r="H20" i="19"/>
  <c r="I20" i="19"/>
  <c r="J20" i="19"/>
  <c r="K20" i="19"/>
  <c r="B20" i="19"/>
  <c r="J40" i="85" l="1"/>
  <c r="J39" i="85"/>
  <c r="J31" i="85"/>
  <c r="J32" i="85"/>
  <c r="J26" i="85"/>
  <c r="D27" i="48" l="1"/>
  <c r="E27" i="48"/>
  <c r="F27" i="48"/>
  <c r="G27" i="48"/>
  <c r="H27" i="48"/>
  <c r="I27" i="48"/>
  <c r="J27" i="48"/>
  <c r="K27" i="48"/>
  <c r="L27" i="48"/>
  <c r="D26" i="48"/>
  <c r="E26" i="48"/>
  <c r="F26" i="48"/>
  <c r="G26" i="48"/>
  <c r="H26" i="48"/>
  <c r="I26" i="48"/>
  <c r="J26" i="48"/>
  <c r="K26" i="48"/>
  <c r="L26" i="48"/>
  <c r="C27" i="48"/>
  <c r="N25" i="48"/>
  <c r="M25" i="48"/>
  <c r="N24" i="48"/>
  <c r="M24" i="48"/>
  <c r="G46" i="107" l="1"/>
  <c r="F46" i="107"/>
  <c r="O44" i="107"/>
  <c r="N44" i="107"/>
  <c r="O42" i="107"/>
  <c r="N42" i="107"/>
  <c r="O38" i="107"/>
  <c r="N38" i="107"/>
  <c r="O40" i="107"/>
  <c r="N40" i="107"/>
  <c r="O36" i="107"/>
  <c r="N36" i="107"/>
  <c r="O34" i="107"/>
  <c r="N34" i="107"/>
  <c r="O32" i="107"/>
  <c r="N32" i="107"/>
  <c r="O30" i="107"/>
  <c r="N30" i="107"/>
  <c r="O28" i="107"/>
  <c r="N28" i="107"/>
  <c r="O26" i="107"/>
  <c r="N26" i="107"/>
  <c r="O24" i="107"/>
  <c r="N24" i="107"/>
  <c r="O22" i="107"/>
  <c r="N22" i="107"/>
  <c r="O20" i="107"/>
  <c r="N20" i="107"/>
  <c r="O18" i="107"/>
  <c r="N18" i="107"/>
  <c r="O16" i="107"/>
  <c r="N16" i="107"/>
  <c r="O14" i="107"/>
  <c r="N14" i="107"/>
  <c r="N12" i="107"/>
  <c r="O45" i="107"/>
  <c r="N45" i="107"/>
  <c r="O43" i="107"/>
  <c r="N43" i="107"/>
  <c r="O41" i="107"/>
  <c r="N41" i="107"/>
  <c r="O39" i="107"/>
  <c r="N39" i="107"/>
  <c r="O37" i="107"/>
  <c r="N37" i="107"/>
  <c r="O35" i="107"/>
  <c r="N35" i="107"/>
  <c r="O33" i="107"/>
  <c r="N33" i="107"/>
  <c r="O31" i="107"/>
  <c r="N31" i="107"/>
  <c r="O29" i="107"/>
  <c r="N29" i="107"/>
  <c r="O27" i="107"/>
  <c r="N27" i="107"/>
  <c r="O25" i="107"/>
  <c r="N25" i="107"/>
  <c r="O23" i="107"/>
  <c r="N23" i="107"/>
  <c r="O21" i="107"/>
  <c r="N21" i="107"/>
  <c r="O19" i="107"/>
  <c r="N19" i="107"/>
  <c r="O17" i="107"/>
  <c r="N17" i="107"/>
  <c r="O15" i="107"/>
  <c r="N15" i="107"/>
  <c r="O13" i="107"/>
  <c r="N13" i="107"/>
  <c r="C46" i="107"/>
  <c r="I46" i="107"/>
  <c r="J46" i="107"/>
  <c r="K46" i="107"/>
  <c r="L46" i="107"/>
  <c r="M46" i="107"/>
  <c r="D46" i="107"/>
  <c r="E46" i="107"/>
  <c r="H46" i="107"/>
  <c r="B46" i="107"/>
  <c r="O30" i="108" l="1"/>
  <c r="N30" i="108"/>
  <c r="E27" i="97" l="1"/>
  <c r="D27" i="97"/>
  <c r="C27" i="97"/>
  <c r="B27" i="97"/>
  <c r="E32" i="96"/>
  <c r="D32" i="96"/>
  <c r="C32" i="96"/>
  <c r="B32" i="96"/>
  <c r="E54" i="95"/>
  <c r="D54" i="95"/>
  <c r="C54" i="95"/>
  <c r="B54" i="95"/>
  <c r="I18" i="93"/>
  <c r="H18" i="93"/>
  <c r="G18" i="93"/>
  <c r="F18" i="93"/>
  <c r="E18" i="93"/>
  <c r="D18" i="93"/>
  <c r="C18" i="93"/>
  <c r="B18" i="93"/>
  <c r="O14" i="38"/>
  <c r="N14" i="38"/>
  <c r="M14" i="38"/>
  <c r="L14" i="38"/>
  <c r="K14" i="38"/>
  <c r="I14" i="38"/>
  <c r="H14" i="38"/>
  <c r="F14" i="38"/>
  <c r="E14" i="38"/>
  <c r="P13" i="38"/>
  <c r="M13" i="38"/>
  <c r="J13" i="38"/>
  <c r="G13" i="38"/>
  <c r="P12" i="38"/>
  <c r="M12" i="38"/>
  <c r="J12" i="38"/>
  <c r="G12" i="38"/>
  <c r="P11" i="38"/>
  <c r="M11" i="38"/>
  <c r="J11" i="38"/>
  <c r="G11" i="38"/>
  <c r="P10" i="38"/>
  <c r="M10" i="38"/>
  <c r="J10" i="38"/>
  <c r="G10" i="38"/>
  <c r="P9" i="38"/>
  <c r="M9" i="38"/>
  <c r="J9" i="38"/>
  <c r="G9" i="38"/>
  <c r="P8" i="38"/>
  <c r="P14" i="38" s="1"/>
  <c r="M8" i="38"/>
  <c r="J8" i="38"/>
  <c r="J14" i="38" s="1"/>
  <c r="G8" i="38"/>
  <c r="G14" i="38" s="1"/>
  <c r="I104" i="87"/>
  <c r="H104" i="87"/>
  <c r="G104" i="87"/>
  <c r="F104" i="87"/>
  <c r="E104" i="87"/>
  <c r="D104" i="87"/>
  <c r="C104" i="87"/>
  <c r="B104" i="87"/>
  <c r="I99" i="87"/>
  <c r="H99" i="87"/>
  <c r="G99" i="87"/>
  <c r="F99" i="87"/>
  <c r="E99" i="87"/>
  <c r="D99" i="87"/>
  <c r="C99" i="87"/>
  <c r="B99" i="87"/>
  <c r="I89" i="87"/>
  <c r="H89" i="87"/>
  <c r="G89" i="87"/>
  <c r="F89" i="87"/>
  <c r="E89" i="87"/>
  <c r="D89" i="87"/>
  <c r="C89" i="87"/>
  <c r="B89" i="87"/>
  <c r="I71" i="87"/>
  <c r="H71" i="87"/>
  <c r="G71" i="87"/>
  <c r="F71" i="87"/>
  <c r="E71" i="87"/>
  <c r="D71" i="87"/>
  <c r="C71" i="87"/>
  <c r="B71" i="87"/>
  <c r="I66" i="87"/>
  <c r="H66" i="87"/>
  <c r="G66" i="87"/>
  <c r="F66" i="87"/>
  <c r="E66" i="87"/>
  <c r="D66" i="87"/>
  <c r="C66" i="87"/>
  <c r="B66" i="87"/>
  <c r="I60" i="87"/>
  <c r="H60" i="87"/>
  <c r="G60" i="87"/>
  <c r="F60" i="87"/>
  <c r="E60" i="87"/>
  <c r="D60" i="87"/>
  <c r="C60" i="87"/>
  <c r="B60" i="87"/>
  <c r="I31" i="87"/>
  <c r="H31" i="87"/>
  <c r="H106" i="87" s="1"/>
  <c r="G31" i="87"/>
  <c r="F31" i="87"/>
  <c r="E31" i="87"/>
  <c r="E106" i="87" s="1"/>
  <c r="D31" i="87"/>
  <c r="D106" i="87" s="1"/>
  <c r="C31" i="87"/>
  <c r="B31" i="87"/>
  <c r="B106" i="87" s="1"/>
  <c r="H20" i="15"/>
  <c r="E20" i="15"/>
  <c r="H19" i="15"/>
  <c r="G19" i="15"/>
  <c r="F19" i="15"/>
  <c r="E19" i="15"/>
  <c r="H18" i="15"/>
  <c r="G18" i="15"/>
  <c r="F18" i="15"/>
  <c r="E18" i="15"/>
  <c r="H17" i="15"/>
  <c r="G17" i="15"/>
  <c r="G20" i="15" s="1"/>
  <c r="F17" i="15"/>
  <c r="F20" i="15" s="1"/>
  <c r="E17" i="15"/>
  <c r="H14" i="15"/>
  <c r="G14" i="15"/>
  <c r="F14" i="15"/>
  <c r="E14" i="15"/>
  <c r="H11" i="15"/>
  <c r="G11" i="15"/>
  <c r="F11" i="15"/>
  <c r="E11" i="15"/>
  <c r="F106" i="87" l="1"/>
  <c r="G106" i="87"/>
  <c r="C106" i="87"/>
  <c r="I106" i="87"/>
  <c r="H27" i="11"/>
  <c r="G27" i="11"/>
  <c r="F27" i="11"/>
  <c r="E27" i="11"/>
  <c r="H26" i="11"/>
  <c r="H28" i="11" s="1"/>
  <c r="G26" i="11"/>
  <c r="G28" i="11" s="1"/>
  <c r="F26" i="11"/>
  <c r="F28" i="11" s="1"/>
  <c r="E26" i="11"/>
  <c r="E28" i="11" s="1"/>
  <c r="H24" i="11"/>
  <c r="H30" i="11" s="1"/>
  <c r="G24" i="11"/>
  <c r="G30" i="11" s="1"/>
  <c r="F24" i="11"/>
  <c r="F30" i="11" s="1"/>
  <c r="E24" i="11"/>
  <c r="E30" i="11" s="1"/>
  <c r="H23" i="11"/>
  <c r="H29" i="11" s="1"/>
  <c r="G23" i="11"/>
  <c r="G29" i="11" s="1"/>
  <c r="F23" i="11"/>
  <c r="F29" i="11" s="1"/>
  <c r="E23" i="11"/>
  <c r="E29" i="11" s="1"/>
  <c r="H21" i="11"/>
  <c r="G21" i="11"/>
  <c r="F21" i="11"/>
  <c r="E21" i="11"/>
  <c r="H18" i="11"/>
  <c r="G18" i="11"/>
  <c r="F18" i="11"/>
  <c r="E18" i="11"/>
  <c r="H14" i="11"/>
  <c r="G14" i="11"/>
  <c r="F14" i="11"/>
  <c r="E14" i="11"/>
  <c r="H11" i="11"/>
  <c r="G11" i="11"/>
  <c r="F11" i="11"/>
  <c r="E11" i="11"/>
  <c r="G16" i="10"/>
  <c r="F16" i="10"/>
  <c r="E16" i="10"/>
  <c r="D16" i="10"/>
  <c r="G15" i="10"/>
  <c r="F15" i="10"/>
  <c r="E15" i="10"/>
  <c r="D15" i="10"/>
  <c r="G14" i="10"/>
  <c r="F14" i="10"/>
  <c r="E14" i="10"/>
  <c r="D14" i="10"/>
  <c r="G11" i="10"/>
  <c r="F11" i="10"/>
  <c r="E11" i="10"/>
  <c r="D11" i="10"/>
  <c r="B8" i="100"/>
  <c r="C8" i="100"/>
  <c r="K21" i="57"/>
  <c r="L21" i="57"/>
  <c r="J21" i="57"/>
  <c r="I21" i="57"/>
  <c r="H21" i="57"/>
  <c r="G21" i="57"/>
  <c r="F21" i="57"/>
  <c r="E21" i="57"/>
  <c r="D21" i="57"/>
  <c r="C21" i="57"/>
  <c r="J17" i="57"/>
  <c r="I17" i="57"/>
  <c r="H17" i="57"/>
  <c r="G17" i="57"/>
  <c r="F17" i="57"/>
  <c r="E17" i="57"/>
  <c r="D17" i="57"/>
  <c r="C17" i="57"/>
  <c r="J16" i="57"/>
  <c r="J18" i="57" s="1"/>
  <c r="I16" i="57"/>
  <c r="I18" i="57" s="1"/>
  <c r="H16" i="57"/>
  <c r="H18" i="57" s="1"/>
  <c r="G16" i="57"/>
  <c r="G18" i="57" s="1"/>
  <c r="F16" i="57"/>
  <c r="F18" i="57" s="1"/>
  <c r="E16" i="57"/>
  <c r="E18" i="57" s="1"/>
  <c r="D16" i="57"/>
  <c r="D18" i="57" s="1"/>
  <c r="C16" i="57"/>
  <c r="C18" i="57" s="1"/>
  <c r="E25" i="11" l="1"/>
  <c r="E31" i="11" s="1"/>
  <c r="H25" i="11"/>
  <c r="H31" i="11" s="1"/>
  <c r="F25" i="11"/>
  <c r="F31" i="11" s="1"/>
  <c r="G25" i="11"/>
  <c r="G31" i="11" s="1"/>
  <c r="D17" i="10"/>
  <c r="E17" i="10"/>
  <c r="F17" i="10"/>
  <c r="G17" i="10"/>
  <c r="I18" i="15"/>
  <c r="I19" i="15"/>
  <c r="B8" i="101"/>
  <c r="B14" i="101" s="1"/>
  <c r="C21" i="12"/>
  <c r="C18" i="12"/>
  <c r="C15" i="12"/>
  <c r="C12" i="12"/>
  <c r="C9" i="12"/>
  <c r="H15" i="10"/>
  <c r="H16" i="10"/>
  <c r="B15" i="100"/>
  <c r="M19" i="48"/>
  <c r="N10" i="48"/>
  <c r="M10" i="48"/>
  <c r="D16" i="73"/>
  <c r="E16" i="73"/>
  <c r="F16" i="73"/>
  <c r="G16" i="73"/>
  <c r="D17" i="73"/>
  <c r="E17" i="73"/>
  <c r="F17" i="73"/>
  <c r="G17" i="73"/>
  <c r="C17" i="73"/>
  <c r="C16" i="73"/>
  <c r="C26" i="105"/>
  <c r="C22" i="105"/>
  <c r="C11" i="105"/>
  <c r="C18" i="105"/>
  <c r="C31" i="68"/>
  <c r="D31" i="68"/>
  <c r="E31" i="68"/>
  <c r="F31" i="68"/>
  <c r="G31" i="68"/>
  <c r="H31" i="68"/>
  <c r="I31" i="68"/>
  <c r="J31" i="68"/>
  <c r="K31" i="68"/>
  <c r="B31" i="68"/>
  <c r="C19" i="104"/>
  <c r="C12" i="104"/>
  <c r="G18" i="73" l="1"/>
  <c r="F18" i="73"/>
  <c r="D18" i="73"/>
  <c r="E18" i="73"/>
  <c r="C18" i="73"/>
  <c r="C30" i="105"/>
  <c r="C24" i="12"/>
  <c r="D18" i="61"/>
  <c r="E18" i="61"/>
  <c r="F18" i="61"/>
  <c r="D19" i="61"/>
  <c r="E19" i="61"/>
  <c r="F19" i="61"/>
  <c r="C19" i="61"/>
  <c r="C18" i="61"/>
  <c r="G11" i="61"/>
  <c r="H11" i="61"/>
  <c r="G12" i="61"/>
  <c r="H12" i="61"/>
  <c r="G13" i="61"/>
  <c r="H13" i="61"/>
  <c r="G14" i="61"/>
  <c r="H14" i="61"/>
  <c r="G15" i="61"/>
  <c r="H15" i="61"/>
  <c r="G16" i="61"/>
  <c r="H16" i="61"/>
  <c r="G17" i="61"/>
  <c r="H17" i="61"/>
  <c r="H10" i="61"/>
  <c r="G10" i="61"/>
  <c r="D28" i="60"/>
  <c r="E28" i="60"/>
  <c r="D29" i="60"/>
  <c r="E29" i="60"/>
  <c r="D30" i="60"/>
  <c r="E30" i="60"/>
  <c r="D31" i="60"/>
  <c r="E31" i="60"/>
  <c r="C31" i="60"/>
  <c r="C30" i="60"/>
  <c r="C29" i="60"/>
  <c r="C28" i="60"/>
  <c r="F9" i="60"/>
  <c r="F10" i="60"/>
  <c r="F11" i="60"/>
  <c r="F12" i="60"/>
  <c r="F13" i="60"/>
  <c r="F14" i="60"/>
  <c r="F15" i="60"/>
  <c r="F16" i="60"/>
  <c r="F17" i="60"/>
  <c r="F18" i="60"/>
  <c r="F19" i="60"/>
  <c r="F20" i="60"/>
  <c r="F21" i="60"/>
  <c r="F22" i="60"/>
  <c r="F23" i="60"/>
  <c r="F24" i="60"/>
  <c r="F25" i="60"/>
  <c r="F26" i="60"/>
  <c r="F27" i="60"/>
  <c r="F8" i="60"/>
  <c r="F28" i="60" s="1"/>
  <c r="K16" i="57"/>
  <c r="L16" i="57"/>
  <c r="K17" i="57"/>
  <c r="L17" i="57"/>
  <c r="C21" i="39"/>
  <c r="D21" i="39"/>
  <c r="E21" i="39"/>
  <c r="F21" i="39"/>
  <c r="G21" i="39"/>
  <c r="H21" i="39"/>
  <c r="I21" i="39"/>
  <c r="J21" i="39"/>
  <c r="K21" i="39"/>
  <c r="B21" i="39"/>
  <c r="L11" i="39"/>
  <c r="M11" i="39"/>
  <c r="L12" i="39"/>
  <c r="M12" i="39"/>
  <c r="L13" i="39"/>
  <c r="M13" i="39"/>
  <c r="L14" i="39"/>
  <c r="M14" i="39"/>
  <c r="L15" i="39"/>
  <c r="M15" i="39"/>
  <c r="L16" i="39"/>
  <c r="M16" i="39"/>
  <c r="L17" i="39"/>
  <c r="M17" i="39"/>
  <c r="L18" i="39"/>
  <c r="M18" i="39"/>
  <c r="L19" i="39"/>
  <c r="M19" i="39"/>
  <c r="L20" i="39"/>
  <c r="M20" i="39"/>
  <c r="L10" i="39"/>
  <c r="L18" i="57" l="1"/>
  <c r="K18" i="57"/>
  <c r="H19" i="61"/>
  <c r="F20" i="61"/>
  <c r="E20" i="61"/>
  <c r="G18" i="61"/>
  <c r="G19" i="61"/>
  <c r="H18" i="61"/>
  <c r="H20" i="61" s="1"/>
  <c r="C20" i="61"/>
  <c r="D20" i="61"/>
  <c r="F30" i="60"/>
  <c r="F31" i="60"/>
  <c r="F29" i="60"/>
  <c r="M21" i="39"/>
  <c r="L21" i="39"/>
  <c r="N10" i="39"/>
  <c r="E11" i="105"/>
  <c r="D11" i="105"/>
  <c r="D27" i="104"/>
  <c r="E27" i="104"/>
  <c r="F27" i="104"/>
  <c r="G27" i="104"/>
  <c r="H27" i="104"/>
  <c r="I27" i="104"/>
  <c r="J27" i="104"/>
  <c r="D23" i="104"/>
  <c r="E23" i="104"/>
  <c r="F23" i="104"/>
  <c r="G23" i="104"/>
  <c r="H23" i="104"/>
  <c r="I23" i="104"/>
  <c r="J23" i="104"/>
  <c r="D19" i="104"/>
  <c r="E19" i="104"/>
  <c r="F19" i="104"/>
  <c r="G19" i="104"/>
  <c r="H19" i="104"/>
  <c r="I19" i="104"/>
  <c r="J19" i="104"/>
  <c r="D12" i="104"/>
  <c r="E12" i="104"/>
  <c r="F12" i="104"/>
  <c r="G12" i="104"/>
  <c r="H12" i="104"/>
  <c r="I12" i="104"/>
  <c r="J12" i="104"/>
  <c r="C27" i="104"/>
  <c r="C23" i="104"/>
  <c r="D18" i="63"/>
  <c r="E18" i="63"/>
  <c r="F18" i="63"/>
  <c r="D19" i="63"/>
  <c r="E19" i="63"/>
  <c r="F19" i="63"/>
  <c r="C19" i="63"/>
  <c r="C18" i="63"/>
  <c r="B9" i="20"/>
  <c r="B16" i="20"/>
  <c r="B30" i="20"/>
  <c r="C30" i="20"/>
  <c r="C31" i="104" l="1"/>
  <c r="F20" i="63"/>
  <c r="E20" i="63"/>
  <c r="C20" i="63"/>
  <c r="G20" i="61"/>
  <c r="B38" i="20"/>
  <c r="E31" i="104"/>
  <c r="F31" i="104"/>
  <c r="H31" i="104"/>
  <c r="G31" i="104"/>
  <c r="D20" i="63"/>
  <c r="D31" i="104"/>
  <c r="J31" i="104"/>
  <c r="I31" i="104"/>
  <c r="D29" i="93" l="1"/>
  <c r="B120" i="87" l="1"/>
  <c r="B119" i="87"/>
  <c r="F41" i="57"/>
  <c r="E42" i="57"/>
  <c r="E41" i="57"/>
  <c r="I52" i="57"/>
  <c r="G52" i="57"/>
  <c r="H51" i="57"/>
  <c r="G51" i="57"/>
  <c r="F109" i="91" l="1"/>
  <c r="E109" i="91"/>
  <c r="C109" i="91"/>
  <c r="B109" i="91"/>
  <c r="I108" i="91"/>
  <c r="H108" i="91"/>
  <c r="G108" i="91"/>
  <c r="I107" i="91"/>
  <c r="H107" i="91"/>
  <c r="G107" i="91"/>
  <c r="I106" i="91"/>
  <c r="I188" i="91" s="1"/>
  <c r="I191" i="91" s="1"/>
  <c r="H106" i="91"/>
  <c r="H188" i="91" s="1"/>
  <c r="G106" i="91"/>
  <c r="I105" i="91"/>
  <c r="H105" i="91"/>
  <c r="G105" i="91"/>
  <c r="I104" i="91"/>
  <c r="J104" i="91" s="1"/>
  <c r="H104" i="91"/>
  <c r="G104" i="91"/>
  <c r="I103" i="91"/>
  <c r="J103" i="91" s="1"/>
  <c r="H103" i="91"/>
  <c r="G103" i="91"/>
  <c r="D109" i="91"/>
  <c r="F136" i="91"/>
  <c r="E136" i="91"/>
  <c r="C136" i="91"/>
  <c r="B136" i="91"/>
  <c r="I135" i="91"/>
  <c r="H135" i="91"/>
  <c r="I134" i="91"/>
  <c r="H134" i="91"/>
  <c r="I133" i="91"/>
  <c r="H133" i="91"/>
  <c r="I132" i="91"/>
  <c r="H132" i="91"/>
  <c r="I131" i="91"/>
  <c r="H131" i="91"/>
  <c r="I130" i="91"/>
  <c r="H130" i="91"/>
  <c r="F127" i="91"/>
  <c r="E127" i="91"/>
  <c r="C127" i="91"/>
  <c r="B127" i="91"/>
  <c r="I126" i="91"/>
  <c r="H126" i="91"/>
  <c r="G126" i="91"/>
  <c r="I125" i="91"/>
  <c r="H125" i="91"/>
  <c r="G125" i="91"/>
  <c r="I124" i="91"/>
  <c r="H124" i="91"/>
  <c r="G124" i="91"/>
  <c r="I123" i="91"/>
  <c r="H123" i="91"/>
  <c r="G123" i="91"/>
  <c r="I122" i="91"/>
  <c r="H122" i="91"/>
  <c r="G122" i="91"/>
  <c r="I121" i="91"/>
  <c r="H121" i="91"/>
  <c r="G121" i="91"/>
  <c r="F118" i="91"/>
  <c r="E118" i="91"/>
  <c r="C118" i="91"/>
  <c r="B118" i="91"/>
  <c r="I117" i="91"/>
  <c r="H117" i="91"/>
  <c r="G117" i="91"/>
  <c r="I116" i="91"/>
  <c r="H116" i="91"/>
  <c r="G116" i="91"/>
  <c r="I115" i="91"/>
  <c r="H115" i="91"/>
  <c r="G115" i="91"/>
  <c r="I114" i="91"/>
  <c r="H114" i="91"/>
  <c r="J114" i="91" s="1"/>
  <c r="G114" i="91"/>
  <c r="I113" i="91"/>
  <c r="H113" i="91"/>
  <c r="G113" i="91"/>
  <c r="I112" i="91"/>
  <c r="H112" i="91"/>
  <c r="J112" i="91" s="1"/>
  <c r="G112" i="91"/>
  <c r="F100" i="91"/>
  <c r="E100" i="91"/>
  <c r="C100" i="91"/>
  <c r="B100" i="91"/>
  <c r="I99" i="91"/>
  <c r="H99" i="91"/>
  <c r="G99" i="91"/>
  <c r="I98" i="91"/>
  <c r="H98" i="91"/>
  <c r="G98" i="91"/>
  <c r="I97" i="91"/>
  <c r="H97" i="91"/>
  <c r="G97" i="91"/>
  <c r="I96" i="91"/>
  <c r="H96" i="91"/>
  <c r="G96" i="91"/>
  <c r="I95" i="91"/>
  <c r="H95" i="91"/>
  <c r="G95" i="91"/>
  <c r="I94" i="91"/>
  <c r="H94" i="91"/>
  <c r="G94" i="91"/>
  <c r="J188" i="91" l="1"/>
  <c r="H191" i="91"/>
  <c r="J191" i="91" s="1"/>
  <c r="J123" i="91"/>
  <c r="G118" i="91"/>
  <c r="J115" i="91"/>
  <c r="J117" i="91"/>
  <c r="J122" i="91"/>
  <c r="J105" i="91"/>
  <c r="J109" i="91" s="1"/>
  <c r="J107" i="91"/>
  <c r="J108" i="91"/>
  <c r="J124" i="91"/>
  <c r="G109" i="91"/>
  <c r="D127" i="91"/>
  <c r="J106" i="91"/>
  <c r="D136" i="91"/>
  <c r="J99" i="91"/>
  <c r="I118" i="91"/>
  <c r="J113" i="91"/>
  <c r="J116" i="91"/>
  <c r="J121" i="91"/>
  <c r="D118" i="91"/>
  <c r="J125" i="91"/>
  <c r="J134" i="91"/>
  <c r="H109" i="91"/>
  <c r="J133" i="91"/>
  <c r="J132" i="91"/>
  <c r="J131" i="91"/>
  <c r="J130" i="91"/>
  <c r="G136" i="91"/>
  <c r="J135" i="91"/>
  <c r="I136" i="91"/>
  <c r="I127" i="91"/>
  <c r="J126" i="91"/>
  <c r="G127" i="91"/>
  <c r="I109" i="91"/>
  <c r="H136" i="91"/>
  <c r="H127" i="91"/>
  <c r="H118" i="91"/>
  <c r="I100" i="91"/>
  <c r="G100" i="91"/>
  <c r="J95" i="91"/>
  <c r="D100" i="91"/>
  <c r="H100" i="91"/>
  <c r="J96" i="91"/>
  <c r="J97" i="91"/>
  <c r="J98" i="91"/>
  <c r="J94" i="91"/>
  <c r="J127" i="91" l="1"/>
  <c r="J118" i="91"/>
  <c r="J136" i="91"/>
  <c r="J100" i="91"/>
  <c r="D24" i="16" l="1"/>
  <c r="F24" i="16"/>
  <c r="G24" i="16"/>
  <c r="F8" i="101" l="1"/>
  <c r="F14" i="101" s="1"/>
  <c r="E8" i="101"/>
  <c r="C8" i="101"/>
  <c r="E14" i="101" l="1"/>
  <c r="H8" i="101"/>
  <c r="I8" i="101"/>
  <c r="C14" i="101"/>
  <c r="G21" i="12"/>
  <c r="J19" i="12"/>
  <c r="J20" i="12"/>
  <c r="J22" i="12"/>
  <c r="J23" i="12"/>
  <c r="I19" i="12"/>
  <c r="I20" i="12"/>
  <c r="I22" i="12"/>
  <c r="I23" i="12"/>
  <c r="J17" i="12"/>
  <c r="I17" i="12"/>
  <c r="J16" i="12"/>
  <c r="I16" i="12"/>
  <c r="J14" i="12"/>
  <c r="I14" i="12"/>
  <c r="J13" i="12"/>
  <c r="I13" i="12"/>
  <c r="J11" i="12"/>
  <c r="I11" i="12"/>
  <c r="J10" i="12"/>
  <c r="I10" i="12"/>
  <c r="H14" i="10"/>
  <c r="H11" i="10"/>
  <c r="F8" i="100"/>
  <c r="I8" i="100" s="1"/>
  <c r="E8" i="100"/>
  <c r="H8" i="100" s="1"/>
  <c r="H17" i="10" l="1"/>
  <c r="K29" i="104"/>
  <c r="K30" i="104"/>
  <c r="E41" i="85" l="1"/>
  <c r="F41" i="85"/>
  <c r="I35" i="85"/>
  <c r="H35" i="85"/>
  <c r="I34" i="85"/>
  <c r="H34" i="85"/>
  <c r="G34" i="85"/>
  <c r="G35" i="85"/>
  <c r="D35" i="85"/>
  <c r="D34" i="85"/>
  <c r="G25" i="85"/>
  <c r="I25" i="85"/>
  <c r="H25" i="85"/>
  <c r="D25" i="85"/>
  <c r="G24" i="85"/>
  <c r="I24" i="85"/>
  <c r="H24" i="85"/>
  <c r="D24" i="85"/>
  <c r="J35" i="85" l="1"/>
  <c r="J25" i="85"/>
  <c r="J24" i="85"/>
  <c r="J34" i="85"/>
  <c r="O33" i="108" l="1"/>
  <c r="N33" i="108"/>
  <c r="G49" i="57" l="1"/>
  <c r="E44" i="57"/>
  <c r="E43" i="57"/>
  <c r="C26" i="61" l="1"/>
  <c r="M12" i="109"/>
  <c r="L12" i="109"/>
  <c r="K12" i="109"/>
  <c r="J12" i="109"/>
  <c r="I12" i="109"/>
  <c r="H12" i="109"/>
  <c r="G12" i="109"/>
  <c r="F12" i="109"/>
  <c r="E12" i="109"/>
  <c r="D12" i="109"/>
  <c r="C12" i="109"/>
  <c r="B12" i="109"/>
  <c r="O12" i="109" l="1"/>
  <c r="N12" i="109"/>
  <c r="C35" i="108"/>
  <c r="D35" i="108"/>
  <c r="E35" i="108"/>
  <c r="F35" i="108"/>
  <c r="G35" i="108"/>
  <c r="H35" i="108"/>
  <c r="I35" i="108"/>
  <c r="J35" i="108"/>
  <c r="K35" i="108"/>
  <c r="L35" i="108"/>
  <c r="M35" i="108"/>
  <c r="O10" i="108"/>
  <c r="N10" i="108"/>
  <c r="O12" i="108"/>
  <c r="O13" i="108"/>
  <c r="O14" i="108"/>
  <c r="O15" i="108"/>
  <c r="O16" i="108"/>
  <c r="O17" i="108"/>
  <c r="O18" i="108"/>
  <c r="O19" i="108"/>
  <c r="O20" i="108"/>
  <c r="O21" i="108"/>
  <c r="O22" i="108"/>
  <c r="O23" i="108"/>
  <c r="O24" i="108"/>
  <c r="O25" i="108"/>
  <c r="O26" i="108"/>
  <c r="O27" i="108"/>
  <c r="O28" i="108"/>
  <c r="O29" i="108"/>
  <c r="O31" i="108"/>
  <c r="O32" i="108"/>
  <c r="O34" i="108"/>
  <c r="N12" i="108"/>
  <c r="N13" i="108"/>
  <c r="N14" i="108"/>
  <c r="N15" i="108"/>
  <c r="N16" i="108"/>
  <c r="N17" i="108"/>
  <c r="N18" i="108"/>
  <c r="N19" i="108"/>
  <c r="N20" i="108"/>
  <c r="N21" i="108"/>
  <c r="N22" i="108"/>
  <c r="N23" i="108"/>
  <c r="N24" i="108"/>
  <c r="N25" i="108"/>
  <c r="N26" i="108"/>
  <c r="N27" i="108"/>
  <c r="N28" i="108"/>
  <c r="N29" i="108"/>
  <c r="N31" i="108"/>
  <c r="N32" i="108"/>
  <c r="N34" i="108"/>
  <c r="O11" i="108"/>
  <c r="N11" i="108"/>
  <c r="B35" i="108"/>
  <c r="O12" i="107"/>
  <c r="O11" i="107"/>
  <c r="N11" i="107"/>
  <c r="O10" i="107"/>
  <c r="N10" i="107"/>
  <c r="O46" i="107" l="1"/>
  <c r="N46" i="107"/>
  <c r="O35" i="108"/>
  <c r="N35" i="108"/>
  <c r="C120" i="87"/>
  <c r="I13" i="101"/>
  <c r="I14" i="101" s="1"/>
  <c r="H13" i="101"/>
  <c r="H14" i="101" s="1"/>
  <c r="G13" i="101"/>
  <c r="I12" i="101"/>
  <c r="H12" i="101"/>
  <c r="I10" i="101"/>
  <c r="H10" i="101"/>
  <c r="I11" i="101"/>
  <c r="H11" i="101"/>
  <c r="J11" i="101" s="1"/>
  <c r="I9" i="101"/>
  <c r="H9" i="101"/>
  <c r="G12" i="101"/>
  <c r="G10" i="101"/>
  <c r="G11" i="101"/>
  <c r="G9" i="101"/>
  <c r="D13" i="101"/>
  <c r="D11" i="101"/>
  <c r="D9" i="101"/>
  <c r="D12" i="101"/>
  <c r="D10" i="101"/>
  <c r="G8" i="101"/>
  <c r="D8" i="101"/>
  <c r="C15" i="100"/>
  <c r="I13" i="100"/>
  <c r="H13" i="100"/>
  <c r="I12" i="100"/>
  <c r="H12" i="100"/>
  <c r="I11" i="100"/>
  <c r="H11" i="100"/>
  <c r="I10" i="100"/>
  <c r="H10" i="100"/>
  <c r="I9" i="100"/>
  <c r="H9" i="100"/>
  <c r="I14" i="100"/>
  <c r="H14" i="100"/>
  <c r="G14" i="100"/>
  <c r="D14" i="100"/>
  <c r="G9" i="100"/>
  <c r="G10" i="100"/>
  <c r="G11" i="100"/>
  <c r="G12" i="100"/>
  <c r="G13" i="100"/>
  <c r="D9" i="100"/>
  <c r="D10" i="100"/>
  <c r="D11" i="100"/>
  <c r="D12" i="100"/>
  <c r="D13" i="100"/>
  <c r="F15" i="100"/>
  <c r="E15" i="100"/>
  <c r="D14" i="101" l="1"/>
  <c r="G14" i="101"/>
  <c r="J12" i="101"/>
  <c r="G8" i="100"/>
  <c r="G15" i="100" s="1"/>
  <c r="D8" i="100"/>
  <c r="D15" i="100" s="1"/>
  <c r="J8" i="101" l="1"/>
  <c r="F78" i="91"/>
  <c r="E78" i="91"/>
  <c r="E21" i="16" l="1"/>
  <c r="E22" i="16"/>
  <c r="E23" i="16"/>
  <c r="E24" i="16" l="1"/>
  <c r="H9" i="12"/>
  <c r="G9" i="12"/>
  <c r="F9" i="12"/>
  <c r="J9" i="12" s="1"/>
  <c r="E9" i="12"/>
  <c r="D9" i="12"/>
  <c r="I9" i="12" l="1"/>
  <c r="K9" i="12" s="1"/>
  <c r="K11" i="12"/>
  <c r="K10" i="12"/>
  <c r="H52" i="57" l="1"/>
  <c r="I51" i="57" l="1"/>
  <c r="I29" i="85"/>
  <c r="H29" i="85"/>
  <c r="I23" i="85"/>
  <c r="H23" i="85"/>
  <c r="G29" i="85"/>
  <c r="G23" i="85"/>
  <c r="D29" i="85"/>
  <c r="D23" i="85"/>
  <c r="J23" i="85" l="1"/>
  <c r="J29" i="85"/>
  <c r="D11" i="91" l="1"/>
  <c r="D12" i="91"/>
  <c r="D13" i="91"/>
  <c r="D14" i="91"/>
  <c r="D15" i="91"/>
  <c r="D16" i="91"/>
  <c r="C24" i="16" l="1"/>
  <c r="C14" i="16"/>
  <c r="B33" i="93"/>
  <c r="B31" i="93"/>
  <c r="B29" i="93"/>
  <c r="O49" i="57"/>
  <c r="M49" i="57"/>
  <c r="K49" i="57"/>
  <c r="I49" i="57"/>
  <c r="I40" i="57"/>
  <c r="H40" i="57"/>
  <c r="G40" i="57"/>
  <c r="F40" i="57"/>
  <c r="E40" i="57"/>
  <c r="J26" i="105" l="1"/>
  <c r="I26" i="105"/>
  <c r="H26" i="105"/>
  <c r="G26" i="105"/>
  <c r="F26" i="105"/>
  <c r="E26" i="105"/>
  <c r="D26" i="105"/>
  <c r="J22" i="105"/>
  <c r="I22" i="105"/>
  <c r="H22" i="105"/>
  <c r="G22" i="105"/>
  <c r="F22" i="105"/>
  <c r="E22" i="105"/>
  <c r="D22" i="105"/>
  <c r="J18" i="105"/>
  <c r="I18" i="105"/>
  <c r="H18" i="105"/>
  <c r="G18" i="105"/>
  <c r="F18" i="105"/>
  <c r="E18" i="105"/>
  <c r="D18" i="105"/>
  <c r="J11" i="105"/>
  <c r="I11" i="105"/>
  <c r="H11" i="105"/>
  <c r="G11" i="105"/>
  <c r="F11" i="105"/>
  <c r="H30" i="105" l="1"/>
  <c r="E30" i="105"/>
  <c r="D30" i="105"/>
  <c r="G30" i="105"/>
  <c r="I30" i="105"/>
  <c r="F30" i="105"/>
  <c r="J30" i="105"/>
  <c r="L30" i="104"/>
  <c r="L29" i="104"/>
  <c r="L28" i="104"/>
  <c r="L27" i="104" s="1"/>
  <c r="K28" i="104"/>
  <c r="K27" i="104" s="1"/>
  <c r="L26" i="104"/>
  <c r="K26" i="104"/>
  <c r="L25" i="104"/>
  <c r="K25" i="104"/>
  <c r="L24" i="104"/>
  <c r="K24" i="104"/>
  <c r="L22" i="104"/>
  <c r="K22" i="104"/>
  <c r="L21" i="104"/>
  <c r="K21" i="104"/>
  <c r="L20" i="104"/>
  <c r="K20" i="104"/>
  <c r="L18" i="104"/>
  <c r="K18" i="104"/>
  <c r="L17" i="104"/>
  <c r="K17" i="104"/>
  <c r="L16" i="104"/>
  <c r="K16" i="104"/>
  <c r="L15" i="104"/>
  <c r="K15" i="104"/>
  <c r="L14" i="104"/>
  <c r="K14" i="104"/>
  <c r="L13" i="104"/>
  <c r="K13" i="104"/>
  <c r="L11" i="104"/>
  <c r="K11" i="104"/>
  <c r="L19" i="104" l="1"/>
  <c r="K12" i="104"/>
  <c r="K23" i="104"/>
  <c r="L23" i="104"/>
  <c r="K19" i="104"/>
  <c r="L12" i="104"/>
  <c r="M30" i="104"/>
  <c r="M29" i="104"/>
  <c r="M11" i="104"/>
  <c r="M26" i="104"/>
  <c r="M25" i="104"/>
  <c r="M22" i="104"/>
  <c r="M21" i="104"/>
  <c r="M20" i="104"/>
  <c r="M18" i="104"/>
  <c r="M15" i="104"/>
  <c r="M14" i="104"/>
  <c r="M13" i="104"/>
  <c r="M28" i="104"/>
  <c r="M24" i="104"/>
  <c r="M17" i="104"/>
  <c r="M16" i="104"/>
  <c r="M27" i="104" l="1"/>
  <c r="M23" i="104"/>
  <c r="M19" i="104"/>
  <c r="K31" i="104"/>
  <c r="L31" i="104"/>
  <c r="M12" i="104"/>
  <c r="C119" i="87"/>
  <c r="G16" i="85"/>
  <c r="I16" i="85"/>
  <c r="H16" i="85"/>
  <c r="D16" i="85"/>
  <c r="M31" i="104" l="1"/>
  <c r="J16" i="85"/>
  <c r="C78" i="91"/>
  <c r="B78" i="91"/>
  <c r="K89" i="87" l="1"/>
  <c r="C115" i="87" s="1"/>
  <c r="J89" i="87"/>
  <c r="B115" i="87" s="1"/>
  <c r="G28" i="85" l="1"/>
  <c r="G30" i="85"/>
  <c r="G36" i="85"/>
  <c r="D22" i="85"/>
  <c r="D28" i="85"/>
  <c r="D30" i="85"/>
  <c r="D36" i="85"/>
  <c r="I22" i="85"/>
  <c r="I28" i="85"/>
  <c r="I30" i="85"/>
  <c r="I36" i="85"/>
  <c r="H22" i="85"/>
  <c r="H28" i="85"/>
  <c r="H30" i="85"/>
  <c r="H36" i="85"/>
  <c r="G22" i="85"/>
  <c r="D14" i="85"/>
  <c r="J28" i="85" l="1"/>
  <c r="J22" i="85"/>
  <c r="J36" i="85"/>
  <c r="J30" i="85"/>
  <c r="G27" i="97" l="1"/>
  <c r="F27" i="97"/>
  <c r="D11" i="102" l="1"/>
  <c r="D12" i="102"/>
  <c r="D13" i="102"/>
  <c r="D14" i="102"/>
  <c r="D15" i="102"/>
  <c r="F16" i="102"/>
  <c r="E16" i="102"/>
  <c r="C16" i="102"/>
  <c r="B16" i="102"/>
  <c r="I15" i="102"/>
  <c r="H15" i="102"/>
  <c r="G15" i="102"/>
  <c r="I14" i="102"/>
  <c r="H14" i="102"/>
  <c r="G14" i="102"/>
  <c r="I13" i="102"/>
  <c r="H13" i="102"/>
  <c r="G13" i="102"/>
  <c r="I12" i="102"/>
  <c r="H12" i="102"/>
  <c r="G12" i="102"/>
  <c r="I11" i="102"/>
  <c r="H11" i="102"/>
  <c r="G11" i="102"/>
  <c r="J14" i="102" l="1"/>
  <c r="D16" i="102"/>
  <c r="J11" i="102"/>
  <c r="J15" i="102"/>
  <c r="G16" i="102"/>
  <c r="I16" i="102"/>
  <c r="H16" i="102"/>
  <c r="J13" i="102"/>
  <c r="J12" i="102"/>
  <c r="F87" i="91"/>
  <c r="E87" i="91"/>
  <c r="F86" i="91"/>
  <c r="E86" i="91"/>
  <c r="F85" i="91"/>
  <c r="E85" i="91"/>
  <c r="F84" i="91"/>
  <c r="E84" i="91"/>
  <c r="F83" i="91"/>
  <c r="E83" i="91"/>
  <c r="F82" i="91"/>
  <c r="E82" i="91"/>
  <c r="C83" i="91"/>
  <c r="C84" i="91"/>
  <c r="C85" i="91"/>
  <c r="C86" i="91"/>
  <c r="C87" i="91"/>
  <c r="B83" i="91"/>
  <c r="B84" i="91"/>
  <c r="B85" i="91"/>
  <c r="B86" i="91"/>
  <c r="B87" i="91"/>
  <c r="C82" i="91"/>
  <c r="B82" i="91"/>
  <c r="I77" i="91"/>
  <c r="H77" i="91"/>
  <c r="G77" i="91"/>
  <c r="D77" i="91"/>
  <c r="I76" i="91"/>
  <c r="H76" i="91"/>
  <c r="G76" i="91"/>
  <c r="D76" i="91"/>
  <c r="I75" i="91"/>
  <c r="H75" i="91"/>
  <c r="G75" i="91"/>
  <c r="D75" i="91"/>
  <c r="I74" i="91"/>
  <c r="H74" i="91"/>
  <c r="G74" i="91"/>
  <c r="D74" i="91"/>
  <c r="I73" i="91"/>
  <c r="H73" i="91"/>
  <c r="G73" i="91"/>
  <c r="D73" i="91"/>
  <c r="I72" i="91"/>
  <c r="H72" i="91"/>
  <c r="G72" i="91"/>
  <c r="D72" i="91"/>
  <c r="G84" i="91" l="1"/>
  <c r="D85" i="91"/>
  <c r="I82" i="91"/>
  <c r="J72" i="91"/>
  <c r="D78" i="91"/>
  <c r="J73" i="91"/>
  <c r="J74" i="91"/>
  <c r="J76" i="91"/>
  <c r="G82" i="91"/>
  <c r="D84" i="91"/>
  <c r="H85" i="91"/>
  <c r="D86" i="91"/>
  <c r="H84" i="91"/>
  <c r="H86" i="91"/>
  <c r="I84" i="91"/>
  <c r="J16" i="102"/>
  <c r="G87" i="91"/>
  <c r="I78" i="91"/>
  <c r="J77" i="91"/>
  <c r="H87" i="91"/>
  <c r="I87" i="91"/>
  <c r="D87" i="91"/>
  <c r="I86" i="91"/>
  <c r="G86" i="91"/>
  <c r="G85" i="91"/>
  <c r="C88" i="91"/>
  <c r="G83" i="91"/>
  <c r="H83" i="91"/>
  <c r="I83" i="91"/>
  <c r="D83" i="91"/>
  <c r="B88" i="91"/>
  <c r="F88" i="91"/>
  <c r="I85" i="91"/>
  <c r="J75" i="91"/>
  <c r="H78" i="91"/>
  <c r="E88" i="91"/>
  <c r="G78" i="91"/>
  <c r="D82" i="91"/>
  <c r="H82" i="91"/>
  <c r="J85" i="91" l="1"/>
  <c r="J83" i="91"/>
  <c r="G88" i="91"/>
  <c r="J84" i="91"/>
  <c r="J86" i="91"/>
  <c r="J78" i="91"/>
  <c r="J87" i="91"/>
  <c r="I88" i="91"/>
  <c r="D88" i="91"/>
  <c r="H88" i="91"/>
  <c r="J82" i="91"/>
  <c r="J88" i="91" l="1"/>
  <c r="G58" i="43"/>
  <c r="H58" i="43"/>
  <c r="E58" i="43"/>
  <c r="D58" i="43"/>
  <c r="I57" i="43"/>
  <c r="F57" i="43"/>
  <c r="I56" i="43" l="1"/>
  <c r="I58" i="43" s="1"/>
  <c r="F56" i="43"/>
  <c r="F58" i="43" s="1"/>
  <c r="D12" i="12" l="1"/>
  <c r="E12" i="12"/>
  <c r="F12" i="12"/>
  <c r="G12" i="12"/>
  <c r="H12" i="12"/>
  <c r="M18" i="93" l="1"/>
  <c r="L18" i="93"/>
  <c r="K18" i="93"/>
  <c r="J18" i="93"/>
  <c r="F60" i="91" l="1"/>
  <c r="E60" i="91"/>
  <c r="C60" i="91"/>
  <c r="B60" i="91"/>
  <c r="I59" i="91"/>
  <c r="H59" i="91"/>
  <c r="G59" i="91"/>
  <c r="D59" i="91"/>
  <c r="I58" i="91"/>
  <c r="H58" i="91"/>
  <c r="G58" i="91"/>
  <c r="D58" i="91"/>
  <c r="I57" i="91"/>
  <c r="H57" i="91"/>
  <c r="G57" i="91"/>
  <c r="D57" i="91"/>
  <c r="I56" i="91"/>
  <c r="H56" i="91"/>
  <c r="G56" i="91"/>
  <c r="D56" i="91"/>
  <c r="I55" i="91"/>
  <c r="H55" i="91"/>
  <c r="G55" i="91"/>
  <c r="D55" i="91"/>
  <c r="I54" i="91"/>
  <c r="H54" i="91"/>
  <c r="G54" i="91"/>
  <c r="D54" i="91"/>
  <c r="F52" i="91"/>
  <c r="E52" i="91"/>
  <c r="C52" i="91"/>
  <c r="B52" i="91"/>
  <c r="I51" i="91"/>
  <c r="H51" i="91"/>
  <c r="G51" i="91"/>
  <c r="D51" i="91"/>
  <c r="I50" i="91"/>
  <c r="H50" i="91"/>
  <c r="G50" i="91"/>
  <c r="D50" i="91"/>
  <c r="I49" i="91"/>
  <c r="H49" i="91"/>
  <c r="G49" i="91"/>
  <c r="D49" i="91"/>
  <c r="I48" i="91"/>
  <c r="H48" i="91"/>
  <c r="G48" i="91"/>
  <c r="D48" i="91"/>
  <c r="I47" i="91"/>
  <c r="H47" i="91"/>
  <c r="G47" i="91"/>
  <c r="D47" i="91"/>
  <c r="I46" i="91"/>
  <c r="H46" i="91"/>
  <c r="H52" i="91" s="1"/>
  <c r="G46" i="91"/>
  <c r="D46" i="91"/>
  <c r="F44" i="91"/>
  <c r="E44" i="91"/>
  <c r="C44" i="91"/>
  <c r="B44" i="91"/>
  <c r="I43" i="91"/>
  <c r="H43" i="91"/>
  <c r="G43" i="91"/>
  <c r="D43" i="91"/>
  <c r="I42" i="91"/>
  <c r="H42" i="91"/>
  <c r="G42" i="91"/>
  <c r="D42" i="91"/>
  <c r="I41" i="91"/>
  <c r="H41" i="91"/>
  <c r="G41" i="91"/>
  <c r="D41" i="91"/>
  <c r="I40" i="91"/>
  <c r="H40" i="91"/>
  <c r="G40" i="91"/>
  <c r="D40" i="91"/>
  <c r="I39" i="91"/>
  <c r="H39" i="91"/>
  <c r="G39" i="91"/>
  <c r="D39" i="91"/>
  <c r="I38" i="91"/>
  <c r="H38" i="91"/>
  <c r="G38" i="91"/>
  <c r="D38" i="91"/>
  <c r="F36" i="91"/>
  <c r="E36" i="91"/>
  <c r="C36" i="91"/>
  <c r="B36" i="91"/>
  <c r="I35" i="91"/>
  <c r="H35" i="91"/>
  <c r="G35" i="91"/>
  <c r="D35" i="91"/>
  <c r="I34" i="91"/>
  <c r="H34" i="91"/>
  <c r="G34" i="91"/>
  <c r="D34" i="91"/>
  <c r="I33" i="91"/>
  <c r="H33" i="91"/>
  <c r="G33" i="91"/>
  <c r="D33" i="91"/>
  <c r="I32" i="91"/>
  <c r="H32" i="91"/>
  <c r="G32" i="91"/>
  <c r="D32" i="91"/>
  <c r="I31" i="91"/>
  <c r="H31" i="91"/>
  <c r="G31" i="91"/>
  <c r="D31" i="91"/>
  <c r="I30" i="91"/>
  <c r="H30" i="91"/>
  <c r="G30" i="91"/>
  <c r="D30" i="91"/>
  <c r="J30" i="91" l="1"/>
  <c r="J39" i="91"/>
  <c r="G60" i="91"/>
  <c r="D44" i="91"/>
  <c r="I52" i="91"/>
  <c r="G52" i="91"/>
  <c r="D60" i="91"/>
  <c r="I60" i="91"/>
  <c r="J59" i="91"/>
  <c r="J40" i="91"/>
  <c r="J41" i="91"/>
  <c r="J42" i="91"/>
  <c r="J47" i="91"/>
  <c r="J49" i="91"/>
  <c r="J50" i="91"/>
  <c r="J51" i="91"/>
  <c r="J56" i="91"/>
  <c r="H44" i="91"/>
  <c r="J57" i="91"/>
  <c r="J58" i="91"/>
  <c r="D36" i="91"/>
  <c r="J31" i="91"/>
  <c r="J32" i="91"/>
  <c r="J34" i="91"/>
  <c r="J43" i="91"/>
  <c r="J48" i="91"/>
  <c r="H60" i="91"/>
  <c r="J55" i="91"/>
  <c r="I36" i="91"/>
  <c r="H36" i="91"/>
  <c r="J33" i="91"/>
  <c r="G44" i="91"/>
  <c r="G36" i="91"/>
  <c r="J35" i="91"/>
  <c r="I44" i="91"/>
  <c r="D52" i="91"/>
  <c r="J54" i="91"/>
  <c r="J46" i="91"/>
  <c r="J38" i="91"/>
  <c r="I15" i="85"/>
  <c r="H15" i="85"/>
  <c r="G15" i="85"/>
  <c r="D15" i="85"/>
  <c r="D32" i="20"/>
  <c r="D33" i="20"/>
  <c r="D34" i="20"/>
  <c r="D35" i="20"/>
  <c r="D36" i="20"/>
  <c r="D37" i="20"/>
  <c r="D31" i="20"/>
  <c r="D18" i="20"/>
  <c r="D19" i="20"/>
  <c r="D20" i="20"/>
  <c r="D21" i="20"/>
  <c r="D22" i="20"/>
  <c r="D23" i="20"/>
  <c r="D24" i="20"/>
  <c r="D25" i="20"/>
  <c r="D26" i="20"/>
  <c r="D27" i="20"/>
  <c r="D28" i="20"/>
  <c r="D29" i="20"/>
  <c r="D17" i="20"/>
  <c r="D11" i="20"/>
  <c r="D12" i="20"/>
  <c r="D13" i="20"/>
  <c r="D14" i="20"/>
  <c r="D15" i="20"/>
  <c r="D10" i="20"/>
  <c r="D30" i="20" l="1"/>
  <c r="J44" i="91"/>
  <c r="J36" i="91"/>
  <c r="J52" i="91"/>
  <c r="J60" i="91"/>
  <c r="J15" i="85"/>
  <c r="H11" i="63"/>
  <c r="H12" i="63"/>
  <c r="H13" i="63"/>
  <c r="H14" i="63"/>
  <c r="H15" i="63"/>
  <c r="H16" i="63"/>
  <c r="H17" i="63"/>
  <c r="G11" i="63"/>
  <c r="G12" i="63"/>
  <c r="C34" i="63" s="1"/>
  <c r="G13" i="63"/>
  <c r="C35" i="63" s="1"/>
  <c r="G14" i="63"/>
  <c r="G15" i="63"/>
  <c r="G16" i="63"/>
  <c r="G17" i="63"/>
  <c r="H10" i="63"/>
  <c r="G10" i="63"/>
  <c r="J31" i="87"/>
  <c r="B117" i="87" s="1"/>
  <c r="K31" i="87"/>
  <c r="C117" i="87" s="1"/>
  <c r="C9" i="20"/>
  <c r="D9" i="20"/>
  <c r="C16" i="20"/>
  <c r="D16" i="20"/>
  <c r="F32" i="96"/>
  <c r="G32" i="96"/>
  <c r="D33" i="93"/>
  <c r="E33" i="93"/>
  <c r="D34" i="93"/>
  <c r="E34" i="93"/>
  <c r="E32" i="93"/>
  <c r="D32" i="93"/>
  <c r="E31" i="93"/>
  <c r="D31" i="93"/>
  <c r="C17" i="91"/>
  <c r="E17" i="91"/>
  <c r="F17" i="91"/>
  <c r="C38" i="20" l="1"/>
  <c r="H18" i="63"/>
  <c r="D38" i="20"/>
  <c r="H19" i="63"/>
  <c r="G18" i="63"/>
  <c r="G19" i="63"/>
  <c r="G41" i="57"/>
  <c r="H41" i="57"/>
  <c r="I27" i="11"/>
  <c r="I26" i="11"/>
  <c r="I24" i="11"/>
  <c r="I23" i="11"/>
  <c r="I21" i="11"/>
  <c r="I18" i="11"/>
  <c r="I14" i="11"/>
  <c r="I11" i="11"/>
  <c r="H20" i="63" l="1"/>
  <c r="I30" i="11"/>
  <c r="I25" i="11"/>
  <c r="I29" i="11"/>
  <c r="G20" i="63"/>
  <c r="I28" i="11"/>
  <c r="I44" i="57"/>
  <c r="H44" i="57"/>
  <c r="G44" i="57"/>
  <c r="F44" i="57"/>
  <c r="I43" i="57"/>
  <c r="H43" i="57"/>
  <c r="G43" i="57"/>
  <c r="F43" i="57"/>
  <c r="P51" i="57"/>
  <c r="P52" i="57"/>
  <c r="N52" i="57"/>
  <c r="N51" i="57"/>
  <c r="F54" i="95"/>
  <c r="G54" i="95"/>
  <c r="I16" i="91"/>
  <c r="H16" i="91"/>
  <c r="G16" i="91"/>
  <c r="I15" i="91"/>
  <c r="H15" i="91"/>
  <c r="G15" i="91"/>
  <c r="I14" i="91"/>
  <c r="H14" i="91"/>
  <c r="G14" i="91"/>
  <c r="I13" i="91"/>
  <c r="H13" i="91"/>
  <c r="G13" i="91"/>
  <c r="I12" i="91"/>
  <c r="H12" i="91"/>
  <c r="G12" i="91"/>
  <c r="I11" i="91"/>
  <c r="H11" i="91"/>
  <c r="G11" i="91"/>
  <c r="D17" i="91"/>
  <c r="C16" i="43"/>
  <c r="E16" i="43"/>
  <c r="F16" i="43"/>
  <c r="B16" i="43"/>
  <c r="I15" i="43"/>
  <c r="H15" i="43"/>
  <c r="G15" i="43"/>
  <c r="D15" i="43"/>
  <c r="I14" i="43"/>
  <c r="H14" i="43"/>
  <c r="G14" i="43"/>
  <c r="D14" i="43"/>
  <c r="I13" i="43"/>
  <c r="H13" i="43"/>
  <c r="G13" i="43"/>
  <c r="D13" i="43"/>
  <c r="I12" i="43"/>
  <c r="H12" i="43"/>
  <c r="G12" i="43"/>
  <c r="D12" i="43"/>
  <c r="I11" i="43"/>
  <c r="H11" i="43"/>
  <c r="G11" i="43"/>
  <c r="D11" i="43"/>
  <c r="I21" i="85"/>
  <c r="H21" i="85"/>
  <c r="G21" i="85"/>
  <c r="D21" i="85"/>
  <c r="I20" i="85"/>
  <c r="H20" i="85"/>
  <c r="G20" i="85"/>
  <c r="D20" i="85"/>
  <c r="I19" i="85"/>
  <c r="H19" i="85"/>
  <c r="G19" i="85"/>
  <c r="D19" i="85"/>
  <c r="I18" i="85"/>
  <c r="H18" i="85"/>
  <c r="G18" i="85"/>
  <c r="D18" i="85"/>
  <c r="I14" i="85"/>
  <c r="H14" i="85"/>
  <c r="G14" i="85"/>
  <c r="I13" i="85"/>
  <c r="H13" i="85"/>
  <c r="G13" i="85"/>
  <c r="D13" i="85"/>
  <c r="I12" i="85"/>
  <c r="H12" i="85"/>
  <c r="G12" i="85"/>
  <c r="D12" i="85"/>
  <c r="I11" i="85"/>
  <c r="H11" i="85"/>
  <c r="G11" i="85"/>
  <c r="D11" i="85"/>
  <c r="I10" i="85"/>
  <c r="H10" i="85"/>
  <c r="G10" i="85"/>
  <c r="D10" i="85"/>
  <c r="I9" i="85"/>
  <c r="H9" i="85"/>
  <c r="G9" i="85"/>
  <c r="D9" i="85"/>
  <c r="G19" i="16"/>
  <c r="F19" i="16"/>
  <c r="D19" i="16"/>
  <c r="C19" i="16"/>
  <c r="C25" i="16" s="1"/>
  <c r="E18" i="16"/>
  <c r="E17" i="16"/>
  <c r="E16" i="16"/>
  <c r="G14" i="16"/>
  <c r="F14" i="16"/>
  <c r="F25" i="16" s="1"/>
  <c r="D14" i="16"/>
  <c r="E13" i="16"/>
  <c r="E12" i="16"/>
  <c r="E11" i="16"/>
  <c r="E10" i="16"/>
  <c r="I17" i="15"/>
  <c r="I14" i="15"/>
  <c r="I11" i="15"/>
  <c r="H21" i="12"/>
  <c r="F21" i="12"/>
  <c r="E21" i="12"/>
  <c r="I21" i="12" s="1"/>
  <c r="D21" i="12"/>
  <c r="H18" i="12"/>
  <c r="G18" i="12"/>
  <c r="F18" i="12"/>
  <c r="E18" i="12"/>
  <c r="D18" i="12"/>
  <c r="H15" i="12"/>
  <c r="G15" i="12"/>
  <c r="F15" i="12"/>
  <c r="E15" i="12"/>
  <c r="D15" i="12"/>
  <c r="L52" i="57"/>
  <c r="J52" i="57"/>
  <c r="J51" i="57"/>
  <c r="E29" i="93"/>
  <c r="D30" i="93"/>
  <c r="E30" i="93"/>
  <c r="B17" i="91"/>
  <c r="J60" i="87"/>
  <c r="B113" i="87" s="1"/>
  <c r="K60" i="87"/>
  <c r="C113" i="87" s="1"/>
  <c r="J66" i="87"/>
  <c r="B116" i="87" s="1"/>
  <c r="K66" i="87"/>
  <c r="C116" i="87" s="1"/>
  <c r="J71" i="87"/>
  <c r="B118" i="87" s="1"/>
  <c r="K71" i="87"/>
  <c r="C118" i="87" s="1"/>
  <c r="J99" i="87"/>
  <c r="B114" i="87" s="1"/>
  <c r="K99" i="87"/>
  <c r="C114" i="87" s="1"/>
  <c r="D34" i="63"/>
  <c r="E34" i="63"/>
  <c r="F35" i="63"/>
  <c r="G34" i="63"/>
  <c r="H34" i="63"/>
  <c r="G35" i="63"/>
  <c r="H35" i="63"/>
  <c r="C28" i="63"/>
  <c r="D28" i="63"/>
  <c r="E28" i="63"/>
  <c r="F28" i="63"/>
  <c r="C29" i="63"/>
  <c r="D29" i="63"/>
  <c r="E29" i="63"/>
  <c r="E35" i="63"/>
  <c r="L51" i="57"/>
  <c r="M11" i="48"/>
  <c r="M12" i="48"/>
  <c r="M13" i="48"/>
  <c r="M14" i="48"/>
  <c r="M15" i="48"/>
  <c r="M16" i="48"/>
  <c r="M17" i="48"/>
  <c r="M18" i="48"/>
  <c r="H10" i="16"/>
  <c r="H11" i="16"/>
  <c r="H12" i="16"/>
  <c r="H13" i="16"/>
  <c r="H16" i="16"/>
  <c r="H17" i="16"/>
  <c r="H18" i="16"/>
  <c r="K18" i="16" s="1"/>
  <c r="H21" i="16"/>
  <c r="H22" i="16"/>
  <c r="K22" i="16" s="1"/>
  <c r="H23" i="16"/>
  <c r="N11" i="48"/>
  <c r="N12" i="48"/>
  <c r="N13" i="48"/>
  <c r="N14" i="48"/>
  <c r="N15" i="48"/>
  <c r="N16" i="48"/>
  <c r="N17" i="48"/>
  <c r="N18" i="48"/>
  <c r="N19" i="48"/>
  <c r="M20" i="48"/>
  <c r="N20" i="48"/>
  <c r="M21" i="48"/>
  <c r="N21" i="48"/>
  <c r="M22" i="48"/>
  <c r="N22" i="48"/>
  <c r="M23" i="48"/>
  <c r="N23" i="48"/>
  <c r="I21" i="16"/>
  <c r="I24" i="16" s="1"/>
  <c r="I22" i="16"/>
  <c r="I23" i="16"/>
  <c r="S12" i="38"/>
  <c r="S13" i="38"/>
  <c r="Q14" i="38"/>
  <c r="R14" i="38"/>
  <c r="S8" i="38"/>
  <c r="S9" i="38"/>
  <c r="S10" i="38"/>
  <c r="S11" i="38"/>
  <c r="B14" i="38"/>
  <c r="C14" i="38"/>
  <c r="D14" i="38"/>
  <c r="C17" i="15"/>
  <c r="D17" i="15"/>
  <c r="C14" i="15"/>
  <c r="D14" i="15"/>
  <c r="C11" i="15"/>
  <c r="D11" i="15"/>
  <c r="J12" i="12"/>
  <c r="C14" i="10"/>
  <c r="C11" i="10"/>
  <c r="J21" i="16"/>
  <c r="J22" i="16"/>
  <c r="J23" i="16"/>
  <c r="I16" i="16"/>
  <c r="I17" i="16"/>
  <c r="I18" i="16"/>
  <c r="J16" i="16"/>
  <c r="J17" i="16"/>
  <c r="J18" i="16"/>
  <c r="I10" i="16"/>
  <c r="I11" i="16"/>
  <c r="I12" i="16"/>
  <c r="I13" i="16"/>
  <c r="J10" i="16"/>
  <c r="J11" i="16"/>
  <c r="J12" i="16"/>
  <c r="J13" i="16"/>
  <c r="D19" i="15"/>
  <c r="C19" i="15"/>
  <c r="D18" i="15"/>
  <c r="C18" i="15"/>
  <c r="D27" i="11"/>
  <c r="D24" i="11"/>
  <c r="D26" i="11"/>
  <c r="D23" i="11"/>
  <c r="C24" i="11"/>
  <c r="C30" i="11" s="1"/>
  <c r="C26" i="11"/>
  <c r="C23" i="11"/>
  <c r="D18" i="11"/>
  <c r="D11" i="11"/>
  <c r="C18" i="11"/>
  <c r="C11" i="11"/>
  <c r="D21" i="11"/>
  <c r="C21" i="11"/>
  <c r="D14" i="11"/>
  <c r="C14" i="11"/>
  <c r="C16" i="10"/>
  <c r="C15" i="10"/>
  <c r="K12" i="16"/>
  <c r="I12" i="12"/>
  <c r="J14" i="91"/>
  <c r="I41" i="85" l="1"/>
  <c r="H41" i="85"/>
  <c r="G25" i="16"/>
  <c r="D25" i="16"/>
  <c r="K16" i="16"/>
  <c r="N27" i="48"/>
  <c r="M27" i="48"/>
  <c r="N26" i="48"/>
  <c r="M26" i="48"/>
  <c r="D41" i="85"/>
  <c r="G41" i="85"/>
  <c r="I20" i="15"/>
  <c r="I31" i="11"/>
  <c r="J24" i="16"/>
  <c r="K21" i="16"/>
  <c r="H24" i="16"/>
  <c r="K17" i="16"/>
  <c r="J21" i="12"/>
  <c r="I16" i="43"/>
  <c r="E24" i="12"/>
  <c r="F24" i="12"/>
  <c r="G24" i="12"/>
  <c r="D24" i="12"/>
  <c r="H24" i="12"/>
  <c r="G17" i="91"/>
  <c r="J10" i="101"/>
  <c r="I15" i="100"/>
  <c r="K11" i="16"/>
  <c r="I18" i="12"/>
  <c r="I17" i="91"/>
  <c r="N12" i="39"/>
  <c r="K106" i="87"/>
  <c r="J106" i="87"/>
  <c r="J12" i="100"/>
  <c r="J18" i="12"/>
  <c r="I15" i="12"/>
  <c r="K23" i="12"/>
  <c r="N20" i="39"/>
  <c r="N16" i="39"/>
  <c r="J13" i="91"/>
  <c r="J15" i="91"/>
  <c r="J14" i="43"/>
  <c r="C17" i="10"/>
  <c r="K22" i="12"/>
  <c r="K16" i="12"/>
  <c r="J13" i="43"/>
  <c r="J15" i="12"/>
  <c r="N19" i="39"/>
  <c r="I41" i="57"/>
  <c r="K14" i="12"/>
  <c r="J14" i="100"/>
  <c r="E19" i="16"/>
  <c r="D25" i="11"/>
  <c r="N18" i="39"/>
  <c r="N14" i="39"/>
  <c r="C29" i="11"/>
  <c r="C31" i="11" s="1"/>
  <c r="H14" i="16"/>
  <c r="J13" i="100"/>
  <c r="J9" i="100"/>
  <c r="C27" i="61"/>
  <c r="J12" i="91"/>
  <c r="N15" i="39"/>
  <c r="J18" i="85"/>
  <c r="J19" i="85"/>
  <c r="J11" i="85"/>
  <c r="J12" i="85"/>
  <c r="J13" i="85"/>
  <c r="J13" i="101"/>
  <c r="J14" i="101" s="1"/>
  <c r="J19" i="16"/>
  <c r="N17" i="39"/>
  <c r="N13" i="39"/>
  <c r="D28" i="11"/>
  <c r="J9" i="101"/>
  <c r="J11" i="43"/>
  <c r="J11" i="91"/>
  <c r="H17" i="91"/>
  <c r="O52" i="57"/>
  <c r="F42" i="57"/>
  <c r="I42" i="57"/>
  <c r="H42" i="57"/>
  <c r="K52" i="57"/>
  <c r="G42" i="57"/>
  <c r="K51" i="57"/>
  <c r="O51" i="57"/>
  <c r="J16" i="91"/>
  <c r="G16" i="43"/>
  <c r="J12" i="43"/>
  <c r="J15" i="43"/>
  <c r="H16" i="43"/>
  <c r="D16" i="43"/>
  <c r="N11" i="39"/>
  <c r="S14" i="38"/>
  <c r="J20" i="85"/>
  <c r="H19" i="16"/>
  <c r="K13" i="16"/>
  <c r="K10" i="16"/>
  <c r="J14" i="16"/>
  <c r="I14" i="16"/>
  <c r="E14" i="16"/>
  <c r="I19" i="16"/>
  <c r="D20" i="15"/>
  <c r="C20" i="15"/>
  <c r="K20" i="12"/>
  <c r="K19" i="12"/>
  <c r="K17" i="12"/>
  <c r="K13" i="12"/>
  <c r="C25" i="11"/>
  <c r="D30" i="11"/>
  <c r="J11" i="100"/>
  <c r="J10" i="100"/>
  <c r="D26" i="61"/>
  <c r="D27" i="61"/>
  <c r="M52" i="57"/>
  <c r="M51" i="57"/>
  <c r="J9" i="85"/>
  <c r="J10" i="85"/>
  <c r="J14" i="85"/>
  <c r="J21" i="85"/>
  <c r="K12" i="12"/>
  <c r="D29" i="11"/>
  <c r="K23" i="16"/>
  <c r="K24" i="16" s="1"/>
  <c r="F29" i="63"/>
  <c r="D35" i="63"/>
  <c r="C28" i="11"/>
  <c r="F34" i="63"/>
  <c r="K19" i="16" l="1"/>
  <c r="E25" i="16"/>
  <c r="I25" i="16"/>
  <c r="H25" i="16"/>
  <c r="J25" i="16"/>
  <c r="J41" i="85"/>
  <c r="N21" i="39"/>
  <c r="K15" i="12"/>
  <c r="K21" i="12"/>
  <c r="I24" i="12"/>
  <c r="J24" i="12"/>
  <c r="J8" i="100"/>
  <c r="J15" i="100" s="1"/>
  <c r="H15" i="100"/>
  <c r="K18" i="12"/>
  <c r="J16" i="43"/>
  <c r="K14" i="16"/>
  <c r="K25" i="16" s="1"/>
  <c r="J17" i="91"/>
  <c r="D31" i="11"/>
  <c r="K24" i="12" l="1"/>
</calcChain>
</file>

<file path=xl/sharedStrings.xml><?xml version="1.0" encoding="utf-8"?>
<sst xmlns="http://schemas.openxmlformats.org/spreadsheetml/2006/main" count="3018" uniqueCount="1400">
  <si>
    <t>إحصاءات التعليم</t>
  </si>
  <si>
    <t>EDUCATION STATISTICS</t>
  </si>
  <si>
    <t>مصادر البيانات :</t>
  </si>
  <si>
    <t xml:space="preserve"> Primary</t>
  </si>
  <si>
    <t xml:space="preserve"> Preparatory</t>
  </si>
  <si>
    <t xml:space="preserve">  الثانوية العامة</t>
  </si>
  <si>
    <t xml:space="preserve"> General Secondary</t>
  </si>
  <si>
    <t>مدارس</t>
  </si>
  <si>
    <t>المجموع</t>
  </si>
  <si>
    <t>Total</t>
  </si>
  <si>
    <t>ذكور</t>
  </si>
  <si>
    <t>اناث</t>
  </si>
  <si>
    <t>M</t>
  </si>
  <si>
    <t>F</t>
  </si>
  <si>
    <t>الصف الأول</t>
  </si>
  <si>
    <t>الصف الثاني</t>
  </si>
  <si>
    <t>الصف الثالث</t>
  </si>
  <si>
    <t xml:space="preserve">المجموع العام  </t>
  </si>
  <si>
    <t xml:space="preserve">Grand Total  </t>
  </si>
  <si>
    <t xml:space="preserve"> Specialized Schools</t>
  </si>
  <si>
    <t xml:space="preserve">المجموع </t>
  </si>
  <si>
    <t>الدوحة</t>
  </si>
  <si>
    <t>طلاب</t>
  </si>
  <si>
    <t>Students</t>
  </si>
  <si>
    <t xml:space="preserve"> Doha</t>
  </si>
  <si>
    <t>Schools</t>
  </si>
  <si>
    <t>الريان</t>
  </si>
  <si>
    <t xml:space="preserve"> AL-Rayyan</t>
  </si>
  <si>
    <t>الوكرة</t>
  </si>
  <si>
    <t xml:space="preserve"> AL-Wakrah</t>
  </si>
  <si>
    <t>ام صلال</t>
  </si>
  <si>
    <t xml:space="preserve"> Umm Salal</t>
  </si>
  <si>
    <t>الخور</t>
  </si>
  <si>
    <t xml:space="preserve"> AL-Khor</t>
  </si>
  <si>
    <t>الشمال</t>
  </si>
  <si>
    <t xml:space="preserve"> AL-Shamal</t>
  </si>
  <si>
    <t xml:space="preserve">Total </t>
  </si>
  <si>
    <t>المجموع العام</t>
  </si>
  <si>
    <t xml:space="preserve">المجموع  </t>
  </si>
  <si>
    <t xml:space="preserve">Total  </t>
  </si>
  <si>
    <t>G.T</t>
  </si>
  <si>
    <t xml:space="preserve">المجموع  العام </t>
  </si>
  <si>
    <t xml:space="preserve">  مدارس عربية</t>
  </si>
  <si>
    <t>T</t>
  </si>
  <si>
    <t xml:space="preserve">  Arabic Schools</t>
  </si>
  <si>
    <t xml:space="preserve">  مدارس أجنبية</t>
  </si>
  <si>
    <t xml:space="preserve">  Foreign Schools</t>
  </si>
  <si>
    <t xml:space="preserve"> مدرسون    </t>
  </si>
  <si>
    <t>Teachers</t>
  </si>
  <si>
    <t xml:space="preserve"> Administrators</t>
  </si>
  <si>
    <t xml:space="preserve">مدرسون    </t>
  </si>
  <si>
    <t xml:space="preserve">  المجموع</t>
  </si>
  <si>
    <t xml:space="preserve">  Total</t>
  </si>
  <si>
    <t xml:space="preserve">  مجموع رياض الأطفال</t>
  </si>
  <si>
    <t xml:space="preserve">  Kindergartens, Total</t>
  </si>
  <si>
    <t>رياض أطفال عربية</t>
  </si>
  <si>
    <t xml:space="preserve">Arabic Kindergartens </t>
  </si>
  <si>
    <t>رياض أطفال أجنبية</t>
  </si>
  <si>
    <t xml:space="preserve">Foreign Kindergartens </t>
  </si>
  <si>
    <t xml:space="preserve">  مجموع المرحلة الابتدائية</t>
  </si>
  <si>
    <t xml:space="preserve"> Primary Schools, Total</t>
  </si>
  <si>
    <t>مدارس ابتدائية عربية</t>
  </si>
  <si>
    <t xml:space="preserve">Arabic Primary Schools </t>
  </si>
  <si>
    <t>مدارس ابتدائية أجنبية</t>
  </si>
  <si>
    <t xml:space="preserve">Foreign Primary Schools </t>
  </si>
  <si>
    <t xml:space="preserve"> Prep. Schools, Total</t>
  </si>
  <si>
    <t xml:space="preserve">Arabic Prep. Schools </t>
  </si>
  <si>
    <t xml:space="preserve">Foreign Prep. Schools </t>
  </si>
  <si>
    <t xml:space="preserve">  مجموع المرحلة الثانوية</t>
  </si>
  <si>
    <t xml:space="preserve"> Secondary Schools, Total</t>
  </si>
  <si>
    <t>مدارس ثانوية عربية</t>
  </si>
  <si>
    <t xml:space="preserve">Arabic Secondery Schools </t>
  </si>
  <si>
    <t>مدارس ثانوية أجنبية</t>
  </si>
  <si>
    <t xml:space="preserve">Foreign Secondery Schools </t>
  </si>
  <si>
    <t xml:space="preserve">المجموع  العام  </t>
  </si>
  <si>
    <t xml:space="preserve">  الإبتدائية</t>
  </si>
  <si>
    <t xml:space="preserve">  Primary</t>
  </si>
  <si>
    <t xml:space="preserve">  Preparatory</t>
  </si>
  <si>
    <t xml:space="preserve">  الثانوية</t>
  </si>
  <si>
    <t xml:space="preserve">  General Secondary</t>
  </si>
  <si>
    <t>الحلقة الأولى</t>
  </si>
  <si>
    <t xml:space="preserve">Grade I  </t>
  </si>
  <si>
    <t>الحلقة الثانية</t>
  </si>
  <si>
    <t xml:space="preserve">Grade II  </t>
  </si>
  <si>
    <t>الحلقة الثالثة</t>
  </si>
  <si>
    <t xml:space="preserve">Grade III  </t>
  </si>
  <si>
    <t>الحلقة الرابعة</t>
  </si>
  <si>
    <t xml:space="preserve">Grade IV  </t>
  </si>
  <si>
    <t>(1) المسجلون في بداية العام الدراسي .</t>
  </si>
  <si>
    <t>(1) Registered at beginning of academic Year.</t>
  </si>
  <si>
    <t>(2) الحلقة الأولى تقابل الصفين الأول والثاني من المرحلة الابتدائية .</t>
  </si>
  <si>
    <t>(2) Grade   l  = Equivalent to 1st and 2nd ordinary primary .</t>
  </si>
  <si>
    <t xml:space="preserve">    الحلقة الثانية تقابل الصفين الثالث والرابع من المرحلة الابتدائية .</t>
  </si>
  <si>
    <t xml:space="preserve">     Grade   Il  = Equivalent to 3nd and 4th ordinary primary .</t>
  </si>
  <si>
    <t xml:space="preserve">    الحلقة الثالثة تقابل الصف الخامس من المرحلة الابتدائية .</t>
  </si>
  <si>
    <t xml:space="preserve">     Grade  IIl  = Equivalent to 5th ordinary primary .</t>
  </si>
  <si>
    <t xml:space="preserve">    الحلقة الرابعة تقابل الصف السادس من المرحلة الابتدائية .</t>
  </si>
  <si>
    <t xml:space="preserve">     Grade  lV  = Equivalent to 6th ordinary primary .</t>
  </si>
  <si>
    <t>قطر</t>
  </si>
  <si>
    <t>Qatar</t>
  </si>
  <si>
    <t>البحرين</t>
  </si>
  <si>
    <t>Bahrain</t>
  </si>
  <si>
    <t>المملكة العربية السعودية</t>
  </si>
  <si>
    <t>Saudi Arabia</t>
  </si>
  <si>
    <t>عمان</t>
  </si>
  <si>
    <t>Oman</t>
  </si>
  <si>
    <t>الامارات العربية المتحدة</t>
  </si>
  <si>
    <t>U.A.E.</t>
  </si>
  <si>
    <t>اليمن</t>
  </si>
  <si>
    <t>Yamen</t>
  </si>
  <si>
    <t>فلسطين</t>
  </si>
  <si>
    <t>Palestine</t>
  </si>
  <si>
    <t>الأردن</t>
  </si>
  <si>
    <t>Jordan</t>
  </si>
  <si>
    <t>Somalia</t>
  </si>
  <si>
    <t>التربية</t>
  </si>
  <si>
    <t>Education</t>
  </si>
  <si>
    <t>الشريعة</t>
  </si>
  <si>
    <t>Sharia</t>
  </si>
  <si>
    <t>الهندسة</t>
  </si>
  <si>
    <t>Engineering</t>
  </si>
  <si>
    <t>الإدارة والاقتصاد</t>
  </si>
  <si>
    <t>Admin&amp; Econ.</t>
  </si>
  <si>
    <t>1999/1998</t>
  </si>
  <si>
    <t>الكويت</t>
  </si>
  <si>
    <t>Kuwait</t>
  </si>
  <si>
    <t>العراق</t>
  </si>
  <si>
    <t>Iraq</t>
  </si>
  <si>
    <t>سوريا</t>
  </si>
  <si>
    <t>Syria</t>
  </si>
  <si>
    <t>لبنان</t>
  </si>
  <si>
    <t>Lebanon</t>
  </si>
  <si>
    <t>مصر</t>
  </si>
  <si>
    <t>Egypt</t>
  </si>
  <si>
    <t>السودان</t>
  </si>
  <si>
    <t>Sudan</t>
  </si>
  <si>
    <t>موريتانيا</t>
  </si>
  <si>
    <t>الجزائر</t>
  </si>
  <si>
    <t>Algeria</t>
  </si>
  <si>
    <t>Qataris</t>
  </si>
  <si>
    <t xml:space="preserve">  بكالوريوس في التربية</t>
  </si>
  <si>
    <t xml:space="preserve"> B.A In Education</t>
  </si>
  <si>
    <t xml:space="preserve">  بكالوريوس في الشريعة وأصول الدين</t>
  </si>
  <si>
    <t xml:space="preserve">  بكالوريوس في الهندسة</t>
  </si>
  <si>
    <t xml:space="preserve">  شهادات أخرى :</t>
  </si>
  <si>
    <t>خريجو جامعة قطر حسب الجنسية والكلية ونوع التخصص</t>
  </si>
  <si>
    <t>UNIVERSITY OF QATAR GRADUATES BY NATIONALITY, FACULTY AND FIELD OF SPECIALIZATION</t>
  </si>
  <si>
    <t>Non Qataris</t>
  </si>
  <si>
    <t>10 -  Chemistry</t>
  </si>
  <si>
    <t>11 -  Biology</t>
  </si>
  <si>
    <t>12 -  Home Economics</t>
  </si>
  <si>
    <t>14 -  Physical Education</t>
  </si>
  <si>
    <t xml:space="preserve"> Faculty of Sharia</t>
  </si>
  <si>
    <t xml:space="preserve"> Faculty of Engineering</t>
  </si>
  <si>
    <t xml:space="preserve"> Faculty of Admin &amp; Economics</t>
  </si>
  <si>
    <t xml:space="preserve">  Others</t>
  </si>
  <si>
    <t xml:space="preserve">G.Total  </t>
  </si>
  <si>
    <t xml:space="preserve">  مصر</t>
  </si>
  <si>
    <t xml:space="preserve">  Egypt</t>
  </si>
  <si>
    <t xml:space="preserve">  Canada</t>
  </si>
  <si>
    <t xml:space="preserve">  Jordan</t>
  </si>
  <si>
    <t xml:space="preserve">  سوريا</t>
  </si>
  <si>
    <t xml:space="preserve">  Syria</t>
  </si>
  <si>
    <t xml:space="preserve">  بلدان أخرى</t>
  </si>
  <si>
    <t xml:space="preserve">  أستاذ</t>
  </si>
  <si>
    <t xml:space="preserve">  Professor</t>
  </si>
  <si>
    <t xml:space="preserve">  Associate Prof.</t>
  </si>
  <si>
    <t>أستاذ</t>
  </si>
  <si>
    <t>أستاذ مساعد</t>
  </si>
  <si>
    <t>Professor</t>
  </si>
  <si>
    <t>Associate Professor</t>
  </si>
  <si>
    <t xml:space="preserve">  قطر</t>
  </si>
  <si>
    <t xml:space="preserve">  Qatar</t>
  </si>
  <si>
    <t xml:space="preserve">  العراق</t>
  </si>
  <si>
    <t xml:space="preserve">  Iraq</t>
  </si>
  <si>
    <t xml:space="preserve">  فلسطين</t>
  </si>
  <si>
    <t xml:space="preserve">  Palestine</t>
  </si>
  <si>
    <t xml:space="preserve">  السودان</t>
  </si>
  <si>
    <t xml:space="preserve">  Sudan</t>
  </si>
  <si>
    <t xml:space="preserve">  المملكة المتحدة</t>
  </si>
  <si>
    <t xml:space="preserve">  U.K.</t>
  </si>
  <si>
    <t xml:space="preserve">  الولايات المتحدة</t>
  </si>
  <si>
    <t xml:space="preserve">  U.S.A.</t>
  </si>
  <si>
    <t xml:space="preserve">  كندا</t>
  </si>
  <si>
    <t>كلية التربية</t>
  </si>
  <si>
    <t>Faculty of Education</t>
  </si>
  <si>
    <t>2000/1999</t>
  </si>
  <si>
    <t>2 - أصول الدين</t>
  </si>
  <si>
    <t>2 - Usul AL-Din</t>
  </si>
  <si>
    <t xml:space="preserve">1 -  Sharia </t>
  </si>
  <si>
    <t>الإدارة العليا</t>
  </si>
  <si>
    <t>8   - Information</t>
  </si>
  <si>
    <t xml:space="preserve">  Top Admnistration</t>
  </si>
  <si>
    <t>الدراسات العليا</t>
  </si>
  <si>
    <t>Post Graduate Studies</t>
  </si>
  <si>
    <t xml:space="preserve">                                   الجنسية
 المرحلة التعليمية  </t>
  </si>
  <si>
    <t xml:space="preserve">                                                  Year
 Education Level  </t>
  </si>
  <si>
    <t xml:space="preserve">                                              Nationality
 Education Level </t>
  </si>
  <si>
    <t>دبلوم التربية الخاصة</t>
  </si>
  <si>
    <t>كلية شمال الاطلنطي</t>
  </si>
  <si>
    <r>
      <t xml:space="preserve">الثانوي
</t>
    </r>
    <r>
      <rPr>
        <b/>
        <sz val="8"/>
        <rFont val="Arial"/>
        <family val="2"/>
      </rPr>
      <t>Secondary</t>
    </r>
  </si>
  <si>
    <r>
      <t xml:space="preserve">الابتدائي
</t>
    </r>
    <r>
      <rPr>
        <b/>
        <sz val="8"/>
        <rFont val="Arial"/>
        <family val="2"/>
      </rPr>
      <t>Primary</t>
    </r>
  </si>
  <si>
    <t>المدرسون</t>
  </si>
  <si>
    <t xml:space="preserve">                                  السنة 
  نوع المدرسة </t>
  </si>
  <si>
    <t>Administrators</t>
  </si>
  <si>
    <r>
      <t xml:space="preserve">عدد المدارس
</t>
    </r>
    <r>
      <rPr>
        <b/>
        <sz val="8"/>
        <rFont val="Arial"/>
        <family val="2"/>
      </rPr>
      <t>No. of School</t>
    </r>
  </si>
  <si>
    <r>
      <t xml:space="preserve">عدد الشعب
</t>
    </r>
    <r>
      <rPr>
        <b/>
        <sz val="8"/>
        <rFont val="Arial"/>
        <family val="2"/>
      </rPr>
      <t>No. of Branch</t>
    </r>
  </si>
  <si>
    <t>ماجستيرإدارة أعمال</t>
  </si>
  <si>
    <t>قطريون
Qataris</t>
  </si>
  <si>
    <t>غير قطريين
Non-Qataris</t>
  </si>
  <si>
    <t>المجموع
Total</t>
  </si>
  <si>
    <t>Courses Study</t>
  </si>
  <si>
    <t>دراسة مقررات</t>
  </si>
  <si>
    <t>(1) Not Including Staff In Admnistration.</t>
  </si>
  <si>
    <t>(1) لا تشمل الإدارة العليا .</t>
  </si>
  <si>
    <t>Art and Science</t>
  </si>
  <si>
    <t>القانون</t>
  </si>
  <si>
    <t>Law</t>
  </si>
  <si>
    <t>B.A In Art &amp; science</t>
  </si>
  <si>
    <t xml:space="preserve">  بكالوريوس في الاداب والعلوم</t>
  </si>
  <si>
    <t xml:space="preserve">  بكالوريوس في القانون</t>
  </si>
  <si>
    <t>B.Sc. In Law</t>
  </si>
  <si>
    <t>كلية القانون</t>
  </si>
  <si>
    <t xml:space="preserve">  Assistant Prof.</t>
  </si>
  <si>
    <t>محاضر</t>
  </si>
  <si>
    <t xml:space="preserve">  Lecturer</t>
  </si>
  <si>
    <t xml:space="preserve"> أستاذ مشارك</t>
  </si>
  <si>
    <t>مساعدي التدريس</t>
  </si>
  <si>
    <t>Teaching Assistant</t>
  </si>
  <si>
    <t xml:space="preserve">  Assistant Professor</t>
  </si>
  <si>
    <t>Lecturer</t>
  </si>
  <si>
    <t>18 - النبات والعلوم الزراعية</t>
  </si>
  <si>
    <t>19 - علوم الغذاء والتغذية</t>
  </si>
  <si>
    <t>20 - الإحصاء</t>
  </si>
  <si>
    <t>17 -Nursing Sciences</t>
  </si>
  <si>
    <t>18 - Botany &amp; Agriculture Sci</t>
  </si>
  <si>
    <t>Faculty of  Law</t>
  </si>
  <si>
    <t>المرحلة</t>
  </si>
  <si>
    <t>Level</t>
  </si>
  <si>
    <t xml:space="preserve"> Primary(1)</t>
  </si>
  <si>
    <t>Preparatory</t>
  </si>
  <si>
    <t>Virginia Commonwealth</t>
  </si>
  <si>
    <t>North Atlantic College</t>
  </si>
  <si>
    <t>الطلاب</t>
  </si>
  <si>
    <t>1 - Law</t>
  </si>
  <si>
    <t>2 - Military Law</t>
  </si>
  <si>
    <t>3 - القانون و الشريعة</t>
  </si>
  <si>
    <t>3 - دراسات اسلامية</t>
  </si>
  <si>
    <t>3 - Law &amp; Sharia</t>
  </si>
  <si>
    <t>3 - Islamic Studies</t>
  </si>
  <si>
    <t>B.A In Sharia &amp; Islamic Studies</t>
  </si>
  <si>
    <t>B.Sc. In Engineering</t>
  </si>
  <si>
    <t>B.Sc. In Admin, &amp; Economics</t>
  </si>
  <si>
    <t xml:space="preserve">  بكالوريوس في الإدارة والاقتصاد</t>
  </si>
  <si>
    <t>ذكور
M</t>
  </si>
  <si>
    <t>التربية
Education</t>
  </si>
  <si>
    <t>الاداب والعلوم
Art &amp; science</t>
  </si>
  <si>
    <t>الشريعة واصول الدين
Sharia &amp; Islamic Studies</t>
  </si>
  <si>
    <t>الهندسة
Engineering</t>
  </si>
  <si>
    <t>الادارة والاقتصاد
In Admin, &amp; Economics</t>
  </si>
  <si>
    <t>القانون
Law</t>
  </si>
  <si>
    <t>ذكور قطريون  Qatari males</t>
  </si>
  <si>
    <t>اناث قطريات  Qatari females</t>
  </si>
  <si>
    <t>ذكور غير قطريين  Non-Qatari males</t>
  </si>
  <si>
    <t>اناث غير قطريات  Non-Qatari females</t>
  </si>
  <si>
    <t xml:space="preserve">                           السنة 
  نوع المدرسة </t>
  </si>
  <si>
    <t xml:space="preserve">                               السنة 
  المرحلة التعليمية </t>
  </si>
  <si>
    <r>
      <t xml:space="preserve">ذكور
</t>
    </r>
    <r>
      <rPr>
        <b/>
        <sz val="8"/>
        <rFont val="Arial"/>
        <family val="2"/>
      </rPr>
      <t>M</t>
    </r>
  </si>
  <si>
    <r>
      <t xml:space="preserve">اناث
</t>
    </r>
    <r>
      <rPr>
        <b/>
        <sz val="8"/>
        <rFont val="Arial"/>
        <family val="2"/>
      </rPr>
      <t>F</t>
    </r>
  </si>
  <si>
    <t xml:space="preserve">                                          Year
  Type of School  </t>
  </si>
  <si>
    <t>مدارس أجنبية</t>
  </si>
  <si>
    <t>Foreign Schools</t>
  </si>
  <si>
    <t>مدارس عربية</t>
  </si>
  <si>
    <t>Arabic Schools</t>
  </si>
  <si>
    <r>
      <t xml:space="preserve">غيرقطري </t>
    </r>
    <r>
      <rPr>
        <b/>
        <sz val="8"/>
        <rFont val="Arial"/>
        <family val="2"/>
      </rPr>
      <t>Non- Qatari</t>
    </r>
  </si>
  <si>
    <r>
      <t xml:space="preserve">قطري </t>
    </r>
    <r>
      <rPr>
        <b/>
        <sz val="8"/>
        <rFont val="Arial"/>
        <family val="2"/>
      </rPr>
      <t>Qatari</t>
    </r>
  </si>
  <si>
    <t>المجموع العام
G.Total</t>
  </si>
  <si>
    <r>
      <t xml:space="preserve">  Primary</t>
    </r>
    <r>
      <rPr>
        <b/>
        <vertAlign val="superscript"/>
        <sz val="8"/>
        <rFont val="Arial"/>
        <family val="2"/>
      </rPr>
      <t xml:space="preserve"> (2)</t>
    </r>
  </si>
  <si>
    <t xml:space="preserve">            المرحلة التعليمية
  البلدية</t>
  </si>
  <si>
    <r>
      <t xml:space="preserve">إناث
</t>
    </r>
    <r>
      <rPr>
        <b/>
        <sz val="8"/>
        <rFont val="Arial"/>
        <family val="2"/>
      </rPr>
      <t>F</t>
    </r>
  </si>
  <si>
    <t>(3) Includes  specialized Secondary Stage</t>
  </si>
  <si>
    <t>(3) تشمل الثانوية التخصصية</t>
  </si>
  <si>
    <t>مجموع</t>
  </si>
  <si>
    <t>Privat</t>
  </si>
  <si>
    <t>خاص</t>
  </si>
  <si>
    <t>Gov.</t>
  </si>
  <si>
    <t>حكومي</t>
  </si>
  <si>
    <r>
      <t xml:space="preserve">إناث
</t>
    </r>
    <r>
      <rPr>
        <b/>
        <sz val="9"/>
        <rFont val="Arial"/>
        <family val="2"/>
      </rPr>
      <t>F</t>
    </r>
  </si>
  <si>
    <r>
      <t xml:space="preserve">ذكور
</t>
    </r>
    <r>
      <rPr>
        <b/>
        <sz val="9"/>
        <rFont val="Arial"/>
        <family val="2"/>
      </rPr>
      <t>M</t>
    </r>
  </si>
  <si>
    <t>Type
Educ</t>
  </si>
  <si>
    <t>نوع
التعليم</t>
  </si>
  <si>
    <t>المدرسين</t>
  </si>
  <si>
    <t>Student</t>
  </si>
  <si>
    <t>Classes</t>
  </si>
  <si>
    <t>الصفوف</t>
  </si>
  <si>
    <t>المدارس</t>
  </si>
  <si>
    <t>primary</t>
  </si>
  <si>
    <t>Mixed Schools</t>
  </si>
  <si>
    <t>مدارس مختلطة</t>
  </si>
  <si>
    <t>مدارس بنات</t>
  </si>
  <si>
    <t>مدارس بنين</t>
  </si>
  <si>
    <t xml:space="preserve">الطلاب والمدارس والصفوف والمدرسين  حسب  المرحلة التعليمية  </t>
  </si>
  <si>
    <t>المدارس الخاصة
Private Schools</t>
  </si>
  <si>
    <t xml:space="preserve"> الابتدائية</t>
  </si>
  <si>
    <r>
      <t>Private Schools</t>
    </r>
    <r>
      <rPr>
        <vertAlign val="superscript"/>
        <sz val="10"/>
        <rFont val="Arial"/>
        <family val="2"/>
      </rPr>
      <t>(2)</t>
    </r>
  </si>
  <si>
    <t xml:space="preserve">             نوع التعليم
المرحلة التعليمية</t>
  </si>
  <si>
    <t>غير قطري
Non-Qatari</t>
  </si>
  <si>
    <t>قطري
Qatari</t>
  </si>
  <si>
    <t xml:space="preserve"> الابتدائية
Primary</t>
  </si>
  <si>
    <t>Graph 5</t>
  </si>
  <si>
    <t>Graph 4</t>
  </si>
  <si>
    <t>Non-Qatari</t>
  </si>
  <si>
    <t>Qatari</t>
  </si>
  <si>
    <t>غير قطري</t>
  </si>
  <si>
    <t>قطري</t>
  </si>
  <si>
    <r>
      <t>Private Schools</t>
    </r>
    <r>
      <rPr>
        <vertAlign val="superscript"/>
        <sz val="10.5"/>
        <rFont val="Arial"/>
        <family val="2"/>
      </rPr>
      <t>(2)</t>
    </r>
  </si>
  <si>
    <t>مجموع الطلاب
(المدارس)</t>
  </si>
  <si>
    <t>مجموع الطلاب
(جامعات)</t>
  </si>
  <si>
    <t xml:space="preserve">             نوع التعليم
المرحلة التعليمية</t>
  </si>
  <si>
    <t xml:space="preserve">                    نوع المدرسة
المرحلة التعليمية</t>
  </si>
  <si>
    <t xml:space="preserve">                        School Type
Education Level</t>
  </si>
  <si>
    <t>22&lt;</t>
  </si>
  <si>
    <t>&gt;22</t>
  </si>
  <si>
    <t>&lt;3</t>
  </si>
  <si>
    <t>الظعاين</t>
  </si>
  <si>
    <t>التخصصية</t>
  </si>
  <si>
    <t>الثانوي</t>
  </si>
  <si>
    <t>الابتدائي</t>
  </si>
  <si>
    <t xml:space="preserve"> الابتدائية </t>
  </si>
  <si>
    <t xml:space="preserve">Other </t>
  </si>
  <si>
    <t xml:space="preserve"> أخرى</t>
  </si>
  <si>
    <t>India</t>
  </si>
  <si>
    <t>Pakistan</t>
  </si>
  <si>
    <t>باكستان</t>
  </si>
  <si>
    <t>Iran</t>
  </si>
  <si>
    <t>ايران</t>
  </si>
  <si>
    <t>France</t>
  </si>
  <si>
    <t>فرنسا</t>
  </si>
  <si>
    <t>United Kingdom</t>
  </si>
  <si>
    <t>المملكة المتحدة</t>
  </si>
  <si>
    <t>United States</t>
  </si>
  <si>
    <t>الولايات المتحدة الامريكية</t>
  </si>
  <si>
    <t>Arab other</t>
  </si>
  <si>
    <t>دول عربية اخرى</t>
  </si>
  <si>
    <t>7   -  ماجستير إدارة اعمال</t>
  </si>
  <si>
    <t>6   -  دراسات مالية ومصرفية</t>
  </si>
  <si>
    <t>5   - Military Public Administration</t>
  </si>
  <si>
    <t>5    -  إدارة عامة للعسكريين</t>
  </si>
  <si>
    <t>4   -  Economics</t>
  </si>
  <si>
    <t>4   -  اقتصاد</t>
  </si>
  <si>
    <t>3   -  Business Administration</t>
  </si>
  <si>
    <t>3   -  إدارة أعمال</t>
  </si>
  <si>
    <t>2   -  Public Administration</t>
  </si>
  <si>
    <t>2   -  إدارة عامة</t>
  </si>
  <si>
    <t>1   -  Accounting</t>
  </si>
  <si>
    <t>1   -  محاسبة</t>
  </si>
  <si>
    <t xml:space="preserve">  كلية الإدارة والاقتصاد</t>
  </si>
  <si>
    <t>3   -  Civil Engineering</t>
  </si>
  <si>
    <t>3   -  هندسة مدنية</t>
  </si>
  <si>
    <t>2   -  Electrical Engineering</t>
  </si>
  <si>
    <t>2   -  هندسة كهربائية</t>
  </si>
  <si>
    <t>1   -  Mechanical Engineering</t>
  </si>
  <si>
    <t>1   -  هندسة ميكانيكية</t>
  </si>
  <si>
    <t xml:space="preserve">  كلية الهندسة</t>
  </si>
  <si>
    <t>2 -  القانون العسكري</t>
  </si>
  <si>
    <t>1 -  القانون</t>
  </si>
  <si>
    <t xml:space="preserve">1 -  شريعة </t>
  </si>
  <si>
    <t xml:space="preserve">  كلية الشريعة</t>
  </si>
  <si>
    <t>19 - Food Seience</t>
  </si>
  <si>
    <t>17 -  علوم التمريض</t>
  </si>
  <si>
    <t>16  -  Biomedical Sciences</t>
  </si>
  <si>
    <t>16 -  العلوم الحيويه  الطبيه</t>
  </si>
  <si>
    <t>15   -  Biology</t>
  </si>
  <si>
    <t>15   - بيولوجيا</t>
  </si>
  <si>
    <t>14   -  Geology</t>
  </si>
  <si>
    <t>14   -  جيولوجيا</t>
  </si>
  <si>
    <t>13   -  Physics</t>
  </si>
  <si>
    <t>13   -  فيزياء</t>
  </si>
  <si>
    <t>12   -  Chemistry</t>
  </si>
  <si>
    <t>12   -  كيمياء</t>
  </si>
  <si>
    <t>11   -  Zoology</t>
  </si>
  <si>
    <t>11   -  علم الحيوان</t>
  </si>
  <si>
    <t>10   -  Mathematics</t>
  </si>
  <si>
    <t>10   -  رياضيات</t>
  </si>
  <si>
    <t>9   -  علم المعلومات والمكتبات</t>
  </si>
  <si>
    <t>6   -  English Language</t>
  </si>
  <si>
    <t>6   -  لغة انجليزية</t>
  </si>
  <si>
    <t>5   -  Social Service</t>
  </si>
  <si>
    <t>5   -  خدمة اجتماعية</t>
  </si>
  <si>
    <t>4   -  Sociology</t>
  </si>
  <si>
    <t>4   -  اجتماع</t>
  </si>
  <si>
    <t>3   -  Geography</t>
  </si>
  <si>
    <t>3   -  جغرافيا</t>
  </si>
  <si>
    <t>2   -  History</t>
  </si>
  <si>
    <t>2   -  تاريخ</t>
  </si>
  <si>
    <t>1   -  Arabic Language</t>
  </si>
  <si>
    <t>1   -  لغة عربية</t>
  </si>
  <si>
    <t>14 -  تربية رياضية</t>
  </si>
  <si>
    <t>13 -  تربية فنية</t>
  </si>
  <si>
    <t>12 -  اقتصاد منزلي</t>
  </si>
  <si>
    <t>11 -  أحياء</t>
  </si>
  <si>
    <t>10 -  كيمياء</t>
  </si>
  <si>
    <t>9   -  General Science</t>
  </si>
  <si>
    <t>9   -  علوم</t>
  </si>
  <si>
    <t>8   -  Physics</t>
  </si>
  <si>
    <t>8   -  فيزياء</t>
  </si>
  <si>
    <t>7   -  Mathematics</t>
  </si>
  <si>
    <t>7   -  رياضيات</t>
  </si>
  <si>
    <t>6   -  Social Studies</t>
  </si>
  <si>
    <t>6   -  مواد اجتماعية</t>
  </si>
  <si>
    <t>5   -  History</t>
  </si>
  <si>
    <t>5   -  تاريخ</t>
  </si>
  <si>
    <t>4   -  Geography</t>
  </si>
  <si>
    <t>4   -  جغرافيا</t>
  </si>
  <si>
    <t>3   -  Islamic Studies</t>
  </si>
  <si>
    <t>3   -  دراسات اسلامية</t>
  </si>
  <si>
    <t>2   -  English Language</t>
  </si>
  <si>
    <t>2   -  لغة انجليزية</t>
  </si>
  <si>
    <t>Qatar College of Aeronautics</t>
  </si>
  <si>
    <t>كلية قطر لعلوم الطيران</t>
  </si>
  <si>
    <t>Suport Staff</t>
  </si>
  <si>
    <t>وايل كورنيل الطبية</t>
  </si>
  <si>
    <t>فيرجينيا كومونويلث</t>
  </si>
  <si>
    <t>تكساس</t>
  </si>
  <si>
    <t>Qatar Aeronautical College</t>
  </si>
  <si>
    <t>جورج تاون</t>
  </si>
  <si>
    <t>كارينجي ميلون</t>
  </si>
  <si>
    <t>الجسر الاكاديمي</t>
  </si>
  <si>
    <t>انثى</t>
  </si>
  <si>
    <t>ذكر</t>
  </si>
  <si>
    <t>Other Degree</t>
  </si>
  <si>
    <t>اخرى</t>
  </si>
  <si>
    <t>Diploma</t>
  </si>
  <si>
    <t>دبلوم</t>
  </si>
  <si>
    <t>Associate's</t>
  </si>
  <si>
    <t>زمالة</t>
  </si>
  <si>
    <t>Bachelor's</t>
  </si>
  <si>
    <t>بكالوريوس</t>
  </si>
  <si>
    <t>Master's</t>
  </si>
  <si>
    <t>ماجستير</t>
  </si>
  <si>
    <t>Doctoral</t>
  </si>
  <si>
    <t>دكتوراة</t>
  </si>
  <si>
    <t>Graduates</t>
  </si>
  <si>
    <t>Art/Art Studies, General</t>
  </si>
  <si>
    <t>فَنّ / دِراساتَ فنية عامة</t>
  </si>
  <si>
    <t>Animation ,interactive Technology , video Graphics and Special Effects</t>
  </si>
  <si>
    <t>Arts</t>
  </si>
  <si>
    <t>الفنون</t>
  </si>
  <si>
    <t xml:space="preserve">International Law and Legal Studies </t>
  </si>
  <si>
    <t>Law and Political Science</t>
  </si>
  <si>
    <t>القانون والعلوم السياسية</t>
  </si>
  <si>
    <t>Social Sciences, General</t>
  </si>
  <si>
    <t xml:space="preserve">علوم اجتماعية / عام </t>
  </si>
  <si>
    <t>Physical Sciences</t>
  </si>
  <si>
    <t>علوم الفيزياء</t>
  </si>
  <si>
    <t>Journalism</t>
  </si>
  <si>
    <t>الصحافة</t>
  </si>
  <si>
    <t>Intensive English as a Foreign language</t>
  </si>
  <si>
    <t>لغة انكليزية مكثفة لغير الناطقين بها</t>
  </si>
  <si>
    <t xml:space="preserve">English Language and Literature , General </t>
  </si>
  <si>
    <t>اللغة والأدب الإنجليزي</t>
  </si>
  <si>
    <t>Computer Science</t>
  </si>
  <si>
    <t>عِلْم الحاسوب</t>
  </si>
  <si>
    <t>Agriculture,General</t>
  </si>
  <si>
    <t>.زراعه عامه</t>
  </si>
  <si>
    <t>Arts and Sciences</t>
  </si>
  <si>
    <t>Medical Science</t>
  </si>
  <si>
    <t>علم الطب</t>
  </si>
  <si>
    <t>Medicine</t>
  </si>
  <si>
    <t>الطب</t>
  </si>
  <si>
    <t>Civil Engineering,General</t>
  </si>
  <si>
    <t>الهندسة المدنية /عامة</t>
  </si>
  <si>
    <t>Architecture</t>
  </si>
  <si>
    <t>الهندسة المعمارية</t>
  </si>
  <si>
    <t xml:space="preserve">Business Adminstration and management </t>
  </si>
  <si>
    <t>Economy and Administration</t>
  </si>
  <si>
    <t>الادارة والاقتصاد</t>
  </si>
  <si>
    <t>STUDENTS ON SCHOLARSHIPS ABROAD BY SPECIALIZATION OF STUDY</t>
  </si>
  <si>
    <t>Other</t>
  </si>
  <si>
    <t>Visual and Performing Arts</t>
  </si>
  <si>
    <t>الفنون البصرية والتمثيلية</t>
  </si>
  <si>
    <t>Social sciences</t>
  </si>
  <si>
    <t>علوم اجتماعية</t>
  </si>
  <si>
    <t>Philosophy and Religious Studies</t>
  </si>
  <si>
    <t>الفلسفة والدراسات الدينية</t>
  </si>
  <si>
    <t>Legal Professions and Studies</t>
  </si>
  <si>
    <t>المِهَن والدِراسات القانونية</t>
  </si>
  <si>
    <t>Health professions and Related Clinical Sciences</t>
  </si>
  <si>
    <t>مِهَن صحةِ وعُلومِ سريريةِ ذات علاقةِ</t>
  </si>
  <si>
    <t>Foreign Languages, Literatures, and Linguistics</t>
  </si>
  <si>
    <t>اللغات الأجنبية، آداب، وعِلْم لغة</t>
  </si>
  <si>
    <t xml:space="preserve">Engineering </t>
  </si>
  <si>
    <t xml:space="preserve">هندسة </t>
  </si>
  <si>
    <t>Engineering Technologies/ Technicians</t>
  </si>
  <si>
    <t>هندسة التقنياتِ / تقنيون</t>
  </si>
  <si>
    <t>تعليم</t>
  </si>
  <si>
    <t>Computer and Information Sciences and Support Services</t>
  </si>
  <si>
    <t>الحاسوب والمعلوماتية وخدمات الإسناد</t>
  </si>
  <si>
    <t xml:space="preserve"> Communication,Journalism,and Related Programs</t>
  </si>
  <si>
    <t xml:space="preserve">College Preparation </t>
  </si>
  <si>
    <t>تحضير كلية</t>
  </si>
  <si>
    <t>Business, Management, Marketing, and Related Support Services</t>
  </si>
  <si>
    <t>العمل، إدارة، تسويق، وخدمات إسناد ذات علاقة</t>
  </si>
  <si>
    <t>Biological and Biomedical Sciences</t>
  </si>
  <si>
    <t>العُلوم الحيوية والطبيّة الحيوية</t>
  </si>
  <si>
    <t>Australia</t>
  </si>
  <si>
    <t>Canada</t>
  </si>
  <si>
    <t>كندا</t>
  </si>
  <si>
    <t>Ireland</t>
  </si>
  <si>
    <t>STUDENTS ON SCHOLARSHIPS ABROAD BY COUNTRY OF STUDY</t>
  </si>
  <si>
    <t>دكتوراه</t>
  </si>
  <si>
    <t>STUDENTS ON SCHOLARSHIPS ABROAD BY SPECIALIZATION AND SCIENTIFIC DEGREE</t>
  </si>
  <si>
    <r>
      <rPr>
        <b/>
        <vertAlign val="superscript"/>
        <sz val="10"/>
        <rFont val="Arial"/>
        <family val="2"/>
      </rPr>
      <t>(2)</t>
    </r>
    <r>
      <rPr>
        <b/>
        <sz val="10"/>
        <rFont val="Arial"/>
        <family val="2"/>
      </rPr>
      <t>المدارس الخاصة</t>
    </r>
  </si>
  <si>
    <t xml:space="preserve">                  المرحلة التعليمية
  العمر</t>
  </si>
  <si>
    <r>
      <t xml:space="preserve"> الثانوية التخصصية
</t>
    </r>
    <r>
      <rPr>
        <sz val="8"/>
        <rFont val="Arial"/>
        <family val="2"/>
      </rPr>
      <t>Specialized</t>
    </r>
  </si>
  <si>
    <r>
      <t xml:space="preserve">  الابتدائية
</t>
    </r>
    <r>
      <rPr>
        <sz val="8"/>
        <rFont val="Arial"/>
        <family val="2"/>
      </rPr>
      <t>Primary</t>
    </r>
  </si>
  <si>
    <t>الإداريون</t>
  </si>
  <si>
    <r>
      <t xml:space="preserve">الطلاب
</t>
    </r>
    <r>
      <rPr>
        <sz val="8"/>
        <rFont val="Arial"/>
        <family val="2"/>
      </rPr>
      <t>Students</t>
    </r>
  </si>
  <si>
    <r>
      <t xml:space="preserve">المدرسون
</t>
    </r>
    <r>
      <rPr>
        <sz val="8"/>
        <rFont val="Arial"/>
        <family val="2"/>
      </rPr>
      <t>Teachers</t>
    </r>
  </si>
  <si>
    <r>
      <t xml:space="preserve">المدارس
</t>
    </r>
    <r>
      <rPr>
        <sz val="8"/>
        <rFont val="Arial"/>
        <family val="2"/>
      </rPr>
      <t>Schools</t>
    </r>
  </si>
  <si>
    <r>
      <t xml:space="preserve">الفصول
</t>
    </r>
    <r>
      <rPr>
        <sz val="8"/>
        <rFont val="Arial"/>
        <family val="2"/>
      </rPr>
      <t>Classrooms</t>
    </r>
  </si>
  <si>
    <t>الطلاب والمدرسون حسب النوع ونوع التعليم والمرحلة التعليمية</t>
  </si>
  <si>
    <t xml:space="preserve">الطلاب  حسب النوع والجنسية ونوع التعليم والمرحلة التعليمية </t>
  </si>
  <si>
    <t>STUDENTS BY GENDER , NATIONALITY, TYPE OF EDUCATION  THE  EDUCATIONAL LEVEL</t>
  </si>
  <si>
    <t>STUDENTS, SCHOOLS CLASSES AND  TEACHERS, BY LEVEL OF EDUCATION</t>
  </si>
  <si>
    <t>الطلاب و المدارس المستقلة حسب المرحلة التعليمية والنوع والبلدية</t>
  </si>
  <si>
    <t>الهيئة التدريسية  في المدارس المستقلة حسب الجنسية والنوع والمرحلة التعليمية</t>
  </si>
  <si>
    <t xml:space="preserve">                        الجنسية والنوع 
المرحلة التعليمية</t>
  </si>
  <si>
    <t xml:space="preserve">                    Nationality &amp; Gender
   Education Level </t>
  </si>
  <si>
    <t>STUDENTS IN PRIVATE SCHOOLS BY TYPE OF SCHOOL AND GENDER</t>
  </si>
  <si>
    <t>الطلاب في المدارس الخاصة حسب نوع المدرسة والنوع</t>
  </si>
  <si>
    <t>TEACHING AND ADMINISTRATIVE STAFF IN PRIVATE SCHOOLS
BY TYPE OF SCHOOL AND GENDER</t>
  </si>
  <si>
    <t>الموظفون في المدارس الخاصة حسب نوع المدرسة والنوع</t>
  </si>
  <si>
    <t xml:space="preserve">                         الجنسية والنوع
 المرحلة التعليمية </t>
  </si>
  <si>
    <t>STUDENTS IN PRIVATE SCHOOLS BY NATIONALITY, GENDER AND EDUCATION LEVEL</t>
  </si>
  <si>
    <t>الطلاب في المدارس الخاصة حسب الجنسية والنوع والمرحلة التعليمية</t>
  </si>
  <si>
    <t xml:space="preserve">                           Nationality &amp; Gender
 Education Level </t>
  </si>
  <si>
    <t>الهيئة التدريسية في المدارس الخاصة حسب الجنسية والنوع والمرحلة التعليمية</t>
  </si>
  <si>
    <t>TEACHING STAFF IN PRIVATE SCHOOLS BY NATIONALITY,
GENDER AND EDUCATION LEVEL</t>
  </si>
  <si>
    <t>الدارسون في المدارس الليلية ومراكز محو الأمية حسب المرحلة التعليمية والنوع</t>
  </si>
  <si>
    <t>PERSONS ATTENDING NIGHT SCHOOLS AND ILLITERACY ERADICATION
CENTERS BY EDUCATION LEVEL AND GENDER</t>
  </si>
  <si>
    <r>
      <t xml:space="preserve">الدارسون </t>
    </r>
    <r>
      <rPr>
        <b/>
        <vertAlign val="superscript"/>
        <sz val="16"/>
        <rFont val="Arial"/>
        <family val="2"/>
      </rPr>
      <t>(1)</t>
    </r>
    <r>
      <rPr>
        <b/>
        <sz val="16"/>
        <rFont val="Arial"/>
        <family val="2"/>
      </rPr>
      <t xml:space="preserve"> في المدارس الليلية ومراكز محو الأمية حسب الجنسية والنوع والمرحلة التعليمية</t>
    </r>
  </si>
  <si>
    <t xml:space="preserve">                              النوع
 الجنسية </t>
  </si>
  <si>
    <t xml:space="preserve">                                        Gender 
 Nationality  </t>
  </si>
  <si>
    <t>خريجو جامعة قطر حسب الجنسية  والنوع والدرجة العلمية</t>
  </si>
  <si>
    <t xml:space="preserve">       اللقب الجامعي والنوع
  الجنسية </t>
  </si>
  <si>
    <t xml:space="preserve">                                  الجنسية والنوع
   اللقب الجامعي </t>
  </si>
  <si>
    <t xml:space="preserve">                            Nationality &amp; Gender
  Professional Status</t>
  </si>
  <si>
    <t>STUDENT ON SCHOLARSHIPS AND GRADUATES (ABROAD) BY DEGREE AND GENDER</t>
  </si>
  <si>
    <t xml:space="preserve">                                     السنة والنوع
 مجال الدراسة</t>
  </si>
  <si>
    <t xml:space="preserve">                                          Year &amp; Gender
 Field of study</t>
  </si>
  <si>
    <t>STUDENTS AND TEACHERS BY GENDER, TYPE OF EDUCATION AND LEVEL OF EDUCATIONAL</t>
  </si>
  <si>
    <t xml:space="preserve">           Education Type
 Educational Level</t>
  </si>
  <si>
    <t>Primary</t>
  </si>
  <si>
    <t>STUDENTS AND INDEPENDENT SCHOOLS BY EDUCATIONAL LEVEL, GENDER AND MUNICIPALITY</t>
  </si>
  <si>
    <t xml:space="preserve">                 Educational Level
   Municipality </t>
  </si>
  <si>
    <t xml:space="preserve">                    Nationality &amp; Gender
   Educational Level </t>
  </si>
  <si>
    <t xml:space="preserve">                            Educational Level
    Age </t>
  </si>
  <si>
    <t>Sources of data :</t>
  </si>
  <si>
    <t xml:space="preserve">      -  Qatar Foundation.</t>
  </si>
  <si>
    <t>طلاب الجامعات (خاص)
 Univ. Students Private</t>
  </si>
  <si>
    <t>طلاب الجامعات (حكومي)
Univ. Students Government</t>
  </si>
  <si>
    <t>طلاب المدارس (حكومي)
Schools Students Government</t>
  </si>
  <si>
    <t>طلاب المدارس (خاص)
 Schools Students Private</t>
  </si>
  <si>
    <t>Master in Buissness Mangement</t>
  </si>
  <si>
    <t>20 - Staistics</t>
  </si>
  <si>
    <t>6  - Finance and Bankng studies</t>
  </si>
  <si>
    <t>7 -  Master in Buissness Mangement</t>
  </si>
  <si>
    <t>جامعة كالكاري الطبية</t>
  </si>
  <si>
    <t>Calgary Unversity Qtatar</t>
  </si>
  <si>
    <t xml:space="preserve">                            الجنسية والنوع
   الجامعة </t>
  </si>
  <si>
    <t xml:space="preserve">                            Nationality &amp; Gender
  University</t>
  </si>
  <si>
    <t>Academice Bridge Program</t>
  </si>
  <si>
    <t>Carneige Mellon Unversity</t>
  </si>
  <si>
    <t>كلية الدراسات الاسلامية</t>
  </si>
  <si>
    <t>College Of Islamic Studies</t>
  </si>
  <si>
    <t>College of the North Atlntic</t>
  </si>
  <si>
    <t>Georgetown Unversity</t>
  </si>
  <si>
    <t>جامعة نورث وسترن</t>
  </si>
  <si>
    <t>North Western  Unversity in Qatar</t>
  </si>
  <si>
    <t>Texas A&amp;m Unversity</t>
  </si>
  <si>
    <t>جامعة كالجاري قطر</t>
  </si>
  <si>
    <t>Weill Cornell Medical Collge</t>
  </si>
  <si>
    <t>علوم حيوية</t>
  </si>
  <si>
    <t>Biologial and Biomedical Sciences</t>
  </si>
  <si>
    <t>Communnications Technologies, technicians and Supoort Services</t>
  </si>
  <si>
    <t>Puplic Administration</t>
  </si>
  <si>
    <t>College preparation</t>
  </si>
  <si>
    <t>فلسفه ودراسات دينية</t>
  </si>
  <si>
    <t>طلاب الجامعات
University Students</t>
  </si>
  <si>
    <t>طلاب المدارس
Schools Students</t>
  </si>
  <si>
    <t>ذكور
Males</t>
  </si>
  <si>
    <t>إناث
Females</t>
  </si>
  <si>
    <t>الطلاب في الجامعات والكليات الخاصة</t>
  </si>
  <si>
    <t>Al Daayen</t>
  </si>
  <si>
    <t>INDEPENDENT SCHOOLS TEACHERS STAFF BY NATIONALITY, GENDER AND
 EDUCATIONAL LEVEL</t>
  </si>
  <si>
    <t>الصومال</t>
  </si>
  <si>
    <t>تونس</t>
  </si>
  <si>
    <t>Tunisia</t>
  </si>
  <si>
    <t>Mouritani</t>
  </si>
  <si>
    <t>الهند</t>
  </si>
  <si>
    <t>4   -  هندسة معمارية</t>
  </si>
  <si>
    <t xml:space="preserve">                     السنة والنوع
 الدرجه العلمية</t>
  </si>
  <si>
    <t xml:space="preserve">                                           Year &amp; Gender
 Field of study</t>
  </si>
  <si>
    <t xml:space="preserve">                            السنة والنوع
 مجال الدراسة</t>
  </si>
  <si>
    <t xml:space="preserve">           السنة والجنسية
  اللقب الجامعي </t>
  </si>
  <si>
    <t xml:space="preserve">                      Year &amp; Nationality
  Professional Status</t>
  </si>
  <si>
    <t>دول مجلس التعاون</t>
  </si>
  <si>
    <t>بقية الدول العربية</t>
  </si>
  <si>
    <t>The rest of the Arab Countries</t>
  </si>
  <si>
    <t>دول اخرى</t>
  </si>
  <si>
    <t>Other Countries</t>
  </si>
  <si>
    <t>دبلوم التعليم الثانوي</t>
  </si>
  <si>
    <t>Diploma in Secondary Education</t>
  </si>
  <si>
    <t>ماجستير تربية خاصة</t>
  </si>
  <si>
    <t>اليابان</t>
  </si>
  <si>
    <t>Japan</t>
  </si>
  <si>
    <t>2010/2011</t>
  </si>
  <si>
    <t xml:space="preserve">(1)  المدارس المستقلة </t>
  </si>
  <si>
    <t>(1) independent schools</t>
  </si>
  <si>
    <t>بكالوريوس في الصيدلة</t>
  </si>
  <si>
    <t>دبلوم التعليم الابتدائي</t>
  </si>
  <si>
    <t>Diploma in Primary Education</t>
  </si>
  <si>
    <t>Special Education Diploma</t>
  </si>
  <si>
    <t>7   -  شؤون دولية</t>
  </si>
  <si>
    <t>7 - International Affairs</t>
  </si>
  <si>
    <t>ستندن</t>
  </si>
  <si>
    <t>الموظفين الاداريون</t>
  </si>
  <si>
    <t>اطلنطي</t>
  </si>
  <si>
    <t>كالكاري</t>
  </si>
  <si>
    <t>علوم الطيران</t>
  </si>
  <si>
    <t xml:space="preserve">تعليم  </t>
  </si>
  <si>
    <t xml:space="preserve"> Family and consumer science / human Sciences</t>
  </si>
  <si>
    <t>Liberal Art and Science,General Studies and Humanities</t>
  </si>
  <si>
    <t>United Arab Emirates</t>
  </si>
  <si>
    <t>المانيا</t>
  </si>
  <si>
    <t>Germany</t>
  </si>
  <si>
    <t>Italy</t>
  </si>
  <si>
    <t>الثانوية التخصصية</t>
  </si>
  <si>
    <t>Pre-primary</t>
  </si>
  <si>
    <t xml:space="preserve"> specialized</t>
  </si>
  <si>
    <t xml:space="preserve">(1) تشمل جامعة قطر وكلية المجتمع </t>
  </si>
  <si>
    <t>(1)Include the Qatar University and Community College</t>
  </si>
  <si>
    <t xml:space="preserve">(2) تشمل جامعة قطر وكلية المجتمع </t>
  </si>
  <si>
    <t>(2)Include the Qatar University and Community College</t>
  </si>
  <si>
    <t>قطر فونديشن</t>
  </si>
  <si>
    <t>GRADUATES  IN THE UNIVERSITIES &amp; PRIVATE COLLEGES</t>
  </si>
  <si>
    <t>الفصل الرابع</t>
  </si>
  <si>
    <t>CHAPTER IV</t>
  </si>
  <si>
    <t>الفهرس</t>
  </si>
  <si>
    <t>Index</t>
  </si>
  <si>
    <t>FIRST: SCHOOLS</t>
  </si>
  <si>
    <t>SECOND: UNIVERSITY</t>
  </si>
  <si>
    <t>أ- الجامعات الحكومية</t>
  </si>
  <si>
    <t>A- GOVERNMENT UNIVERSITIES</t>
  </si>
  <si>
    <t>ب - الجامعات الخاصة</t>
  </si>
  <si>
    <t>B- PRVATE UNIVERSITIES</t>
  </si>
  <si>
    <t>طلاب الجامعات والكليات الخاصة في قطر</t>
  </si>
  <si>
    <t>PRIVATE UNIVERSITIES, GOLLEGES STUDENTS IN QATAR</t>
  </si>
  <si>
    <t xml:space="preserve">الهيئة التدريسية  بالجامعات و الكليات الخاصة حسب الجنس والجنسية واللقب الجامعي </t>
  </si>
  <si>
    <t>STAFF OF PRIVATE UNIVERSITIES AND COLLEGES BY SEX ,NATIONALITY AND PROFESSORSTATUS</t>
  </si>
  <si>
    <t>ج- البعثات</t>
  </si>
  <si>
    <t>C- SCHOLARSHIPS ABROAD</t>
  </si>
  <si>
    <t xml:space="preserve">المبتعثون (خارج دولة قطر)حسب التخصص </t>
  </si>
  <si>
    <t>GRADUATES STUDENTS ON SCHOLARSHIPS ABROAD BY SPCIALIZATION OF STUDY</t>
  </si>
  <si>
    <t>المبتعثون  حسب بلد الدراسة</t>
  </si>
  <si>
    <t>المبتعثون (خارج دولة قطر) حسب التخصص والدرجه العلمية</t>
  </si>
  <si>
    <t>الخريجون من البعثات (خارج دولة قطر )حسب التخصص والدرجه العلمية</t>
  </si>
  <si>
    <t>GRADUATES STUDENTS ON SCHOLARSHIPS ABROAD  BY SPCIALIZATION AND SCIENTIFIC DEGREE</t>
  </si>
  <si>
    <t>أ- المدارس المستقلة</t>
  </si>
  <si>
    <t>A- INDEPENDENT SCHOOLS</t>
  </si>
  <si>
    <t>ب- المدارس الخاصة</t>
  </si>
  <si>
    <t>B-  PRIVATE SCHOOLS</t>
  </si>
  <si>
    <t>STUDENT ON, SCHOLARSHIPS AT PRIVATE  UNIVERSITIES ,COLLEGES  IN SIDE BY  GENDER</t>
  </si>
  <si>
    <t>الطلاب
Students</t>
  </si>
  <si>
    <t>المدرسون
Teachers</t>
  </si>
  <si>
    <t>ذكور Males</t>
  </si>
  <si>
    <t>اناث Females</t>
  </si>
  <si>
    <r>
      <t xml:space="preserve">رقم الجدول
</t>
    </r>
    <r>
      <rPr>
        <sz val="10"/>
        <rFont val="Arial"/>
        <family val="2"/>
      </rPr>
      <t>Table No.</t>
    </r>
  </si>
  <si>
    <t xml:space="preserve">ج- التعليم الليلي ومحو الامية </t>
  </si>
  <si>
    <t>C- NIGHT SCHOOLS AND ILLITERACY ERADICATION</t>
  </si>
  <si>
    <t xml:space="preserve">أولاً - المدارس </t>
  </si>
  <si>
    <t xml:space="preserve">ثانياً - الجامعات </t>
  </si>
  <si>
    <r>
      <t xml:space="preserve">المجموع
</t>
    </r>
    <r>
      <rPr>
        <b/>
        <sz val="9"/>
        <rFont val="Arial"/>
        <family val="2"/>
      </rPr>
      <t>Total</t>
    </r>
  </si>
  <si>
    <r>
      <t xml:space="preserve">المجموع </t>
    </r>
    <r>
      <rPr>
        <b/>
        <sz val="8"/>
        <rFont val="Arial"/>
        <family val="2"/>
      </rPr>
      <t>Total</t>
    </r>
  </si>
  <si>
    <t xml:space="preserve">                                                   Year
  Type of School  </t>
  </si>
  <si>
    <r>
      <t xml:space="preserve">المجموع
العام
</t>
    </r>
    <r>
      <rPr>
        <b/>
        <sz val="8"/>
        <rFont val="Arial"/>
        <family val="2"/>
      </rPr>
      <t>G.Total</t>
    </r>
  </si>
  <si>
    <r>
      <t xml:space="preserve">المجموع  </t>
    </r>
    <r>
      <rPr>
        <b/>
        <sz val="8"/>
        <rFont val="Arial"/>
        <family val="2"/>
      </rPr>
      <t>Total</t>
    </r>
  </si>
  <si>
    <r>
      <t xml:space="preserve">المجموع
</t>
    </r>
    <r>
      <rPr>
        <b/>
        <sz val="8"/>
        <rFont val="Arial"/>
        <family val="2"/>
      </rPr>
      <t>T</t>
    </r>
  </si>
  <si>
    <r>
      <t xml:space="preserve">المجموع العام
</t>
    </r>
    <r>
      <rPr>
        <b/>
        <sz val="8"/>
        <rFont val="Arial"/>
        <family val="2"/>
      </rPr>
      <t>G.Total</t>
    </r>
  </si>
  <si>
    <r>
      <t xml:space="preserve">المجموع
</t>
    </r>
    <r>
      <rPr>
        <b/>
        <sz val="8"/>
        <rFont val="Arial"/>
        <family val="2"/>
      </rPr>
      <t>Total</t>
    </r>
  </si>
  <si>
    <r>
      <t xml:space="preserve">المجموع
</t>
    </r>
    <r>
      <rPr>
        <sz val="8"/>
        <rFont val="Arial"/>
        <family val="2"/>
      </rPr>
      <t>Total</t>
    </r>
  </si>
  <si>
    <t xml:space="preserve"> Faculty of Science &amp; Art</t>
  </si>
  <si>
    <r>
      <t xml:space="preserve">9  - </t>
    </r>
    <r>
      <rPr>
        <sz val="9"/>
        <rFont val="Arial"/>
        <family val="2"/>
      </rPr>
      <t>Information Science and Librarianship</t>
    </r>
  </si>
  <si>
    <t>Pharmacy</t>
  </si>
  <si>
    <t>صيدلة
Pharmacy</t>
  </si>
  <si>
    <t xml:space="preserve"> المبتعثون للجامعات والكليات الخاصة داخل دولة قطر حسب النوع</t>
  </si>
  <si>
    <t xml:space="preserve"> المبتعثون والخريجون من البعثات( خارج دولة قطر ) حسب الدرجه العلمية والنوع</t>
  </si>
  <si>
    <r>
      <t xml:space="preserve"> قطري </t>
    </r>
    <r>
      <rPr>
        <b/>
        <sz val="8"/>
        <rFont val="Arial"/>
        <family val="2"/>
      </rPr>
      <t>Qatari</t>
    </r>
  </si>
  <si>
    <r>
      <t xml:space="preserve">غير قطري </t>
    </r>
    <r>
      <rPr>
        <b/>
        <sz val="8"/>
        <rFont val="Arial"/>
        <family val="2"/>
      </rPr>
      <t>Non Qatari</t>
    </r>
  </si>
  <si>
    <r>
      <t xml:space="preserve">غير قطري </t>
    </r>
    <r>
      <rPr>
        <b/>
        <sz val="8"/>
        <rFont val="Arial"/>
        <family val="2"/>
      </rPr>
      <t>Non-Qatari</t>
    </r>
  </si>
  <si>
    <r>
      <t xml:space="preserve">قطري
</t>
    </r>
    <r>
      <rPr>
        <b/>
        <sz val="8"/>
        <rFont val="Arial"/>
        <family val="2"/>
      </rPr>
      <t>Qatari</t>
    </r>
  </si>
  <si>
    <r>
      <t xml:space="preserve">غير قطري
</t>
    </r>
    <r>
      <rPr>
        <b/>
        <sz val="8"/>
        <rFont val="Arial"/>
        <family val="2"/>
      </rPr>
      <t>Non-Qatari</t>
    </r>
  </si>
  <si>
    <r>
      <t xml:space="preserve">قطري
</t>
    </r>
    <r>
      <rPr>
        <sz val="8"/>
        <rFont val="Arial"/>
        <family val="2"/>
      </rPr>
      <t>Qatari</t>
    </r>
  </si>
  <si>
    <r>
      <t xml:space="preserve">غير قطري
</t>
    </r>
    <r>
      <rPr>
        <sz val="8"/>
        <rFont val="Arial"/>
        <family val="2"/>
      </rPr>
      <t>Non-Qatari</t>
    </r>
  </si>
  <si>
    <t>الثانوية 
 Secondary</t>
  </si>
  <si>
    <t>UNIVERSITY OF QATAR GRADUATES BY NATIONALITY, GENDER AND ACADEMIC DEGREE</t>
  </si>
  <si>
    <t xml:space="preserve">الخريجون من البعثات ( خارج دولة قطر ) حسب التخصص </t>
  </si>
  <si>
    <t>الخريجون في الجامعات والكليات الخاصة</t>
  </si>
  <si>
    <t>هيئة التدريس بالجامعات الحكومية حسب اللقب الجامعي والنوع والجنسية</t>
  </si>
  <si>
    <t>هيئة التدريس بالجامعات الحكومية حسب الجنسية واللقب الجامعي</t>
  </si>
  <si>
    <t>STUDENT OF PUPLIC UNIVERSITIES  BY GENDER
AND NATIONALITY</t>
  </si>
  <si>
    <t>طلاب الجامعات الحكومية حسب النوع والجنسية</t>
  </si>
  <si>
    <t>طلاب الجامعات الحكومية حسب النوع والكلية</t>
  </si>
  <si>
    <t>STUDENT OF PUPLIC UNIVERSITIES BY GENDER AND GOLLEG</t>
  </si>
  <si>
    <t xml:space="preserve">الطلاب في المدارس والجامعات الحكومية والخاصة حسب والنوع والمراحل التعليمية </t>
  </si>
  <si>
    <t>STUDENTS IN GOVERNMENT AND PRIVATE  SCHOOLS AND UNIVERSITIES BY GENDER AND EDUCATION  LEVEL</t>
  </si>
  <si>
    <t>الطلاب حسب العمر والنوع جميع المراحل التعليمية (حكومي وخاص)</t>
  </si>
  <si>
    <t>STUDENTS BY AGE, GENDER AND EDUCATIONAL LEVEL  (GOVERNMENT AND PRIVATE)</t>
  </si>
  <si>
    <t>الدارسون في المدارس الليلية ومراكز محو الأمية حسب الجنسية والنوع والمرحلة التعليمية</t>
  </si>
  <si>
    <t>PERSONS  ATTENDING NIGHT SCHOOLS AND ILLITERACY ERADICATION
CENTERS BY NATIONALITY, GENDER AND EDUCATION LEVEL</t>
  </si>
  <si>
    <t>الطلاب والموظفون في المدارس المستقلة حسب المرحلة التعليمية</t>
  </si>
  <si>
    <t>STUDENTS AND STAFF IN INDEPENDENT SCHOOLS BY EDUCATIONAL LEVEL</t>
  </si>
  <si>
    <t>TEACHERS IN PUPLIC UNIVERSITIES BY GENDER AND NATIONALITY OF UNIVERSITY TITLE</t>
  </si>
  <si>
    <t>TEACHERS IN PUPLIC UNIVERSITIES BY NATIONALITY AND UNIVERSITY TITLE</t>
  </si>
  <si>
    <r>
      <t>الطلاب في المدارس والجامعات الحكومية</t>
    </r>
    <r>
      <rPr>
        <b/>
        <vertAlign val="superscript"/>
        <sz val="16"/>
        <rFont val="Arial"/>
        <family val="2"/>
      </rPr>
      <t>(1)</t>
    </r>
    <r>
      <rPr>
        <b/>
        <sz val="16"/>
        <rFont val="Arial"/>
        <family val="2"/>
      </rPr>
      <t xml:space="preserve">  والخاصة</t>
    </r>
    <r>
      <rPr>
        <b/>
        <vertAlign val="superscript"/>
        <sz val="16"/>
        <rFont val="Arial"/>
        <family val="2"/>
      </rPr>
      <t>(2)</t>
    </r>
    <r>
      <rPr>
        <b/>
        <sz val="16"/>
        <rFont val="Arial"/>
        <family val="2"/>
      </rPr>
      <t xml:space="preserve"> حسب النوع والمراحل التعليمية </t>
    </r>
  </si>
  <si>
    <t>2011/2012</t>
  </si>
  <si>
    <t>HEC Paris - Doha</t>
  </si>
  <si>
    <t>المعهد الفرنسي - قطر</t>
  </si>
  <si>
    <t>Institut Francais du Qatar</t>
  </si>
  <si>
    <t>_</t>
  </si>
  <si>
    <t>جامعة قطر</t>
  </si>
  <si>
    <t>Qatar university</t>
  </si>
  <si>
    <t>علوم سياسية</t>
  </si>
  <si>
    <t>هندسة طيران</t>
  </si>
  <si>
    <t>Chemical Engineering.</t>
  </si>
  <si>
    <t>Humanities/Humanistic Studies.</t>
  </si>
  <si>
    <t>خدمات السفر والسياحة</t>
  </si>
  <si>
    <t>Tourism and Travel Services Management.</t>
  </si>
  <si>
    <t>ماجستير قيادة تربوية</t>
  </si>
  <si>
    <t>Special Education Masters</t>
  </si>
  <si>
    <t>Education Leadership Masters</t>
  </si>
  <si>
    <t>Doctor of Pharmacy</t>
  </si>
  <si>
    <t>21 - العلوم البيئية</t>
  </si>
  <si>
    <t>21 -Enviromental Sciences</t>
  </si>
  <si>
    <t xml:space="preserve">4   -  Architectural Engineering </t>
  </si>
  <si>
    <t>5   -  هندسة كيميائية</t>
  </si>
  <si>
    <t>6  -   علوم الحاسب</t>
  </si>
  <si>
    <t>7 - هندسة الحاسب الالي</t>
  </si>
  <si>
    <t>8 - الهندسة الصناعية والنظم</t>
  </si>
  <si>
    <t>9 - ماجستير حوسبه</t>
  </si>
  <si>
    <t>5   -  Chemical Engineering</t>
  </si>
  <si>
    <t>6 -    Computer Sciences</t>
  </si>
  <si>
    <t xml:space="preserve">7 - Computer Engineering </t>
  </si>
  <si>
    <t>8 - Industerial &amp; System Engineering</t>
  </si>
  <si>
    <t>9 - Computing Masters</t>
  </si>
  <si>
    <t>10 - Engineering Management Masters</t>
  </si>
  <si>
    <t>10 - ماجستير ادارة هندسية</t>
  </si>
  <si>
    <t xml:space="preserve"> 1-   صيدلة</t>
  </si>
  <si>
    <t>1 -  Pharmacy</t>
  </si>
  <si>
    <t>2 - Doctor of Pharmacy</t>
  </si>
  <si>
    <t>دكتور صيدلة</t>
  </si>
  <si>
    <t>2 - دكتور صيدله</t>
  </si>
  <si>
    <t xml:space="preserve"> كلية المجتمع</t>
  </si>
  <si>
    <t xml:space="preserve">Community College </t>
  </si>
  <si>
    <t>Graduates of public universities by nationality and the college and the type of specialization</t>
  </si>
  <si>
    <t>Grade III</t>
  </si>
  <si>
    <t xml:space="preserve">Grade II </t>
  </si>
  <si>
    <t xml:space="preserve">الصف الثاني </t>
  </si>
  <si>
    <t>Grade I</t>
  </si>
  <si>
    <t xml:space="preserve"> Secondary specialized</t>
  </si>
  <si>
    <t>Grade Ill</t>
  </si>
  <si>
    <t xml:space="preserve">الصف الثالث </t>
  </si>
  <si>
    <t xml:space="preserve">  الثانوية العامة </t>
  </si>
  <si>
    <t>Grade II</t>
  </si>
  <si>
    <t>Grade VI</t>
  </si>
  <si>
    <t>الصف السادس</t>
  </si>
  <si>
    <t>Grade V</t>
  </si>
  <si>
    <t>الصف الخامس</t>
  </si>
  <si>
    <t>Grade IV</t>
  </si>
  <si>
    <t>الصف الرابع</t>
  </si>
  <si>
    <t xml:space="preserve">  الابتدائية</t>
  </si>
  <si>
    <r>
      <t xml:space="preserve">اناث
</t>
    </r>
    <r>
      <rPr>
        <b/>
        <sz val="9"/>
        <rFont val="Arial"/>
        <family val="2"/>
      </rPr>
      <t>F</t>
    </r>
  </si>
  <si>
    <t>اناث
F</t>
  </si>
  <si>
    <t xml:space="preserve"> Non-Qatari</t>
  </si>
  <si>
    <t xml:space="preserve">غير قطري
</t>
  </si>
  <si>
    <r>
      <t>Private Schools</t>
    </r>
    <r>
      <rPr>
        <vertAlign val="superscript"/>
        <sz val="10"/>
        <rFont val="Arial"/>
        <family val="2"/>
      </rPr>
      <t>(1)</t>
    </r>
  </si>
  <si>
    <t>Level and Grade</t>
  </si>
  <si>
    <r>
      <rPr>
        <b/>
        <vertAlign val="superscript"/>
        <sz val="10"/>
        <rFont val="Arial"/>
        <family val="2"/>
      </rPr>
      <t>(1)</t>
    </r>
    <r>
      <rPr>
        <b/>
        <sz val="10"/>
        <rFont val="Arial"/>
        <family val="2"/>
      </rPr>
      <t>المدارس الخاصة</t>
    </r>
  </si>
  <si>
    <t>المرحلة والصف</t>
  </si>
  <si>
    <t xml:space="preserve">STUDENTS BY TYPE OF EDUCATION, GENDER, GRADE AND LEVEL </t>
  </si>
  <si>
    <t>الطلاب حسب نوع التعليم  والنوع والصف والمرحلة</t>
  </si>
  <si>
    <t xml:space="preserve">  الصفوف</t>
  </si>
  <si>
    <t>المرحلة 
التعليمية</t>
  </si>
  <si>
    <t>الابتدائية</t>
  </si>
  <si>
    <t xml:space="preserve">الثانوية العامة </t>
  </si>
  <si>
    <t xml:space="preserve">  Educational Level
</t>
  </si>
  <si>
    <t>مسجل
Registered</t>
  </si>
  <si>
    <t>الطلاب الناجحون حسب النوع والصف والمرحلة التعليمية</t>
  </si>
  <si>
    <t>SUCCESSFUL STUDENTS BY TYPE, GRADE AND STAGE OF EDUCATION</t>
  </si>
  <si>
    <t>Grade</t>
  </si>
  <si>
    <r>
      <t xml:space="preserve">  ناجح
</t>
    </r>
    <r>
      <rPr>
        <b/>
        <sz val="9"/>
        <rFont val="Arial"/>
        <family val="2"/>
      </rPr>
      <t>Pass</t>
    </r>
  </si>
  <si>
    <t xml:space="preserve"> Other Certificates </t>
  </si>
  <si>
    <t xml:space="preserve">  كلية الصيدلة</t>
  </si>
  <si>
    <t xml:space="preserve"> Faculty of Pharmacy</t>
  </si>
  <si>
    <t xml:space="preserve">كلية المجتمع
Community College </t>
  </si>
  <si>
    <t>General Secondary</t>
  </si>
  <si>
    <t xml:space="preserve"> الثانوية العامة</t>
  </si>
  <si>
    <t>الطلاب  حسب نوع التعليم والجنسية والمرحلة التعليمية والنوع</t>
  </si>
  <si>
    <t>الطلاب حسب نوع التعليم والجنسية والنوع  والمرحلة والصف</t>
  </si>
  <si>
    <r>
      <t xml:space="preserve">الثانوية
</t>
    </r>
    <r>
      <rPr>
        <sz val="8"/>
        <rFont val="Arial"/>
        <family val="2"/>
      </rPr>
      <t xml:space="preserve"> Secondary</t>
    </r>
  </si>
  <si>
    <t xml:space="preserve">   Secondary</t>
  </si>
  <si>
    <r>
      <t>طلاب الكليات والجامعات الحكومية</t>
    </r>
    <r>
      <rPr>
        <b/>
        <vertAlign val="superscript"/>
        <sz val="16"/>
        <rFont val="Arial"/>
        <family val="2"/>
      </rPr>
      <t>(1)</t>
    </r>
    <r>
      <rPr>
        <b/>
        <sz val="16"/>
        <rFont val="Arial"/>
        <family val="2"/>
      </rPr>
      <t xml:space="preserve"> حسب النوع والجنسية</t>
    </r>
  </si>
  <si>
    <r>
      <t>طلاب الكليات والجامعات الحكومية</t>
    </r>
    <r>
      <rPr>
        <b/>
        <vertAlign val="superscript"/>
        <sz val="12"/>
        <rFont val="Arial"/>
        <family val="2"/>
      </rPr>
      <t xml:space="preserve">(1) </t>
    </r>
    <r>
      <rPr>
        <b/>
        <sz val="16"/>
        <rFont val="Arial"/>
        <family val="2"/>
      </rPr>
      <t>حسب النوع والكلية</t>
    </r>
  </si>
  <si>
    <r>
      <t>هيئة التدريس بالكليات والجامعات الحكومية</t>
    </r>
    <r>
      <rPr>
        <b/>
        <vertAlign val="superscript"/>
        <sz val="16"/>
        <rFont val="Arial"/>
        <family val="2"/>
      </rPr>
      <t>(1)</t>
    </r>
    <r>
      <rPr>
        <b/>
        <sz val="16"/>
        <rFont val="Arial"/>
        <family val="2"/>
      </rPr>
      <t>حسب الجنسية واللقب الجامعي</t>
    </r>
  </si>
  <si>
    <r>
      <t>هيئة التدريس</t>
    </r>
    <r>
      <rPr>
        <b/>
        <vertAlign val="superscript"/>
        <sz val="16"/>
        <rFont val="Arial"/>
        <family val="2"/>
      </rPr>
      <t xml:space="preserve">(1)  </t>
    </r>
    <r>
      <rPr>
        <b/>
        <sz val="16"/>
        <rFont val="Arial"/>
        <family val="2"/>
      </rPr>
      <t xml:space="preserve"> بالكليات والجامعات الحكومية</t>
    </r>
    <r>
      <rPr>
        <b/>
        <vertAlign val="superscript"/>
        <sz val="16"/>
        <rFont val="Arial"/>
        <family val="2"/>
      </rPr>
      <t>(2)</t>
    </r>
    <r>
      <rPr>
        <b/>
        <sz val="16"/>
        <rFont val="Arial"/>
        <family val="2"/>
      </rPr>
      <t xml:space="preserve"> حسب اللقب الجامعي والنوع والجنسية</t>
    </r>
  </si>
  <si>
    <t xml:space="preserve">                               Years &amp; Gender
 Educational Level </t>
  </si>
  <si>
    <t xml:space="preserve">               السنة الدراسية والنوع
  المرحلة التعليمية </t>
  </si>
  <si>
    <t>Total of Students
(Schools)</t>
  </si>
  <si>
    <t>Total of Students
(Universities)</t>
  </si>
  <si>
    <t>ـــ</t>
  </si>
  <si>
    <t>2012/2013</t>
  </si>
  <si>
    <t xml:space="preserve">جامعة ستندن </t>
  </si>
  <si>
    <t>Stenden University</t>
  </si>
  <si>
    <t>جامعة لندن قطر</t>
  </si>
  <si>
    <t>Unversity College London ,Qatar</t>
  </si>
  <si>
    <t>الموارد الطبيعية والمحافظة عليها</t>
  </si>
  <si>
    <t>Natural Rrsourcesand Conservation</t>
  </si>
  <si>
    <t>Parks,Recreation,Leisure,and Fitness Studies</t>
  </si>
  <si>
    <t xml:space="preserve">دراسات اللياقة البدنية </t>
  </si>
  <si>
    <t>الصور المتحركّة، التقنية التفاعلية، رُسومات الفيديو والتأثيراتِ الخاصّةِ</t>
  </si>
  <si>
    <t>العلوم التكنلوجيه/فني</t>
  </si>
  <si>
    <t>Science Technologies / Technicians</t>
  </si>
  <si>
    <t>Security and protective Services</t>
  </si>
  <si>
    <t>الادارة العامة والخدمة الاجتماعية</t>
  </si>
  <si>
    <t>puplic Administation an Social Service</t>
  </si>
  <si>
    <t>Transportation and Materials Moving</t>
  </si>
  <si>
    <t>النمسا</t>
  </si>
  <si>
    <t>Austria</t>
  </si>
  <si>
    <t>Architecture and Related Services</t>
  </si>
  <si>
    <t>Business, Management, Marketing, and Related Support Services.</t>
  </si>
  <si>
    <t>Computer and Information Sciences and Support Services.</t>
  </si>
  <si>
    <t>Engineering Technologies/Technicians</t>
  </si>
  <si>
    <t>English Language and Literature/Letters.</t>
  </si>
  <si>
    <t>Health Professions and Related Clinical Sciences.</t>
  </si>
  <si>
    <t>Legal Professions and Studies.</t>
  </si>
  <si>
    <t>Philosophy and Religious Studies.</t>
  </si>
  <si>
    <t>Social Sciences.</t>
  </si>
  <si>
    <t>Visual and Performing Arts.</t>
  </si>
  <si>
    <t>هندسة</t>
  </si>
  <si>
    <t>اللغة الإنجليزية وآدابها / رسائل</t>
  </si>
  <si>
    <t>العلوم الاجتماعية</t>
  </si>
  <si>
    <t>Biological and Biomedical Sciences.</t>
  </si>
  <si>
    <t>College Preparation</t>
  </si>
  <si>
    <t>Communication, Journalism, and Related Programs.</t>
  </si>
  <si>
    <t>Communications Technologies/Technicians and Support Services.</t>
  </si>
  <si>
    <t>Education.</t>
  </si>
  <si>
    <t>Foreign languages, literatures, and Linguistics.</t>
  </si>
  <si>
    <t>Natural Resources and Conservation.</t>
  </si>
  <si>
    <t>Physical Sciences.</t>
  </si>
  <si>
    <t>Puplic Policy</t>
  </si>
  <si>
    <t>الموارد الطبيعية والمحافظة عليها.</t>
  </si>
  <si>
    <t>ماجستير علوم بيئية</t>
  </si>
  <si>
    <t>Environmental Sciences Masters</t>
  </si>
  <si>
    <t>ماجسير محاسبة</t>
  </si>
  <si>
    <t>Accounting Masters</t>
  </si>
  <si>
    <t>13 -  Arts Education</t>
  </si>
  <si>
    <t>15 - تعليم ابتدائي</t>
  </si>
  <si>
    <t xml:space="preserve">15 - Primary Education  </t>
  </si>
  <si>
    <t>16 - دبلوم الطفولة المبكرة</t>
  </si>
  <si>
    <t>17 - دبلوم التربية الخاصة</t>
  </si>
  <si>
    <t>18 - دبلوم التعليم الابتدائي</t>
  </si>
  <si>
    <t>19 - دبلوم التعليم الثانوي</t>
  </si>
  <si>
    <t>20 - ماجستير قيادة تربوية</t>
  </si>
  <si>
    <t>21 - ماجستير تربية خاصة</t>
  </si>
  <si>
    <t>16 - Early Childshood Diploma</t>
  </si>
  <si>
    <t>17 - Special Education Diploma</t>
  </si>
  <si>
    <t xml:space="preserve"> 18 - Primary Education Diploma</t>
  </si>
  <si>
    <t xml:space="preserve"> 19 - Secondery Education Diploma</t>
  </si>
  <si>
    <t xml:space="preserve">20 -  Education Leadership Masters </t>
  </si>
  <si>
    <t xml:space="preserve"> 21 - Special Education Masters </t>
  </si>
  <si>
    <t>11 - ماجستير تخطيط وتصميم عمراني</t>
  </si>
  <si>
    <t>11 -Urban Planning and Design  Masters</t>
  </si>
  <si>
    <t>8   -  ماجستير محاسبة</t>
  </si>
  <si>
    <t>8 -  Accounting Masters</t>
  </si>
  <si>
    <t>(2)Includes nurseries</t>
  </si>
  <si>
    <t>(1) تشمل االحضانات</t>
  </si>
  <si>
    <t>(1)Includes nurseries</t>
  </si>
  <si>
    <r>
      <t>Pre-primary</t>
    </r>
    <r>
      <rPr>
        <vertAlign val="superscript"/>
        <sz val="12"/>
        <rFont val="Arial"/>
        <family val="2"/>
      </rPr>
      <t>(1)</t>
    </r>
  </si>
  <si>
    <r>
      <t xml:space="preserve">الثانوية </t>
    </r>
    <r>
      <rPr>
        <b/>
        <vertAlign val="superscript"/>
        <sz val="12"/>
        <rFont val="Arial"/>
        <family val="2"/>
      </rPr>
      <t>(3)</t>
    </r>
  </si>
  <si>
    <r>
      <t xml:space="preserve"> Secondary</t>
    </r>
    <r>
      <rPr>
        <vertAlign val="superscript"/>
        <sz val="12"/>
        <rFont val="Arial"/>
        <family val="2"/>
      </rPr>
      <t>(3)</t>
    </r>
  </si>
  <si>
    <r>
      <t>Pre - primary</t>
    </r>
    <r>
      <rPr>
        <b/>
        <vertAlign val="superscript"/>
        <sz val="11"/>
        <rFont val="Arial"/>
        <family val="2"/>
      </rPr>
      <t>(2)</t>
    </r>
  </si>
  <si>
    <t>(2) تشمل االحضانات</t>
  </si>
  <si>
    <t>(4) تشمل الثانوية التخصصية</t>
  </si>
  <si>
    <t>(4) Includes  specialized Secondary Stage</t>
  </si>
  <si>
    <r>
      <t xml:space="preserve"> الثانوية </t>
    </r>
    <r>
      <rPr>
        <b/>
        <vertAlign val="superscript"/>
        <sz val="12"/>
        <rFont val="Arial"/>
        <family val="2"/>
      </rPr>
      <t>(4)</t>
    </r>
  </si>
  <si>
    <r>
      <t xml:space="preserve"> Secondary</t>
    </r>
    <r>
      <rPr>
        <vertAlign val="superscript"/>
        <sz val="12"/>
        <rFont val="Arial"/>
        <family val="2"/>
      </rPr>
      <t>(4)</t>
    </r>
  </si>
  <si>
    <r>
      <t xml:space="preserve"> Pre-primary</t>
    </r>
    <r>
      <rPr>
        <vertAlign val="superscript"/>
        <sz val="12"/>
        <rFont val="Arial"/>
        <family val="2"/>
      </rPr>
      <t>(3)</t>
    </r>
  </si>
  <si>
    <t>(3) تشمل الحضانات</t>
  </si>
  <si>
    <t>(3) Includes nurseries</t>
  </si>
  <si>
    <t xml:space="preserve">  مجموع الحضانات</t>
  </si>
  <si>
    <t xml:space="preserve">  nurseries, Total</t>
  </si>
  <si>
    <t>حضانات أطفال عربية</t>
  </si>
  <si>
    <t>حضانات أطفال أجنبية</t>
  </si>
  <si>
    <t>Arabic   nurseries</t>
  </si>
  <si>
    <t xml:space="preserve">Foreign  nurseries </t>
  </si>
  <si>
    <t>المدارس الحكومية</t>
  </si>
  <si>
    <t>Gov. Schools</t>
  </si>
  <si>
    <t>الثانوية (3)</t>
  </si>
  <si>
    <t xml:space="preserve"> Secondary(3)</t>
  </si>
  <si>
    <t>الطلاب والمدرسون في المدارس الحكومية حسب المرحلة التعليمية</t>
  </si>
  <si>
    <t>الطلاب و المدارس الحكومية حسب المرحلة التعليمية والنوع والبلدية</t>
  </si>
  <si>
    <t>ذكور 
M</t>
  </si>
  <si>
    <t>Gender of school</t>
  </si>
  <si>
    <t>المدارس الحكومية
Covernment Schools</t>
  </si>
  <si>
    <t>مجموع
Total</t>
  </si>
  <si>
    <r>
      <t xml:space="preserve">مجموع
</t>
    </r>
    <r>
      <rPr>
        <b/>
        <sz val="8"/>
        <rFont val="Arial"/>
        <family val="2"/>
      </rPr>
      <t>Total</t>
    </r>
  </si>
  <si>
    <t xml:space="preserve">الصيدلة </t>
  </si>
  <si>
    <t xml:space="preserve">pharmacy </t>
  </si>
  <si>
    <t>الهيئة التدريسية  والادارية في المدارس الحكومية حسب الجنسية والنوع والمرحلة التعليمية</t>
  </si>
  <si>
    <t>علم النفس</t>
  </si>
  <si>
    <t>China</t>
  </si>
  <si>
    <t>Hungary</t>
  </si>
  <si>
    <t>Netherlands</t>
  </si>
  <si>
    <t>Spain</t>
  </si>
  <si>
    <t>Sri Lanka</t>
  </si>
  <si>
    <t>Turkey</t>
  </si>
  <si>
    <t>الصين</t>
  </si>
  <si>
    <t>هنغاريا</t>
  </si>
  <si>
    <t>سيرلانكا</t>
  </si>
  <si>
    <t>تركيا</t>
  </si>
  <si>
    <t xml:space="preserve">                            الدرجة العلمية والنوع
   المبتعثون</t>
  </si>
  <si>
    <t xml:space="preserve">                                 Dgree &amp; Gender
  students on  scholarships</t>
  </si>
  <si>
    <t xml:space="preserve">                 الدرجة العلمية والنوع
   بلد الدراسة</t>
  </si>
  <si>
    <t xml:space="preserve">                          Dgree &amp; Gender
  Country of study</t>
  </si>
  <si>
    <t>New Scholarships</t>
  </si>
  <si>
    <t xml:space="preserve">                              Year &amp; Gender
   SCIENTIFIC DEGREE
 </t>
  </si>
  <si>
    <t xml:space="preserve">الخريجون من البعثات (خارج دولة قطر) حسب مجال الدراسة والنوع </t>
  </si>
  <si>
    <t xml:space="preserve">                        السنة والنوع
   بلد الدراسة</t>
  </si>
  <si>
    <t xml:space="preserve">                          Year &amp; Gender
  Country of study</t>
  </si>
  <si>
    <t>إجمالي الموفدين  (خارج دولة قطر) حسب مجال الدراسة والنوع  والدرجه العلمية</t>
  </si>
  <si>
    <t xml:space="preserve">الموفدون الجدد (خارج دولة قطر) حسب مجال الدراسة والنوع </t>
  </si>
  <si>
    <t xml:space="preserve"> الموفدون الجدد للجامعات والكليات  داخل دولة قطر حسب النوع</t>
  </si>
  <si>
    <t>الموفدون الجدد  ( خارج دولة قطر ) حسب بلد الدراسة</t>
  </si>
  <si>
    <t xml:space="preserve">                 Professional 
                Status &amp; Gender
  Nationality</t>
  </si>
  <si>
    <t>NEW STUDENTS ON SCHOLARSHIPS ABROAD BY  FIELD 
OF STUDY AND GENDER</t>
  </si>
  <si>
    <t xml:space="preserve"> الإعدادية</t>
  </si>
  <si>
    <t>الإعدادية</t>
  </si>
  <si>
    <r>
      <t xml:space="preserve">  الإعدادية
</t>
    </r>
    <r>
      <rPr>
        <sz val="8"/>
        <rFont val="Arial"/>
        <family val="2"/>
      </rPr>
      <t>Preparatory</t>
    </r>
  </si>
  <si>
    <t>المدارس الخاصة</t>
  </si>
  <si>
    <t>Private Schools</t>
  </si>
  <si>
    <t>(*)Include specialized secondary</t>
  </si>
  <si>
    <r>
      <t xml:space="preserve">الإعدادي
</t>
    </r>
    <r>
      <rPr>
        <b/>
        <sz val="8"/>
        <rFont val="Arial"/>
        <family val="2"/>
      </rPr>
      <t>Preparatory</t>
    </r>
  </si>
  <si>
    <t>الإعدادي</t>
  </si>
  <si>
    <t xml:space="preserve">  مجموع المرحلة الإعدادية</t>
  </si>
  <si>
    <t>مدارس إعدادية عربية</t>
  </si>
  <si>
    <t>مدارس إعدادية أجنبية</t>
  </si>
  <si>
    <t xml:space="preserve">إداريون    </t>
  </si>
  <si>
    <t xml:space="preserve"> إداريون    </t>
  </si>
  <si>
    <t>الهيئة التدريسية  والإدارية في المدارس الخاصة حسب نوع المدرسة والنوع</t>
  </si>
  <si>
    <t>الهيئة التدريسية والإدارية في المدارس الخاصة حسب الجنسية والنوع والمرحلة التعليمية</t>
  </si>
  <si>
    <t xml:space="preserve">  الإعدادية</t>
  </si>
  <si>
    <r>
      <t xml:space="preserve">  الابتدائية </t>
    </r>
    <r>
      <rPr>
        <vertAlign val="superscript"/>
        <sz val="10"/>
        <rFont val="Arial"/>
        <family val="2"/>
      </rPr>
      <t>(2)</t>
    </r>
  </si>
  <si>
    <t>الآداب والعلوم</t>
  </si>
  <si>
    <t>خريجو الجامعات والكليات الحكومية  حسب الجنسية  والنوع والدرجة العلمية</t>
  </si>
  <si>
    <t>خريجو الكليات والجامعات الحكومية حسب الجنسية والكلية ونوع التخصص</t>
  </si>
  <si>
    <t xml:space="preserve">  كلية الآداب والعلوم</t>
  </si>
  <si>
    <t>8   - إعلام</t>
  </si>
  <si>
    <t>مساعدو التدريس</t>
  </si>
  <si>
    <t xml:space="preserve">  الأرد ن</t>
  </si>
  <si>
    <t xml:space="preserve">الهيئة الإدارية والتدريسية بالجامعات و الكليات الخاصة حسب النوع والجنسية واللقب الجامعي </t>
  </si>
  <si>
    <t>الموظفون الإداريون</t>
  </si>
  <si>
    <t>إجمالي الموفدين خارج دولة قطر ( إيفاد خارجي )</t>
  </si>
  <si>
    <t>أخرى</t>
  </si>
  <si>
    <t>أوستراليا</t>
  </si>
  <si>
    <t>إيرلندا</t>
  </si>
  <si>
    <t>إيطاليا</t>
  </si>
  <si>
    <t>إسبانيا</t>
  </si>
  <si>
    <t>الإمارات العربية المتحدة</t>
  </si>
  <si>
    <t>الولايات المتحدة الأمريكية</t>
  </si>
  <si>
    <t>المبتعثون الجدد</t>
  </si>
  <si>
    <t xml:space="preserve"> الموفدون الجدد والخريجون من البعثات( خارج دولة قطر ) حسب الدرجة العلمية والنوع</t>
  </si>
  <si>
    <t>الخريجون</t>
  </si>
  <si>
    <t>إدارة الأعمال والإدارة العامة</t>
  </si>
  <si>
    <t>تكنولوجيا الإتصالات وخدمات إسناد تقنيات</t>
  </si>
  <si>
    <t xml:space="preserve"> علوم عامة وإنسانيات</t>
  </si>
  <si>
    <t>إدارة عامة</t>
  </si>
  <si>
    <t>علوم الاسرة والمستهلك/ علوم إنسانية</t>
  </si>
  <si>
    <t>خدمات الأمن والحماية</t>
  </si>
  <si>
    <t>الاتصال، صحافة، وبرامج ذات علاقة</t>
  </si>
  <si>
    <t>خدمات النقل</t>
  </si>
  <si>
    <t>الإمارات</t>
  </si>
  <si>
    <t>ألمانيا</t>
  </si>
  <si>
    <t>إيرلنده</t>
  </si>
  <si>
    <t>أستراليا</t>
  </si>
  <si>
    <t>الموفدون الجدد (خارج دولة قطر) حسب مجال الدراسة والدرجة العلمية والنوع</t>
  </si>
  <si>
    <t>الخريجون من البعثات (خارج دولة قطر) حسب مجال الدراسة  والدرجة العلمية والنوع</t>
  </si>
  <si>
    <t>الأعمال والإدارة والتسويق، وخدمات الدعم ذات الصلة</t>
  </si>
  <si>
    <t>المهن الصحية والعلوم السريرية ذات الصلة</t>
  </si>
  <si>
    <t>الجسر الأكاديمي</t>
  </si>
  <si>
    <t>شمال الأطلنطي</t>
  </si>
  <si>
    <t>جامعة الدراسات العايا للإدارة</t>
  </si>
  <si>
    <t>إناث Females</t>
  </si>
  <si>
    <t>الخريجون
Graduates</t>
  </si>
  <si>
    <t>المبتعثون الجدد
Scholarships</t>
  </si>
  <si>
    <t>الإعدادية
Preparatory</t>
  </si>
  <si>
    <t>2013/2014</t>
  </si>
  <si>
    <t>المغرب</t>
  </si>
  <si>
    <t>Morocco</t>
  </si>
  <si>
    <t>الهندسة المعمارية والخدمات ذات الصلة</t>
  </si>
  <si>
    <t>Area, Ethnic, Cultural, and Gender Studies.</t>
  </si>
  <si>
    <t>Arts &amp; Sciences</t>
  </si>
  <si>
    <t>إعداد الكلية</t>
  </si>
  <si>
    <t>علوم الحاسوب والمعلومات وخدمات الدعم</t>
  </si>
  <si>
    <t>بناء الصفقات</t>
  </si>
  <si>
    <t>Foreign service</t>
  </si>
  <si>
    <t>Liberal Arts and Sciences, General Studies and Humanities.</t>
  </si>
  <si>
    <t>Protection Management</t>
  </si>
  <si>
    <t>Psychology.</t>
  </si>
  <si>
    <t>جامعة حمد بن خليفة</t>
  </si>
  <si>
    <t>معهد الترجمه</t>
  </si>
  <si>
    <t>Translation And Interpreting Institute</t>
  </si>
  <si>
    <t>المنطقة العرقية والثقافية، ودراسات النوع الاجتماعي</t>
  </si>
  <si>
    <t xml:space="preserve">العلوم الطبية الحيوية البيولوجية </t>
  </si>
  <si>
    <t>الاتصالات، الصحافة، والبرامج ذات الصلة</t>
  </si>
  <si>
    <t>Construction Trades.</t>
  </si>
  <si>
    <t>تكنولوجيا الهندسة / فنيي</t>
  </si>
  <si>
    <t>لغات أجنبية، والآداب، واللغويات</t>
  </si>
  <si>
    <t>Hospitality Lesure, Recreation and Tourism</t>
  </si>
  <si>
    <t>الضيافة أوقات الفراغ والترفيه والسياحة</t>
  </si>
  <si>
    <t>المهن والدراسات القانونية</t>
  </si>
  <si>
    <t>سياسات عامة</t>
  </si>
  <si>
    <t xml:space="preserve">الهندسة </t>
  </si>
  <si>
    <t>History</t>
  </si>
  <si>
    <t>تاريخ</t>
  </si>
  <si>
    <t>البصرية وفنون الأداء</t>
  </si>
  <si>
    <t>الدراسات العامة في العلوم الانسانية</t>
  </si>
  <si>
    <t>إجمالي الموفدين داخل دولة قطر ( إيفاد داخلي )</t>
  </si>
  <si>
    <t>ماجستيرالحوسبة</t>
  </si>
  <si>
    <t>ماجستير الهندسة الكهربائية</t>
  </si>
  <si>
    <t>ماجستيرعلوم حيوية طبية مخبرية</t>
  </si>
  <si>
    <t>Biomedical Laboratory Sciences Master</t>
  </si>
  <si>
    <t>Gulf Studies Master</t>
  </si>
  <si>
    <t>ماجستير دراسات الخليج العربي</t>
  </si>
  <si>
    <t>ماجستير صيدلة</t>
  </si>
  <si>
    <t>Pharmacy Master</t>
  </si>
  <si>
    <t>3 - ماجستير صيدلة</t>
  </si>
  <si>
    <t>3 -  Pharmacy Master</t>
  </si>
  <si>
    <t>12 -Electrical Engineering Master</t>
  </si>
  <si>
    <t>12 -ماجستير الهندسة الكهربائية</t>
  </si>
  <si>
    <t>13 - ماجستير هندسة بيئية</t>
  </si>
  <si>
    <t>13 -Environmental Engineering Master</t>
  </si>
  <si>
    <t xml:space="preserve">Grade II   </t>
  </si>
  <si>
    <t>باريس</t>
  </si>
  <si>
    <t>نورث ويسترن</t>
  </si>
  <si>
    <t>الاسلامية</t>
  </si>
  <si>
    <t>لندن</t>
  </si>
  <si>
    <t>ويل</t>
  </si>
  <si>
    <t>فرجينيا</t>
  </si>
  <si>
    <t xml:space="preserve">(2) تشمل مدارس مؤسسة قطر </t>
  </si>
  <si>
    <t>(2)Schools include Qatar Foundation</t>
  </si>
  <si>
    <t xml:space="preserve">(1) تشمل مدارس مؤسسة قطر </t>
  </si>
  <si>
    <r>
      <t>الطلاب حسب العمر والنوع جميع المراحل التعليمية (حكومي وخاص</t>
    </r>
    <r>
      <rPr>
        <b/>
        <vertAlign val="superscript"/>
        <sz val="12"/>
        <rFont val="Arial"/>
        <family val="2"/>
      </rPr>
      <t>(1)</t>
    </r>
    <r>
      <rPr>
        <b/>
        <sz val="16"/>
        <rFont val="Arial"/>
        <family val="2"/>
      </rPr>
      <t>)</t>
    </r>
  </si>
  <si>
    <r>
      <rPr>
        <b/>
        <vertAlign val="superscript"/>
        <sz val="12"/>
        <rFont val="Arial"/>
        <family val="2"/>
      </rPr>
      <t>(2)</t>
    </r>
    <r>
      <rPr>
        <b/>
        <sz val="10"/>
        <rFont val="Arial"/>
        <family val="2"/>
      </rPr>
      <t xml:space="preserve">ماقبل الابتدائية
</t>
    </r>
    <r>
      <rPr>
        <sz val="8"/>
        <rFont val="Arial"/>
        <family val="2"/>
      </rPr>
      <t>Pre-primary</t>
    </r>
    <r>
      <rPr>
        <vertAlign val="superscript"/>
        <sz val="12"/>
        <rFont val="Arial"/>
        <family val="2"/>
      </rPr>
      <t>(2)</t>
    </r>
  </si>
  <si>
    <r>
      <t xml:space="preserve">الثانوية  </t>
    </r>
    <r>
      <rPr>
        <b/>
        <vertAlign val="superscript"/>
        <sz val="10"/>
        <rFont val="Arial"/>
        <family val="2"/>
      </rPr>
      <t>(1)</t>
    </r>
  </si>
  <si>
    <t xml:space="preserve">(1) تشمل الثانوية التخصصية </t>
  </si>
  <si>
    <r>
      <t xml:space="preserve">  Secondary</t>
    </r>
    <r>
      <rPr>
        <vertAlign val="superscript"/>
        <sz val="10"/>
        <rFont val="Arial"/>
        <family val="2"/>
      </rPr>
      <t>(1)</t>
    </r>
  </si>
  <si>
    <r>
      <t>البرنامج التأسيسي</t>
    </r>
    <r>
      <rPr>
        <b/>
        <vertAlign val="superscript"/>
        <sz val="12"/>
        <rFont val="Arial"/>
        <family val="2"/>
      </rPr>
      <t>(2)</t>
    </r>
  </si>
  <si>
    <r>
      <t>Foundation Program</t>
    </r>
    <r>
      <rPr>
        <vertAlign val="superscript"/>
        <sz val="12"/>
        <rFont val="Arial"/>
        <family val="2"/>
      </rPr>
      <t>(2)</t>
    </r>
  </si>
  <si>
    <r>
      <t>كلية المجتمع</t>
    </r>
    <r>
      <rPr>
        <b/>
        <vertAlign val="superscript"/>
        <sz val="12"/>
        <rFont val="Arial"/>
        <family val="2"/>
      </rPr>
      <t>(3)</t>
    </r>
  </si>
  <si>
    <r>
      <t>Community College</t>
    </r>
    <r>
      <rPr>
        <vertAlign val="superscript"/>
        <sz val="12"/>
        <rFont val="Arial"/>
        <family val="2"/>
      </rPr>
      <t>(3)</t>
    </r>
  </si>
  <si>
    <t xml:space="preserve">(2)في عام 2012-2013 اصبح طلاب التأسيسي يحسبون من ضمن الكليات ولكن تحت المستوى التأسيسي </t>
  </si>
  <si>
    <t>(3) افتتحت في خريف عام 2010</t>
  </si>
  <si>
    <t>(3) Inaugurated in fall 2010</t>
  </si>
  <si>
    <t>(1) تشمل الحضانات</t>
  </si>
  <si>
    <t>(1) Includes nurseries</t>
  </si>
  <si>
    <t>(2)In 2012-13, foundation students are registered under the colleges with foundation level</t>
  </si>
  <si>
    <r>
      <t>دبلوم كلية المجتمع</t>
    </r>
    <r>
      <rPr>
        <b/>
        <vertAlign val="superscript"/>
        <sz val="12"/>
        <rFont val="Arial"/>
        <family val="2"/>
      </rPr>
      <t>(1)</t>
    </r>
  </si>
  <si>
    <r>
      <t>Community College Diploma</t>
    </r>
    <r>
      <rPr>
        <vertAlign val="superscript"/>
        <sz val="11"/>
        <rFont val="Arial"/>
        <family val="2"/>
      </rPr>
      <t>(1)</t>
    </r>
  </si>
  <si>
    <t xml:space="preserve">(1) دبلوم بعد الثانوية </t>
  </si>
  <si>
    <t>(1)Post-secondary diploma</t>
  </si>
  <si>
    <r>
      <t>جامعات وكليات مؤسسة قطر</t>
    </r>
    <r>
      <rPr>
        <b/>
        <vertAlign val="superscript"/>
        <sz val="12"/>
        <rFont val="Arial"/>
        <family val="2"/>
      </rPr>
      <t>(1)</t>
    </r>
  </si>
  <si>
    <r>
      <t>Qatar Foundation</t>
    </r>
    <r>
      <rPr>
        <vertAlign val="superscript"/>
        <sz val="12"/>
        <rFont val="Arial"/>
        <family val="2"/>
      </rPr>
      <t>(1)</t>
    </r>
  </si>
  <si>
    <t>(1) 1- الجسر الاكاديمي -2- جامعة تكساس -3- جامعة فرجينيا -4- جامعة جورج تاون
 -5 - جامعة كارينجي ميلون -6- كلية وايل كورنيل -7- كلية الدراسات الاسلامية - 8 - جامعة نورث وسترن- 9 - كلية لندن قطر -10 - جامعة باريس في قطرHEC</t>
  </si>
  <si>
    <t xml:space="preserve">(1)Academice Bridge Program-2- Texas A&amp;M -3-Virginia -4- Georgetown -5- Carneige Mellon -6-Weill Cornell -7-Islamic studies-8-North Western-9-  College London Qatar-10-HEC Paris in Qatar </t>
  </si>
  <si>
    <t>( 2 ) جامعة سي اتش إن سابقا</t>
  </si>
  <si>
    <t>(2)University of the former C. H . N</t>
  </si>
  <si>
    <r>
      <t>Stenden Unversity Qatar</t>
    </r>
    <r>
      <rPr>
        <vertAlign val="superscript"/>
        <sz val="12"/>
        <rFont val="Arial"/>
        <family val="2"/>
      </rPr>
      <t>(2)</t>
    </r>
  </si>
  <si>
    <r>
      <t>جامعة ستندن</t>
    </r>
    <r>
      <rPr>
        <b/>
        <vertAlign val="superscript"/>
        <sz val="12"/>
        <rFont val="Arial"/>
        <family val="2"/>
      </rPr>
      <t>(2)</t>
    </r>
  </si>
  <si>
    <t>نيوزلندا</t>
  </si>
  <si>
    <t>(2)  تشمل الحضانات</t>
  </si>
  <si>
    <t xml:space="preserve">                                          Degree &amp; Gender
 Field of study</t>
  </si>
  <si>
    <t xml:space="preserve">                       الدرجه العلمية والنوع
 مجال الدراسة</t>
  </si>
  <si>
    <t xml:space="preserve">                                           Degree &amp; Gender
 Field of study</t>
  </si>
  <si>
    <t xml:space="preserve">                          الدرجه العلمية والنوع
 مجال الدراسة</t>
  </si>
  <si>
    <t xml:space="preserve">                      السنة والنوع
   الجامعات والكليات</t>
  </si>
  <si>
    <t xml:space="preserve">                                        Degree &amp; Gender
 Field of study</t>
  </si>
  <si>
    <t xml:space="preserve">                           الجنسية والنوع 
    الدرجة العلمية</t>
  </si>
  <si>
    <t xml:space="preserve">                          Nationality &amp; Gender
   Academic Degree</t>
  </si>
  <si>
    <t xml:space="preserve">                                   Year &amp; Nationality
  Faculty &amp; Field
  of Specialization </t>
  </si>
  <si>
    <t xml:space="preserve">                               السنة والجنسية
 الكلية ونوع التخصص </t>
  </si>
  <si>
    <t xml:space="preserve">(1) هذه البيانات تشمل فقط الموفدين عن طريق هيئة التعليم العالي </t>
  </si>
  <si>
    <t>(1) This data covers only student on scholarships by Higher Education institute</t>
  </si>
  <si>
    <t>Grand Total</t>
  </si>
  <si>
    <t>المجموع  العام</t>
  </si>
  <si>
    <t>نوع 
المدرسة</t>
  </si>
  <si>
    <r>
      <t xml:space="preserve">Pre-primary </t>
    </r>
    <r>
      <rPr>
        <vertAlign val="superscript"/>
        <sz val="10"/>
        <rFont val="Arial"/>
        <family val="2"/>
      </rPr>
      <t>(1)</t>
    </r>
  </si>
  <si>
    <t xml:space="preserve"> حققت دولة  قطر  زيادة واضحة في عدد طلاب المراحل الدراسـية المختلفة. ورافق ذلك تطور في مدخلات التعليم من مدارس ومعلمين ومناهج … الخ . </t>
  </si>
  <si>
    <t xml:space="preserve">The State of Qatar has achieved a noticeable increase in number of students in all educational levels. This was accompanied with an increase in education inputs such as schools, teachers, curricula, etc.   </t>
  </si>
  <si>
    <t>إن دولة قطر تؤمن بأن التعليم هو أســاس التنمية لأي بلد. لذا فهي تعنى بمستوى جودة الفرد باعتباره رأس المال البشري الذي يعد أهم عنصر في عملية التنمية .</t>
  </si>
  <si>
    <t>- مؤسسة قطر للتربية والثقافة والعلوم وتنمية المجتمع .</t>
  </si>
  <si>
    <t xml:space="preserve">  - الجامعات الحكومية والخاصة .</t>
  </si>
  <si>
    <t xml:space="preserve">      - Public and private universities.</t>
  </si>
  <si>
    <t xml:space="preserve">الطلاب والمدارس والصفوف والمدرسون  
حسب  المرحلة التعليمية  </t>
  </si>
  <si>
    <r>
      <t>STUDENTS IN PUBLIC</t>
    </r>
    <r>
      <rPr>
        <b/>
        <vertAlign val="superscript"/>
        <sz val="12"/>
        <rFont val="Arial"/>
        <family val="2"/>
      </rPr>
      <t>(1)</t>
    </r>
    <r>
      <rPr>
        <b/>
        <sz val="12"/>
        <rFont val="Arial"/>
        <family val="2"/>
      </rPr>
      <t xml:space="preserve"> AND PRIVATE</t>
    </r>
    <r>
      <rPr>
        <b/>
        <vertAlign val="superscript"/>
        <sz val="12"/>
        <rFont val="Arial"/>
        <family val="2"/>
      </rPr>
      <t>(2)</t>
    </r>
    <r>
      <rPr>
        <b/>
        <sz val="12"/>
        <rFont val="Arial"/>
        <family val="2"/>
      </rPr>
      <t xml:space="preserve"> SCHOOLS AND UNIVERSITIES 
BY GENDER AND LEVEL OF EDUCATION</t>
    </r>
  </si>
  <si>
    <t>STUDENTS, SCHOOLS, GRADES AND  TEACHERS
BY LEVEL OF EDUCATION</t>
  </si>
  <si>
    <t>STUDENTS AND TEACHERS BY GENDER, TYPE OF EDUCATION AND LEVEL OF EDUCATION</t>
  </si>
  <si>
    <t xml:space="preserve">STUDENTS BY TYPE OF EDUCATION, NATIONALITY, GENDER, GRADE AND LEVEL </t>
  </si>
  <si>
    <r>
      <t>STUDENTS BY AGE, GENDER AND LEVEL  OF EDUCATION (PUBLIC AND PRIVATE</t>
    </r>
    <r>
      <rPr>
        <b/>
        <vertAlign val="superscript"/>
        <sz val="12"/>
        <rFont val="Arial"/>
        <family val="2"/>
      </rPr>
      <t>(1)</t>
    </r>
    <r>
      <rPr>
        <b/>
        <sz val="12"/>
        <rFont val="Arial"/>
        <family val="2"/>
      </rPr>
      <t>)</t>
    </r>
  </si>
  <si>
    <t>PASSED STUDENTS BY TYPE, GRADE AND LEVEL OF EDUCATION</t>
  </si>
  <si>
    <t>STUDENTS AND TEACHERS  IN PUBLIC SCHOOLS BY LEVEL OF EDUCATION</t>
  </si>
  <si>
    <t>STUDENTS AND PUBLIC SCHOOLS BY LEVEL OF EDUCATION, GENDER AND MUNICIPALITY</t>
  </si>
  <si>
    <t>PUBLIC  SCHOOLS’ TEACHING AND ADMINISTRATIVE  STAFF BY NATIONALITY, 
GENDER AND LEVEL OF EDUCATION</t>
  </si>
  <si>
    <t>STUDENTS IN PRIVATE SCHOOLS BY NATIONALITY, GENDER AND LEVEL OF EDUCATION</t>
  </si>
  <si>
    <t>PRIVATE  SCHOOLS’ TEACHING AND ADMINISTRATIVE  STAFF BY  GENDER AND
 LEVEL OF EDUCATION</t>
  </si>
  <si>
    <t>PRIVATE  SCHOOLS’ TEACHING AND ADMINISTRATIVE  STAFF BY NATIONALITY, GENDER AND
 LEVEL OF EDUCATION</t>
  </si>
  <si>
    <t>PERSONS ATTENDING NIGHT SCHOOLS AND ILLITERACY ERADICATION
CENTERS BY LEVEL OF EDUCATION AND GENDER</t>
  </si>
  <si>
    <r>
      <t>PERSONS</t>
    </r>
    <r>
      <rPr>
        <b/>
        <vertAlign val="superscript"/>
        <sz val="12"/>
        <rFont val="Arial"/>
        <family val="2"/>
      </rPr>
      <t>(1)</t>
    </r>
    <r>
      <rPr>
        <b/>
        <sz val="12"/>
        <rFont val="Arial"/>
        <family val="2"/>
      </rPr>
      <t xml:space="preserve"> ATTENDING NIGHT SCHOOLS AND ILLITERACY ERADICATION
CENTERS BY NATIONALITY, GENDER AND LEVEL OF EDUCATION</t>
    </r>
  </si>
  <si>
    <r>
      <t>STUDENTS OF PUBLIC</t>
    </r>
    <r>
      <rPr>
        <b/>
        <vertAlign val="superscript"/>
        <sz val="12"/>
        <rFont val="Arial"/>
        <family val="2"/>
      </rPr>
      <t>(1)</t>
    </r>
    <r>
      <rPr>
        <b/>
        <sz val="12"/>
        <rFont val="Arial"/>
        <family val="2"/>
      </rPr>
      <t xml:space="preserve"> COLLEGES AND UNIVERSITIES BY GENDER AND COLLEGE</t>
    </r>
  </si>
  <si>
    <r>
      <t>STUDENTS OF PUBLIC</t>
    </r>
    <r>
      <rPr>
        <b/>
        <vertAlign val="superscript"/>
        <sz val="12"/>
        <rFont val="Arial"/>
        <family val="2"/>
      </rPr>
      <t>(1)</t>
    </r>
    <r>
      <rPr>
        <b/>
        <sz val="12"/>
        <rFont val="Arial"/>
        <family val="2"/>
      </rPr>
      <t xml:space="preserve"> COLLEGES AND UNIVERSITIES  
BY GENDER AND NATIONALITY</t>
    </r>
  </si>
  <si>
    <t>GRADUATES OF PUBLIC COLLEGES AND UNIVERSITIES  BY  GENDER ,NATIONALITY 
AND ACADEMIC DEGREE</t>
  </si>
  <si>
    <t>GRADUATES OF PUBLIC COLLEGES AND UNIVERSITIES BY NATIONALITY , COLLEGE 
AND TYPE OF SPECIALIZATION</t>
  </si>
  <si>
    <t>TEACHERS IN PUBLIC(1) COLLEGES AND UNIVERSITIES BY NATIONALITY 
AND GRADUATION TITLE</t>
  </si>
  <si>
    <r>
      <t>TEACHERS</t>
    </r>
    <r>
      <rPr>
        <b/>
        <vertAlign val="superscript"/>
        <sz val="12"/>
        <rFont val="Arial"/>
        <family val="2"/>
      </rPr>
      <t>(1)</t>
    </r>
    <r>
      <rPr>
        <b/>
        <sz val="12"/>
        <rFont val="Arial"/>
        <family val="2"/>
      </rPr>
      <t xml:space="preserve"> IN PUBLIC</t>
    </r>
    <r>
      <rPr>
        <b/>
        <vertAlign val="superscript"/>
        <sz val="12"/>
        <rFont val="Arial"/>
        <family val="2"/>
      </rPr>
      <t>(2)</t>
    </r>
    <r>
      <rPr>
        <b/>
        <sz val="12"/>
        <rFont val="Arial"/>
        <family val="2"/>
      </rPr>
      <t xml:space="preserve"> COLLEGES AND UNIVERSITIES BY GRADUATION TITLE, 
GENDER AND NATIONALITY </t>
    </r>
  </si>
  <si>
    <t>STUDENTS IN PRIVATE COLLEGES AND UNIVERSITIES</t>
  </si>
  <si>
    <t>GRADUATES  IN PRIVATE COLLEGES AND UNIVERSITIES</t>
  </si>
  <si>
    <t>TEACHING AND ADMINISTRATIVE STAFF OF PRIVATE 
COLLEGES AND UNIVERSITIES BY GENDER , NATIONALITY AND GRADUATION TITLE</t>
  </si>
  <si>
    <t>TOTAL STUDENTS ON SCHOLARSHIPS ABROAD BY SCIENTIFIC DEGREE ,GENDER
 AND COUNTRY OF STUDY</t>
  </si>
  <si>
    <r>
      <t>TOTAL STUDENTS ON SCHOLARSHIPS</t>
    </r>
    <r>
      <rPr>
        <b/>
        <vertAlign val="superscript"/>
        <sz val="12"/>
        <rFont val="Arial"/>
        <family val="2"/>
      </rPr>
      <t>(1)</t>
    </r>
    <r>
      <rPr>
        <b/>
        <sz val="12"/>
        <rFont val="Arial"/>
        <family val="2"/>
        <charset val="178"/>
      </rPr>
      <t xml:space="preserve"> (INTERNAL AND ABROAD) 
BY SCIENTIFIC DEGREE AND GENDER</t>
    </r>
  </si>
  <si>
    <r>
      <t>إجمالي الموفدين</t>
    </r>
    <r>
      <rPr>
        <b/>
        <vertAlign val="superscript"/>
        <sz val="14"/>
        <rFont val="Arial"/>
        <family val="2"/>
      </rPr>
      <t>(1)</t>
    </r>
    <r>
      <rPr>
        <b/>
        <vertAlign val="superscript"/>
        <sz val="16"/>
        <rFont val="Arial"/>
        <family val="2"/>
      </rPr>
      <t xml:space="preserve"> </t>
    </r>
    <r>
      <rPr>
        <b/>
        <sz val="16"/>
        <rFont val="Arial"/>
        <family val="2"/>
        <charset val="178"/>
      </rPr>
      <t xml:space="preserve">(خارج وداخل دولة قطر)  حسب الدرجة العلمية والنوع </t>
    </r>
  </si>
  <si>
    <t>إجمالي الموفدين (خارج دولة قطر)  حسب الدرجة العلمية والنوع وبلد الدراسة</t>
  </si>
  <si>
    <t>TOTAL STUDENTS ON SCHOLARSHIPS ABROAD BY FIELD OF STUDY , GENDER  AND SCIENTIFIC DEGREE</t>
  </si>
  <si>
    <t>NEW STUDENTS ON SCHOLARSHIPS AND GRADUATES (ABROAD)
 BY  SCIENTIFIC  DEGREE AND GENDER</t>
  </si>
  <si>
    <t>GRADUATES ON SCHOLARSHIPS ABROAD
BY FIELD OF STUDY AND GENDER</t>
  </si>
  <si>
    <t xml:space="preserve">NEW STUDENTS ON SCHOLARSHIPS ABROAD BY
 COUNTRY OF STUDY </t>
  </si>
  <si>
    <t>GRADUATES ON SCHOLARSHIPS ABROAD  BY FIELD OF STUDY , SCIENTIFIC DEGREE AND GENDER</t>
  </si>
  <si>
    <t>NEW STUDENT ON SCHOLARSHIPS AT  UNIVERSITIES  
AND COLLEGES  INSIDE QATAR  BY  GENDER</t>
  </si>
  <si>
    <t>The State of Qatar believes that education is the main foundation for development and that the quality of the individual as a human capital is the most important element in the development process.</t>
  </si>
  <si>
    <t>رياض الأطفال(3)</t>
  </si>
  <si>
    <t>رياض الأطفال(1)</t>
  </si>
  <si>
    <t>رياض الأطفال</t>
  </si>
  <si>
    <t>رياض الأطفال
Pre-primary</t>
  </si>
  <si>
    <t>رياض الأطفال(2)</t>
  </si>
  <si>
    <t xml:space="preserve"> Boy Schools</t>
  </si>
  <si>
    <t xml:space="preserve"> Girl Schools</t>
  </si>
  <si>
    <t>STUDENTS BY TYPE OF EDUCATION , NATIONALITY, LEVEL OF EDUCATION AND GENDER</t>
  </si>
  <si>
    <t>G.C.C</t>
  </si>
  <si>
    <t>2014/2015</t>
  </si>
  <si>
    <t>2011/2010 - 2015/2014</t>
  </si>
  <si>
    <t>2010/2011 - 2014/2015</t>
  </si>
  <si>
    <t>2015/2014</t>
  </si>
  <si>
    <t>2013/2012 - 2015/2014</t>
  </si>
  <si>
    <t>2012/2013 - 2014/2015</t>
  </si>
  <si>
    <t>2012/2011 -2015/2014</t>
  </si>
  <si>
    <t xml:space="preserve"> 2011/2012 - 2014/2015</t>
  </si>
  <si>
    <t>محاسبة مالية</t>
  </si>
  <si>
    <t>الزراعة</t>
  </si>
  <si>
    <t>هندسة العمارة</t>
  </si>
  <si>
    <t>علم اثار</t>
  </si>
  <si>
    <t>العلوم البيولوجيه العامة</t>
  </si>
  <si>
    <t>العلوم الحيوية الطبية / الهدسة الطبية</t>
  </si>
  <si>
    <t>ادارة الاعمال/الادارة العامة</t>
  </si>
  <si>
    <t>هندسة كيميائية</t>
  </si>
  <si>
    <t>الاتصالات والدراسات الاعلامية وغيرها</t>
  </si>
  <si>
    <t>هندسة و وعلوم الكمبيوتر</t>
  </si>
  <si>
    <t>الهندسة المدنية العامة</t>
  </si>
  <si>
    <t xml:space="preserve">اقتصاد </t>
  </si>
  <si>
    <t>تعليم / عام</t>
  </si>
  <si>
    <t>البيئة /الهندسة البيئية</t>
  </si>
  <si>
    <t>الهندسة الكهربائية والإلكترونية والاتصالات.</t>
  </si>
  <si>
    <t>الهندسة الصناعية</t>
  </si>
  <si>
    <t>الهندسة الميكانيكية</t>
  </si>
  <si>
    <t>هندسة بترول وغاز</t>
  </si>
  <si>
    <t>فنون  / عامة</t>
  </si>
  <si>
    <t>علم الوراثة / عام</t>
  </si>
  <si>
    <t>الخدمات الصحية</t>
  </si>
  <si>
    <t>ادارة الضيافة والسياحة والرياضة</t>
  </si>
  <si>
    <t>العلاقات الدولية</t>
  </si>
  <si>
    <t>دراسات اسلامية</t>
  </si>
  <si>
    <t>صحافة</t>
  </si>
  <si>
    <t>اللغات</t>
  </si>
  <si>
    <t xml:space="preserve">القانون  والعدالة والدراسات المتعلقة بها </t>
  </si>
  <si>
    <t>الاداب والعلوم الانسانية</t>
  </si>
  <si>
    <t>طب</t>
  </si>
  <si>
    <t>علوم فيزيائية</t>
  </si>
  <si>
    <t>العلوم السياسية</t>
  </si>
  <si>
    <t>احصاء عام</t>
  </si>
  <si>
    <t>Accounting and Finance.</t>
  </si>
  <si>
    <t>Agriculture, General.</t>
  </si>
  <si>
    <t>Architectural Engineering.</t>
  </si>
  <si>
    <t>Aeronautical and Manufacturing Engineering</t>
  </si>
  <si>
    <t>Archaeology</t>
  </si>
  <si>
    <t>Biology/Biological Sciences, General.</t>
  </si>
  <si>
    <t>Biomedical Sciences/Medical Engineering.</t>
  </si>
  <si>
    <t>Business Administration and Management, General.</t>
  </si>
  <si>
    <t>Communication and Media Studies, Other.</t>
  </si>
  <si>
    <t>Computer Engineering, General./Computer Science.</t>
  </si>
  <si>
    <t>Civil Engineering, General.</t>
  </si>
  <si>
    <t>Economics.</t>
  </si>
  <si>
    <t>Education, General.</t>
  </si>
  <si>
    <t xml:space="preserve">Ecology./Environmental Engineering </t>
  </si>
  <si>
    <t>Electrical, Electronics and Communications Engineering.</t>
  </si>
  <si>
    <t>Engineering : Industrial / Manufacturing</t>
  </si>
  <si>
    <t>Engineering : Mechanical</t>
  </si>
  <si>
    <t>Engineering: Petroleum and Gas</t>
  </si>
  <si>
    <t>Fine/Studio Arts, General.</t>
  </si>
  <si>
    <t>Genetics, General.</t>
  </si>
  <si>
    <t>Health Services/Allied Health/Health Sciences, General.</t>
  </si>
  <si>
    <t>Hospitality Administration/Management.</t>
  </si>
  <si>
    <t>International Politics\International Relations and Affairs.</t>
  </si>
  <si>
    <t>Islamic Studies.</t>
  </si>
  <si>
    <t>Journalism.</t>
  </si>
  <si>
    <t>Language</t>
  </si>
  <si>
    <t>Law (LL).\Legal Professions and Studies, Other.</t>
  </si>
  <si>
    <t>Liberal Arts and Sciences/Liberal Studies.</t>
  </si>
  <si>
    <t>Physics, General.</t>
  </si>
  <si>
    <t>Political Science</t>
  </si>
  <si>
    <t>Psychology, General.</t>
  </si>
  <si>
    <t>Social Sciences, General.</t>
  </si>
  <si>
    <t>Statistics, General.</t>
  </si>
  <si>
    <t>الأعمال، الإدارة، التسويق، وخدمات الدعم ذات الصلة.</t>
  </si>
  <si>
    <t>الاتصالات والصحافة، والبرامج ذات الصلة.</t>
  </si>
  <si>
    <t>تكنولوجيا الاتصالات / فنيين وخدمات الدعم.</t>
  </si>
  <si>
    <t>علوم الحاسب والمعلومات وخدمات الدعم.</t>
  </si>
  <si>
    <t>الصفقات البناء</t>
  </si>
  <si>
    <t>التعليم.</t>
  </si>
  <si>
    <t>تقنيات الهندسة / تقنيون</t>
  </si>
  <si>
    <t>اللغة الإنجليزية وآدابها / رسائل.</t>
  </si>
  <si>
    <t>الخدمة الخارجية</t>
  </si>
  <si>
    <t>المهن والدراسات القانونية.</t>
  </si>
  <si>
    <t>الآداب والعلوم، الدراسات العامة والعلوم الإنسانية.</t>
  </si>
  <si>
    <t>الفلسفة والدراسات الدينية.</t>
  </si>
  <si>
    <t>العلوم الفيزيائية.</t>
  </si>
  <si>
    <t>إدارة حماية</t>
  </si>
  <si>
    <t>علم النفس.</t>
  </si>
  <si>
    <t>العلوم الاجتماعية.</t>
  </si>
  <si>
    <t>الفنون البصرية والمسرحية.</t>
  </si>
  <si>
    <t>الشيحانية</t>
  </si>
  <si>
    <t>Al-Sheehaniya</t>
  </si>
  <si>
    <t>ماجستيراللغة العربيه وأدابها</t>
  </si>
  <si>
    <t>Material Sci and Technology (Masters )</t>
  </si>
  <si>
    <t>Arabic Language &amp; Literature(Masters)</t>
  </si>
  <si>
    <t>ماجستير تكنولوجيا علم المادة</t>
  </si>
  <si>
    <t>ماجستير الهندسة المدنية</t>
  </si>
  <si>
    <t>ماجستير الادارة الهندسية</t>
  </si>
  <si>
    <t>ماجستير الهندسة البيئية</t>
  </si>
  <si>
    <t>ماجستيرالهندسة الميكانيكية</t>
  </si>
  <si>
    <t>ماجستير تخطيط و تصميم عمراني</t>
  </si>
  <si>
    <t>Civil Engineering (Masters )</t>
  </si>
  <si>
    <t>Computing (Masters )</t>
  </si>
  <si>
    <t>Electrical Engineering (Masters )</t>
  </si>
  <si>
    <t>Engineering Management (Masters )</t>
  </si>
  <si>
    <t>Environmental Engineering (Masters )</t>
  </si>
  <si>
    <t>Mechanical Engineering (Masters )</t>
  </si>
  <si>
    <t>Urban Planning and Design (Masters )</t>
  </si>
  <si>
    <t>الفقه وأصول الفقه</t>
  </si>
  <si>
    <t>Fiqh and Usul Al Fiqh (Masters)</t>
  </si>
  <si>
    <t>دكتوراة علم الحاسوب</t>
  </si>
  <si>
    <t>Computer Science ( Doctorate )</t>
  </si>
  <si>
    <t xml:space="preserve">25 - ماجستير دراسات الخليج العربي </t>
  </si>
  <si>
    <t>25 -Gulf Studies Master</t>
  </si>
  <si>
    <t xml:space="preserve">26 - ماجستير اللغة العربية وآدابها </t>
  </si>
  <si>
    <t>22 - علوم الرياضة</t>
  </si>
  <si>
    <t>23 - ما جستيرالعلوم البيئية</t>
  </si>
  <si>
    <t>24 - ماجستير علوم حيوية طبية</t>
  </si>
  <si>
    <t>27 - ماجستير تكنولوجيا علم المادة</t>
  </si>
  <si>
    <t>22 - Sport Science</t>
  </si>
  <si>
    <t>23 -Enviromental Sciences Masters</t>
  </si>
  <si>
    <t>24 - Biomedical Laboratory Sciences Master</t>
  </si>
  <si>
    <t>26 -Arabic Language &amp; Literature Master</t>
  </si>
  <si>
    <t>27 -Material Sci and Technology (Masters )</t>
  </si>
  <si>
    <t>4 - ماجسترالفقه واصول الفقه</t>
  </si>
  <si>
    <t>4 -Fiqh and Usul Al Fiqh (Masters)</t>
  </si>
  <si>
    <t>14 -Civil Engineering Master</t>
  </si>
  <si>
    <t>14 - ماجستير هندسة مدنية</t>
  </si>
  <si>
    <t xml:space="preserve">16 - دكتوراة علوم الحاسب  </t>
  </si>
  <si>
    <t>15 - ماجستير هندسة ميكانيكية</t>
  </si>
  <si>
    <t>15 -Mechanical Engineering Master</t>
  </si>
  <si>
    <t>16 -Computer Science (Doctorate)</t>
  </si>
  <si>
    <t>USA</t>
  </si>
  <si>
    <t>UK</t>
  </si>
  <si>
    <t>التعليم</t>
  </si>
  <si>
    <t>خدمات خارجية</t>
  </si>
  <si>
    <t>عبم النفس</t>
  </si>
  <si>
    <t>الفنون البصرية والمسرحية</t>
  </si>
  <si>
    <t xml:space="preserve"> - وزارة التعليم والتعليم العالي .</t>
  </si>
  <si>
    <t xml:space="preserve">      - The Ministry of Education and Higher                    Educationl.</t>
  </si>
  <si>
    <t>2011 / 2012 - 2014 / 2015</t>
  </si>
  <si>
    <t>نوع المدرسة</t>
  </si>
  <si>
    <t>الجنسية</t>
  </si>
  <si>
    <t>2011 / 2012</t>
  </si>
  <si>
    <t>2012 / 2013</t>
  </si>
  <si>
    <t>2013 / 2014</t>
  </si>
  <si>
    <t>2014 / 2015</t>
  </si>
  <si>
    <t>Nationality</t>
  </si>
  <si>
    <t>Type of School</t>
  </si>
  <si>
    <t>إناث</t>
  </si>
  <si>
    <t>Males</t>
  </si>
  <si>
    <t>Females</t>
  </si>
  <si>
    <t>مسائي</t>
  </si>
  <si>
    <t>منازل</t>
  </si>
  <si>
    <t>المجموع الكلي</t>
  </si>
  <si>
    <t>EVENING</t>
  </si>
  <si>
    <t xml:space="preserve">HOMES </t>
  </si>
  <si>
    <t>الناجحون في الشهادة الثانوية العامة  بالمدارس المسائية والمنازل</t>
  </si>
  <si>
    <t>العلوم الطبية الحيوية البيولوجية</t>
  </si>
  <si>
    <t xml:space="preserve">                             السنة
 الكلية </t>
  </si>
  <si>
    <t xml:space="preserve">                                          Year
 Faculty </t>
  </si>
  <si>
    <t>SUCCESSFUL STUDENTS IN SECONDARY SCHOOL CERTIFICATE 
( FORM EVENING SCHOOLS AND HOMES  )</t>
  </si>
  <si>
    <t>NEW STUDENTS ON SCHOLARSHIPS ABROAD BY FIELD OF STUDY , SCIENTIFIC DEGREE AND GENDER</t>
  </si>
  <si>
    <t xml:space="preserve">                     الدرجه العلمية والنوع
 مجال الدراسة</t>
  </si>
  <si>
    <t xml:space="preserve">                                   Year &amp; Gender
  unversities and Colleges</t>
  </si>
  <si>
    <t>The chapter also contains data related to  students, graduates by specialization and teachers by qualification and nationality in puplic and private universities.</t>
  </si>
  <si>
    <t>كما يتناول الفصل  بيانات عن الجامعات الحكومية والخاصة من حيث عدد الطلاب والخريجين حسب تخصصاتهم والهيئة التدريسية حسب مؤهلاتها وجنسياتها .</t>
  </si>
  <si>
    <t>The tables in this chapter include data on number of students, schools  and grades in  public and private education. They also reflect data on specialized schools, illiteracy eradication centers, night education as well as Qataris on scholarships internally and abroad.</t>
  </si>
  <si>
    <t xml:space="preserve">والجداول التي يحتويها هذا الفصل تتضمن بيانات عن عدد الطلاب والمدارس والشعب في مختلف المراحل الدراسية  الحكومية والخاصة، كما تعكس بيانات عن المدراس التخصصية ومراكز محو الأمية والمدارس الليلية والمبتعثين القطريين للدراسة بالداخل والخارج . </t>
  </si>
  <si>
    <t>جدول (61)</t>
  </si>
  <si>
    <t>TABLE (61)</t>
  </si>
  <si>
    <t>جدول (62)</t>
  </si>
  <si>
    <t>TABLE (62)</t>
  </si>
  <si>
    <t>جدول (63)</t>
  </si>
  <si>
    <t>TABLE (63)</t>
  </si>
  <si>
    <t>جدول (64)</t>
  </si>
  <si>
    <t>TABLE (64)</t>
  </si>
  <si>
    <t>جدول (65)</t>
  </si>
  <si>
    <t>TABLE (65)</t>
  </si>
  <si>
    <t>جدول (66)</t>
  </si>
  <si>
    <t>TABLE (66)</t>
  </si>
  <si>
    <t>جدول (67)</t>
  </si>
  <si>
    <t>TABLE (67)</t>
  </si>
  <si>
    <t>جدول  (68)</t>
  </si>
  <si>
    <t>TABLE (68)</t>
  </si>
  <si>
    <t>جدول (69)</t>
  </si>
  <si>
    <t>TABLE (69)</t>
  </si>
  <si>
    <t>جدول (70)</t>
  </si>
  <si>
    <t>TABLE (70)</t>
  </si>
  <si>
    <t>جدول (71)</t>
  </si>
  <si>
    <t>TABLE (71)</t>
  </si>
  <si>
    <t>TABLE (72)</t>
  </si>
  <si>
    <t>جدول (72)</t>
  </si>
  <si>
    <t>جدول (73)</t>
  </si>
  <si>
    <t>TABLE (73)</t>
  </si>
  <si>
    <t>جدول (74)</t>
  </si>
  <si>
    <t>TABLE (74)</t>
  </si>
  <si>
    <t>TABLE (75)</t>
  </si>
  <si>
    <t>جدول (75)</t>
  </si>
  <si>
    <t>جدول رقم (76)</t>
  </si>
  <si>
    <t>TABLE (76)</t>
  </si>
  <si>
    <t>جدول (77)</t>
  </si>
  <si>
    <t>TABLE (77)</t>
  </si>
  <si>
    <t>جدول (78)</t>
  </si>
  <si>
    <t>TABLE (78)</t>
  </si>
  <si>
    <t>TABLE (79)</t>
  </si>
  <si>
    <t>جدول (79)</t>
  </si>
  <si>
    <t>جدول رقم (80)</t>
  </si>
  <si>
    <t>TABLE (80)</t>
  </si>
  <si>
    <t>جدول (81)</t>
  </si>
  <si>
    <t>TABLE (81)</t>
  </si>
  <si>
    <t>TABLE (82)</t>
  </si>
  <si>
    <t>جدول (82)</t>
  </si>
  <si>
    <t>TABLE (83)</t>
  </si>
  <si>
    <t>جدول (83)</t>
  </si>
  <si>
    <t>جدول (84)</t>
  </si>
  <si>
    <t>TABLE (84)</t>
  </si>
  <si>
    <t>TABLE (85)</t>
  </si>
  <si>
    <t>جدول (85)</t>
  </si>
  <si>
    <t>جدول (86)</t>
  </si>
  <si>
    <t>TABLE (86)</t>
  </si>
  <si>
    <t>جدول (87 )</t>
  </si>
  <si>
    <t>TABLE (87 )</t>
  </si>
  <si>
    <t>TABLE (88)</t>
  </si>
  <si>
    <t>جدول (88)</t>
  </si>
  <si>
    <t>جدول (89)</t>
  </si>
  <si>
    <t>TABLE (89)</t>
  </si>
  <si>
    <t>TABLE (90)</t>
  </si>
  <si>
    <t>جدول (90)</t>
  </si>
  <si>
    <t>TABLE (91)</t>
  </si>
  <si>
    <t>جدول رقم (91)</t>
  </si>
  <si>
    <t>TABLE (92)</t>
  </si>
  <si>
    <t>جدول (92)</t>
  </si>
  <si>
    <t>TABLE (93)</t>
  </si>
  <si>
    <t>جدول (93)</t>
  </si>
  <si>
    <t>جدول (94)</t>
  </si>
  <si>
    <t>TABLE (94)</t>
  </si>
  <si>
    <t>TABLE (95)</t>
  </si>
  <si>
    <t>جدول (95)</t>
  </si>
  <si>
    <t>TABLE (96)</t>
  </si>
  <si>
    <t>جدول (96)</t>
  </si>
  <si>
    <t>Total  students on  scholarships (internal)</t>
  </si>
  <si>
    <t>Total students on scholarships abroad (external)</t>
  </si>
</sst>
</file>

<file path=xl/styles.xml><?xml version="1.0" encoding="utf-8"?>
<styleSheet xmlns="http://schemas.openxmlformats.org/spreadsheetml/2006/main" xmlns:mc="http://schemas.openxmlformats.org/markup-compatibility/2006" xmlns:x14ac="http://schemas.microsoft.com/office/spreadsheetml/2009/9/ac" mc:Ignorable="x14ac">
  <fonts count="71">
    <font>
      <sz val="10"/>
      <name val="Arial"/>
      <charset val="178"/>
    </font>
    <font>
      <sz val="11"/>
      <name val="Calibri"/>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4"/>
      <name val="Arial"/>
      <family val="2"/>
    </font>
    <font>
      <b/>
      <sz val="11"/>
      <name val="Arial"/>
      <family val="2"/>
      <charset val="178"/>
    </font>
    <font>
      <sz val="14"/>
      <name val="Arial"/>
      <family val="2"/>
    </font>
    <font>
      <sz val="12"/>
      <name val="Arial"/>
      <family val="2"/>
    </font>
    <font>
      <b/>
      <sz val="10"/>
      <color indexed="8"/>
      <name val="Arial"/>
      <family val="2"/>
      <charset val="178"/>
    </font>
    <font>
      <sz val="10"/>
      <color indexed="8"/>
      <name val="Arial"/>
      <family val="2"/>
      <charset val="178"/>
    </font>
    <font>
      <sz val="12"/>
      <color indexed="8"/>
      <name val="Arial"/>
      <family val="2"/>
      <charset val="178"/>
    </font>
    <font>
      <b/>
      <sz val="11"/>
      <name val="Arial"/>
      <family val="2"/>
    </font>
    <font>
      <b/>
      <sz val="12"/>
      <color indexed="10"/>
      <name val="Arial"/>
      <family val="2"/>
      <charset val="178"/>
    </font>
    <font>
      <b/>
      <sz val="10"/>
      <color indexed="10"/>
      <name val="Arial"/>
      <family val="2"/>
      <charset val="178"/>
    </font>
    <font>
      <sz val="8"/>
      <name val="Arial"/>
      <family val="2"/>
    </font>
    <font>
      <b/>
      <sz val="10"/>
      <color indexed="10"/>
      <name val="Arial"/>
      <family val="2"/>
    </font>
    <font>
      <b/>
      <sz val="10"/>
      <name val="Arial"/>
      <family val="2"/>
    </font>
    <font>
      <b/>
      <sz val="9"/>
      <name val="Arial"/>
      <family val="2"/>
    </font>
    <font>
      <b/>
      <sz val="8"/>
      <name val="Arial"/>
      <family val="2"/>
    </font>
    <font>
      <sz val="10"/>
      <name val="Times New Roman"/>
      <family val="1"/>
      <charset val="178"/>
    </font>
    <font>
      <b/>
      <sz val="14"/>
      <color indexed="12"/>
      <name val="Arial"/>
      <family val="2"/>
    </font>
    <font>
      <b/>
      <sz val="12"/>
      <color indexed="12"/>
      <name val="Arial"/>
      <family val="2"/>
    </font>
    <font>
      <b/>
      <sz val="8"/>
      <name val="Arial"/>
      <family val="2"/>
    </font>
    <font>
      <b/>
      <sz val="8"/>
      <color indexed="10"/>
      <name val="Arial"/>
      <family val="2"/>
    </font>
    <font>
      <b/>
      <vertAlign val="superscript"/>
      <sz val="8"/>
      <name val="Arial"/>
      <family val="2"/>
    </font>
    <font>
      <b/>
      <vertAlign val="superscript"/>
      <sz val="12"/>
      <name val="Arial"/>
      <family val="2"/>
    </font>
    <font>
      <b/>
      <vertAlign val="superscript"/>
      <sz val="10"/>
      <name val="Arial"/>
      <family val="2"/>
    </font>
    <font>
      <b/>
      <sz val="8"/>
      <name val="Arial"/>
      <family val="2"/>
      <charset val="178"/>
    </font>
    <font>
      <sz val="10"/>
      <color indexed="12"/>
      <name val="Arial"/>
      <family val="2"/>
    </font>
    <font>
      <sz val="10"/>
      <name val="Arial"/>
      <family val="2"/>
    </font>
    <font>
      <b/>
      <sz val="10.5"/>
      <name val="Arial"/>
      <family val="2"/>
    </font>
    <font>
      <b/>
      <sz val="10"/>
      <color indexed="8"/>
      <name val="Arial"/>
      <family val="2"/>
    </font>
    <font>
      <b/>
      <sz val="11"/>
      <color indexed="16"/>
      <name val="Arial"/>
      <family val="2"/>
    </font>
    <font>
      <sz val="11"/>
      <color indexed="16"/>
      <name val="Arial"/>
      <family val="2"/>
    </font>
    <font>
      <b/>
      <sz val="16"/>
      <name val="Arial"/>
      <family val="2"/>
    </font>
    <font>
      <sz val="16"/>
      <name val="Arial"/>
      <family val="2"/>
    </font>
    <font>
      <b/>
      <vertAlign val="superscript"/>
      <sz val="16"/>
      <name val="Arial"/>
      <family val="2"/>
    </font>
    <font>
      <b/>
      <sz val="14"/>
      <name val="Arial"/>
      <family val="2"/>
      <charset val="178"/>
    </font>
    <font>
      <sz val="14"/>
      <name val="Arial"/>
      <family val="2"/>
      <charset val="178"/>
    </font>
    <font>
      <b/>
      <sz val="16"/>
      <name val="Arial"/>
      <family val="2"/>
      <charset val="178"/>
    </font>
    <font>
      <vertAlign val="superscript"/>
      <sz val="10"/>
      <name val="Arial"/>
      <family val="2"/>
    </font>
    <font>
      <vertAlign val="superscript"/>
      <sz val="10.5"/>
      <name val="Arial"/>
      <family val="2"/>
    </font>
    <font>
      <b/>
      <sz val="10"/>
      <name val="Verdana"/>
      <family val="2"/>
    </font>
    <font>
      <b/>
      <sz val="11"/>
      <color rgb="FFFF0000"/>
      <name val="Arial"/>
      <family val="2"/>
    </font>
    <font>
      <sz val="12"/>
      <color indexed="12"/>
      <name val="Arial"/>
      <family val="2"/>
    </font>
    <font>
      <b/>
      <sz val="12"/>
      <color theme="5"/>
      <name val="Arial"/>
      <family val="2"/>
    </font>
    <font>
      <sz val="11"/>
      <name val="Arial"/>
      <family val="2"/>
      <charset val="178"/>
    </font>
    <font>
      <sz val="10"/>
      <name val="Arabic Transparent"/>
      <charset val="178"/>
    </font>
    <font>
      <sz val="9"/>
      <name val="Arial"/>
      <family val="2"/>
    </font>
    <font>
      <sz val="12"/>
      <color rgb="FF333333"/>
      <name val="Arial"/>
      <family val="2"/>
    </font>
    <font>
      <b/>
      <sz val="12"/>
      <color rgb="FF333333"/>
      <name val="Arial"/>
      <family val="2"/>
    </font>
    <font>
      <vertAlign val="superscript"/>
      <sz val="11"/>
      <name val="Arial"/>
      <family val="2"/>
    </font>
    <font>
      <vertAlign val="superscript"/>
      <sz val="12"/>
      <name val="Arial"/>
      <family val="2"/>
    </font>
    <font>
      <b/>
      <vertAlign val="superscript"/>
      <sz val="11"/>
      <name val="Arial"/>
      <family val="2"/>
    </font>
    <font>
      <sz val="9"/>
      <name val="Arial"/>
      <family val="2"/>
      <charset val="178"/>
    </font>
    <font>
      <b/>
      <sz val="11"/>
      <color rgb="FF0070C0"/>
      <name val="Arial"/>
      <family val="2"/>
    </font>
    <font>
      <b/>
      <sz val="12"/>
      <color rgb="FF00B050"/>
      <name val="Arial"/>
      <family val="2"/>
    </font>
    <font>
      <b/>
      <vertAlign val="superscript"/>
      <sz val="14"/>
      <name val="Arial"/>
      <family val="2"/>
    </font>
    <font>
      <sz val="10"/>
      <color rgb="FFFF0000"/>
      <name val="Arial"/>
      <family val="2"/>
    </font>
    <font>
      <b/>
      <sz val="11"/>
      <name val="Calibri"/>
      <family val="2"/>
    </font>
    <font>
      <sz val="11"/>
      <name val="Arial"/>
      <family val="2"/>
    </font>
    <font>
      <b/>
      <sz val="13"/>
      <name val="Sakkal Majalla"/>
    </font>
    <font>
      <b/>
      <sz val="16"/>
      <name val="Arial Rounded MT Bold"/>
      <family val="2"/>
    </font>
    <font>
      <b/>
      <sz val="26"/>
      <name val="Sakkal Majalla"/>
    </font>
    <font>
      <b/>
      <sz val="12"/>
      <name val="Sakkal Majalla"/>
    </font>
    <font>
      <b/>
      <sz val="10"/>
      <name val="Sakkal Majalla"/>
    </font>
  </fonts>
  <fills count="9">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indexed="64"/>
      </patternFill>
    </fill>
    <fill>
      <patternFill patternType="solid">
        <fgColor indexed="27"/>
        <bgColor indexed="64"/>
      </patternFill>
    </fill>
  </fills>
  <borders count="126">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indexed="60"/>
      </right>
      <top style="medium">
        <color indexed="60"/>
      </top>
      <bottom/>
      <diagonal/>
    </border>
    <border>
      <left style="medium">
        <color indexed="60"/>
      </left>
      <right style="medium">
        <color indexed="60"/>
      </right>
      <top style="medium">
        <color indexed="60"/>
      </top>
      <bottom/>
      <diagonal/>
    </border>
    <border>
      <left style="medium">
        <color indexed="60"/>
      </left>
      <right/>
      <top style="medium">
        <color indexed="60"/>
      </top>
      <bottom style="medium">
        <color indexed="60"/>
      </bottom>
      <diagonal/>
    </border>
    <border>
      <left style="medium">
        <color indexed="60"/>
      </left>
      <right/>
      <top style="medium">
        <color indexed="60"/>
      </top>
      <bottom/>
      <diagonal/>
    </border>
    <border>
      <left/>
      <right/>
      <top style="thin">
        <color indexed="64"/>
      </top>
      <bottom style="thin">
        <color indexed="64"/>
      </bottom>
      <diagonal/>
    </border>
    <border>
      <left style="medium">
        <color indexed="60"/>
      </left>
      <right style="medium">
        <color indexed="60"/>
      </right>
      <top/>
      <bottom style="medium">
        <color indexed="60"/>
      </bottom>
      <diagonal/>
    </border>
    <border>
      <left/>
      <right style="medium">
        <color indexed="6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top style="thin">
        <color indexed="64"/>
      </top>
      <bottom/>
      <diagonal/>
    </border>
    <border>
      <left style="thick">
        <color theme="0"/>
      </left>
      <right/>
      <top/>
      <bottom style="thin">
        <color indexed="64"/>
      </bottom>
      <diagonal/>
    </border>
    <border>
      <left/>
      <right style="thick">
        <color theme="0"/>
      </right>
      <top/>
      <bottom style="thin">
        <color indexed="64"/>
      </bottom>
      <diagonal/>
    </border>
    <border>
      <left/>
      <right style="thick">
        <color theme="0"/>
      </right>
      <top style="thin">
        <color indexed="64"/>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style="medium">
        <color theme="0"/>
      </left>
      <right style="medium">
        <color theme="0"/>
      </right>
      <top style="thin">
        <color indexed="64"/>
      </top>
      <bottom style="thin">
        <color indexed="64"/>
      </bottom>
      <diagonal/>
    </border>
    <border>
      <left style="thick">
        <color theme="0"/>
      </left>
      <right style="medium">
        <color theme="0"/>
      </right>
      <top style="thin">
        <color indexed="64"/>
      </top>
      <bottom style="thin">
        <color indexed="64"/>
      </bottom>
      <diagonal/>
    </border>
    <border>
      <left style="medium">
        <color theme="0"/>
      </left>
      <right style="thick">
        <color theme="0"/>
      </right>
      <top style="thin">
        <color indexed="64"/>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diagonal style="thick">
        <color theme="0"/>
      </diagonal>
    </border>
    <border diagonalUp="1">
      <left style="thick">
        <color theme="0"/>
      </left>
      <right style="thick">
        <color theme="0"/>
      </right>
      <top/>
      <bottom style="thin">
        <color indexed="64"/>
      </bottom>
      <diagonal style="thick">
        <color theme="0"/>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style="thin">
        <color indexed="64"/>
      </bottom>
      <diagonal style="thick">
        <color theme="0"/>
      </diagonal>
    </border>
    <border diagonalDown="1">
      <left style="thick">
        <color theme="0"/>
      </left>
      <right style="thick">
        <color theme="0"/>
      </right>
      <top/>
      <bottom/>
      <diagonal style="thick">
        <color theme="0"/>
      </diagonal>
    </border>
    <border diagonalUp="1">
      <left style="thick">
        <color theme="0"/>
      </left>
      <right style="thick">
        <color theme="0"/>
      </right>
      <top/>
      <bottom/>
      <diagonal style="thick">
        <color theme="0"/>
      </diagonal>
    </border>
    <border diagonalUp="1">
      <left style="thick">
        <color theme="0"/>
      </left>
      <right/>
      <top style="thin">
        <color indexed="64"/>
      </top>
      <bottom/>
      <diagonal style="thick">
        <color theme="0"/>
      </diagonal>
    </border>
    <border diagonalUp="1">
      <left style="thick">
        <color theme="0"/>
      </left>
      <right/>
      <top/>
      <bottom/>
      <diagonal style="thick">
        <color theme="0"/>
      </diagonal>
    </border>
    <border diagonalUp="1">
      <left style="thick">
        <color theme="0"/>
      </left>
      <right/>
      <top/>
      <bottom style="thin">
        <color indexed="64"/>
      </bottom>
      <diagonal style="thick">
        <color theme="0"/>
      </diagonal>
    </border>
    <border diagonalDown="1">
      <left style="thick">
        <color theme="0"/>
      </left>
      <right/>
      <top style="thin">
        <color indexed="64"/>
      </top>
      <bottom/>
      <diagonal style="thick">
        <color theme="0"/>
      </diagonal>
    </border>
    <border diagonalDown="1">
      <left style="thick">
        <color theme="0"/>
      </left>
      <right/>
      <top/>
      <bottom/>
      <diagonal style="thick">
        <color theme="0"/>
      </diagonal>
    </border>
    <border diagonalDown="1">
      <left style="thick">
        <color theme="0"/>
      </left>
      <right/>
      <top/>
      <bottom style="thin">
        <color indexed="64"/>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diagonalUp="1">
      <left/>
      <right style="thick">
        <color theme="0"/>
      </right>
      <top style="thin">
        <color indexed="64"/>
      </top>
      <bottom style="medium">
        <color indexed="60"/>
      </bottom>
      <diagonal style="thick">
        <color theme="0"/>
      </diagonal>
    </border>
    <border diagonalUp="1">
      <left/>
      <right style="thick">
        <color theme="0"/>
      </right>
      <top style="medium">
        <color indexed="60"/>
      </top>
      <bottom style="medium">
        <color indexed="60"/>
      </bottom>
      <diagonal style="thick">
        <color theme="0"/>
      </diagonal>
    </border>
    <border diagonalUp="1">
      <left/>
      <right style="thick">
        <color theme="0"/>
      </right>
      <top style="medium">
        <color indexed="60"/>
      </top>
      <bottom style="thin">
        <color indexed="64"/>
      </bottom>
      <diagonal style="thick">
        <color theme="0"/>
      </diagonal>
    </border>
    <border diagonalDown="1">
      <left style="thick">
        <color theme="0"/>
      </left>
      <right/>
      <top style="thin">
        <color indexed="64"/>
      </top>
      <bottom style="medium">
        <color indexed="60"/>
      </bottom>
      <diagonal style="thick">
        <color theme="0"/>
      </diagonal>
    </border>
    <border diagonalDown="1">
      <left style="thick">
        <color theme="0"/>
      </left>
      <right/>
      <top style="medium">
        <color indexed="60"/>
      </top>
      <bottom style="medium">
        <color indexed="60"/>
      </bottom>
      <diagonal style="thick">
        <color theme="0"/>
      </diagonal>
    </border>
    <border diagonalDown="1">
      <left style="thick">
        <color theme="0"/>
      </left>
      <right/>
      <top style="medium">
        <color indexed="60"/>
      </top>
      <bottom style="thin">
        <color indexed="64"/>
      </bottom>
      <diagonal style="thick">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thick">
        <color theme="0"/>
      </left>
      <right style="medium">
        <color theme="0"/>
      </right>
      <top style="medium">
        <color theme="0"/>
      </top>
      <bottom/>
      <diagonal/>
    </border>
    <border>
      <left style="medium">
        <color theme="0"/>
      </left>
      <right style="thick">
        <color theme="0"/>
      </right>
      <top style="medium">
        <color theme="0"/>
      </top>
      <bottom/>
      <diagonal/>
    </border>
    <border>
      <left style="medium">
        <color theme="0"/>
      </left>
      <right style="medium">
        <color theme="0"/>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left style="thick">
        <color theme="0"/>
      </left>
      <right style="medium">
        <color theme="0"/>
      </right>
      <top style="thin">
        <color indexed="64"/>
      </top>
      <bottom style="medium">
        <color theme="0"/>
      </bottom>
      <diagonal/>
    </border>
    <border>
      <left style="medium">
        <color theme="0"/>
      </left>
      <right style="thick">
        <color theme="0"/>
      </right>
      <top style="thin">
        <color indexed="64"/>
      </top>
      <bottom style="medium">
        <color theme="0"/>
      </bottom>
      <diagonal/>
    </border>
    <border>
      <left style="thick">
        <color theme="0"/>
      </left>
      <right style="medium">
        <color theme="0"/>
      </right>
      <top style="medium">
        <color theme="0"/>
      </top>
      <bottom style="medium">
        <color theme="0"/>
      </bottom>
      <diagonal/>
    </border>
    <border>
      <left style="medium">
        <color theme="0"/>
      </left>
      <right style="thick">
        <color theme="0"/>
      </right>
      <top style="medium">
        <color theme="0"/>
      </top>
      <bottom style="medium">
        <color theme="0"/>
      </bottom>
      <diagonal/>
    </border>
    <border>
      <left style="thick">
        <color theme="0"/>
      </left>
      <right style="thick">
        <color theme="0"/>
      </right>
      <top style="thin">
        <color theme="1"/>
      </top>
      <bottom style="thin">
        <color theme="1"/>
      </bottom>
      <diagonal/>
    </border>
    <border>
      <left/>
      <right style="thick">
        <color theme="0"/>
      </right>
      <top/>
      <bottom/>
      <diagonal/>
    </border>
    <border>
      <left style="thick">
        <color theme="0"/>
      </left>
      <right/>
      <top/>
      <bottom/>
      <diagonal/>
    </border>
    <border>
      <left/>
      <right/>
      <top style="thin">
        <color indexed="64"/>
      </top>
      <bottom/>
      <diagonal/>
    </border>
    <border>
      <left style="medium">
        <color theme="0"/>
      </left>
      <right style="medium">
        <color theme="0"/>
      </right>
      <top/>
      <bottom/>
      <diagonal/>
    </border>
    <border>
      <left style="medium">
        <color theme="0"/>
      </left>
      <right style="medium">
        <color theme="0"/>
      </right>
      <top style="thin">
        <color indexed="64"/>
      </top>
      <bottom/>
      <diagonal/>
    </border>
    <border>
      <left style="medium">
        <color theme="0"/>
      </left>
      <right/>
      <top style="thin">
        <color indexed="64"/>
      </top>
      <bottom/>
      <diagonal/>
    </border>
    <border>
      <left style="medium">
        <color theme="0"/>
      </left>
      <right/>
      <top/>
      <bottom/>
      <diagonal/>
    </border>
    <border diagonalUp="1">
      <left/>
      <right style="thick">
        <color theme="0"/>
      </right>
      <top style="thin">
        <color indexed="64"/>
      </top>
      <bottom style="thick">
        <color theme="0"/>
      </bottom>
      <diagonal style="thick">
        <color theme="0"/>
      </diagonal>
    </border>
    <border diagonalDown="1">
      <left style="thick">
        <color theme="0"/>
      </left>
      <right/>
      <top style="thin">
        <color indexed="64"/>
      </top>
      <bottom style="thick">
        <color theme="0"/>
      </bottom>
      <diagonal style="thick">
        <color theme="0"/>
      </diagonal>
    </border>
    <border diagonalUp="1">
      <left/>
      <right style="thick">
        <color theme="0"/>
      </right>
      <top style="thick">
        <color theme="0"/>
      </top>
      <bottom style="thick">
        <color theme="0"/>
      </bottom>
      <diagonal style="thick">
        <color theme="0"/>
      </diagonal>
    </border>
    <border diagonalDown="1">
      <left style="thick">
        <color theme="0"/>
      </left>
      <right/>
      <top style="thick">
        <color theme="0"/>
      </top>
      <bottom style="thick">
        <color theme="0"/>
      </bottom>
      <diagonal style="thick">
        <color theme="0"/>
      </diagonal>
    </border>
    <border diagonalUp="1">
      <left/>
      <right style="thick">
        <color theme="0"/>
      </right>
      <top style="thick">
        <color theme="0"/>
      </top>
      <bottom style="thin">
        <color indexed="64"/>
      </bottom>
      <diagonal style="thick">
        <color theme="0"/>
      </diagonal>
    </border>
    <border diagonalDown="1">
      <left style="thick">
        <color theme="0"/>
      </left>
      <right/>
      <top style="thick">
        <color theme="0"/>
      </top>
      <bottom style="thin">
        <color indexed="64"/>
      </bottom>
      <diagonal style="thick">
        <color theme="0"/>
      </diagonal>
    </border>
    <border>
      <left/>
      <right style="thick">
        <color theme="0"/>
      </right>
      <top/>
      <bottom style="thick">
        <color theme="0"/>
      </bottom>
      <diagonal/>
    </border>
    <border>
      <left style="thick">
        <color theme="0"/>
      </left>
      <right/>
      <top/>
      <bottom style="thick">
        <color theme="0"/>
      </bottom>
      <diagonal/>
    </border>
    <border>
      <left/>
      <right style="thick">
        <color theme="0"/>
      </right>
      <top style="thick">
        <color theme="0"/>
      </top>
      <bottom/>
      <diagonal/>
    </border>
    <border>
      <left style="thick">
        <color theme="0"/>
      </left>
      <right/>
      <top style="thick">
        <color theme="0"/>
      </top>
      <bottom/>
      <diagonal/>
    </border>
    <border>
      <left/>
      <right style="thick">
        <color theme="0"/>
      </right>
      <top style="thin">
        <color theme="1"/>
      </top>
      <bottom style="thin">
        <color theme="1"/>
      </bottom>
      <diagonal/>
    </border>
    <border>
      <left style="thick">
        <color theme="0"/>
      </left>
      <right/>
      <top style="thin">
        <color theme="1"/>
      </top>
      <bottom style="thin">
        <color theme="1"/>
      </bottom>
      <diagonal/>
    </border>
    <border>
      <left style="thick">
        <color theme="0"/>
      </left>
      <right/>
      <top style="thin">
        <color theme="1"/>
      </top>
      <bottom style="thin">
        <color auto="1"/>
      </bottom>
      <diagonal/>
    </border>
    <border>
      <left style="thick">
        <color theme="0"/>
      </left>
      <right style="thick">
        <color theme="0"/>
      </right>
      <top style="thick">
        <color theme="0"/>
      </top>
      <bottom style="thin">
        <color theme="1"/>
      </bottom>
      <diagonal/>
    </border>
    <border>
      <left/>
      <right/>
      <top/>
      <bottom style="thin">
        <color indexed="64"/>
      </bottom>
      <diagonal/>
    </border>
    <border diagonalUp="1">
      <left style="thick">
        <color theme="0"/>
      </left>
      <right style="thick">
        <color theme="0"/>
      </right>
      <top/>
      <bottom style="thick">
        <color theme="0"/>
      </bottom>
      <diagonal style="thick">
        <color theme="0"/>
      </diagonal>
    </border>
    <border diagonalDown="1">
      <left style="thick">
        <color theme="0"/>
      </left>
      <right style="thick">
        <color theme="0"/>
      </right>
      <top/>
      <bottom style="thick">
        <color theme="0"/>
      </bottom>
      <diagonal style="thick">
        <color theme="0"/>
      </diagonal>
    </border>
    <border diagonalUp="1">
      <left/>
      <right style="thick">
        <color theme="0"/>
      </right>
      <top style="thin">
        <color indexed="64"/>
      </top>
      <bottom/>
      <diagonal style="thick">
        <color theme="0"/>
      </diagonal>
    </border>
    <border diagonalUp="1">
      <left/>
      <right style="thick">
        <color theme="0"/>
      </right>
      <top/>
      <bottom style="thin">
        <color indexed="64"/>
      </bottom>
      <diagonal style="thick">
        <color theme="0"/>
      </diagonal>
    </border>
    <border>
      <left/>
      <right style="medium">
        <color theme="0"/>
      </right>
      <top style="thin">
        <color indexed="64"/>
      </top>
      <bottom/>
      <diagonal/>
    </border>
    <border>
      <left/>
      <right style="medium">
        <color theme="0"/>
      </right>
      <top/>
      <bottom/>
      <diagonal/>
    </border>
    <border>
      <left/>
      <right style="medium">
        <color theme="0"/>
      </right>
      <top/>
      <bottom style="thin">
        <color indexed="64"/>
      </bottom>
      <diagonal/>
    </border>
    <border>
      <left/>
      <right/>
      <top style="thin">
        <color indexed="64"/>
      </top>
      <bottom style="thick">
        <color theme="0"/>
      </bottom>
      <diagonal/>
    </border>
    <border>
      <left/>
      <right/>
      <top style="thick">
        <color theme="0"/>
      </top>
      <bottom style="thick">
        <color theme="0"/>
      </bottom>
      <diagonal/>
    </border>
    <border>
      <left/>
      <right/>
      <top style="thick">
        <color theme="0"/>
      </top>
      <bottom style="thin">
        <color indexed="64"/>
      </bottom>
      <diagonal/>
    </border>
    <border diagonalUp="1">
      <left/>
      <right style="thick">
        <color theme="0"/>
      </right>
      <top/>
      <bottom/>
      <diagonal style="thick">
        <color theme="0"/>
      </diagonal>
    </border>
    <border>
      <left style="thick">
        <color theme="0"/>
      </left>
      <right style="thick">
        <color theme="0"/>
      </right>
      <top style="thin">
        <color theme="1"/>
      </top>
      <bottom style="thin">
        <color indexed="64"/>
      </bottom>
      <diagonal/>
    </border>
    <border>
      <left/>
      <right style="medium">
        <color theme="0"/>
      </right>
      <top style="thin">
        <color theme="1"/>
      </top>
      <bottom style="thin">
        <color indexed="64"/>
      </bottom>
      <diagonal/>
    </border>
    <border>
      <left style="medium">
        <color theme="0"/>
      </left>
      <right style="medium">
        <color theme="0"/>
      </right>
      <top style="thin">
        <color theme="1"/>
      </top>
      <bottom style="thin">
        <color indexed="64"/>
      </bottom>
      <diagonal/>
    </border>
    <border>
      <left/>
      <right style="medium">
        <color theme="0"/>
      </right>
      <top style="thin">
        <color indexed="64"/>
      </top>
      <bottom style="medium">
        <color theme="0"/>
      </bottom>
      <diagonal/>
    </border>
    <border>
      <left style="medium">
        <color theme="0"/>
      </left>
      <right style="medium">
        <color theme="0"/>
      </right>
      <top/>
      <bottom style="thin">
        <color indexed="64"/>
      </bottom>
      <diagonal/>
    </border>
    <border>
      <left style="medium">
        <color theme="0"/>
      </left>
      <right style="medium">
        <color theme="0"/>
      </right>
      <top/>
      <bottom style="thick">
        <color theme="0"/>
      </bottom>
      <diagonal/>
    </border>
    <border>
      <left style="medium">
        <color theme="0"/>
      </left>
      <right/>
      <top/>
      <bottom style="thick">
        <color theme="0"/>
      </bottom>
      <diagonal/>
    </border>
    <border>
      <left/>
      <right/>
      <top/>
      <bottom style="thick">
        <color theme="0"/>
      </bottom>
      <diagonal/>
    </border>
    <border>
      <left style="medium">
        <color theme="0"/>
      </left>
      <right style="medium">
        <color theme="0"/>
      </right>
      <top style="thick">
        <color theme="0"/>
      </top>
      <bottom style="thick">
        <color theme="0"/>
      </bottom>
      <diagonal/>
    </border>
    <border>
      <left style="medium">
        <color theme="0"/>
      </left>
      <right/>
      <top style="thick">
        <color theme="0"/>
      </top>
      <bottom style="thick">
        <color theme="0"/>
      </bottom>
      <diagonal/>
    </border>
    <border>
      <left style="thick">
        <color theme="0"/>
      </left>
      <right style="thick">
        <color theme="0"/>
      </right>
      <top style="thin">
        <color theme="1"/>
      </top>
      <bottom style="thick">
        <color theme="0"/>
      </bottom>
      <diagonal/>
    </border>
  </borders>
  <cellStyleXfs count="25">
    <xf numFmtId="0" fontId="0" fillId="0" borderId="0"/>
    <xf numFmtId="0" fontId="25" fillId="0" borderId="0" applyAlignment="0">
      <alignment horizontal="centerContinuous" vertical="center"/>
    </xf>
    <xf numFmtId="0" fontId="26" fillId="0" borderId="0" applyAlignment="0">
      <alignment horizontal="centerContinuous" vertical="center"/>
    </xf>
    <xf numFmtId="0" fontId="6" fillId="2" borderId="1">
      <alignment horizontal="right" vertical="center" wrapText="1"/>
    </xf>
    <xf numFmtId="1" fontId="22" fillId="2" borderId="2">
      <alignment horizontal="left" vertical="center" wrapText="1"/>
    </xf>
    <xf numFmtId="1" fontId="4" fillId="2" borderId="3">
      <alignment horizontal="center" vertical="center"/>
    </xf>
    <xf numFmtId="0" fontId="10" fillId="2" borderId="3">
      <alignment horizontal="center" vertical="center" wrapText="1"/>
    </xf>
    <xf numFmtId="0" fontId="27" fillId="2" borderId="3">
      <alignment horizontal="center" vertical="center" wrapText="1"/>
    </xf>
    <xf numFmtId="0" fontId="2" fillId="0" borderId="0">
      <alignment horizontal="center" vertical="center" readingOrder="2"/>
    </xf>
    <xf numFmtId="0" fontId="5" fillId="0" borderId="0">
      <alignment horizontal="left" vertical="center"/>
    </xf>
    <xf numFmtId="0" fontId="2" fillId="0" borderId="0"/>
    <xf numFmtId="0" fontId="34" fillId="0" borderId="0"/>
    <xf numFmtId="0" fontId="2" fillId="0" borderId="0"/>
    <xf numFmtId="0" fontId="2" fillId="0" borderId="0"/>
    <xf numFmtId="0" fontId="18" fillId="0" borderId="0">
      <alignment horizontal="right" vertical="center"/>
    </xf>
    <xf numFmtId="0" fontId="28" fillId="0" borderId="0">
      <alignment horizontal="left" vertical="center"/>
    </xf>
    <xf numFmtId="0" fontId="6" fillId="0" borderId="0">
      <alignment horizontal="right" vertical="center"/>
    </xf>
    <xf numFmtId="0" fontId="2" fillId="0" borderId="0">
      <alignment horizontal="left" vertical="center"/>
    </xf>
    <xf numFmtId="0" fontId="17" fillId="2" borderId="3" applyAlignment="0">
      <alignment horizontal="center" vertical="center"/>
    </xf>
    <xf numFmtId="0" fontId="18" fillId="0" borderId="4">
      <alignment horizontal="right" vertical="center" indent="1"/>
    </xf>
    <xf numFmtId="0" fontId="6" fillId="2" borderId="4">
      <alignment horizontal="right" vertical="center" wrapText="1" indent="1" readingOrder="2"/>
    </xf>
    <xf numFmtId="0" fontId="8" fillId="0" borderId="4">
      <alignment horizontal="right" vertical="center" indent="1"/>
    </xf>
    <xf numFmtId="0" fontId="8" fillId="2" borderId="4">
      <alignment horizontal="left" vertical="center" wrapText="1" indent="1"/>
    </xf>
    <xf numFmtId="0" fontId="8" fillId="0" borderId="5">
      <alignment horizontal="left" vertical="center"/>
    </xf>
    <xf numFmtId="0" fontId="8" fillId="0" borderId="6">
      <alignment horizontal="left" vertical="center"/>
    </xf>
  </cellStyleXfs>
  <cellXfs count="1296">
    <xf numFmtId="0" fontId="0" fillId="0" borderId="0" xfId="0"/>
    <xf numFmtId="0" fontId="2" fillId="0" borderId="0" xfId="0" applyFont="1" applyAlignment="1">
      <alignment horizontal="justify" vertical="center"/>
    </xf>
    <xf numFmtId="0" fontId="9" fillId="0" borderId="0" xfId="0" applyFont="1" applyAlignment="1">
      <alignment horizontal="centerContinuous" vertical="center"/>
    </xf>
    <xf numFmtId="0" fontId="6" fillId="0" borderId="0" xfId="0" applyFont="1" applyAlignment="1">
      <alignment horizontal="centerContinuous" vertical="center"/>
    </xf>
    <xf numFmtId="0" fontId="2" fillId="0" borderId="0" xfId="0" applyFont="1" applyAlignment="1">
      <alignment horizontal="left" vertical="center"/>
    </xf>
    <xf numFmtId="0" fontId="11" fillId="0" borderId="0" xfId="0" applyFont="1" applyAlignment="1">
      <alignment horizontal="centerContinuous" vertical="center"/>
    </xf>
    <xf numFmtId="0" fontId="12" fillId="0" borderId="0" xfId="0" applyFont="1" applyAlignment="1">
      <alignment horizontal="centerContinuous" vertical="center"/>
    </xf>
    <xf numFmtId="0" fontId="14" fillId="0" borderId="0" xfId="0" applyFont="1" applyAlignment="1">
      <alignment horizontal="centerContinuous" vertical="center"/>
    </xf>
    <xf numFmtId="1" fontId="13" fillId="0" borderId="0" xfId="0" applyNumberFormat="1" applyFont="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xf>
    <xf numFmtId="1" fontId="13" fillId="0" borderId="0" xfId="0" applyNumberFormat="1" applyFont="1" applyBorder="1" applyAlignment="1">
      <alignment horizontal="left" vertical="center"/>
    </xf>
    <xf numFmtId="0" fontId="24" fillId="0" borderId="0" xfId="0" applyFont="1" applyAlignment="1">
      <alignment horizontal="right"/>
    </xf>
    <xf numFmtId="0" fontId="24" fillId="0" borderId="0" xfId="0" quotePrefix="1" applyFont="1" applyAlignment="1">
      <alignment horizontal="right"/>
    </xf>
    <xf numFmtId="0" fontId="6" fillId="0" borderId="0" xfId="16" applyFont="1">
      <alignment horizontal="right" vertical="center"/>
    </xf>
    <xf numFmtId="0" fontId="8" fillId="0" borderId="0" xfId="0" applyFont="1" applyBorder="1" applyAlignment="1">
      <alignment vertical="center"/>
    </xf>
    <xf numFmtId="0" fontId="2" fillId="0" borderId="0" xfId="0" applyFont="1" applyAlignment="1">
      <alignment vertical="center"/>
    </xf>
    <xf numFmtId="0" fontId="2" fillId="0" borderId="0" xfId="0" applyFont="1" applyAlignment="1">
      <alignment horizontal="centerContinuous" vertical="center"/>
    </xf>
    <xf numFmtId="0" fontId="21" fillId="0" borderId="0" xfId="17" applyFont="1">
      <alignment horizontal="left" vertical="center"/>
    </xf>
    <xf numFmtId="0" fontId="40" fillId="0" borderId="0" xfId="0" applyFont="1" applyBorder="1"/>
    <xf numFmtId="0" fontId="39" fillId="0" borderId="0" xfId="0" applyFont="1" applyBorder="1"/>
    <xf numFmtId="0" fontId="2" fillId="0" borderId="0" xfId="0" applyFont="1" applyBorder="1"/>
    <xf numFmtId="0" fontId="21" fillId="0" borderId="0" xfId="0" applyFont="1" applyBorder="1"/>
    <xf numFmtId="0" fontId="19" fillId="3" borderId="14" xfId="22" applyFont="1" applyFill="1" applyBorder="1" applyAlignment="1">
      <alignment horizontal="left" vertical="center" wrapText="1"/>
    </xf>
    <xf numFmtId="0" fontId="19" fillId="3" borderId="14" xfId="22" applyFont="1" applyFill="1" applyBorder="1">
      <alignment horizontal="left" vertical="center" wrapText="1" indent="1"/>
    </xf>
    <xf numFmtId="0" fontId="2" fillId="3" borderId="14" xfId="21" applyFont="1" applyFill="1" applyBorder="1" applyAlignment="1">
      <alignment horizontal="center" vertical="center"/>
    </xf>
    <xf numFmtId="0" fontId="2" fillId="4" borderId="14" xfId="21" applyFont="1" applyFill="1" applyBorder="1" applyAlignment="1">
      <alignment horizontal="center" vertical="center"/>
    </xf>
    <xf numFmtId="0" fontId="19" fillId="4" borderId="14" xfId="22" applyFont="1" applyFill="1" applyBorder="1" applyAlignment="1">
      <alignment horizontal="left" vertical="center" wrapText="1"/>
    </xf>
    <xf numFmtId="0" fontId="19" fillId="4" borderId="14" xfId="22" applyFont="1" applyFill="1" applyBorder="1">
      <alignment horizontal="left" vertical="center" wrapText="1" indent="1"/>
    </xf>
    <xf numFmtId="0" fontId="19" fillId="3" borderId="15" xfId="22" applyFont="1" applyFill="1" applyBorder="1" applyAlignment="1">
      <alignment horizontal="left" vertical="center" wrapText="1"/>
    </xf>
    <xf numFmtId="0" fontId="19" fillId="3" borderId="15" xfId="22" applyFont="1" applyFill="1" applyBorder="1">
      <alignment horizontal="left" vertical="center" wrapText="1" indent="1"/>
    </xf>
    <xf numFmtId="0" fontId="19" fillId="3" borderId="17" xfId="22" applyFont="1" applyFill="1" applyBorder="1" applyAlignment="1">
      <alignment horizontal="left" vertical="center" wrapText="1"/>
    </xf>
    <xf numFmtId="0" fontId="19" fillId="3" borderId="17" xfId="22" applyFont="1" applyFill="1" applyBorder="1">
      <alignment horizontal="left" vertical="center" wrapText="1" indent="1"/>
    </xf>
    <xf numFmtId="0" fontId="21" fillId="4" borderId="17" xfId="20" applyFont="1" applyFill="1" applyBorder="1">
      <alignment horizontal="right" vertical="center" wrapText="1" indent="1" readingOrder="2"/>
    </xf>
    <xf numFmtId="0" fontId="2" fillId="3" borderId="14" xfId="21" applyFont="1" applyFill="1" applyBorder="1">
      <alignment horizontal="right" vertical="center" indent="1"/>
    </xf>
    <xf numFmtId="0" fontId="21" fillId="3" borderId="14" xfId="20" applyFont="1" applyFill="1" applyBorder="1" applyAlignment="1">
      <alignment horizontal="right" vertical="center" wrapText="1" readingOrder="2"/>
    </xf>
    <xf numFmtId="0" fontId="23" fillId="3" borderId="14" xfId="22" applyFont="1" applyFill="1" applyBorder="1" applyAlignment="1">
      <alignment horizontal="left" vertical="center" indent="1"/>
    </xf>
    <xf numFmtId="0" fontId="21" fillId="3" borderId="14" xfId="20" applyFont="1" applyFill="1" applyBorder="1" applyAlignment="1">
      <alignment horizontal="right" vertical="center" indent="1" readingOrder="2"/>
    </xf>
    <xf numFmtId="0" fontId="21" fillId="3" borderId="17" xfId="20" applyFont="1" applyFill="1" applyBorder="1">
      <alignment horizontal="right" vertical="center" wrapText="1" indent="1" readingOrder="2"/>
    </xf>
    <xf numFmtId="0" fontId="2" fillId="4" borderId="14" xfId="21" applyFont="1" applyFill="1" applyBorder="1">
      <alignment horizontal="right" vertical="center" indent="1"/>
    </xf>
    <xf numFmtId="0" fontId="21" fillId="4" borderId="14" xfId="20" applyFont="1" applyFill="1" applyBorder="1" applyAlignment="1">
      <alignment horizontal="right" vertical="center" wrapText="1" readingOrder="2"/>
    </xf>
    <xf numFmtId="0" fontId="23" fillId="4" borderId="14" xfId="22" applyFont="1" applyFill="1" applyBorder="1" applyAlignment="1">
      <alignment horizontal="left" vertical="center" indent="1"/>
    </xf>
    <xf numFmtId="0" fontId="21" fillId="4" borderId="14" xfId="20" applyFont="1" applyFill="1" applyBorder="1" applyAlignment="1">
      <alignment horizontal="right" vertical="center" indent="1" readingOrder="2"/>
    </xf>
    <xf numFmtId="0" fontId="21" fillId="0" borderId="0" xfId="0" applyFont="1" applyAlignment="1">
      <alignment horizontal="left" vertical="center"/>
    </xf>
    <xf numFmtId="0" fontId="36" fillId="0" borderId="0" xfId="0" applyFont="1" applyAlignment="1">
      <alignment horizontal="left" vertical="center"/>
    </xf>
    <xf numFmtId="0" fontId="2" fillId="3" borderId="15" xfId="21" applyFont="1" applyFill="1" applyBorder="1">
      <alignment horizontal="right" vertical="center" indent="1"/>
    </xf>
    <xf numFmtId="0" fontId="2" fillId="3" borderId="15" xfId="21" applyFont="1" applyFill="1" applyBorder="1" applyAlignment="1">
      <alignment horizontal="center" vertical="center"/>
    </xf>
    <xf numFmtId="0" fontId="21" fillId="4" borderId="20" xfId="6" applyFont="1" applyFill="1" applyBorder="1" applyAlignment="1">
      <alignment horizontal="center" wrapText="1"/>
    </xf>
    <xf numFmtId="0" fontId="2" fillId="4" borderId="17" xfId="21" applyFont="1" applyFill="1" applyBorder="1" applyAlignment="1">
      <alignment horizontal="center" vertical="center"/>
    </xf>
    <xf numFmtId="0" fontId="21" fillId="3" borderId="17" xfId="20" applyFont="1" applyFill="1" applyBorder="1" applyAlignment="1">
      <alignment horizontal="center" vertical="center" wrapText="1" readingOrder="2"/>
    </xf>
    <xf numFmtId="0" fontId="2" fillId="0" borderId="0" xfId="0" applyFont="1" applyBorder="1" applyAlignment="1">
      <alignment vertical="center"/>
    </xf>
    <xf numFmtId="0" fontId="21" fillId="0" borderId="0" xfId="0" applyFont="1" applyBorder="1" applyAlignment="1">
      <alignment vertical="center"/>
    </xf>
    <xf numFmtId="0" fontId="21" fillId="3" borderId="14" xfId="18" applyFont="1" applyFill="1" applyBorder="1" applyAlignment="1">
      <alignment horizontal="center" vertical="center"/>
    </xf>
    <xf numFmtId="0" fontId="23" fillId="3" borderId="14" xfId="18" applyFont="1" applyFill="1" applyBorder="1" applyAlignment="1">
      <alignment horizontal="center" vertical="center"/>
    </xf>
    <xf numFmtId="0" fontId="21" fillId="3" borderId="14" xfId="20" applyFont="1" applyFill="1" applyBorder="1" applyAlignment="1">
      <alignment horizontal="right" vertical="center" wrapText="1" indent="4" readingOrder="2"/>
    </xf>
    <xf numFmtId="0" fontId="23" fillId="3" borderId="14" xfId="22" applyFont="1" applyFill="1" applyBorder="1" applyAlignment="1">
      <alignment horizontal="left" vertical="center" wrapText="1" indent="4"/>
    </xf>
    <xf numFmtId="0" fontId="19" fillId="3" borderId="17" xfId="22" applyFont="1" applyFill="1" applyBorder="1" applyAlignment="1">
      <alignment horizontal="center" vertical="center" wrapText="1"/>
    </xf>
    <xf numFmtId="0" fontId="19" fillId="4" borderId="17" xfId="22" applyFont="1" applyFill="1" applyBorder="1">
      <alignment horizontal="left" vertical="center" wrapText="1" indent="1"/>
    </xf>
    <xf numFmtId="0" fontId="19" fillId="3" borderId="18" xfId="22" applyFont="1" applyFill="1" applyBorder="1" applyAlignment="1">
      <alignment horizontal="center" vertical="center" wrapText="1"/>
    </xf>
    <xf numFmtId="0" fontId="40" fillId="0" borderId="0" xfId="0" applyFont="1" applyBorder="1" applyAlignment="1">
      <alignment vertical="center"/>
    </xf>
    <xf numFmtId="0" fontId="39" fillId="0" borderId="0" xfId="0" applyFont="1" applyBorder="1" applyAlignment="1">
      <alignment vertical="center"/>
    </xf>
    <xf numFmtId="0" fontId="12" fillId="0" borderId="0" xfId="0" applyFont="1" applyAlignment="1">
      <alignment horizontal="centerContinuous" vertical="center" wrapText="1"/>
    </xf>
    <xf numFmtId="0" fontId="21" fillId="3" borderId="14" xfId="20" applyFont="1" applyFill="1" applyBorder="1" applyAlignment="1">
      <alignment horizontal="left" vertical="center" wrapText="1" indent="1" readingOrder="2"/>
    </xf>
    <xf numFmtId="0" fontId="19" fillId="3" borderId="14" xfId="22" applyFont="1" applyFill="1" applyBorder="1" applyAlignment="1">
      <alignment horizontal="right" vertical="center" wrapText="1" indent="1"/>
    </xf>
    <xf numFmtId="0" fontId="21" fillId="4" borderId="14" xfId="20" applyFont="1" applyFill="1" applyBorder="1" applyAlignment="1">
      <alignment horizontal="left" vertical="center" wrapText="1" indent="1" readingOrder="2"/>
    </xf>
    <xf numFmtId="0" fontId="19" fillId="4" borderId="14" xfId="22" applyFont="1" applyFill="1" applyBorder="1" applyAlignment="1">
      <alignment horizontal="right" vertical="center" wrapText="1" indent="1"/>
    </xf>
    <xf numFmtId="0" fontId="21" fillId="3" borderId="15" xfId="20" applyFont="1" applyFill="1" applyBorder="1" applyAlignment="1">
      <alignment horizontal="right" vertical="center" indent="1" readingOrder="2"/>
    </xf>
    <xf numFmtId="0" fontId="23" fillId="3" borderId="15" xfId="22" applyFont="1" applyFill="1" applyBorder="1" applyAlignment="1">
      <alignment horizontal="left" vertical="center" indent="1"/>
    </xf>
    <xf numFmtId="0" fontId="2" fillId="0" borderId="0" xfId="0" applyFont="1" applyBorder="1" applyAlignment="1">
      <alignment horizontal="left" vertical="center"/>
    </xf>
    <xf numFmtId="0" fontId="21" fillId="0" borderId="0" xfId="0" applyFont="1" applyBorder="1" applyAlignment="1">
      <alignment horizontal="left" vertical="center"/>
    </xf>
    <xf numFmtId="0" fontId="19" fillId="3" borderId="14" xfId="22" applyFont="1" applyFill="1" applyBorder="1" applyAlignment="1">
      <alignment horizontal="left" vertical="center" wrapText="1" indent="2"/>
    </xf>
    <xf numFmtId="0" fontId="19" fillId="4" borderId="14" xfId="22" applyFont="1" applyFill="1" applyBorder="1" applyAlignment="1">
      <alignment horizontal="left" vertical="center" wrapText="1" indent="2"/>
    </xf>
    <xf numFmtId="0" fontId="21" fillId="4" borderId="17" xfId="20" applyFont="1" applyFill="1" applyBorder="1" applyAlignment="1">
      <alignment horizontal="right" vertical="center" wrapText="1" indent="2" readingOrder="2"/>
    </xf>
    <xf numFmtId="0" fontId="19" fillId="4" borderId="17" xfId="22" applyFont="1" applyFill="1" applyBorder="1" applyAlignment="1">
      <alignment horizontal="left" vertical="center" wrapText="1" indent="2"/>
    </xf>
    <xf numFmtId="0" fontId="21" fillId="4" borderId="16" xfId="6" applyFont="1" applyFill="1" applyBorder="1" applyAlignment="1">
      <alignment horizontal="center" vertical="center" textRotation="90" wrapText="1"/>
    </xf>
    <xf numFmtId="0" fontId="42" fillId="0" borderId="0" xfId="0" applyFont="1" applyAlignment="1">
      <alignment vertical="center" readingOrder="2"/>
    </xf>
    <xf numFmtId="0" fontId="43" fillId="0" borderId="0" xfId="0" applyFont="1" applyAlignment="1">
      <alignment horizontal="centerContinuous" vertical="center"/>
    </xf>
    <xf numFmtId="0" fontId="43" fillId="0" borderId="0" xfId="0" applyFont="1" applyBorder="1" applyAlignment="1">
      <alignment horizontal="left" vertical="center"/>
    </xf>
    <xf numFmtId="0" fontId="43" fillId="0" borderId="0" xfId="0" applyFont="1" applyBorder="1" applyAlignment="1">
      <alignment vertical="center"/>
    </xf>
    <xf numFmtId="0" fontId="4" fillId="0" borderId="0" xfId="0" applyFont="1" applyAlignment="1">
      <alignment vertical="center" readingOrder="2"/>
    </xf>
    <xf numFmtId="0" fontId="7" fillId="0" borderId="0" xfId="0" applyFont="1" applyBorder="1" applyAlignment="1">
      <alignment vertical="center"/>
    </xf>
    <xf numFmtId="0" fontId="4" fillId="0" borderId="0" xfId="0" applyFont="1" applyAlignment="1">
      <alignment vertical="center" readingOrder="1"/>
    </xf>
    <xf numFmtId="0" fontId="4" fillId="0" borderId="0" xfId="0" applyFont="1" applyBorder="1" applyAlignment="1">
      <alignment horizontal="center" vertical="center"/>
    </xf>
    <xf numFmtId="0" fontId="4" fillId="0" borderId="0" xfId="0" applyFont="1" applyBorder="1" applyAlignment="1">
      <alignment vertical="center"/>
    </xf>
    <xf numFmtId="0" fontId="21" fillId="4" borderId="25" xfId="0" applyFont="1" applyFill="1" applyBorder="1" applyAlignment="1">
      <alignment horizontal="center" wrapText="1"/>
    </xf>
    <xf numFmtId="0" fontId="21" fillId="4" borderId="26" xfId="20" applyFont="1" applyFill="1" applyBorder="1" applyAlignment="1">
      <alignment horizontal="center" vertical="center" wrapText="1" readingOrder="2"/>
    </xf>
    <xf numFmtId="0" fontId="23" fillId="3" borderId="15" xfId="22" applyFont="1" applyFill="1" applyBorder="1">
      <alignment horizontal="left" vertical="center" wrapText="1" indent="1"/>
    </xf>
    <xf numFmtId="0" fontId="21" fillId="4" borderId="14" xfId="20" applyFont="1" applyFill="1" applyBorder="1">
      <alignment horizontal="right" vertical="center" wrapText="1" indent="1" readingOrder="2"/>
    </xf>
    <xf numFmtId="0" fontId="23" fillId="4" borderId="14" xfId="22" applyFont="1" applyFill="1" applyBorder="1">
      <alignment horizontal="left" vertical="center" wrapText="1" indent="1"/>
    </xf>
    <xf numFmtId="0" fontId="21" fillId="3" borderId="14" xfId="20" applyFont="1" applyFill="1" applyBorder="1">
      <alignment horizontal="right" vertical="center" wrapText="1" indent="1" readingOrder="2"/>
    </xf>
    <xf numFmtId="0" fontId="2" fillId="0" borderId="0" xfId="10"/>
    <xf numFmtId="0" fontId="2" fillId="0" borderId="0" xfId="10" applyFont="1"/>
    <xf numFmtId="0" fontId="14" fillId="0" borderId="0" xfId="10" applyFont="1" applyBorder="1" applyAlignment="1">
      <alignment vertical="center"/>
    </xf>
    <xf numFmtId="1" fontId="13" fillId="0" borderId="0" xfId="10" applyNumberFormat="1" applyFont="1" applyBorder="1" applyAlignment="1">
      <alignment horizontal="center" vertical="center"/>
    </xf>
    <xf numFmtId="0" fontId="2" fillId="0" borderId="0" xfId="10" applyAlignment="1">
      <alignment vertical="center"/>
    </xf>
    <xf numFmtId="0" fontId="35" fillId="0" borderId="0" xfId="10" applyFont="1"/>
    <xf numFmtId="0" fontId="35" fillId="2" borderId="0" xfId="10" applyFont="1" applyFill="1" applyBorder="1" applyAlignment="1">
      <alignment horizontal="center" vertical="center" wrapText="1"/>
    </xf>
    <xf numFmtId="0" fontId="14" fillId="0" borderId="0" xfId="10" applyFont="1" applyAlignment="1">
      <alignment vertical="center"/>
    </xf>
    <xf numFmtId="0" fontId="2" fillId="0" borderId="0" xfId="10" applyFont="1" applyBorder="1" applyAlignment="1">
      <alignment vertical="center"/>
    </xf>
    <xf numFmtId="0" fontId="21" fillId="0" borderId="0" xfId="10" applyFont="1" applyBorder="1" applyAlignment="1">
      <alignment vertical="center"/>
    </xf>
    <xf numFmtId="0" fontId="12" fillId="0" borderId="0" xfId="10" applyFont="1" applyAlignment="1">
      <alignment horizontal="centerContinuous" vertical="center" wrapText="1"/>
    </xf>
    <xf numFmtId="0" fontId="40" fillId="0" borderId="0" xfId="10" applyFont="1" applyAlignment="1">
      <alignment horizontal="centerContinuous" vertical="center"/>
    </xf>
    <xf numFmtId="0" fontId="40" fillId="0" borderId="0" xfId="10" applyFont="1" applyBorder="1" applyAlignment="1">
      <alignment vertical="center"/>
    </xf>
    <xf numFmtId="0" fontId="39" fillId="0" borderId="0" xfId="10" applyFont="1" applyBorder="1" applyAlignment="1">
      <alignment vertical="center"/>
    </xf>
    <xf numFmtId="0" fontId="21" fillId="0" borderId="0" xfId="10" applyFont="1" applyBorder="1" applyAlignment="1"/>
    <xf numFmtId="0" fontId="23" fillId="0" borderId="14" xfId="19" applyFont="1" applyBorder="1" applyAlignment="1">
      <alignment horizontal="center" vertical="center"/>
    </xf>
    <xf numFmtId="0" fontId="23" fillId="0" borderId="15" xfId="19" applyFont="1" applyBorder="1" applyAlignment="1">
      <alignment horizontal="center" vertical="center"/>
    </xf>
    <xf numFmtId="0" fontId="23" fillId="4" borderId="14" xfId="19" applyFont="1" applyFill="1" applyBorder="1" applyAlignment="1">
      <alignment horizontal="center" vertical="center"/>
    </xf>
    <xf numFmtId="0" fontId="23" fillId="3" borderId="14" xfId="19" applyFont="1" applyFill="1" applyBorder="1" applyAlignment="1">
      <alignment horizontal="center" vertical="center"/>
    </xf>
    <xf numFmtId="0" fontId="23" fillId="3" borderId="16" xfId="19" applyFont="1" applyFill="1" applyBorder="1" applyAlignment="1">
      <alignment horizontal="center" vertical="center"/>
    </xf>
    <xf numFmtId="0" fontId="23" fillId="4" borderId="17" xfId="19" applyFont="1" applyFill="1" applyBorder="1" applyAlignment="1">
      <alignment horizontal="center" vertical="center"/>
    </xf>
    <xf numFmtId="0" fontId="23" fillId="3" borderId="18" xfId="19" applyFont="1" applyFill="1" applyBorder="1" applyAlignment="1">
      <alignment horizontal="center" vertical="center"/>
    </xf>
    <xf numFmtId="0" fontId="23" fillId="4" borderId="18" xfId="19" applyFont="1" applyFill="1" applyBorder="1" applyAlignment="1">
      <alignment horizontal="center" vertical="center"/>
    </xf>
    <xf numFmtId="0" fontId="23" fillId="4" borderId="16" xfId="19" applyFont="1" applyFill="1" applyBorder="1" applyAlignment="1">
      <alignment horizontal="center" vertical="center"/>
    </xf>
    <xf numFmtId="0" fontId="21" fillId="4" borderId="25" xfId="10" applyFont="1" applyFill="1" applyBorder="1" applyAlignment="1">
      <alignment horizontal="center" wrapText="1" readingOrder="1"/>
    </xf>
    <xf numFmtId="0" fontId="19" fillId="4" borderId="26" xfId="10" applyFont="1" applyFill="1" applyBorder="1" applyAlignment="1">
      <alignment horizontal="center" vertical="top" wrapText="1" readingOrder="1"/>
    </xf>
    <xf numFmtId="0" fontId="6" fillId="0" borderId="0" xfId="10" applyFont="1" applyAlignment="1">
      <alignment horizontal="centerContinuous" vertical="center"/>
    </xf>
    <xf numFmtId="0" fontId="2" fillId="0" borderId="0" xfId="10" applyFont="1" applyBorder="1"/>
    <xf numFmtId="0" fontId="40" fillId="0" borderId="0" xfId="10" applyFont="1" applyBorder="1"/>
    <xf numFmtId="0" fontId="39" fillId="0" borderId="0" xfId="10" applyFont="1" applyBorder="1" applyAlignment="1">
      <alignment horizontal="center" vertical="center" readingOrder="2"/>
    </xf>
    <xf numFmtId="0" fontId="21" fillId="4" borderId="20" xfId="0" applyFont="1" applyFill="1" applyBorder="1" applyAlignment="1">
      <alignment horizontal="center"/>
    </xf>
    <xf numFmtId="0" fontId="19" fillId="4" borderId="26" xfId="0" applyFont="1" applyFill="1" applyBorder="1" applyAlignment="1">
      <alignment horizontal="center" vertical="top"/>
    </xf>
    <xf numFmtId="0" fontId="2" fillId="0" borderId="0" xfId="10" applyFont="1" applyAlignment="1">
      <alignment vertical="center"/>
    </xf>
    <xf numFmtId="0" fontId="2" fillId="0" borderId="0" xfId="10" applyFont="1" applyAlignment="1">
      <alignment horizontal="left"/>
    </xf>
    <xf numFmtId="0" fontId="21" fillId="0" borderId="0" xfId="10" applyFont="1" applyAlignment="1">
      <alignment horizontal="centerContinuous" vertical="center"/>
    </xf>
    <xf numFmtId="0" fontId="35" fillId="0" borderId="0" xfId="12" applyFont="1"/>
    <xf numFmtId="0" fontId="8" fillId="0" borderId="0" xfId="10" applyFont="1" applyBorder="1" applyAlignment="1">
      <alignment vertical="center"/>
    </xf>
    <xf numFmtId="0" fontId="15" fillId="0" borderId="0" xfId="10" applyFont="1" applyAlignment="1">
      <alignment vertical="center"/>
    </xf>
    <xf numFmtId="0" fontId="38" fillId="0" borderId="0" xfId="10" applyFont="1"/>
    <xf numFmtId="0" fontId="37" fillId="0" borderId="0" xfId="10" applyFont="1" applyAlignment="1">
      <alignment vertical="center"/>
    </xf>
    <xf numFmtId="0" fontId="6" fillId="3" borderId="15" xfId="20" applyFont="1" applyFill="1" applyBorder="1" applyAlignment="1">
      <alignment horizontal="center" vertical="center" wrapText="1" readingOrder="2"/>
    </xf>
    <xf numFmtId="0" fontId="6" fillId="0" borderId="0" xfId="2" applyFont="1" applyAlignment="1">
      <alignment vertical="center"/>
    </xf>
    <xf numFmtId="0" fontId="6" fillId="0" borderId="0" xfId="10" applyFont="1" applyAlignment="1">
      <alignment horizontal="center" vertical="center"/>
    </xf>
    <xf numFmtId="0" fontId="2" fillId="0" borderId="0" xfId="10" applyFont="1" applyAlignment="1">
      <alignment horizontal="center" vertical="center"/>
    </xf>
    <xf numFmtId="0" fontId="39" fillId="0" borderId="0" xfId="1" applyFont="1" applyAlignment="1">
      <alignment vertical="center"/>
    </xf>
    <xf numFmtId="0" fontId="39" fillId="0" borderId="0" xfId="10" applyFont="1" applyAlignment="1">
      <alignment horizontal="center" vertical="center"/>
    </xf>
    <xf numFmtId="0" fontId="39" fillId="0" borderId="0" xfId="1" applyFont="1" applyAlignment="1">
      <alignment vertical="center" readingOrder="2"/>
    </xf>
    <xf numFmtId="0" fontId="39" fillId="0" borderId="0" xfId="10" applyFont="1" applyBorder="1"/>
    <xf numFmtId="0" fontId="6" fillId="3" borderId="15" xfId="20" applyFont="1" applyFill="1" applyBorder="1">
      <alignment horizontal="right" vertical="center" wrapText="1" indent="1" readingOrder="2"/>
    </xf>
    <xf numFmtId="0" fontId="5" fillId="3" borderId="20" xfId="22" applyFont="1" applyFill="1" applyBorder="1" applyAlignment="1">
      <alignment horizontal="left" vertical="center" wrapText="1" indent="4"/>
    </xf>
    <xf numFmtId="0" fontId="5" fillId="4" borderId="20" xfId="22" applyFont="1" applyFill="1" applyBorder="1" applyAlignment="1">
      <alignment horizontal="left" vertical="center" wrapText="1" indent="4"/>
    </xf>
    <xf numFmtId="0" fontId="5" fillId="4" borderId="26" xfId="22" applyFont="1" applyFill="1" applyBorder="1" applyAlignment="1">
      <alignment horizontal="left" vertical="center" wrapText="1" indent="4"/>
    </xf>
    <xf numFmtId="0" fontId="2" fillId="0" borderId="0" xfId="12" applyFont="1"/>
    <xf numFmtId="0" fontId="2" fillId="0" borderId="0" xfId="10" applyFont="1" applyAlignment="1">
      <alignment horizontal="centerContinuous" vertical="center"/>
    </xf>
    <xf numFmtId="0" fontId="21" fillId="0" borderId="0" xfId="10" applyFont="1" applyAlignment="1">
      <alignment horizontal="left" vertical="center"/>
    </xf>
    <xf numFmtId="0" fontId="40" fillId="0" borderId="0" xfId="12" applyFont="1"/>
    <xf numFmtId="0" fontId="23" fillId="4" borderId="15" xfId="18" applyFont="1" applyFill="1" applyBorder="1" applyAlignment="1">
      <alignment horizontal="center" vertical="center"/>
    </xf>
    <xf numFmtId="0" fontId="19" fillId="3" borderId="16" xfId="22" applyFont="1" applyFill="1" applyBorder="1" applyAlignment="1">
      <alignment horizontal="center" vertical="center" wrapText="1"/>
    </xf>
    <xf numFmtId="0" fontId="21" fillId="4" borderId="27" xfId="20" applyFont="1" applyFill="1" applyBorder="1" applyAlignment="1">
      <alignment horizontal="right" vertical="center" wrapText="1" indent="4" readingOrder="2"/>
    </xf>
    <xf numFmtId="0" fontId="21" fillId="3" borderId="27" xfId="20" applyFont="1" applyFill="1" applyBorder="1" applyAlignment="1">
      <alignment horizontal="right" vertical="center" wrapText="1" indent="4" readingOrder="2"/>
    </xf>
    <xf numFmtId="0" fontId="21" fillId="4" borderId="29" xfId="20" applyFont="1" applyFill="1" applyBorder="1" applyAlignment="1">
      <alignment horizontal="right" vertical="center" wrapText="1" indent="4" readingOrder="2"/>
    </xf>
    <xf numFmtId="0" fontId="2" fillId="3" borderId="18" xfId="21" applyFont="1" applyFill="1" applyBorder="1">
      <alignment horizontal="right" vertical="center" indent="1"/>
    </xf>
    <xf numFmtId="0" fontId="6" fillId="0" borderId="0" xfId="10" applyFont="1" applyAlignment="1">
      <alignment vertical="center" readingOrder="1"/>
    </xf>
    <xf numFmtId="0" fontId="6" fillId="0" borderId="0" xfId="10" applyFont="1" applyBorder="1" applyAlignment="1">
      <alignment horizontal="center" vertical="center"/>
    </xf>
    <xf numFmtId="0" fontId="6" fillId="0" borderId="0" xfId="10" applyFont="1" applyBorder="1" applyAlignment="1">
      <alignment vertical="center"/>
    </xf>
    <xf numFmtId="0" fontId="21" fillId="3" borderId="14" xfId="6" applyFont="1" applyFill="1" applyBorder="1" applyAlignment="1">
      <alignment horizontal="right" vertical="center" wrapText="1" indent="2"/>
    </xf>
    <xf numFmtId="0" fontId="21" fillId="4" borderId="14" xfId="6" applyFont="1" applyFill="1" applyBorder="1" applyAlignment="1">
      <alignment horizontal="right" vertical="center" wrapText="1" indent="2"/>
    </xf>
    <xf numFmtId="0" fontId="21" fillId="3" borderId="15" xfId="6" applyFont="1" applyFill="1" applyBorder="1" applyAlignment="1">
      <alignment horizontal="right" vertical="center" wrapText="1" indent="2"/>
    </xf>
    <xf numFmtId="0" fontId="42" fillId="0" borderId="0" xfId="10" applyFont="1" applyAlignment="1">
      <alignment vertical="center" readingOrder="2"/>
    </xf>
    <xf numFmtId="0" fontId="43" fillId="0" borderId="0" xfId="10" applyFont="1" applyAlignment="1">
      <alignment horizontal="centerContinuous" vertical="center"/>
    </xf>
    <xf numFmtId="0" fontId="43" fillId="0" borderId="0" xfId="10" applyFont="1" applyBorder="1" applyAlignment="1">
      <alignment horizontal="left" vertical="center"/>
    </xf>
    <xf numFmtId="0" fontId="43" fillId="0" borderId="0" xfId="10" applyFont="1" applyBorder="1" applyAlignment="1">
      <alignment vertical="center"/>
    </xf>
    <xf numFmtId="0" fontId="4" fillId="0" borderId="0" xfId="10" applyFont="1" applyAlignment="1">
      <alignment vertical="center" readingOrder="2"/>
    </xf>
    <xf numFmtId="0" fontId="7" fillId="0" borderId="0" xfId="10" applyFont="1" applyBorder="1" applyAlignment="1">
      <alignment vertical="center"/>
    </xf>
    <xf numFmtId="0" fontId="4" fillId="0" borderId="0" xfId="10" applyFont="1" applyAlignment="1">
      <alignment vertical="center" readingOrder="1"/>
    </xf>
    <xf numFmtId="0" fontId="4" fillId="0" borderId="0" xfId="10" applyFont="1" applyBorder="1" applyAlignment="1">
      <alignment vertical="center"/>
    </xf>
    <xf numFmtId="0" fontId="4" fillId="0" borderId="0" xfId="16" applyFont="1">
      <alignment horizontal="right" vertical="center"/>
    </xf>
    <xf numFmtId="0" fontId="7" fillId="0" borderId="0" xfId="10" applyFont="1" applyAlignment="1">
      <alignment horizontal="left" vertical="center"/>
    </xf>
    <xf numFmtId="1" fontId="2" fillId="0" borderId="0" xfId="10" applyNumberFormat="1" applyFont="1" applyAlignment="1">
      <alignment horizontal="center" vertical="center"/>
    </xf>
    <xf numFmtId="0" fontId="39" fillId="0" borderId="0" xfId="10" applyFont="1" applyAlignment="1">
      <alignment vertical="center" readingOrder="2"/>
    </xf>
    <xf numFmtId="0" fontId="40" fillId="0" borderId="0" xfId="10" applyFont="1" applyBorder="1" applyAlignment="1">
      <alignment horizontal="left" vertical="center"/>
    </xf>
    <xf numFmtId="0" fontId="23" fillId="3" borderId="19" xfId="10" applyFont="1" applyFill="1" applyBorder="1" applyAlignment="1">
      <alignment horizontal="center" vertical="center" readingOrder="2"/>
    </xf>
    <xf numFmtId="0" fontId="21" fillId="2" borderId="8" xfId="6" applyFont="1" applyBorder="1" applyAlignment="1">
      <alignment horizontal="center" vertical="center" wrapText="1"/>
    </xf>
    <xf numFmtId="0" fontId="16" fillId="2" borderId="9" xfId="6" applyFont="1" applyBorder="1" applyAlignment="1">
      <alignment vertical="center" wrapText="1"/>
    </xf>
    <xf numFmtId="0" fontId="16" fillId="2" borderId="10" xfId="6" applyFont="1" applyBorder="1" applyAlignment="1">
      <alignment vertical="center" wrapText="1"/>
    </xf>
    <xf numFmtId="0" fontId="2" fillId="3" borderId="14" xfId="20" applyFont="1" applyFill="1" applyBorder="1" applyAlignment="1">
      <alignment horizontal="right" vertical="center" wrapText="1" indent="2" readingOrder="2"/>
    </xf>
    <xf numFmtId="0" fontId="2" fillId="4" borderId="14" xfId="20" applyFont="1" applyFill="1" applyBorder="1" applyAlignment="1">
      <alignment horizontal="right" vertical="center" wrapText="1" indent="2" readingOrder="2"/>
    </xf>
    <xf numFmtId="0" fontId="5" fillId="3" borderId="15" xfId="22" applyFont="1" applyFill="1" applyBorder="1" applyAlignment="1">
      <alignment horizontal="left" vertical="center" wrapText="1" indent="2"/>
    </xf>
    <xf numFmtId="0" fontId="5" fillId="4" borderId="14" xfId="22" applyFont="1" applyFill="1" applyBorder="1" applyAlignment="1">
      <alignment horizontal="left" vertical="center" wrapText="1" indent="2"/>
    </xf>
    <xf numFmtId="0" fontId="21" fillId="4" borderId="14" xfId="20" applyFont="1" applyFill="1" applyBorder="1" applyAlignment="1">
      <alignment horizontal="right" vertical="center" wrapText="1" indent="1" readingOrder="2"/>
    </xf>
    <xf numFmtId="0" fontId="21" fillId="3" borderId="15" xfId="20" applyFont="1" applyFill="1" applyBorder="1" applyAlignment="1">
      <alignment horizontal="right" vertical="center" wrapText="1" indent="1" readingOrder="2"/>
    </xf>
    <xf numFmtId="0" fontId="23" fillId="3" borderId="15" xfId="6" applyFont="1" applyFill="1" applyBorder="1" applyAlignment="1">
      <alignment horizontal="left" vertical="center" wrapText="1" indent="2"/>
    </xf>
    <xf numFmtId="0" fontId="23" fillId="3" borderId="14" xfId="6" applyFont="1" applyFill="1" applyBorder="1" applyAlignment="1">
      <alignment horizontal="left" vertical="center" wrapText="1" indent="2"/>
    </xf>
    <xf numFmtId="0" fontId="23" fillId="4" borderId="14" xfId="6" applyFont="1" applyFill="1" applyBorder="1" applyAlignment="1">
      <alignment horizontal="left" vertical="center" wrapText="1" indent="2"/>
    </xf>
    <xf numFmtId="0" fontId="2" fillId="0" borderId="0" xfId="10" applyFont="1" applyAlignment="1">
      <alignment wrapText="1"/>
    </xf>
    <xf numFmtId="0" fontId="2" fillId="0" borderId="0" xfId="10" applyFont="1" applyAlignment="1">
      <alignment horizontal="right" vertical="center" wrapText="1"/>
    </xf>
    <xf numFmtId="0" fontId="8" fillId="0" borderId="0" xfId="0" applyFont="1" applyAlignment="1">
      <alignment vertical="center"/>
    </xf>
    <xf numFmtId="0" fontId="22" fillId="3" borderId="15" xfId="10" applyFont="1" applyFill="1" applyBorder="1" applyAlignment="1">
      <alignment horizontal="center" vertical="center"/>
    </xf>
    <xf numFmtId="0" fontId="6" fillId="4" borderId="15" xfId="20" applyFont="1" applyFill="1" applyBorder="1" applyAlignment="1">
      <alignment horizontal="center" vertical="center" wrapText="1" readingOrder="2"/>
    </xf>
    <xf numFmtId="0" fontId="22" fillId="4" borderId="15" xfId="10" applyFont="1" applyFill="1" applyBorder="1" applyAlignment="1">
      <alignment horizontal="center" vertical="center"/>
    </xf>
    <xf numFmtId="0" fontId="6" fillId="3" borderId="18" xfId="20" applyFont="1" applyFill="1" applyBorder="1" applyAlignment="1">
      <alignment horizontal="center" vertical="center" wrapText="1" readingOrder="2"/>
    </xf>
    <xf numFmtId="0" fontId="22" fillId="3" borderId="18" xfId="10" applyFont="1" applyFill="1" applyBorder="1" applyAlignment="1">
      <alignment horizontal="center" vertical="center"/>
    </xf>
    <xf numFmtId="0" fontId="6" fillId="4" borderId="18" xfId="20" applyFont="1" applyFill="1" applyBorder="1" applyAlignment="1">
      <alignment horizontal="center" vertical="center" wrapText="1" readingOrder="2"/>
    </xf>
    <xf numFmtId="0" fontId="22" fillId="4" borderId="18" xfId="10" applyFont="1" applyFill="1" applyBorder="1" applyAlignment="1">
      <alignment horizontal="center" vertical="center"/>
    </xf>
    <xf numFmtId="3" fontId="8" fillId="4" borderId="14" xfId="21" applyNumberFormat="1" applyFont="1" applyFill="1" applyBorder="1" applyAlignment="1">
      <alignment horizontal="right" vertical="center" indent="1"/>
    </xf>
    <xf numFmtId="3" fontId="2" fillId="4" borderId="14" xfId="21" applyNumberFormat="1" applyFont="1" applyFill="1" applyBorder="1">
      <alignment horizontal="right" vertical="center" indent="1"/>
    </xf>
    <xf numFmtId="3" fontId="2" fillId="3" borderId="14" xfId="21" applyNumberFormat="1" applyFont="1" applyFill="1" applyBorder="1">
      <alignment horizontal="right" vertical="center" indent="1"/>
    </xf>
    <xf numFmtId="3" fontId="2" fillId="3" borderId="17" xfId="21" applyNumberFormat="1" applyFont="1" applyFill="1" applyBorder="1">
      <alignment horizontal="right" vertical="center" indent="1"/>
    </xf>
    <xf numFmtId="3" fontId="2" fillId="3" borderId="15" xfId="21" applyNumberFormat="1" applyFont="1" applyFill="1" applyBorder="1">
      <alignment horizontal="right" vertical="center" indent="1"/>
    </xf>
    <xf numFmtId="3" fontId="2" fillId="3" borderId="15" xfId="21" applyNumberFormat="1" applyFont="1" applyFill="1" applyBorder="1" applyAlignment="1">
      <alignment horizontal="right" vertical="center" indent="1"/>
    </xf>
    <xf numFmtId="3" fontId="2" fillId="4" borderId="14" xfId="21" applyNumberFormat="1" applyFont="1" applyFill="1" applyBorder="1" applyAlignment="1">
      <alignment horizontal="right" vertical="center" indent="1"/>
    </xf>
    <xf numFmtId="3" fontId="2" fillId="3" borderId="14" xfId="21" applyNumberFormat="1" applyFont="1" applyFill="1" applyBorder="1" applyAlignment="1">
      <alignment horizontal="right" vertical="center" indent="1"/>
    </xf>
    <xf numFmtId="3" fontId="2" fillId="4" borderId="16" xfId="21" applyNumberFormat="1" applyFont="1" applyFill="1" applyBorder="1" applyAlignment="1">
      <alignment horizontal="right" vertical="center" indent="1"/>
    </xf>
    <xf numFmtId="3" fontId="20" fillId="3" borderId="14" xfId="0" applyNumberFormat="1" applyFont="1" applyFill="1" applyBorder="1" applyAlignment="1">
      <alignment vertical="center"/>
    </xf>
    <xf numFmtId="3" fontId="2" fillId="3" borderId="17" xfId="21" applyNumberFormat="1" applyFont="1" applyFill="1" applyBorder="1" applyAlignment="1">
      <alignment horizontal="right" vertical="center" indent="1"/>
    </xf>
    <xf numFmtId="3" fontId="2" fillId="4" borderId="17" xfId="21" applyNumberFormat="1" applyFont="1" applyFill="1" applyBorder="1" applyAlignment="1">
      <alignment horizontal="right" vertical="center" indent="1"/>
    </xf>
    <xf numFmtId="3" fontId="2" fillId="3" borderId="20" xfId="21" applyNumberFormat="1" applyFont="1" applyFill="1" applyBorder="1" applyAlignment="1">
      <alignment horizontal="right" vertical="center" indent="1"/>
    </xf>
    <xf numFmtId="3" fontId="2" fillId="4" borderId="17" xfId="21" applyNumberFormat="1" applyFont="1" applyFill="1" applyBorder="1">
      <alignment horizontal="right" vertical="center" indent="1"/>
    </xf>
    <xf numFmtId="3" fontId="2" fillId="3" borderId="16" xfId="21" applyNumberFormat="1" applyFont="1" applyFill="1" applyBorder="1">
      <alignment horizontal="right" vertical="center" indent="1"/>
    </xf>
    <xf numFmtId="3" fontId="2" fillId="4" borderId="15" xfId="21" applyNumberFormat="1" applyFont="1" applyFill="1" applyBorder="1">
      <alignment horizontal="right" vertical="center" indent="1"/>
    </xf>
    <xf numFmtId="3" fontId="2" fillId="4" borderId="16" xfId="21" applyNumberFormat="1" applyFont="1" applyFill="1" applyBorder="1">
      <alignment horizontal="right" vertical="center" indent="1"/>
    </xf>
    <xf numFmtId="3" fontId="2" fillId="3" borderId="18" xfId="21" applyNumberFormat="1" applyFont="1" applyFill="1" applyBorder="1">
      <alignment horizontal="right" vertical="center" indent="1"/>
    </xf>
    <xf numFmtId="3" fontId="2" fillId="3" borderId="14" xfId="13" applyNumberFormat="1" applyFont="1" applyFill="1" applyBorder="1" applyAlignment="1">
      <alignment vertical="center" wrapText="1"/>
    </xf>
    <xf numFmtId="3" fontId="2" fillId="3" borderId="15" xfId="10" applyNumberFormat="1" applyFont="1" applyFill="1" applyBorder="1" applyAlignment="1">
      <alignment horizontal="right" vertical="center" indent="1"/>
    </xf>
    <xf numFmtId="3" fontId="2" fillId="4" borderId="14" xfId="10" applyNumberFormat="1" applyFont="1" applyFill="1" applyBorder="1" applyAlignment="1">
      <alignment horizontal="right" vertical="center" indent="1"/>
    </xf>
    <xf numFmtId="3" fontId="2" fillId="3" borderId="14" xfId="10" applyNumberFormat="1" applyFont="1" applyFill="1" applyBorder="1" applyAlignment="1">
      <alignment horizontal="right" vertical="center" indent="1"/>
    </xf>
    <xf numFmtId="3" fontId="8" fillId="3" borderId="15" xfId="21" applyNumberFormat="1" applyFont="1" applyFill="1" applyBorder="1" applyAlignment="1">
      <alignment horizontal="right" vertical="center" indent="1"/>
    </xf>
    <xf numFmtId="0" fontId="21" fillId="0" borderId="0" xfId="10" applyFont="1" applyBorder="1" applyAlignment="1">
      <alignment horizontal="center"/>
    </xf>
    <xf numFmtId="0" fontId="6" fillId="4" borderId="17" xfId="20" applyFont="1" applyFill="1" applyBorder="1" applyAlignment="1">
      <alignment horizontal="center" vertical="center" wrapText="1" readingOrder="2"/>
    </xf>
    <xf numFmtId="0" fontId="23" fillId="4" borderId="26" xfId="6" applyFont="1" applyFill="1" applyBorder="1" applyAlignment="1">
      <alignment horizontal="center" vertical="top" wrapText="1"/>
    </xf>
    <xf numFmtId="3" fontId="2" fillId="4" borderId="17" xfId="10" applyNumberFormat="1" applyFont="1" applyFill="1" applyBorder="1" applyAlignment="1">
      <alignment horizontal="right" vertical="center" indent="1"/>
    </xf>
    <xf numFmtId="0" fontId="23" fillId="4" borderId="17" xfId="6" applyFont="1" applyFill="1" applyBorder="1" applyAlignment="1">
      <alignment horizontal="left" vertical="center" wrapText="1" indent="2"/>
    </xf>
    <xf numFmtId="0" fontId="21" fillId="0" borderId="19" xfId="10" applyFont="1" applyFill="1" applyBorder="1" applyAlignment="1">
      <alignment horizontal="center" vertical="center" readingOrder="2"/>
    </xf>
    <xf numFmtId="0" fontId="23" fillId="0" borderId="19" xfId="10" applyFont="1" applyFill="1" applyBorder="1" applyAlignment="1">
      <alignment horizontal="center" vertical="center"/>
    </xf>
    <xf numFmtId="0" fontId="2" fillId="4" borderId="17" xfId="20" applyFont="1" applyFill="1" applyBorder="1" applyAlignment="1">
      <alignment horizontal="right" vertical="center" wrapText="1" indent="2" readingOrder="2"/>
    </xf>
    <xf numFmtId="0" fontId="21" fillId="0" borderId="19" xfId="18" applyFont="1" applyFill="1" applyBorder="1" applyAlignment="1">
      <alignment horizontal="center" vertical="center"/>
    </xf>
    <xf numFmtId="0" fontId="23" fillId="0" borderId="19" xfId="18" applyFont="1" applyFill="1" applyBorder="1" applyAlignment="1">
      <alignment horizontal="center" vertical="center"/>
    </xf>
    <xf numFmtId="0" fontId="21" fillId="4" borderId="19" xfId="6" applyFont="1" applyFill="1" applyBorder="1" applyAlignment="1">
      <alignment horizontal="center" vertical="center" wrapText="1" readingOrder="1"/>
    </xf>
    <xf numFmtId="0" fontId="6" fillId="5" borderId="65" xfId="20" applyFont="1" applyFill="1" applyBorder="1">
      <alignment horizontal="right" vertical="center" wrapText="1" indent="1" readingOrder="2"/>
    </xf>
    <xf numFmtId="0" fontId="21" fillId="5" borderId="66" xfId="13" applyFont="1" applyFill="1" applyBorder="1" applyAlignment="1">
      <alignment horizontal="center" vertical="center" wrapText="1" readingOrder="1"/>
    </xf>
    <xf numFmtId="1" fontId="21" fillId="5" borderId="66" xfId="0" applyNumberFormat="1" applyFont="1" applyFill="1" applyBorder="1" applyAlignment="1">
      <alignment horizontal="right" vertical="center" indent="1"/>
    </xf>
    <xf numFmtId="0" fontId="6" fillId="0" borderId="65" xfId="20" applyFont="1" applyFill="1" applyBorder="1">
      <alignment horizontal="right" vertical="center" wrapText="1" indent="1" readingOrder="2"/>
    </xf>
    <xf numFmtId="1" fontId="21" fillId="0" borderId="66" xfId="0" applyNumberFormat="1" applyFont="1" applyFill="1" applyBorder="1" applyAlignment="1">
      <alignment horizontal="center" vertical="center"/>
    </xf>
    <xf numFmtId="0" fontId="21" fillId="0" borderId="66" xfId="13" applyFont="1" applyFill="1" applyBorder="1" applyAlignment="1">
      <alignment horizontal="center" vertical="center" wrapText="1" readingOrder="1"/>
    </xf>
    <xf numFmtId="1" fontId="21" fillId="0" borderId="66" xfId="0" applyNumberFormat="1" applyFont="1" applyFill="1" applyBorder="1" applyAlignment="1">
      <alignment horizontal="right" vertical="center" indent="1"/>
    </xf>
    <xf numFmtId="0" fontId="6" fillId="6" borderId="65" xfId="20" applyFont="1" applyFill="1" applyBorder="1">
      <alignment horizontal="right" vertical="center" wrapText="1" indent="1" readingOrder="2"/>
    </xf>
    <xf numFmtId="0" fontId="21" fillId="6" borderId="66" xfId="13" applyFont="1" applyFill="1" applyBorder="1" applyAlignment="1">
      <alignment horizontal="center" vertical="center" wrapText="1" readingOrder="1"/>
    </xf>
    <xf numFmtId="1" fontId="21" fillId="6" borderId="66" xfId="0" applyNumberFormat="1" applyFont="1" applyFill="1" applyBorder="1" applyAlignment="1">
      <alignment horizontal="right" vertical="center" indent="1"/>
    </xf>
    <xf numFmtId="0" fontId="48" fillId="0" borderId="0" xfId="0" applyFont="1"/>
    <xf numFmtId="3" fontId="2" fillId="3" borderId="16" xfId="21" applyNumberFormat="1" applyFont="1" applyFill="1" applyBorder="1" applyAlignment="1">
      <alignment horizontal="right" vertical="center" indent="1"/>
    </xf>
    <xf numFmtId="0" fontId="21" fillId="5" borderId="66" xfId="13" applyFont="1" applyFill="1" applyBorder="1" applyAlignment="1">
      <alignment horizontal="center" vertical="center" wrapText="1" readingOrder="1"/>
    </xf>
    <xf numFmtId="3" fontId="0" fillId="0" borderId="0" xfId="0" applyNumberFormat="1"/>
    <xf numFmtId="0" fontId="4" fillId="0" borderId="0" xfId="0" applyFont="1" applyBorder="1" applyAlignment="1">
      <alignment horizontal="center" vertical="center"/>
    </xf>
    <xf numFmtId="0" fontId="9" fillId="0" borderId="0" xfId="0" applyFont="1" applyAlignment="1">
      <alignment horizontal="center"/>
    </xf>
    <xf numFmtId="0" fontId="12" fillId="0" borderId="0" xfId="0" applyFont="1" applyAlignment="1">
      <alignment vertical="center"/>
    </xf>
    <xf numFmtId="0" fontId="6" fillId="0" borderId="0" xfId="0" applyFont="1" applyAlignment="1">
      <alignment horizontal="center" vertical="center"/>
    </xf>
    <xf numFmtId="0" fontId="49" fillId="0" borderId="0" xfId="0" applyFont="1" applyAlignment="1">
      <alignment vertical="center"/>
    </xf>
    <xf numFmtId="0" fontId="9" fillId="0" borderId="0" xfId="0" applyFont="1" applyAlignment="1">
      <alignment horizontal="center" vertical="center"/>
    </xf>
    <xf numFmtId="0" fontId="6" fillId="0" borderId="0" xfId="0" applyFont="1" applyAlignment="1">
      <alignment vertical="top"/>
    </xf>
    <xf numFmtId="0" fontId="50" fillId="0" borderId="0" xfId="0" applyFont="1" applyAlignment="1">
      <alignment vertical="top"/>
    </xf>
    <xf numFmtId="0" fontId="6" fillId="0" borderId="0" xfId="0" applyFont="1" applyAlignment="1">
      <alignment horizontal="right" vertical="center" wrapText="1" readingOrder="2"/>
    </xf>
    <xf numFmtId="0" fontId="2" fillId="0" borderId="0" xfId="0" applyFont="1" applyBorder="1" applyAlignment="1">
      <alignment horizontal="left" vertical="center" wrapText="1"/>
    </xf>
    <xf numFmtId="0" fontId="2" fillId="0" borderId="0" xfId="10" applyFont="1" applyAlignment="1">
      <alignment horizontal="center"/>
    </xf>
    <xf numFmtId="0" fontId="21" fillId="4" borderId="16" xfId="18" applyFont="1" applyFill="1" applyBorder="1" applyAlignment="1">
      <alignment horizontal="center" vertical="center" wrapText="1"/>
    </xf>
    <xf numFmtId="0" fontId="2" fillId="0" borderId="0" xfId="10" applyFont="1" applyAlignment="1">
      <alignment horizontal="center"/>
    </xf>
    <xf numFmtId="0" fontId="23" fillId="4" borderId="16" xfId="18" applyFont="1" applyFill="1" applyBorder="1" applyAlignment="1">
      <alignment horizontal="center" vertical="center" wrapText="1"/>
    </xf>
    <xf numFmtId="0" fontId="19" fillId="3" borderId="15" xfId="22" applyFont="1" applyFill="1" applyBorder="1" applyAlignment="1">
      <alignment horizontal="center" vertical="center" wrapText="1"/>
    </xf>
    <xf numFmtId="0" fontId="19" fillId="3" borderId="14" xfId="22" applyFont="1" applyFill="1" applyBorder="1" applyAlignment="1">
      <alignment horizontal="center" vertical="center" wrapText="1"/>
    </xf>
    <xf numFmtId="0" fontId="21" fillId="3" borderId="15" xfId="20" applyFont="1" applyFill="1" applyBorder="1" applyAlignment="1">
      <alignment horizontal="center" vertical="center" wrapText="1" readingOrder="2"/>
    </xf>
    <xf numFmtId="0" fontId="21" fillId="3" borderId="14" xfId="20" applyFont="1" applyFill="1" applyBorder="1" applyAlignment="1">
      <alignment horizontal="center" vertical="center" wrapText="1" readingOrder="2"/>
    </xf>
    <xf numFmtId="0" fontId="19" fillId="4" borderId="14" xfId="22" applyFont="1" applyFill="1" applyBorder="1" applyAlignment="1">
      <alignment horizontal="center" vertical="center" wrapText="1"/>
    </xf>
    <xf numFmtId="0" fontId="21" fillId="4" borderId="14" xfId="20" applyFont="1" applyFill="1" applyBorder="1" applyAlignment="1">
      <alignment horizontal="center" vertical="center" wrapText="1" readingOrder="2"/>
    </xf>
    <xf numFmtId="0" fontId="21" fillId="4" borderId="17" xfId="20" applyFont="1" applyFill="1" applyBorder="1" applyAlignment="1">
      <alignment horizontal="center" vertical="center" wrapText="1" readingOrder="2"/>
    </xf>
    <xf numFmtId="0" fontId="19" fillId="4" borderId="17" xfId="22" applyFont="1" applyFill="1" applyBorder="1" applyAlignment="1">
      <alignment horizontal="center" vertical="center" wrapText="1"/>
    </xf>
    <xf numFmtId="0" fontId="21" fillId="3" borderId="18" xfId="20" applyFont="1" applyFill="1" applyBorder="1" applyAlignment="1">
      <alignment horizontal="center" vertical="center" wrapText="1" readingOrder="2"/>
    </xf>
    <xf numFmtId="0" fontId="21" fillId="3" borderId="16" xfId="20" applyFont="1" applyFill="1" applyBorder="1" applyAlignment="1">
      <alignment horizontal="center" vertical="center" wrapText="1" readingOrder="2"/>
    </xf>
    <xf numFmtId="0" fontId="21" fillId="3" borderId="15" xfId="12" applyFont="1" applyFill="1" applyBorder="1" applyAlignment="1">
      <alignment horizontal="center" vertical="center"/>
    </xf>
    <xf numFmtId="0" fontId="21" fillId="3" borderId="14" xfId="12" applyFont="1" applyFill="1" applyBorder="1" applyAlignment="1">
      <alignment horizontal="center" vertical="center"/>
    </xf>
    <xf numFmtId="0" fontId="21" fillId="4" borderId="14" xfId="12" applyFont="1" applyFill="1" applyBorder="1" applyAlignment="1">
      <alignment horizontal="center" vertical="center"/>
    </xf>
    <xf numFmtId="0" fontId="21" fillId="4" borderId="17" xfId="12" applyFont="1" applyFill="1" applyBorder="1" applyAlignment="1">
      <alignment horizontal="center" vertical="center"/>
    </xf>
    <xf numFmtId="0" fontId="21" fillId="3" borderId="18" xfId="18" applyFont="1" applyFill="1" applyBorder="1" applyAlignment="1">
      <alignment horizontal="center" vertical="center"/>
    </xf>
    <xf numFmtId="0" fontId="21" fillId="3" borderId="16" xfId="18" applyFont="1" applyFill="1" applyBorder="1" applyAlignment="1">
      <alignment horizontal="center" vertical="center"/>
    </xf>
    <xf numFmtId="0" fontId="23" fillId="3" borderId="18" xfId="18" applyFont="1" applyFill="1" applyBorder="1" applyAlignment="1">
      <alignment horizontal="center" vertical="center"/>
    </xf>
    <xf numFmtId="0" fontId="23" fillId="3" borderId="16" xfId="18" applyFont="1" applyFill="1" applyBorder="1" applyAlignment="1">
      <alignment horizontal="center" vertical="center"/>
    </xf>
    <xf numFmtId="0" fontId="21" fillId="4" borderId="15" xfId="18" applyFont="1" applyFill="1" applyBorder="1" applyAlignment="1">
      <alignment horizontal="center" vertical="center"/>
    </xf>
    <xf numFmtId="0" fontId="21" fillId="4" borderId="14" xfId="18" applyFont="1" applyFill="1" applyBorder="1" applyAlignment="1">
      <alignment horizontal="center" vertical="center"/>
    </xf>
    <xf numFmtId="0" fontId="21" fillId="3" borderId="15" xfId="20" applyFont="1" applyFill="1" applyBorder="1">
      <alignment horizontal="right" vertical="center" wrapText="1" indent="1" readingOrder="2"/>
    </xf>
    <xf numFmtId="0" fontId="21" fillId="3" borderId="19" xfId="18" applyFont="1" applyFill="1" applyBorder="1" applyAlignment="1">
      <alignment horizontal="center" vertical="center"/>
    </xf>
    <xf numFmtId="0" fontId="23" fillId="3" borderId="19" xfId="18" applyFont="1" applyFill="1" applyBorder="1" applyAlignment="1">
      <alignment horizontal="center" vertical="center"/>
    </xf>
    <xf numFmtId="0" fontId="21" fillId="4" borderId="18" xfId="18" applyFont="1" applyFill="1" applyBorder="1" applyAlignment="1">
      <alignment horizontal="center" vertical="center"/>
    </xf>
    <xf numFmtId="0" fontId="23" fillId="4" borderId="18" xfId="18" applyFont="1" applyFill="1" applyBorder="1" applyAlignment="1">
      <alignment horizontal="center" vertical="center"/>
    </xf>
    <xf numFmtId="0" fontId="23" fillId="4" borderId="14" xfId="18" applyFont="1" applyFill="1" applyBorder="1" applyAlignment="1">
      <alignment horizontal="center" vertical="center"/>
    </xf>
    <xf numFmtId="0" fontId="21" fillId="4" borderId="19" xfId="18" applyFont="1" applyFill="1" applyBorder="1" applyAlignment="1">
      <alignment horizontal="center" vertical="center"/>
    </xf>
    <xf numFmtId="0" fontId="23" fillId="4" borderId="19" xfId="18" applyFont="1" applyFill="1" applyBorder="1" applyAlignment="1">
      <alignment horizontal="center" vertical="center"/>
    </xf>
    <xf numFmtId="0" fontId="6" fillId="0" borderId="0" xfId="10" applyFont="1" applyBorder="1" applyAlignment="1">
      <alignment horizontal="center" vertical="center"/>
    </xf>
    <xf numFmtId="0" fontId="47" fillId="3" borderId="14" xfId="13" applyFont="1" applyFill="1" applyBorder="1" applyAlignment="1">
      <alignment horizontal="right" vertical="center" wrapText="1" indent="2" readingOrder="1"/>
    </xf>
    <xf numFmtId="0" fontId="23" fillId="3" borderId="14" xfId="13" applyFont="1" applyFill="1" applyBorder="1" applyAlignment="1">
      <alignment horizontal="left" vertical="center" wrapText="1" indent="1" readingOrder="1"/>
    </xf>
    <xf numFmtId="0" fontId="47" fillId="4" borderId="14" xfId="13" applyFont="1" applyFill="1" applyBorder="1" applyAlignment="1">
      <alignment horizontal="right" vertical="center" wrapText="1" indent="2" readingOrder="1"/>
    </xf>
    <xf numFmtId="0" fontId="23" fillId="4" borderId="14" xfId="13" applyFont="1" applyFill="1" applyBorder="1" applyAlignment="1">
      <alignment horizontal="left" vertical="center" wrapText="1" indent="1" readingOrder="1"/>
    </xf>
    <xf numFmtId="0" fontId="23" fillId="4" borderId="26" xfId="6" applyFont="1" applyFill="1" applyBorder="1" applyAlignment="1">
      <alignment horizontal="center" vertical="top" wrapText="1"/>
    </xf>
    <xf numFmtId="0" fontId="2" fillId="0" borderId="0" xfId="10" applyFont="1" applyAlignment="1"/>
    <xf numFmtId="0" fontId="2" fillId="0" borderId="0" xfId="10" applyFont="1" applyBorder="1" applyAlignment="1">
      <alignment horizontal="left" vertical="center"/>
    </xf>
    <xf numFmtId="1" fontId="21" fillId="0" borderId="0" xfId="10" applyNumberFormat="1" applyFont="1" applyBorder="1" applyAlignment="1">
      <alignment horizontal="left" vertical="center"/>
    </xf>
    <xf numFmtId="1" fontId="21" fillId="0" borderId="0" xfId="10" applyNumberFormat="1" applyFont="1" applyBorder="1" applyAlignment="1">
      <alignment horizontal="center" vertical="center"/>
    </xf>
    <xf numFmtId="0" fontId="21" fillId="0" borderId="0" xfId="10" applyFont="1" applyBorder="1" applyAlignment="1">
      <alignment horizontal="right" readingOrder="2"/>
    </xf>
    <xf numFmtId="0" fontId="22" fillId="0" borderId="0" xfId="10" applyFont="1"/>
    <xf numFmtId="0" fontId="21" fillId="0" borderId="0" xfId="14" applyFont="1" applyAlignment="1">
      <alignment horizontal="right" vertical="center" readingOrder="2"/>
    </xf>
    <xf numFmtId="0" fontId="22" fillId="0" borderId="0" xfId="10" applyFont="1" applyAlignment="1">
      <alignment horizontal="left"/>
    </xf>
    <xf numFmtId="0" fontId="23" fillId="0" borderId="0" xfId="10" applyFont="1" applyBorder="1" applyAlignment="1"/>
    <xf numFmtId="0" fontId="21" fillId="2" borderId="10" xfId="6" applyFont="1" applyBorder="1" applyAlignment="1">
      <alignment horizontal="center" vertical="center" wrapText="1"/>
    </xf>
    <xf numFmtId="3" fontId="2" fillId="0" borderId="0" xfId="10" applyNumberFormat="1" applyFont="1" applyAlignment="1">
      <alignment horizontal="center"/>
    </xf>
    <xf numFmtId="3" fontId="2" fillId="0" borderId="0" xfId="10" applyNumberFormat="1" applyFont="1"/>
    <xf numFmtId="0" fontId="21" fillId="2" borderId="0" xfId="6" applyFont="1" applyBorder="1" applyAlignment="1">
      <alignment horizontal="center" vertical="center" wrapText="1"/>
    </xf>
    <xf numFmtId="0" fontId="21" fillId="2" borderId="7" xfId="6" applyFont="1" applyBorder="1" applyAlignment="1">
      <alignment horizontal="center" vertical="center" wrapText="1"/>
    </xf>
    <xf numFmtId="0" fontId="21" fillId="4" borderId="20" xfId="0" applyFont="1" applyFill="1" applyBorder="1" applyAlignment="1">
      <alignment horizontal="center" wrapText="1"/>
    </xf>
    <xf numFmtId="3" fontId="2" fillId="0" borderId="0" xfId="10" applyNumberFormat="1" applyFont="1" applyAlignment="1">
      <alignment vertical="center"/>
    </xf>
    <xf numFmtId="0" fontId="19" fillId="0" borderId="64" xfId="0" applyFont="1" applyFill="1" applyBorder="1" applyAlignment="1">
      <alignment horizontal="left" vertical="center" wrapText="1" indent="1"/>
    </xf>
    <xf numFmtId="0" fontId="19" fillId="4" borderId="67" xfId="0" applyFont="1" applyFill="1" applyBorder="1" applyAlignment="1">
      <alignment horizontal="left" vertical="center" wrapText="1" indent="1"/>
    </xf>
    <xf numFmtId="0" fontId="19" fillId="0" borderId="67" xfId="0" applyFont="1" applyFill="1" applyBorder="1" applyAlignment="1">
      <alignment horizontal="left" vertical="center" wrapText="1" indent="1"/>
    </xf>
    <xf numFmtId="0" fontId="19" fillId="0" borderId="74" xfId="0" applyFont="1" applyFill="1" applyBorder="1" applyAlignment="1">
      <alignment horizontal="left" vertical="center" wrapText="1" indent="1"/>
    </xf>
    <xf numFmtId="0" fontId="21" fillId="0" borderId="65" xfId="0" applyFont="1" applyFill="1" applyBorder="1" applyAlignment="1">
      <alignment horizontal="right" vertical="center" wrapText="1" indent="1"/>
    </xf>
    <xf numFmtId="0" fontId="21" fillId="4" borderId="65" xfId="0" applyFont="1" applyFill="1" applyBorder="1" applyAlignment="1">
      <alignment horizontal="right" vertical="center" wrapText="1" indent="1"/>
    </xf>
    <xf numFmtId="0" fontId="21" fillId="0" borderId="72" xfId="0" applyFont="1" applyFill="1" applyBorder="1" applyAlignment="1">
      <alignment horizontal="right" vertical="center" wrapText="1" indent="1"/>
    </xf>
    <xf numFmtId="0" fontId="21" fillId="0" borderId="62" xfId="0" applyFont="1" applyFill="1" applyBorder="1" applyAlignment="1">
      <alignment horizontal="right" vertical="center" wrapText="1" indent="1"/>
    </xf>
    <xf numFmtId="0" fontId="21" fillId="4" borderId="75" xfId="0" applyFont="1" applyFill="1" applyBorder="1" applyAlignment="1">
      <alignment horizontal="center" vertical="center" wrapText="1"/>
    </xf>
    <xf numFmtId="0" fontId="21" fillId="4" borderId="31" xfId="0" applyFont="1" applyFill="1" applyBorder="1" applyAlignment="1">
      <alignment horizontal="center" vertical="center" wrapText="1" readingOrder="1"/>
    </xf>
    <xf numFmtId="0" fontId="23" fillId="4" borderId="76" xfId="0" applyFont="1" applyFill="1" applyBorder="1" applyAlignment="1">
      <alignment horizontal="center" vertical="center" wrapText="1"/>
    </xf>
    <xf numFmtId="0" fontId="6" fillId="4" borderId="65" xfId="0" applyFont="1" applyFill="1" applyBorder="1" applyAlignment="1">
      <alignment horizontal="right" vertical="center"/>
    </xf>
    <xf numFmtId="0" fontId="21" fillId="4" borderId="67" xfId="0" applyFont="1" applyFill="1" applyBorder="1" applyAlignment="1">
      <alignment vertical="center" wrapText="1"/>
    </xf>
    <xf numFmtId="0" fontId="6" fillId="0" borderId="65" xfId="0" applyFont="1" applyFill="1" applyBorder="1" applyAlignment="1">
      <alignment horizontal="right" vertical="center" readingOrder="2"/>
    </xf>
    <xf numFmtId="0" fontId="21" fillId="0" borderId="67" xfId="0" applyFont="1" applyFill="1" applyBorder="1" applyAlignment="1">
      <alignment vertical="center" wrapText="1"/>
    </xf>
    <xf numFmtId="0" fontId="39" fillId="4" borderId="65" xfId="0" applyFont="1" applyFill="1" applyBorder="1" applyAlignment="1">
      <alignment horizontal="center" vertical="center" wrapText="1"/>
    </xf>
    <xf numFmtId="0" fontId="6" fillId="4" borderId="67" xfId="0" applyFont="1" applyFill="1" applyBorder="1" applyAlignment="1">
      <alignment horizontal="center" vertical="center" wrapText="1"/>
    </xf>
    <xf numFmtId="0" fontId="6" fillId="0" borderId="65" xfId="0" applyFont="1" applyFill="1" applyBorder="1" applyAlignment="1">
      <alignment horizontal="right" vertical="center" wrapText="1"/>
    </xf>
    <xf numFmtId="0" fontId="21" fillId="0" borderId="67" xfId="0" applyFont="1" applyFill="1" applyBorder="1" applyAlignment="1">
      <alignment horizontal="left" vertical="center" wrapText="1"/>
    </xf>
    <xf numFmtId="0" fontId="6" fillId="4" borderId="65" xfId="0" applyFont="1" applyFill="1" applyBorder="1" applyAlignment="1">
      <alignment horizontal="right" vertical="center" wrapText="1"/>
    </xf>
    <xf numFmtId="0" fontId="21" fillId="4" borderId="67" xfId="0" applyFont="1" applyFill="1" applyBorder="1"/>
    <xf numFmtId="0" fontId="21" fillId="4" borderId="67" xfId="0" applyFont="1" applyFill="1" applyBorder="1" applyAlignment="1">
      <alignment wrapText="1"/>
    </xf>
    <xf numFmtId="0" fontId="2" fillId="0" borderId="63" xfId="0" applyFont="1" applyFill="1" applyBorder="1" applyAlignment="1">
      <alignment horizontal="center" vertical="center"/>
    </xf>
    <xf numFmtId="0" fontId="2" fillId="4" borderId="66" xfId="0" applyFont="1" applyFill="1" applyBorder="1" applyAlignment="1">
      <alignment horizontal="center" vertical="center"/>
    </xf>
    <xf numFmtId="0" fontId="2" fillId="0" borderId="66" xfId="0" applyFont="1" applyFill="1" applyBorder="1" applyAlignment="1">
      <alignment horizontal="center" vertical="center"/>
    </xf>
    <xf numFmtId="0" fontId="2" fillId="0" borderId="73" xfId="0" applyFont="1" applyFill="1" applyBorder="1" applyAlignment="1">
      <alignment horizontal="center" vertical="center"/>
    </xf>
    <xf numFmtId="0" fontId="21" fillId="0" borderId="0" xfId="10" applyFont="1" applyBorder="1" applyAlignment="1">
      <alignment readingOrder="2"/>
    </xf>
    <xf numFmtId="0" fontId="35" fillId="0" borderId="0" xfId="10" applyFont="1" applyBorder="1" applyAlignment="1">
      <alignment vertical="center" readingOrder="2"/>
    </xf>
    <xf numFmtId="0" fontId="21" fillId="0" borderId="0" xfId="10" applyFont="1" applyAlignment="1">
      <alignment vertical="center"/>
    </xf>
    <xf numFmtId="0" fontId="2" fillId="0" borderId="0" xfId="10" applyFont="1" applyBorder="1" applyAlignment="1">
      <alignment vertical="center" wrapText="1"/>
    </xf>
    <xf numFmtId="0" fontId="2" fillId="0" borderId="0" xfId="10" applyFont="1" applyBorder="1" applyAlignment="1">
      <alignment horizontal="center"/>
    </xf>
    <xf numFmtId="3" fontId="2" fillId="0" borderId="0" xfId="10" applyNumberFormat="1" applyFont="1" applyBorder="1" applyAlignment="1">
      <alignment vertical="center"/>
    </xf>
    <xf numFmtId="0" fontId="6" fillId="2" borderId="0" xfId="20" applyFont="1" applyBorder="1" applyAlignment="1">
      <alignment horizontal="center" vertical="center" wrapText="1" readingOrder="2"/>
    </xf>
    <xf numFmtId="0" fontId="6" fillId="4" borderId="14" xfId="20" applyFont="1" applyFill="1" applyBorder="1" applyAlignment="1">
      <alignment horizontal="center" vertical="center" wrapText="1" readingOrder="2"/>
    </xf>
    <xf numFmtId="0" fontId="6" fillId="3" borderId="14" xfId="20" applyFont="1" applyFill="1" applyBorder="1" applyAlignment="1">
      <alignment horizontal="center" vertical="center" wrapText="1" readingOrder="2"/>
    </xf>
    <xf numFmtId="0" fontId="6" fillId="0" borderId="17" xfId="20" applyFont="1" applyFill="1" applyBorder="1" applyAlignment="1">
      <alignment horizontal="center" vertical="center" wrapText="1" readingOrder="2"/>
    </xf>
    <xf numFmtId="3" fontId="2" fillId="0" borderId="17" xfId="21" applyNumberFormat="1" applyFont="1" applyFill="1" applyBorder="1" applyAlignment="1">
      <alignment horizontal="right" vertical="center" indent="1"/>
    </xf>
    <xf numFmtId="0" fontId="2" fillId="0" borderId="0" xfId="10" applyFont="1" applyAlignment="1">
      <alignment horizontal="right" wrapText="1" readingOrder="2"/>
    </xf>
    <xf numFmtId="1" fontId="21" fillId="0" borderId="0" xfId="0" applyNumberFormat="1" applyFont="1" applyBorder="1" applyAlignment="1">
      <alignment horizontal="center" vertical="center"/>
    </xf>
    <xf numFmtId="3" fontId="21" fillId="3" borderId="15" xfId="21" applyNumberFormat="1" applyFont="1" applyFill="1" applyBorder="1" applyAlignment="1">
      <alignment horizontal="right" vertical="center" indent="1"/>
    </xf>
    <xf numFmtId="3" fontId="21" fillId="3" borderId="14" xfId="21" applyNumberFormat="1" applyFont="1" applyFill="1" applyBorder="1" applyAlignment="1">
      <alignment horizontal="right" vertical="center" indent="1"/>
    </xf>
    <xf numFmtId="3" fontId="21" fillId="4" borderId="14" xfId="21" applyNumberFormat="1" applyFont="1" applyFill="1" applyBorder="1" applyAlignment="1">
      <alignment horizontal="right" vertical="center" indent="1"/>
    </xf>
    <xf numFmtId="3" fontId="21" fillId="3" borderId="17" xfId="21" applyNumberFormat="1" applyFont="1" applyFill="1" applyBorder="1" applyAlignment="1">
      <alignment horizontal="right" vertical="center" indent="1"/>
    </xf>
    <xf numFmtId="3" fontId="21" fillId="3" borderId="18" xfId="18" applyNumberFormat="1" applyFont="1" applyFill="1" applyBorder="1" applyAlignment="1">
      <alignment horizontal="right" vertical="center" indent="1"/>
    </xf>
    <xf numFmtId="3" fontId="21" fillId="3" borderId="19" xfId="18" applyNumberFormat="1" applyFont="1" applyFill="1" applyBorder="1" applyAlignment="1">
      <alignment horizontal="right" vertical="center" indent="1"/>
    </xf>
    <xf numFmtId="0" fontId="2" fillId="0" borderId="0" xfId="0" applyFont="1"/>
    <xf numFmtId="1" fontId="7" fillId="0" borderId="0" xfId="0" applyNumberFormat="1" applyFont="1" applyBorder="1" applyAlignment="1">
      <alignment horizontal="center" vertical="center"/>
    </xf>
    <xf numFmtId="3" fontId="21" fillId="3" borderId="18" xfId="21" applyNumberFormat="1" applyFont="1" applyFill="1" applyBorder="1" applyAlignment="1">
      <alignment horizontal="right" vertical="center" indent="1"/>
    </xf>
    <xf numFmtId="0" fontId="7" fillId="3" borderId="15" xfId="22" applyFont="1" applyFill="1" applyBorder="1">
      <alignment horizontal="left" vertical="center" wrapText="1" indent="1"/>
    </xf>
    <xf numFmtId="0" fontId="8" fillId="0" borderId="0" xfId="0" applyFont="1" applyBorder="1"/>
    <xf numFmtId="3" fontId="21" fillId="4" borderId="16" xfId="21" applyNumberFormat="1" applyFont="1" applyFill="1" applyBorder="1" applyAlignment="1">
      <alignment horizontal="right" vertical="center" indent="1"/>
    </xf>
    <xf numFmtId="3" fontId="21" fillId="4" borderId="19" xfId="21" applyNumberFormat="1" applyFont="1" applyFill="1" applyBorder="1" applyAlignment="1">
      <alignment horizontal="right" vertical="center" indent="1"/>
    </xf>
    <xf numFmtId="0" fontId="2" fillId="0" borderId="0" xfId="0" applyFont="1" applyAlignment="1">
      <alignment horizontal="center"/>
    </xf>
    <xf numFmtId="0" fontId="8" fillId="0" borderId="0" xfId="0" applyFont="1"/>
    <xf numFmtId="0" fontId="51" fillId="0" borderId="0" xfId="0" applyFont="1" applyAlignment="1">
      <alignment horizontal="centerContinuous" vertical="center"/>
    </xf>
    <xf numFmtId="0" fontId="8" fillId="0" borderId="0" xfId="0" applyFont="1" applyAlignment="1">
      <alignment horizontal="centerContinuous" vertical="center"/>
    </xf>
    <xf numFmtId="0" fontId="21" fillId="3" borderId="14" xfId="19" applyFont="1" applyFill="1" applyBorder="1">
      <alignment horizontal="right" vertical="center" indent="1"/>
    </xf>
    <xf numFmtId="3" fontId="21" fillId="3" borderId="14" xfId="19" applyNumberFormat="1" applyFont="1" applyFill="1" applyBorder="1" applyAlignment="1">
      <alignment horizontal="right" vertical="center" indent="1"/>
    </xf>
    <xf numFmtId="0" fontId="21" fillId="4" borderId="17" xfId="19" applyFont="1" applyFill="1" applyBorder="1">
      <alignment horizontal="right" vertical="center" indent="1"/>
    </xf>
    <xf numFmtId="3" fontId="21" fillId="4" borderId="17" xfId="19" applyNumberFormat="1" applyFont="1" applyFill="1" applyBorder="1" applyAlignment="1">
      <alignment horizontal="right" vertical="center" indent="1"/>
    </xf>
    <xf numFmtId="3" fontId="21" fillId="3" borderId="14" xfId="18" applyNumberFormat="1" applyFont="1" applyFill="1" applyBorder="1" applyAlignment="1">
      <alignment horizontal="right" vertical="center" indent="1"/>
    </xf>
    <xf numFmtId="3" fontId="21" fillId="3" borderId="16" xfId="18" applyNumberFormat="1" applyFont="1" applyFill="1" applyBorder="1" applyAlignment="1">
      <alignment horizontal="right" vertical="center" indent="1"/>
    </xf>
    <xf numFmtId="0" fontId="51" fillId="0" borderId="0" xfId="0" applyFont="1" applyAlignment="1">
      <alignment vertical="center"/>
    </xf>
    <xf numFmtId="0" fontId="21" fillId="4" borderId="14" xfId="19" applyFont="1" applyFill="1" applyBorder="1">
      <alignment horizontal="right" vertical="center" indent="1"/>
    </xf>
    <xf numFmtId="3" fontId="21" fillId="4" borderId="14" xfId="19" applyNumberFormat="1" applyFont="1" applyFill="1" applyBorder="1">
      <alignment horizontal="right" vertical="center" indent="1"/>
    </xf>
    <xf numFmtId="3" fontId="21" fillId="3" borderId="14" xfId="19" applyNumberFormat="1" applyFont="1" applyFill="1" applyBorder="1">
      <alignment horizontal="right" vertical="center" indent="1"/>
    </xf>
    <xf numFmtId="3" fontId="21" fillId="4" borderId="17" xfId="19" applyNumberFormat="1" applyFont="1" applyFill="1" applyBorder="1">
      <alignment horizontal="right" vertical="center" indent="1"/>
    </xf>
    <xf numFmtId="3" fontId="21" fillId="3" borderId="18" xfId="21" applyNumberFormat="1" applyFont="1" applyFill="1" applyBorder="1">
      <alignment horizontal="right" vertical="center" indent="1"/>
    </xf>
    <xf numFmtId="3" fontId="21" fillId="4" borderId="14" xfId="21" applyNumberFormat="1" applyFont="1" applyFill="1" applyBorder="1">
      <alignment horizontal="right" vertical="center" indent="1"/>
    </xf>
    <xf numFmtId="3" fontId="21" fillId="3" borderId="14" xfId="21" applyNumberFormat="1" applyFont="1" applyFill="1" applyBorder="1">
      <alignment horizontal="right" vertical="center" indent="1"/>
    </xf>
    <xf numFmtId="0" fontId="21" fillId="3" borderId="16" xfId="19" applyFont="1" applyFill="1" applyBorder="1">
      <alignment horizontal="right" vertical="center" indent="1"/>
    </xf>
    <xf numFmtId="3" fontId="21" fillId="3" borderId="16" xfId="19" applyNumberFormat="1" applyFont="1" applyFill="1" applyBorder="1">
      <alignment horizontal="right" vertical="center" indent="1"/>
    </xf>
    <xf numFmtId="3" fontId="21" fillId="4" borderId="18" xfId="21" applyNumberFormat="1" applyFont="1" applyFill="1" applyBorder="1">
      <alignment horizontal="right" vertical="center" indent="1"/>
    </xf>
    <xf numFmtId="3" fontId="21" fillId="4" borderId="15" xfId="21" applyNumberFormat="1" applyFont="1" applyFill="1" applyBorder="1">
      <alignment horizontal="right" vertical="center" indent="1"/>
    </xf>
    <xf numFmtId="3" fontId="21" fillId="4" borderId="26" xfId="21" applyNumberFormat="1" applyFont="1" applyFill="1" applyBorder="1">
      <alignment horizontal="right" vertical="center" indent="1"/>
    </xf>
    <xf numFmtId="3" fontId="21" fillId="3" borderId="15" xfId="19" applyNumberFormat="1" applyFont="1" applyFill="1" applyBorder="1" applyAlignment="1">
      <alignment horizontal="right" vertical="center" indent="1"/>
    </xf>
    <xf numFmtId="3" fontId="21" fillId="4" borderId="14" xfId="19" applyNumberFormat="1" applyFont="1" applyFill="1" applyBorder="1" applyAlignment="1">
      <alignment horizontal="right" vertical="center" indent="1"/>
    </xf>
    <xf numFmtId="49" fontId="52" fillId="0" borderId="0" xfId="0" applyNumberFormat="1" applyFont="1" applyAlignment="1">
      <alignment vertical="center"/>
    </xf>
    <xf numFmtId="3" fontId="21" fillId="4" borderId="19" xfId="18" applyNumberFormat="1" applyFont="1" applyFill="1" applyBorder="1" applyAlignment="1">
      <alignment horizontal="right" vertical="center" indent="1"/>
    </xf>
    <xf numFmtId="0" fontId="21" fillId="3" borderId="17" xfId="19" applyFont="1" applyFill="1" applyBorder="1">
      <alignment horizontal="right" vertical="center" indent="1"/>
    </xf>
    <xf numFmtId="3" fontId="21" fillId="3" borderId="17" xfId="19" applyNumberFormat="1" applyFont="1" applyFill="1" applyBorder="1" applyAlignment="1">
      <alignment horizontal="right" vertical="center" indent="1"/>
    </xf>
    <xf numFmtId="3" fontId="21" fillId="4" borderId="18" xfId="18" applyNumberFormat="1" applyFont="1" applyFill="1" applyBorder="1" applyAlignment="1">
      <alignment horizontal="right" vertical="center" indent="1"/>
    </xf>
    <xf numFmtId="3" fontId="21" fillId="4" borderId="14" xfId="18" applyNumberFormat="1" applyFont="1" applyFill="1" applyBorder="1" applyAlignment="1">
      <alignment horizontal="right" vertical="center" indent="1"/>
    </xf>
    <xf numFmtId="3" fontId="21" fillId="4" borderId="16" xfId="18" applyNumberFormat="1" applyFont="1" applyFill="1" applyBorder="1" applyAlignment="1">
      <alignment horizontal="left" vertical="center" wrapText="1" indent="1"/>
    </xf>
    <xf numFmtId="0" fontId="7" fillId="0" borderId="0" xfId="14" applyFont="1" applyAlignment="1">
      <alignment horizontal="right" vertical="center" readingOrder="2"/>
    </xf>
    <xf numFmtId="0" fontId="23" fillId="0" borderId="0" xfId="15" applyFont="1">
      <alignment horizontal="left" vertical="center"/>
    </xf>
    <xf numFmtId="0" fontId="22" fillId="0" borderId="0" xfId="0" applyFont="1" applyAlignment="1">
      <alignment horizontal="right" vertical="center" readingOrder="2"/>
    </xf>
    <xf numFmtId="0" fontId="23" fillId="0" borderId="0" xfId="0" applyFont="1" applyAlignment="1">
      <alignment horizontal="left" vertical="center"/>
    </xf>
    <xf numFmtId="0" fontId="2" fillId="3" borderId="0" xfId="0" applyFont="1" applyFill="1" applyAlignment="1">
      <alignment vertical="center"/>
    </xf>
    <xf numFmtId="0" fontId="2" fillId="0" borderId="0" xfId="0" applyFont="1" applyAlignment="1">
      <alignment horizontal="right" vertical="center" wrapText="1"/>
    </xf>
    <xf numFmtId="0" fontId="2" fillId="0" borderId="0" xfId="0" applyFont="1" applyAlignment="1">
      <alignment horizontal="center" vertical="center"/>
    </xf>
    <xf numFmtId="1" fontId="21" fillId="0" borderId="0" xfId="0" applyNumberFormat="1" applyFont="1" applyBorder="1" applyAlignment="1">
      <alignment horizontal="left" vertical="center"/>
    </xf>
    <xf numFmtId="0" fontId="21" fillId="3" borderId="15" xfId="19" applyFont="1" applyFill="1" applyBorder="1" applyAlignment="1">
      <alignment horizontal="center" vertical="center"/>
    </xf>
    <xf numFmtId="0" fontId="21" fillId="4" borderId="14" xfId="19" applyFont="1" applyFill="1" applyBorder="1" applyAlignment="1">
      <alignment horizontal="center" vertical="center"/>
    </xf>
    <xf numFmtId="0" fontId="21" fillId="3" borderId="14" xfId="19" applyFont="1" applyFill="1" applyBorder="1" applyAlignment="1">
      <alignment horizontal="center" vertical="center"/>
    </xf>
    <xf numFmtId="0" fontId="21" fillId="4" borderId="17" xfId="19" applyFont="1" applyFill="1" applyBorder="1" applyAlignment="1">
      <alignment horizontal="center" vertical="center"/>
    </xf>
    <xf numFmtId="0" fontId="21" fillId="3" borderId="19" xfId="18" applyFont="1" applyFill="1" applyBorder="1" applyAlignment="1">
      <alignment vertical="center"/>
    </xf>
    <xf numFmtId="3" fontId="21" fillId="3" borderId="26" xfId="19" applyNumberFormat="1" applyFont="1" applyFill="1" applyBorder="1">
      <alignment horizontal="right" vertical="center" indent="1"/>
    </xf>
    <xf numFmtId="3" fontId="21" fillId="3" borderId="19" xfId="19" applyNumberFormat="1" applyFont="1" applyFill="1" applyBorder="1">
      <alignment horizontal="right" vertical="center" indent="1"/>
    </xf>
    <xf numFmtId="3" fontId="21" fillId="4" borderId="19" xfId="19" applyNumberFormat="1" applyFont="1" applyFill="1" applyBorder="1">
      <alignment horizontal="right" vertical="center" indent="1"/>
    </xf>
    <xf numFmtId="0" fontId="12" fillId="0" borderId="0" xfId="10" applyFont="1" applyAlignment="1">
      <alignment vertical="center"/>
    </xf>
    <xf numFmtId="1" fontId="2" fillId="0" borderId="0" xfId="0" applyNumberFormat="1" applyFont="1"/>
    <xf numFmtId="0" fontId="22" fillId="0" borderId="0" xfId="0" applyFont="1" applyBorder="1" applyAlignment="1">
      <alignment horizontal="right" vertical="center" readingOrder="2"/>
    </xf>
    <xf numFmtId="0" fontId="23" fillId="0" borderId="0" xfId="0" applyFont="1"/>
    <xf numFmtId="0" fontId="21" fillId="4" borderId="25" xfId="10" applyFont="1" applyFill="1" applyBorder="1" applyAlignment="1">
      <alignment horizontal="center" readingOrder="2"/>
    </xf>
    <xf numFmtId="0" fontId="23" fillId="4" borderId="26" xfId="10" applyFont="1" applyFill="1" applyBorder="1" applyAlignment="1">
      <alignment horizontal="center" vertical="top" readingOrder="2"/>
    </xf>
    <xf numFmtId="3" fontId="21" fillId="3" borderId="15" xfId="10" applyNumberFormat="1" applyFont="1" applyFill="1" applyBorder="1" applyAlignment="1">
      <alignment horizontal="right" vertical="center" indent="1"/>
    </xf>
    <xf numFmtId="3" fontId="21" fillId="4" borderId="14" xfId="10" applyNumberFormat="1" applyFont="1" applyFill="1" applyBorder="1" applyAlignment="1">
      <alignment horizontal="right" vertical="center" indent="1"/>
    </xf>
    <xf numFmtId="3" fontId="21" fillId="3" borderId="14" xfId="10" applyNumberFormat="1" applyFont="1" applyFill="1" applyBorder="1" applyAlignment="1">
      <alignment horizontal="right" vertical="center" indent="1"/>
    </xf>
    <xf numFmtId="3" fontId="21" fillId="4" borderId="17" xfId="10" applyNumberFormat="1" applyFont="1" applyFill="1" applyBorder="1" applyAlignment="1">
      <alignment horizontal="right" vertical="center" indent="1"/>
    </xf>
    <xf numFmtId="3" fontId="21" fillId="0" borderId="19" xfId="10" applyNumberFormat="1" applyFont="1" applyFill="1" applyBorder="1" applyAlignment="1">
      <alignment horizontal="right" vertical="center" indent="1"/>
    </xf>
    <xf numFmtId="1" fontId="7" fillId="0" borderId="0" xfId="10" applyNumberFormat="1" applyFont="1" applyBorder="1" applyAlignment="1">
      <alignment horizontal="left" vertical="center"/>
    </xf>
    <xf numFmtId="1" fontId="7" fillId="0" borderId="0" xfId="10" applyNumberFormat="1" applyFont="1" applyBorder="1" applyAlignment="1">
      <alignment horizontal="center" vertical="center"/>
    </xf>
    <xf numFmtId="0" fontId="8" fillId="0" borderId="0" xfId="10" applyFont="1" applyBorder="1" applyAlignment="1">
      <alignment horizontal="left" vertical="center"/>
    </xf>
    <xf numFmtId="3" fontId="2" fillId="3" borderId="18" xfId="21" applyNumberFormat="1" applyFont="1" applyFill="1" applyBorder="1" applyAlignment="1">
      <alignment horizontal="right" vertical="center" indent="1"/>
    </xf>
    <xf numFmtId="3" fontId="2" fillId="4" borderId="15" xfId="21" applyNumberFormat="1" applyFont="1" applyFill="1" applyBorder="1" applyAlignment="1">
      <alignment horizontal="right" vertical="center" indent="1"/>
    </xf>
    <xf numFmtId="3" fontId="2" fillId="4" borderId="18" xfId="21" applyNumberFormat="1" applyFont="1" applyFill="1" applyBorder="1" applyAlignment="1">
      <alignment horizontal="right" vertical="center" indent="1"/>
    </xf>
    <xf numFmtId="3" fontId="21" fillId="0" borderId="19" xfId="18" applyNumberFormat="1" applyFont="1" applyFill="1" applyBorder="1" applyAlignment="1">
      <alignment horizontal="right" vertical="center" indent="1"/>
    </xf>
    <xf numFmtId="0" fontId="7" fillId="4" borderId="20" xfId="6" applyFont="1" applyFill="1" applyBorder="1" applyAlignment="1">
      <alignment horizontal="center" wrapText="1"/>
    </xf>
    <xf numFmtId="0" fontId="32" fillId="4" borderId="26" xfId="6" applyFont="1" applyFill="1" applyBorder="1" applyAlignment="1">
      <alignment horizontal="center" vertical="top" wrapText="1"/>
    </xf>
    <xf numFmtId="0" fontId="7" fillId="3" borderId="15" xfId="13" applyFont="1" applyFill="1" applyBorder="1" applyAlignment="1">
      <alignment horizontal="right" vertical="center" wrapText="1" indent="2" readingOrder="1"/>
    </xf>
    <xf numFmtId="0" fontId="5" fillId="3" borderId="15" xfId="13" applyFont="1" applyFill="1" applyBorder="1" applyAlignment="1">
      <alignment horizontal="left" vertical="center" wrapText="1" indent="2" readingOrder="1"/>
    </xf>
    <xf numFmtId="0" fontId="7" fillId="4" borderId="14" xfId="13" applyFont="1" applyFill="1" applyBorder="1" applyAlignment="1">
      <alignment horizontal="right" vertical="center" wrapText="1" indent="2" readingOrder="1"/>
    </xf>
    <xf numFmtId="0" fontId="5" fillId="4" borderId="14" xfId="13" applyFont="1" applyFill="1" applyBorder="1" applyAlignment="1">
      <alignment horizontal="left" vertical="center" wrapText="1" indent="2" readingOrder="1"/>
    </xf>
    <xf numFmtId="0" fontId="8" fillId="0" borderId="0" xfId="10" applyFont="1"/>
    <xf numFmtId="0" fontId="7" fillId="4" borderId="17" xfId="13" applyFont="1" applyFill="1" applyBorder="1" applyAlignment="1">
      <alignment horizontal="right" vertical="center" wrapText="1" indent="2" readingOrder="1"/>
    </xf>
    <xf numFmtId="0" fontId="5" fillId="4" borderId="17" xfId="13" applyFont="1" applyFill="1" applyBorder="1" applyAlignment="1">
      <alignment horizontal="left" vertical="center" wrapText="1" indent="2" readingOrder="1"/>
    </xf>
    <xf numFmtId="0" fontId="2" fillId="0" borderId="66" xfId="21" applyFont="1" applyFill="1" applyBorder="1" applyAlignment="1">
      <alignment horizontal="right" vertical="center" indent="1"/>
    </xf>
    <xf numFmtId="0" fontId="21" fillId="0" borderId="66" xfId="21" applyFont="1" applyFill="1" applyBorder="1" applyAlignment="1">
      <alignment horizontal="right" vertical="center" indent="1"/>
    </xf>
    <xf numFmtId="0" fontId="2" fillId="4" borderId="66" xfId="21" applyFont="1" applyFill="1" applyBorder="1" applyAlignment="1">
      <alignment horizontal="right" vertical="center" indent="1"/>
    </xf>
    <xf numFmtId="0" fontId="21" fillId="4" borderId="66" xfId="21" applyFont="1" applyFill="1" applyBorder="1" applyAlignment="1">
      <alignment horizontal="right" vertical="center" indent="1"/>
    </xf>
    <xf numFmtId="0" fontId="2" fillId="0" borderId="63" xfId="21" applyFont="1" applyFill="1" applyBorder="1" applyAlignment="1">
      <alignment horizontal="right" vertical="center" indent="1"/>
    </xf>
    <xf numFmtId="0" fontId="21" fillId="0" borderId="63" xfId="21" applyFont="1" applyFill="1" applyBorder="1" applyAlignment="1">
      <alignment horizontal="right" vertical="center" indent="1"/>
    </xf>
    <xf numFmtId="3" fontId="21" fillId="4" borderId="18" xfId="21" applyNumberFormat="1" applyFont="1" applyFill="1" applyBorder="1" applyAlignment="1">
      <alignment horizontal="right" vertical="center" indent="1"/>
    </xf>
    <xf numFmtId="3" fontId="8" fillId="3" borderId="15" xfId="13" applyNumberFormat="1" applyFont="1" applyFill="1" applyBorder="1" applyAlignment="1">
      <alignment horizontal="left" vertical="center" wrapText="1" indent="1" readingOrder="1"/>
    </xf>
    <xf numFmtId="3" fontId="8" fillId="4" borderId="14" xfId="13" applyNumberFormat="1" applyFont="1" applyFill="1" applyBorder="1" applyAlignment="1">
      <alignment horizontal="left" vertical="center" wrapText="1" indent="1" readingOrder="1"/>
    </xf>
    <xf numFmtId="3" fontId="8" fillId="4" borderId="17" xfId="13" applyNumberFormat="1" applyFont="1" applyFill="1" applyBorder="1" applyAlignment="1">
      <alignment horizontal="left" vertical="center" wrapText="1" indent="1" readingOrder="1"/>
    </xf>
    <xf numFmtId="3" fontId="2" fillId="3" borderId="15" xfId="13" applyNumberFormat="1" applyFont="1" applyFill="1" applyBorder="1" applyAlignment="1">
      <alignment horizontal="right" vertical="center" indent="1"/>
    </xf>
    <xf numFmtId="3" fontId="2" fillId="4" borderId="14" xfId="13" applyNumberFormat="1" applyFont="1" applyFill="1" applyBorder="1" applyAlignment="1">
      <alignment horizontal="right" vertical="center" indent="1"/>
    </xf>
    <xf numFmtId="3" fontId="2" fillId="3" borderId="14" xfId="13" applyNumberFormat="1" applyFont="1" applyFill="1" applyBorder="1" applyAlignment="1">
      <alignment horizontal="right" vertical="center" indent="1"/>
    </xf>
    <xf numFmtId="3" fontId="2" fillId="4" borderId="17" xfId="13" applyNumberFormat="1" applyFont="1" applyFill="1" applyBorder="1" applyAlignment="1">
      <alignment horizontal="right" vertical="center" indent="1"/>
    </xf>
    <xf numFmtId="3" fontId="21" fillId="3" borderId="19" xfId="13" applyNumberFormat="1" applyFont="1" applyFill="1" applyBorder="1" applyAlignment="1">
      <alignment horizontal="right" vertical="center" indent="1"/>
    </xf>
    <xf numFmtId="0" fontId="47" fillId="3" borderId="18" xfId="13" applyFont="1" applyFill="1" applyBorder="1" applyAlignment="1">
      <alignment horizontal="right" vertical="center" wrapText="1" indent="2" readingOrder="1"/>
    </xf>
    <xf numFmtId="0" fontId="23" fillId="3" borderId="18" xfId="13" applyFont="1" applyFill="1" applyBorder="1" applyAlignment="1">
      <alignment horizontal="left" vertical="center" wrapText="1" indent="1" readingOrder="1"/>
    </xf>
    <xf numFmtId="0" fontId="47" fillId="3" borderId="16" xfId="13" applyFont="1" applyFill="1" applyBorder="1" applyAlignment="1">
      <alignment horizontal="right" vertical="center" wrapText="1" indent="2" readingOrder="1"/>
    </xf>
    <xf numFmtId="0" fontId="23" fillId="3" borderId="16" xfId="13" applyFont="1" applyFill="1" applyBorder="1" applyAlignment="1">
      <alignment horizontal="left" vertical="center" wrapText="1" indent="1" readingOrder="1"/>
    </xf>
    <xf numFmtId="0" fontId="21" fillId="4" borderId="19" xfId="0" applyFont="1" applyFill="1" applyBorder="1" applyAlignment="1">
      <alignment horizontal="center" vertical="center" readingOrder="2"/>
    </xf>
    <xf numFmtId="0" fontId="23" fillId="4" borderId="19" xfId="0" applyFont="1" applyFill="1" applyBorder="1" applyAlignment="1">
      <alignment horizontal="center" vertical="center"/>
    </xf>
    <xf numFmtId="0" fontId="23" fillId="4" borderId="26" xfId="0" applyFont="1" applyFill="1" applyBorder="1" applyAlignment="1">
      <alignment horizontal="center" vertical="center" readingOrder="2"/>
    </xf>
    <xf numFmtId="0" fontId="21" fillId="3" borderId="77" xfId="20" applyFont="1" applyFill="1" applyBorder="1">
      <alignment horizontal="right" vertical="center" wrapText="1" indent="1" readingOrder="2"/>
    </xf>
    <xf numFmtId="0" fontId="19" fillId="3" borderId="78" xfId="22" applyFont="1" applyFill="1" applyBorder="1">
      <alignment horizontal="left" vertical="center" wrapText="1" indent="1"/>
    </xf>
    <xf numFmtId="0" fontId="21" fillId="4" borderId="79" xfId="20" applyFont="1" applyFill="1" applyBorder="1">
      <alignment horizontal="right" vertical="center" wrapText="1" indent="1" readingOrder="2"/>
    </xf>
    <xf numFmtId="0" fontId="19" fillId="4" borderId="80" xfId="22" applyFont="1" applyFill="1" applyBorder="1">
      <alignment horizontal="left" vertical="center" wrapText="1" indent="1"/>
    </xf>
    <xf numFmtId="0" fontId="21" fillId="3" borderId="79" xfId="20" applyFont="1" applyFill="1" applyBorder="1">
      <alignment horizontal="right" vertical="center" wrapText="1" indent="1" readingOrder="2"/>
    </xf>
    <xf numFmtId="0" fontId="19" fillId="3" borderId="80" xfId="22" applyFont="1" applyFill="1" applyBorder="1">
      <alignment horizontal="left" vertical="center" wrapText="1" indent="1"/>
    </xf>
    <xf numFmtId="0" fontId="21" fillId="4" borderId="25" xfId="0" applyFont="1" applyFill="1" applyBorder="1" applyAlignment="1">
      <alignment horizontal="center" vertical="center" readingOrder="2"/>
    </xf>
    <xf numFmtId="0" fontId="21" fillId="3" borderId="69" xfId="20" applyFont="1" applyFill="1" applyBorder="1">
      <alignment horizontal="right" vertical="center" wrapText="1" indent="1" readingOrder="2"/>
    </xf>
    <xf numFmtId="0" fontId="19" fillId="3" borderId="70" xfId="22" applyFont="1" applyFill="1" applyBorder="1">
      <alignment horizontal="left" vertical="center" wrapText="1" indent="1"/>
    </xf>
    <xf numFmtId="0" fontId="21" fillId="4" borderId="32" xfId="0" applyFont="1" applyFill="1" applyBorder="1" applyAlignment="1">
      <alignment horizontal="center" vertical="center" readingOrder="2"/>
    </xf>
    <xf numFmtId="0" fontId="23" fillId="4" borderId="33" xfId="0" applyFont="1" applyFill="1" applyBorder="1" applyAlignment="1">
      <alignment horizontal="center" vertical="center"/>
    </xf>
    <xf numFmtId="3" fontId="0" fillId="0" borderId="71" xfId="0" applyNumberFormat="1" applyBorder="1" applyAlignment="1">
      <alignment horizontal="right" vertical="center" indent="1"/>
    </xf>
    <xf numFmtId="3" fontId="0" fillId="4" borderId="66" xfId="0" applyNumberFormat="1" applyFill="1" applyBorder="1" applyAlignment="1">
      <alignment horizontal="right" vertical="center" indent="1"/>
    </xf>
    <xf numFmtId="3" fontId="0" fillId="0" borderId="66" xfId="0" applyNumberFormat="1" applyBorder="1" applyAlignment="1">
      <alignment horizontal="right" vertical="center" indent="1"/>
    </xf>
    <xf numFmtId="3" fontId="0" fillId="0" borderId="68" xfId="0" applyNumberFormat="1" applyBorder="1" applyAlignment="1">
      <alignment horizontal="right" vertical="center" indent="1"/>
    </xf>
    <xf numFmtId="3" fontId="21" fillId="4" borderId="31" xfId="0" applyNumberFormat="1" applyFont="1" applyFill="1" applyBorder="1" applyAlignment="1">
      <alignment horizontal="right" vertical="center" indent="1"/>
    </xf>
    <xf numFmtId="3" fontId="0" fillId="0" borderId="15" xfId="0" applyNumberFormat="1" applyBorder="1" applyAlignment="1">
      <alignment horizontal="right" vertical="center" indent="1"/>
    </xf>
    <xf numFmtId="3" fontId="0" fillId="4" borderId="14" xfId="0" applyNumberFormat="1" applyFill="1" applyBorder="1" applyAlignment="1">
      <alignment horizontal="right" vertical="center" indent="1"/>
    </xf>
    <xf numFmtId="3" fontId="0" fillId="0" borderId="14" xfId="0" applyNumberFormat="1" applyBorder="1" applyAlignment="1">
      <alignment horizontal="right" vertical="center" indent="1"/>
    </xf>
    <xf numFmtId="3" fontId="0" fillId="0" borderId="17" xfId="0" applyNumberFormat="1" applyBorder="1" applyAlignment="1">
      <alignment horizontal="right" vertical="center" indent="1"/>
    </xf>
    <xf numFmtId="3" fontId="21" fillId="4" borderId="19" xfId="0" applyNumberFormat="1" applyFont="1" applyFill="1" applyBorder="1" applyAlignment="1">
      <alignment horizontal="right" vertical="center" indent="1"/>
    </xf>
    <xf numFmtId="3" fontId="2" fillId="0" borderId="18" xfId="10" applyNumberFormat="1" applyFont="1" applyBorder="1" applyAlignment="1">
      <alignment horizontal="right" vertical="center" indent="1"/>
    </xf>
    <xf numFmtId="3" fontId="2" fillId="0" borderId="14" xfId="10" applyNumberFormat="1" applyFont="1" applyBorder="1" applyAlignment="1">
      <alignment horizontal="right" vertical="center" indent="1"/>
    </xf>
    <xf numFmtId="3" fontId="2" fillId="0" borderId="16" xfId="10" applyNumberFormat="1" applyFont="1" applyBorder="1" applyAlignment="1">
      <alignment horizontal="right" vertical="center" indent="1"/>
    </xf>
    <xf numFmtId="3" fontId="21" fillId="0" borderId="14" xfId="19" applyNumberFormat="1" applyFont="1" applyFill="1" applyBorder="1" applyAlignment="1">
      <alignment horizontal="right" vertical="center" indent="1"/>
    </xf>
    <xf numFmtId="3" fontId="2" fillId="3" borderId="15" xfId="20" applyNumberFormat="1" applyFont="1" applyFill="1" applyBorder="1" applyAlignment="1">
      <alignment horizontal="right" vertical="center" indent="1"/>
    </xf>
    <xf numFmtId="3" fontId="2" fillId="3" borderId="14" xfId="20" applyNumberFormat="1" applyFont="1" applyFill="1" applyBorder="1" applyAlignment="1">
      <alignment horizontal="right" vertical="center" indent="1"/>
    </xf>
    <xf numFmtId="3" fontId="2" fillId="4" borderId="14" xfId="20" applyNumberFormat="1" applyFont="1" applyFill="1" applyBorder="1" applyAlignment="1">
      <alignment horizontal="right" vertical="center" indent="1"/>
    </xf>
    <xf numFmtId="3" fontId="2" fillId="3" borderId="17" xfId="20" applyNumberFormat="1" applyFont="1" applyFill="1" applyBorder="1" applyAlignment="1">
      <alignment horizontal="right" vertical="center" indent="1"/>
    </xf>
    <xf numFmtId="0" fontId="21" fillId="0" borderId="0" xfId="10" applyFont="1" applyBorder="1" applyAlignment="1">
      <alignment horizontal="center" vertical="center" readingOrder="2"/>
    </xf>
    <xf numFmtId="0" fontId="21" fillId="0" borderId="0" xfId="10" applyFont="1" applyBorder="1"/>
    <xf numFmtId="3" fontId="21" fillId="3" borderId="16" xfId="21" applyNumberFormat="1" applyFont="1" applyFill="1" applyBorder="1" applyAlignment="1">
      <alignment horizontal="right" vertical="center" indent="1"/>
    </xf>
    <xf numFmtId="0" fontId="21" fillId="0" borderId="0" xfId="10" applyFont="1" applyBorder="1" applyAlignment="1">
      <alignment vertical="center" readingOrder="2"/>
    </xf>
    <xf numFmtId="0" fontId="21" fillId="4" borderId="25" xfId="0" applyFont="1" applyFill="1" applyBorder="1" applyAlignment="1">
      <alignment horizontal="center" vertical="center" readingOrder="2"/>
    </xf>
    <xf numFmtId="0" fontId="2" fillId="0" borderId="0" xfId="10" applyFont="1" applyAlignment="1">
      <alignment vertical="center" wrapText="1"/>
    </xf>
    <xf numFmtId="0" fontId="21" fillId="3" borderId="65" xfId="0" applyFont="1" applyFill="1" applyBorder="1" applyAlignment="1">
      <alignment horizontal="right" vertical="center" wrapText="1" indent="1"/>
    </xf>
    <xf numFmtId="0" fontId="2" fillId="3" borderId="66" xfId="0" applyFont="1" applyFill="1" applyBorder="1" applyAlignment="1">
      <alignment horizontal="center" vertical="center"/>
    </xf>
    <xf numFmtId="0" fontId="19" fillId="3" borderId="67" xfId="0" applyFont="1" applyFill="1" applyBorder="1" applyAlignment="1">
      <alignment horizontal="left" vertical="center" wrapText="1" indent="1"/>
    </xf>
    <xf numFmtId="0" fontId="6" fillId="3" borderId="65" xfId="0" applyFont="1" applyFill="1" applyBorder="1" applyAlignment="1">
      <alignment horizontal="right" vertical="center"/>
    </xf>
    <xf numFmtId="0" fontId="21" fillId="3" borderId="67" xfId="0" applyFont="1" applyFill="1" applyBorder="1" applyAlignment="1">
      <alignment vertical="center" wrapText="1"/>
    </xf>
    <xf numFmtId="3" fontId="21" fillId="4" borderId="81" xfId="19" applyNumberFormat="1" applyFont="1" applyFill="1" applyBorder="1">
      <alignment horizontal="right" vertical="center" indent="1"/>
    </xf>
    <xf numFmtId="0" fontId="54" fillId="0" borderId="0" xfId="0" applyFont="1" applyAlignment="1">
      <alignment horizontal="center"/>
    </xf>
    <xf numFmtId="3" fontId="21" fillId="4" borderId="19" xfId="21" applyNumberFormat="1" applyFont="1" applyFill="1" applyBorder="1" applyAlignment="1">
      <alignment horizontal="center" vertical="center"/>
    </xf>
    <xf numFmtId="3" fontId="2" fillId="4" borderId="14" xfId="21" applyNumberFormat="1" applyFont="1" applyFill="1" applyBorder="1" applyAlignment="1">
      <alignment horizontal="center" vertical="center"/>
    </xf>
    <xf numFmtId="0" fontId="21" fillId="4" borderId="22" xfId="0" applyFont="1" applyFill="1" applyBorder="1" applyAlignment="1">
      <alignment horizontal="center" vertical="center" wrapText="1"/>
    </xf>
    <xf numFmtId="0" fontId="6" fillId="0" borderId="0" xfId="2" applyFont="1" applyAlignment="1">
      <alignment horizontal="center" vertical="center"/>
    </xf>
    <xf numFmtId="0" fontId="21" fillId="4" borderId="21" xfId="0" applyFont="1" applyFill="1" applyBorder="1" applyAlignment="1">
      <alignment horizontal="center" wrapText="1"/>
    </xf>
    <xf numFmtId="3" fontId="21" fillId="4" borderId="14" xfId="10" applyNumberFormat="1" applyFont="1" applyFill="1" applyBorder="1" applyAlignment="1">
      <alignment horizontal="right" vertical="center"/>
    </xf>
    <xf numFmtId="3" fontId="21" fillId="3" borderId="14" xfId="10" applyNumberFormat="1" applyFont="1" applyFill="1" applyBorder="1" applyAlignment="1">
      <alignment horizontal="right" vertical="center"/>
    </xf>
    <xf numFmtId="0" fontId="21" fillId="2" borderId="10" xfId="6" applyFont="1" applyBorder="1" applyAlignment="1">
      <alignment horizontal="center" vertical="center" wrapText="1"/>
    </xf>
    <xf numFmtId="0" fontId="21" fillId="2" borderId="7" xfId="6" applyFont="1" applyBorder="1" applyAlignment="1">
      <alignment horizontal="center" vertical="center" wrapText="1"/>
    </xf>
    <xf numFmtId="0" fontId="21" fillId="0" borderId="14" xfId="20" applyFont="1" applyFill="1" applyBorder="1">
      <alignment horizontal="right" vertical="center" wrapText="1" indent="1" readingOrder="2"/>
    </xf>
    <xf numFmtId="0" fontId="19" fillId="0" borderId="14" xfId="22" applyFont="1" applyFill="1" applyBorder="1" applyAlignment="1">
      <alignment horizontal="left" vertical="center" wrapText="1"/>
    </xf>
    <xf numFmtId="0" fontId="21" fillId="4" borderId="19" xfId="0" applyFont="1" applyFill="1" applyBorder="1" applyAlignment="1">
      <alignment horizontal="center" vertical="center" wrapText="1"/>
    </xf>
    <xf numFmtId="3" fontId="2" fillId="3" borderId="19" xfId="10" applyNumberFormat="1" applyFont="1" applyFill="1" applyBorder="1" applyAlignment="1">
      <alignment horizontal="center" vertical="center"/>
    </xf>
    <xf numFmtId="3" fontId="21" fillId="3" borderId="19" xfId="21" applyNumberFormat="1" applyFont="1" applyFill="1" applyBorder="1" applyAlignment="1">
      <alignment horizontal="center" vertical="center"/>
    </xf>
    <xf numFmtId="0" fontId="21" fillId="3" borderId="19" xfId="22" applyFont="1" applyFill="1" applyBorder="1" applyAlignment="1">
      <alignment horizontal="center" vertical="center" wrapText="1"/>
    </xf>
    <xf numFmtId="3" fontId="21" fillId="4" borderId="19" xfId="10" applyNumberFormat="1" applyFont="1" applyFill="1" applyBorder="1" applyAlignment="1">
      <alignment horizontal="right" vertical="center" indent="1"/>
    </xf>
    <xf numFmtId="3" fontId="21" fillId="4" borderId="19" xfId="10" applyNumberFormat="1" applyFont="1" applyFill="1" applyBorder="1" applyAlignment="1">
      <alignment horizontal="right" vertical="center"/>
    </xf>
    <xf numFmtId="0" fontId="19" fillId="4" borderId="19" xfId="22" applyFont="1" applyFill="1" applyBorder="1" applyAlignment="1">
      <alignment horizontal="left" vertical="center" wrapText="1"/>
    </xf>
    <xf numFmtId="3" fontId="2" fillId="3" borderId="15" xfId="21" applyNumberFormat="1" applyFont="1" applyFill="1" applyBorder="1" applyAlignment="1">
      <alignment horizontal="center" vertical="center"/>
    </xf>
    <xf numFmtId="3" fontId="2" fillId="0" borderId="15" xfId="21" applyNumberFormat="1" applyFont="1" applyFill="1" applyBorder="1" applyAlignment="1">
      <alignment horizontal="center" vertical="center"/>
    </xf>
    <xf numFmtId="3" fontId="2" fillId="4" borderId="15" xfId="21" applyNumberFormat="1" applyFont="1" applyFill="1" applyBorder="1" applyAlignment="1">
      <alignment horizontal="center" vertical="center"/>
    </xf>
    <xf numFmtId="0" fontId="21" fillId="0" borderId="19" xfId="20" applyFont="1" applyFill="1" applyBorder="1">
      <alignment horizontal="right" vertical="center" wrapText="1" indent="1" readingOrder="2"/>
    </xf>
    <xf numFmtId="3" fontId="21" fillId="0" borderId="19" xfId="21" applyNumberFormat="1" applyFont="1" applyFill="1" applyBorder="1" applyAlignment="1">
      <alignment horizontal="center" vertical="center"/>
    </xf>
    <xf numFmtId="0" fontId="23" fillId="0" borderId="19" xfId="22" applyFont="1" applyFill="1" applyBorder="1" applyAlignment="1">
      <alignment horizontal="left" vertical="center" wrapText="1"/>
    </xf>
    <xf numFmtId="0" fontId="21" fillId="0" borderId="0" xfId="0" applyFont="1"/>
    <xf numFmtId="0" fontId="23" fillId="4" borderId="19" xfId="22" applyFont="1" applyFill="1" applyBorder="1" applyAlignment="1">
      <alignment horizontal="left" vertical="center" wrapText="1"/>
    </xf>
    <xf numFmtId="0" fontId="12" fillId="0" borderId="0" xfId="10" applyFont="1" applyBorder="1" applyAlignment="1">
      <alignment vertical="center"/>
    </xf>
    <xf numFmtId="3" fontId="2" fillId="0" borderId="15" xfId="21" applyNumberFormat="1" applyFont="1" applyFill="1" applyBorder="1">
      <alignment horizontal="right" vertical="center" indent="1"/>
    </xf>
    <xf numFmtId="3" fontId="2" fillId="0" borderId="17" xfId="21" applyNumberFormat="1" applyFont="1" applyFill="1" applyBorder="1">
      <alignment horizontal="right" vertical="center" indent="1"/>
    </xf>
    <xf numFmtId="0" fontId="21" fillId="3" borderId="19" xfId="13" applyFont="1" applyFill="1" applyBorder="1" applyAlignment="1">
      <alignment horizontal="right" vertical="center" wrapText="1" indent="2" readingOrder="1"/>
    </xf>
    <xf numFmtId="3" fontId="21" fillId="3" borderId="19" xfId="13" applyNumberFormat="1" applyFont="1" applyFill="1" applyBorder="1" applyAlignment="1">
      <alignment horizontal="left" vertical="center" wrapText="1" indent="1" readingOrder="1"/>
    </xf>
    <xf numFmtId="0" fontId="23" fillId="3" borderId="19" xfId="13" applyFont="1" applyFill="1" applyBorder="1" applyAlignment="1">
      <alignment horizontal="left" vertical="center" wrapText="1" indent="2" readingOrder="1"/>
    </xf>
    <xf numFmtId="0" fontId="2" fillId="4" borderId="85" xfId="21" applyFont="1" applyFill="1" applyBorder="1" applyAlignment="1">
      <alignment horizontal="right" vertical="center" indent="1"/>
    </xf>
    <xf numFmtId="0" fontId="21" fillId="4" borderId="85" xfId="21" applyFont="1" applyFill="1" applyBorder="1" applyAlignment="1">
      <alignment horizontal="right" vertical="center" indent="1"/>
    </xf>
    <xf numFmtId="0" fontId="2" fillId="0" borderId="84" xfId="10" applyFont="1" applyBorder="1" applyAlignment="1">
      <alignment horizontal="right" vertical="center" indent="1" readingOrder="2"/>
    </xf>
    <xf numFmtId="0" fontId="2" fillId="0" borderId="86" xfId="21" applyFont="1" applyFill="1" applyBorder="1" applyAlignment="1">
      <alignment horizontal="right" vertical="center" indent="1"/>
    </xf>
    <xf numFmtId="0" fontId="21" fillId="0" borderId="86" xfId="21" applyFont="1" applyFill="1" applyBorder="1" applyAlignment="1">
      <alignment horizontal="right" vertical="center" indent="1"/>
    </xf>
    <xf numFmtId="0" fontId="53" fillId="0" borderId="87" xfId="22" applyFont="1" applyFill="1" applyBorder="1" applyAlignment="1">
      <alignment horizontal="left" vertical="center" wrapText="1" indent="2"/>
    </xf>
    <xf numFmtId="0" fontId="2" fillId="4" borderId="85" xfId="21" applyFont="1" applyFill="1" applyBorder="1" applyAlignment="1">
      <alignment horizontal="right" vertical="center" indent="1" readingOrder="2"/>
    </xf>
    <xf numFmtId="0" fontId="2" fillId="0" borderId="85" xfId="21" applyFont="1" applyFill="1" applyBorder="1" applyAlignment="1">
      <alignment horizontal="right" vertical="center" indent="1"/>
    </xf>
    <xf numFmtId="0" fontId="21" fillId="0" borderId="85" xfId="21" applyFont="1" applyFill="1" applyBorder="1" applyAlignment="1">
      <alignment horizontal="right" vertical="center" indent="1"/>
    </xf>
    <xf numFmtId="0" fontId="53" fillId="0" borderId="88" xfId="22" applyFont="1" applyFill="1" applyBorder="1" applyAlignment="1">
      <alignment horizontal="left" vertical="center" wrapText="1" indent="2"/>
    </xf>
    <xf numFmtId="0" fontId="2" fillId="0" borderId="0" xfId="10" applyFont="1" applyBorder="1" applyAlignment="1">
      <alignment horizontal="right" vertical="center" wrapText="1" indent="1" readingOrder="2"/>
    </xf>
    <xf numFmtId="0" fontId="6" fillId="0" borderId="11" xfId="10" applyFont="1" applyBorder="1" applyAlignment="1">
      <alignment horizontal="center" vertical="center"/>
    </xf>
    <xf numFmtId="0" fontId="21" fillId="0" borderId="31" xfId="21" applyFont="1" applyFill="1" applyBorder="1" applyAlignment="1">
      <alignment horizontal="right" vertical="center" indent="1"/>
    </xf>
    <xf numFmtId="0" fontId="21" fillId="0" borderId="11" xfId="10" applyFont="1" applyBorder="1" applyAlignment="1">
      <alignment horizontal="center" vertical="center"/>
    </xf>
    <xf numFmtId="3" fontId="2" fillId="3" borderId="14" xfId="21" applyNumberFormat="1" applyFont="1" applyFill="1" applyBorder="1" applyAlignment="1">
      <alignment horizontal="center" vertical="center"/>
    </xf>
    <xf numFmtId="3" fontId="2" fillId="4" borderId="16" xfId="21" applyNumberFormat="1" applyFont="1" applyFill="1" applyBorder="1" applyAlignment="1">
      <alignment horizontal="center" vertical="center"/>
    </xf>
    <xf numFmtId="3" fontId="21" fillId="3" borderId="18" xfId="18" applyNumberFormat="1" applyFont="1" applyFill="1" applyBorder="1" applyAlignment="1">
      <alignment horizontal="center" vertical="center"/>
    </xf>
    <xf numFmtId="3" fontId="21" fillId="3" borderId="14" xfId="18" applyNumberFormat="1" applyFont="1" applyFill="1" applyBorder="1" applyAlignment="1">
      <alignment horizontal="center" vertical="center"/>
    </xf>
    <xf numFmtId="3" fontId="21" fillId="3" borderId="16" xfId="18" applyNumberFormat="1" applyFont="1" applyFill="1" applyBorder="1" applyAlignment="1">
      <alignment horizontal="center" vertical="center"/>
    </xf>
    <xf numFmtId="0" fontId="21" fillId="3" borderId="95" xfId="20" applyFont="1" applyFill="1" applyBorder="1">
      <alignment horizontal="right" vertical="center" wrapText="1" indent="1" readingOrder="2"/>
    </xf>
    <xf numFmtId="0" fontId="23" fillId="3" borderId="96" xfId="22" applyFont="1" applyFill="1" applyBorder="1">
      <alignment horizontal="left" vertical="center" wrapText="1" indent="1"/>
    </xf>
    <xf numFmtId="0" fontId="21" fillId="4" borderId="28" xfId="20" applyFont="1" applyFill="1" applyBorder="1" applyAlignment="1">
      <alignment horizontal="right" vertical="center" wrapText="1" indent="2" readingOrder="2"/>
    </xf>
    <xf numFmtId="0" fontId="19" fillId="4" borderId="27" xfId="22" applyFont="1" applyFill="1" applyBorder="1" applyAlignment="1">
      <alignment horizontal="left" vertical="center" wrapText="1" indent="2"/>
    </xf>
    <xf numFmtId="0" fontId="21" fillId="3" borderId="28" xfId="20" applyFont="1" applyFill="1" applyBorder="1" applyAlignment="1">
      <alignment horizontal="right" vertical="center" wrapText="1" indent="2" readingOrder="2"/>
    </xf>
    <xf numFmtId="0" fontId="19" fillId="3" borderId="27" xfId="22" applyFont="1" applyFill="1" applyBorder="1" applyAlignment="1">
      <alignment horizontal="left" vertical="center" wrapText="1" indent="2"/>
    </xf>
    <xf numFmtId="0" fontId="21" fillId="4" borderId="97" xfId="20" applyFont="1" applyFill="1" applyBorder="1" applyAlignment="1">
      <alignment horizontal="right" vertical="center" wrapText="1" indent="2" readingOrder="2"/>
    </xf>
    <xf numFmtId="0" fontId="19" fillId="4" borderId="98" xfId="22" applyFont="1" applyFill="1" applyBorder="1" applyAlignment="1">
      <alignment horizontal="left" vertical="center" wrapText="1" indent="2"/>
    </xf>
    <xf numFmtId="0" fontId="21" fillId="3" borderId="30" xfId="20" applyFont="1" applyFill="1" applyBorder="1" applyAlignment="1">
      <alignment horizontal="right" vertical="center" wrapText="1" indent="2" readingOrder="2"/>
    </xf>
    <xf numFmtId="0" fontId="19" fillId="3" borderId="29" xfId="22" applyFont="1" applyFill="1" applyBorder="1" applyAlignment="1">
      <alignment horizontal="left" vertical="center" wrapText="1" indent="2"/>
    </xf>
    <xf numFmtId="0" fontId="21" fillId="3" borderId="23" xfId="20" applyFont="1" applyFill="1" applyBorder="1" applyAlignment="1">
      <alignment horizontal="center" vertical="center" wrapText="1" readingOrder="2"/>
    </xf>
    <xf numFmtId="0" fontId="23" fillId="3" borderId="22" xfId="22" applyFont="1" applyFill="1" applyBorder="1" applyAlignment="1">
      <alignment horizontal="center" vertical="center" wrapText="1"/>
    </xf>
    <xf numFmtId="0" fontId="21" fillId="4" borderId="95" xfId="20" applyFont="1" applyFill="1" applyBorder="1">
      <alignment horizontal="right" vertical="center" wrapText="1" indent="1" readingOrder="2"/>
    </xf>
    <xf numFmtId="0" fontId="23" fillId="4" borderId="96" xfId="22" applyFont="1" applyFill="1" applyBorder="1">
      <alignment horizontal="left" vertical="center" wrapText="1" indent="1"/>
    </xf>
    <xf numFmtId="0" fontId="21" fillId="4" borderId="30" xfId="20" applyFont="1" applyFill="1" applyBorder="1" applyAlignment="1">
      <alignment horizontal="right" vertical="center" wrapText="1" indent="2" readingOrder="2"/>
    </xf>
    <xf numFmtId="0" fontId="19" fillId="4" borderId="29" xfId="22" applyFont="1" applyFill="1" applyBorder="1" applyAlignment="1">
      <alignment horizontal="left" vertical="center" wrapText="1" indent="2"/>
    </xf>
    <xf numFmtId="0" fontId="21" fillId="3" borderId="97" xfId="20" applyFont="1" applyFill="1" applyBorder="1" applyAlignment="1">
      <alignment horizontal="right" vertical="center" wrapText="1" indent="2" readingOrder="2"/>
    </xf>
    <xf numFmtId="0" fontId="19" fillId="3" borderId="98" xfId="22" applyFont="1" applyFill="1" applyBorder="1" applyAlignment="1">
      <alignment horizontal="left" vertical="center" wrapText="1" indent="2"/>
    </xf>
    <xf numFmtId="0" fontId="21" fillId="4" borderId="53" xfId="20" applyFont="1" applyFill="1" applyBorder="1" applyAlignment="1">
      <alignment horizontal="center" vertical="center" wrapText="1" readingOrder="2"/>
    </xf>
    <xf numFmtId="0" fontId="23" fillId="4" borderId="52" xfId="22" applyFont="1" applyFill="1" applyBorder="1" applyAlignment="1">
      <alignment horizontal="center" vertical="center" wrapText="1"/>
    </xf>
    <xf numFmtId="0" fontId="21" fillId="3" borderId="55" xfId="20" applyFont="1" applyFill="1" applyBorder="1">
      <alignment horizontal="right" vertical="center" wrapText="1" indent="1" readingOrder="2"/>
    </xf>
    <xf numFmtId="0" fontId="21" fillId="3" borderId="53" xfId="20" applyFont="1" applyFill="1" applyBorder="1" applyAlignment="1">
      <alignment horizontal="center" vertical="center" wrapText="1" readingOrder="2"/>
    </xf>
    <xf numFmtId="0" fontId="23" fillId="3" borderId="52" xfId="22" applyFont="1" applyFill="1" applyBorder="1" applyAlignment="1">
      <alignment horizontal="center" vertical="center" wrapText="1"/>
    </xf>
    <xf numFmtId="0" fontId="21" fillId="4" borderId="99" xfId="20" applyFont="1" applyFill="1" applyBorder="1" applyAlignment="1">
      <alignment horizontal="center" vertical="center" wrapText="1" readingOrder="2"/>
    </xf>
    <xf numFmtId="0" fontId="23" fillId="4" borderId="100" xfId="22" applyFont="1" applyFill="1" applyBorder="1" applyAlignment="1">
      <alignment horizontal="center" vertical="center" wrapText="1"/>
    </xf>
    <xf numFmtId="0" fontId="21" fillId="0" borderId="95" xfId="20" applyFont="1" applyFill="1" applyBorder="1">
      <alignment horizontal="right" vertical="center" wrapText="1" indent="1" readingOrder="2"/>
    </xf>
    <xf numFmtId="0" fontId="23" fillId="0" borderId="96" xfId="22" applyFont="1" applyFill="1" applyBorder="1">
      <alignment horizontal="left" vertical="center" wrapText="1" indent="1"/>
    </xf>
    <xf numFmtId="0" fontId="21" fillId="4" borderId="95" xfId="20" applyFont="1" applyFill="1" applyBorder="1" applyAlignment="1">
      <alignment horizontal="right" vertical="center" wrapText="1" indent="2" readingOrder="2"/>
    </xf>
    <xf numFmtId="0" fontId="19" fillId="4" borderId="96" xfId="22" applyFont="1" applyFill="1" applyBorder="1" applyAlignment="1">
      <alignment horizontal="left" vertical="center" wrapText="1" indent="2"/>
    </xf>
    <xf numFmtId="0" fontId="21" fillId="0" borderId="97" xfId="20" applyFont="1" applyFill="1" applyBorder="1" applyAlignment="1">
      <alignment horizontal="right" vertical="center" wrapText="1" indent="2" readingOrder="2"/>
    </xf>
    <xf numFmtId="0" fontId="19" fillId="0" borderId="98" xfId="22" applyFont="1" applyFill="1" applyBorder="1" applyAlignment="1">
      <alignment horizontal="left" vertical="center" wrapText="1" indent="2"/>
    </xf>
    <xf numFmtId="0" fontId="47" fillId="3" borderId="17" xfId="13" applyFont="1" applyFill="1" applyBorder="1" applyAlignment="1">
      <alignment horizontal="right" vertical="center" wrapText="1" indent="2" readingOrder="1"/>
    </xf>
    <xf numFmtId="3" fontId="2" fillId="0" borderId="17" xfId="10" applyNumberFormat="1" applyFont="1" applyBorder="1" applyAlignment="1">
      <alignment horizontal="right" vertical="center" indent="1"/>
    </xf>
    <xf numFmtId="0" fontId="23" fillId="3" borderId="17" xfId="13" applyFont="1" applyFill="1" applyBorder="1" applyAlignment="1">
      <alignment horizontal="left" vertical="center" wrapText="1" indent="1" readingOrder="1"/>
    </xf>
    <xf numFmtId="0" fontId="21" fillId="4" borderId="88" xfId="21" applyFont="1" applyFill="1" applyBorder="1" applyAlignment="1">
      <alignment horizontal="right" vertical="center" indent="1"/>
    </xf>
    <xf numFmtId="0" fontId="53" fillId="4" borderId="0" xfId="13" applyFont="1" applyFill="1" applyBorder="1" applyAlignment="1">
      <alignment horizontal="left" vertical="center" wrapText="1" indent="2" readingOrder="1"/>
    </xf>
    <xf numFmtId="0" fontId="53" fillId="4" borderId="20" xfId="13" applyFont="1" applyFill="1" applyBorder="1" applyAlignment="1">
      <alignment horizontal="left" vertical="center" wrapText="1" indent="2" readingOrder="1"/>
    </xf>
    <xf numFmtId="0" fontId="2" fillId="4" borderId="85" xfId="21" applyFont="1" applyFill="1" applyBorder="1" applyAlignment="1">
      <alignment horizontal="right" vertical="center" wrapText="1" indent="1" readingOrder="2"/>
    </xf>
    <xf numFmtId="0" fontId="22" fillId="3" borderId="97" xfId="20" applyFont="1" applyFill="1" applyBorder="1" applyAlignment="1">
      <alignment horizontal="right" vertical="center" wrapText="1" indent="2" readingOrder="2"/>
    </xf>
    <xf numFmtId="0" fontId="2" fillId="0" borderId="0" xfId="10" applyFont="1" applyBorder="1" applyAlignment="1">
      <alignment horizontal="center" vertical="center" wrapText="1"/>
    </xf>
    <xf numFmtId="0" fontId="21" fillId="4" borderId="16" xfId="12" applyFont="1" applyFill="1" applyBorder="1" applyAlignment="1">
      <alignment horizontal="center" vertical="center" wrapText="1"/>
    </xf>
    <xf numFmtId="0" fontId="23" fillId="4" borderId="26" xfId="0" applyFont="1" applyFill="1" applyBorder="1" applyAlignment="1">
      <alignment horizontal="center" vertical="center" wrapText="1"/>
    </xf>
    <xf numFmtId="0" fontId="22" fillId="4" borderId="26" xfId="0" applyFont="1" applyFill="1" applyBorder="1" applyAlignment="1">
      <alignment horizontal="center" vertical="center" wrapText="1"/>
    </xf>
    <xf numFmtId="0" fontId="22" fillId="4" borderId="22" xfId="0" applyFont="1" applyFill="1" applyBorder="1" applyAlignment="1">
      <alignment horizontal="center" vertical="center" wrapText="1"/>
    </xf>
    <xf numFmtId="0" fontId="21" fillId="4" borderId="102" xfId="12" applyFont="1" applyFill="1" applyBorder="1" applyAlignment="1">
      <alignment horizontal="center" vertical="center" wrapText="1"/>
    </xf>
    <xf numFmtId="3" fontId="2" fillId="3" borderId="15" xfId="12" applyNumberFormat="1" applyFont="1" applyFill="1" applyBorder="1" applyAlignment="1">
      <alignment horizontal="center" vertical="center"/>
    </xf>
    <xf numFmtId="3" fontId="2" fillId="3" borderId="14" xfId="12" applyNumberFormat="1" applyFont="1" applyFill="1" applyBorder="1" applyAlignment="1">
      <alignment horizontal="center" vertical="center"/>
    </xf>
    <xf numFmtId="3" fontId="2" fillId="4" borderId="14" xfId="12" applyNumberFormat="1" applyFont="1" applyFill="1" applyBorder="1" applyAlignment="1">
      <alignment horizontal="center" vertical="center"/>
    </xf>
    <xf numFmtId="3" fontId="2" fillId="4" borderId="17" xfId="12" applyNumberFormat="1" applyFont="1" applyFill="1" applyBorder="1" applyAlignment="1">
      <alignment horizontal="center" vertical="center"/>
    </xf>
    <xf numFmtId="3" fontId="21" fillId="3" borderId="18" xfId="12" applyNumberFormat="1" applyFont="1" applyFill="1" applyBorder="1" applyAlignment="1">
      <alignment horizontal="center" vertical="center"/>
    </xf>
    <xf numFmtId="3" fontId="21" fillId="3" borderId="14" xfId="12" applyNumberFormat="1" applyFont="1" applyFill="1" applyBorder="1" applyAlignment="1">
      <alignment horizontal="center" vertical="center"/>
    </xf>
    <xf numFmtId="3" fontId="21" fillId="3" borderId="16" xfId="12" applyNumberFormat="1" applyFont="1" applyFill="1" applyBorder="1" applyAlignment="1">
      <alignment horizontal="center" vertical="center"/>
    </xf>
    <xf numFmtId="0" fontId="21" fillId="3" borderId="55" xfId="12" applyFont="1" applyFill="1" applyBorder="1" applyAlignment="1">
      <alignment horizontal="center" vertical="center"/>
    </xf>
    <xf numFmtId="0" fontId="21" fillId="3" borderId="28" xfId="12" applyFont="1" applyFill="1" applyBorder="1" applyAlignment="1">
      <alignment horizontal="center" vertical="center"/>
    </xf>
    <xf numFmtId="0" fontId="21" fillId="3" borderId="30" xfId="12" applyFont="1" applyFill="1" applyBorder="1" applyAlignment="1">
      <alignment horizontal="center" vertical="center"/>
    </xf>
    <xf numFmtId="0" fontId="2" fillId="3" borderId="15" xfId="12" applyFont="1" applyFill="1" applyBorder="1" applyAlignment="1">
      <alignment horizontal="center" vertical="center"/>
    </xf>
    <xf numFmtId="0" fontId="2" fillId="3" borderId="14" xfId="12" applyFont="1" applyFill="1" applyBorder="1" applyAlignment="1">
      <alignment horizontal="center" vertical="center"/>
    </xf>
    <xf numFmtId="0" fontId="21" fillId="3" borderId="29" xfId="12" applyFont="1" applyFill="1" applyBorder="1" applyAlignment="1">
      <alignment horizontal="center" vertical="center"/>
    </xf>
    <xf numFmtId="0" fontId="2" fillId="4" borderId="14" xfId="12" applyFont="1" applyFill="1" applyBorder="1" applyAlignment="1">
      <alignment horizontal="center" vertical="center"/>
    </xf>
    <xf numFmtId="0" fontId="2" fillId="4" borderId="16" xfId="12" applyFont="1" applyFill="1" applyBorder="1" applyAlignment="1">
      <alignment horizontal="center" vertical="center"/>
    </xf>
    <xf numFmtId="3" fontId="2" fillId="0" borderId="0" xfId="10" applyNumberFormat="1" applyFont="1" applyBorder="1" applyAlignment="1">
      <alignment vertical="center" wrapText="1"/>
    </xf>
    <xf numFmtId="0" fontId="6" fillId="0" borderId="0" xfId="10" applyFont="1" applyBorder="1" applyAlignment="1">
      <alignment horizontal="right" vertical="center"/>
    </xf>
    <xf numFmtId="0" fontId="2" fillId="0" borderId="0" xfId="10" applyFont="1" applyBorder="1" applyAlignment="1">
      <alignment horizontal="centerContinuous" vertical="center"/>
    </xf>
    <xf numFmtId="0" fontId="12" fillId="0" borderId="0" xfId="10" applyFont="1" applyBorder="1" applyAlignment="1">
      <alignment horizontal="left" vertical="center"/>
    </xf>
    <xf numFmtId="0" fontId="6" fillId="0" borderId="0" xfId="10" applyFont="1" applyBorder="1" applyAlignment="1">
      <alignment horizontal="left" vertical="center"/>
    </xf>
    <xf numFmtId="0" fontId="19" fillId="4" borderId="16" xfId="22" applyFont="1" applyFill="1" applyBorder="1" applyAlignment="1">
      <alignment horizontal="center" vertical="center" wrapText="1"/>
    </xf>
    <xf numFmtId="0" fontId="6" fillId="0" borderId="0" xfId="16" applyFont="1" applyBorder="1">
      <alignment horizontal="right" vertical="center"/>
    </xf>
    <xf numFmtId="0" fontId="21" fillId="0" borderId="0" xfId="17" applyFont="1" applyBorder="1">
      <alignment horizontal="left" vertical="center"/>
    </xf>
    <xf numFmtId="0" fontId="7" fillId="3" borderId="26" xfId="18" applyFont="1" applyFill="1" applyBorder="1" applyAlignment="1">
      <alignment horizontal="left" vertical="center" indent="1"/>
    </xf>
    <xf numFmtId="0" fontId="6" fillId="3" borderId="26" xfId="18" applyFont="1" applyFill="1" applyBorder="1" applyAlignment="1">
      <alignment horizontal="right" vertical="center" indent="1"/>
    </xf>
    <xf numFmtId="3" fontId="2" fillId="3" borderId="0" xfId="10" applyNumberFormat="1" applyFont="1" applyFill="1" applyBorder="1" applyAlignment="1">
      <alignment horizontal="right" vertical="center" indent="1"/>
    </xf>
    <xf numFmtId="3" fontId="2" fillId="4" borderId="0" xfId="21" applyNumberFormat="1" applyFont="1" applyFill="1" applyBorder="1" applyAlignment="1">
      <alignment horizontal="right" vertical="center" indent="1"/>
    </xf>
    <xf numFmtId="3" fontId="21" fillId="4" borderId="0" xfId="21" applyNumberFormat="1" applyFont="1" applyFill="1" applyBorder="1" applyAlignment="1">
      <alignment horizontal="right" vertical="center" indent="1"/>
    </xf>
    <xf numFmtId="3" fontId="2" fillId="3" borderId="0" xfId="21" applyNumberFormat="1" applyFont="1" applyFill="1" applyBorder="1" applyAlignment="1">
      <alignment horizontal="right" vertical="center" indent="1"/>
    </xf>
    <xf numFmtId="0" fontId="21" fillId="7" borderId="0" xfId="20" applyFont="1" applyFill="1" applyBorder="1" applyAlignment="1">
      <alignment horizontal="center" vertical="center" wrapText="1" readingOrder="2"/>
    </xf>
    <xf numFmtId="3" fontId="2" fillId="7" borderId="0" xfId="21" applyNumberFormat="1" applyFont="1" applyFill="1" applyBorder="1" applyAlignment="1">
      <alignment horizontal="right" vertical="center" indent="1"/>
    </xf>
    <xf numFmtId="3" fontId="2" fillId="3" borderId="84" xfId="10" applyNumberFormat="1" applyFont="1" applyFill="1" applyBorder="1" applyAlignment="1">
      <alignment horizontal="right" vertical="center" indent="1"/>
    </xf>
    <xf numFmtId="3" fontId="2" fillId="3" borderId="18" xfId="21" applyNumberFormat="1" applyFont="1" applyFill="1" applyBorder="1" applyAlignment="1">
      <alignment horizontal="center" vertical="center"/>
    </xf>
    <xf numFmtId="0" fontId="21" fillId="4" borderId="23" xfId="0" applyFont="1" applyFill="1" applyBorder="1" applyAlignment="1">
      <alignment horizontal="center" vertical="center" wrapText="1"/>
    </xf>
    <xf numFmtId="0" fontId="21" fillId="0" borderId="55" xfId="20" applyFont="1" applyFill="1" applyBorder="1">
      <alignment horizontal="right" vertical="center" wrapText="1" indent="1" readingOrder="2"/>
    </xf>
    <xf numFmtId="0" fontId="21" fillId="0" borderId="18" xfId="20" applyFont="1" applyFill="1" applyBorder="1">
      <alignment horizontal="right" vertical="center" wrapText="1" indent="1" readingOrder="2"/>
    </xf>
    <xf numFmtId="3" fontId="2" fillId="0" borderId="18" xfId="21" applyNumberFormat="1" applyFont="1" applyFill="1" applyBorder="1" applyAlignment="1">
      <alignment horizontal="center" vertical="center"/>
    </xf>
    <xf numFmtId="0" fontId="19" fillId="0" borderId="18" xfId="22" applyFont="1" applyFill="1" applyBorder="1" applyAlignment="1">
      <alignment horizontal="left" vertical="center" wrapText="1"/>
    </xf>
    <xf numFmtId="0" fontId="19" fillId="0" borderId="54" xfId="22" applyFont="1" applyFill="1" applyBorder="1">
      <alignment horizontal="left" vertical="center" wrapText="1" indent="1"/>
    </xf>
    <xf numFmtId="0" fontId="19" fillId="4" borderId="27" xfId="22" applyFont="1" applyFill="1" applyBorder="1">
      <alignment horizontal="left" vertical="center" wrapText="1" indent="1"/>
    </xf>
    <xf numFmtId="0" fontId="21" fillId="0" borderId="28" xfId="20" applyFont="1" applyFill="1" applyBorder="1">
      <alignment horizontal="right" vertical="center" wrapText="1" indent="1" readingOrder="2"/>
    </xf>
    <xf numFmtId="0" fontId="19" fillId="0" borderId="27" xfId="22" applyFont="1" applyFill="1" applyBorder="1">
      <alignment horizontal="left" vertical="center" wrapText="1" indent="1"/>
    </xf>
    <xf numFmtId="0" fontId="21" fillId="4" borderId="30" xfId="20" applyFont="1" applyFill="1" applyBorder="1">
      <alignment horizontal="right" vertical="center" wrapText="1" indent="1" readingOrder="2"/>
    </xf>
    <xf numFmtId="0" fontId="21" fillId="4" borderId="16" xfId="20" applyFont="1" applyFill="1" applyBorder="1">
      <alignment horizontal="right" vertical="center" wrapText="1" indent="1" readingOrder="2"/>
    </xf>
    <xf numFmtId="3" fontId="2" fillId="4" borderId="26" xfId="21" applyNumberFormat="1" applyFont="1" applyFill="1" applyBorder="1" applyAlignment="1">
      <alignment horizontal="center" vertical="center"/>
    </xf>
    <xf numFmtId="0" fontId="19" fillId="4" borderId="16" xfId="22" applyFont="1" applyFill="1" applyBorder="1" applyAlignment="1">
      <alignment horizontal="left" vertical="center" wrapText="1"/>
    </xf>
    <xf numFmtId="0" fontId="19" fillId="4" borderId="29" xfId="22" applyFont="1" applyFill="1" applyBorder="1">
      <alignment horizontal="left" vertical="center" wrapText="1" indent="1"/>
    </xf>
    <xf numFmtId="0" fontId="21" fillId="4" borderId="55" xfId="20" applyFont="1" applyFill="1" applyBorder="1">
      <alignment horizontal="right" vertical="center" wrapText="1" indent="1" readingOrder="2"/>
    </xf>
    <xf numFmtId="0" fontId="21" fillId="4" borderId="18" xfId="20" applyFont="1" applyFill="1" applyBorder="1">
      <alignment horizontal="right" vertical="center" wrapText="1" indent="1" readingOrder="2"/>
    </xf>
    <xf numFmtId="3" fontId="2" fillId="4" borderId="18" xfId="21" applyNumberFormat="1" applyFont="1" applyFill="1" applyBorder="1" applyAlignment="1">
      <alignment horizontal="center" vertical="center"/>
    </xf>
    <xf numFmtId="0" fontId="19" fillId="4" borderId="18" xfId="22" applyFont="1" applyFill="1" applyBorder="1" applyAlignment="1">
      <alignment horizontal="left" vertical="center" wrapText="1"/>
    </xf>
    <xf numFmtId="0" fontId="19" fillId="4" borderId="54" xfId="22" applyFont="1" applyFill="1" applyBorder="1">
      <alignment horizontal="left" vertical="center" wrapText="1" indent="1"/>
    </xf>
    <xf numFmtId="3" fontId="2" fillId="4" borderId="55" xfId="10" applyNumberFormat="1" applyFont="1" applyFill="1" applyBorder="1" applyAlignment="1">
      <alignment horizontal="right" vertical="center" indent="1"/>
    </xf>
    <xf numFmtId="3" fontId="21" fillId="4" borderId="18" xfId="10" applyNumberFormat="1" applyFont="1" applyFill="1" applyBorder="1" applyAlignment="1">
      <alignment horizontal="right" vertical="center"/>
    </xf>
    <xf numFmtId="3" fontId="2" fillId="4" borderId="18" xfId="10" applyNumberFormat="1" applyFont="1" applyFill="1" applyBorder="1" applyAlignment="1">
      <alignment horizontal="right" vertical="center" indent="1"/>
    </xf>
    <xf numFmtId="3" fontId="2" fillId="3" borderId="28" xfId="10" applyNumberFormat="1" applyFont="1" applyFill="1" applyBorder="1" applyAlignment="1">
      <alignment horizontal="right" vertical="center" indent="1"/>
    </xf>
    <xf numFmtId="0" fontId="19" fillId="3" borderId="27" xfId="22" applyFont="1" applyFill="1" applyBorder="1">
      <alignment horizontal="left" vertical="center" wrapText="1" indent="1"/>
    </xf>
    <xf numFmtId="3" fontId="2" fillId="4" borderId="28" xfId="10" applyNumberFormat="1" applyFont="1" applyFill="1" applyBorder="1" applyAlignment="1">
      <alignment horizontal="right" vertical="center" indent="1"/>
    </xf>
    <xf numFmtId="3" fontId="2" fillId="3" borderId="30" xfId="10" applyNumberFormat="1" applyFont="1" applyFill="1" applyBorder="1" applyAlignment="1">
      <alignment horizontal="right" vertical="center" indent="1"/>
    </xf>
    <xf numFmtId="3" fontId="21" fillId="3" borderId="16" xfId="10" applyNumberFormat="1" applyFont="1" applyFill="1" applyBorder="1" applyAlignment="1">
      <alignment horizontal="right" vertical="center"/>
    </xf>
    <xf numFmtId="3" fontId="2" fillId="3" borderId="16" xfId="10" applyNumberFormat="1" applyFont="1" applyFill="1" applyBorder="1" applyAlignment="1">
      <alignment horizontal="right" vertical="center" indent="1"/>
    </xf>
    <xf numFmtId="0" fontId="19" fillId="3" borderId="16" xfId="22" applyFont="1" applyFill="1" applyBorder="1" applyAlignment="1">
      <alignment horizontal="left" vertical="center" wrapText="1"/>
    </xf>
    <xf numFmtId="0" fontId="19" fillId="3" borderId="29" xfId="22" applyFont="1" applyFill="1" applyBorder="1">
      <alignment horizontal="left" vertical="center" wrapText="1" indent="1"/>
    </xf>
    <xf numFmtId="3" fontId="2" fillId="3" borderId="55" xfId="21" applyNumberFormat="1" applyFont="1" applyFill="1" applyBorder="1" applyAlignment="1">
      <alignment horizontal="right" vertical="center" indent="1"/>
    </xf>
    <xf numFmtId="3" fontId="21" fillId="3" borderId="18" xfId="21" applyNumberFormat="1" applyFont="1" applyFill="1" applyBorder="1" applyAlignment="1">
      <alignment horizontal="right" vertical="center"/>
    </xf>
    <xf numFmtId="0" fontId="19" fillId="3" borderId="18" xfId="22" applyFont="1" applyFill="1" applyBorder="1" applyAlignment="1">
      <alignment horizontal="left" vertical="center" wrapText="1"/>
    </xf>
    <xf numFmtId="0" fontId="19" fillId="3" borderId="54" xfId="22" applyFont="1" applyFill="1" applyBorder="1">
      <alignment horizontal="left" vertical="center" wrapText="1" indent="1"/>
    </xf>
    <xf numFmtId="3" fontId="2" fillId="4" borderId="28" xfId="21" applyNumberFormat="1" applyFont="1" applyFill="1" applyBorder="1" applyAlignment="1">
      <alignment horizontal="right" vertical="center" indent="1"/>
    </xf>
    <xf numFmtId="3" fontId="2" fillId="3" borderId="30" xfId="21" applyNumberFormat="1" applyFont="1" applyFill="1" applyBorder="1" applyAlignment="1">
      <alignment horizontal="right" vertical="center" indent="1"/>
    </xf>
    <xf numFmtId="3" fontId="21" fillId="3" borderId="16" xfId="21" applyNumberFormat="1" applyFont="1" applyFill="1" applyBorder="1" applyAlignment="1">
      <alignment horizontal="right" vertical="center"/>
    </xf>
    <xf numFmtId="0" fontId="19" fillId="3" borderId="54" xfId="10" applyFont="1" applyFill="1" applyBorder="1" applyAlignment="1">
      <alignment horizontal="left"/>
    </xf>
    <xf numFmtId="3" fontId="2" fillId="3" borderId="16" xfId="21" applyNumberFormat="1" applyFont="1" applyFill="1" applyBorder="1" applyAlignment="1">
      <alignment horizontal="center" vertical="center"/>
    </xf>
    <xf numFmtId="0" fontId="23" fillId="4" borderId="26" xfId="6" applyFont="1" applyFill="1" applyBorder="1" applyAlignment="1">
      <alignment horizontal="center" vertical="top" wrapText="1"/>
    </xf>
    <xf numFmtId="0" fontId="21" fillId="4" borderId="84" xfId="20" applyFont="1" applyFill="1" applyBorder="1" applyAlignment="1">
      <alignment horizontal="center" vertical="center" wrapText="1" readingOrder="2"/>
    </xf>
    <xf numFmtId="3" fontId="21" fillId="4" borderId="84" xfId="21" applyNumberFormat="1" applyFont="1" applyFill="1" applyBorder="1" applyAlignment="1">
      <alignment horizontal="right" vertical="center" indent="1"/>
    </xf>
    <xf numFmtId="0" fontId="19" fillId="4" borderId="84" xfId="22" applyFont="1" applyFill="1" applyBorder="1" applyAlignment="1">
      <alignment horizontal="center" vertical="center" wrapText="1"/>
    </xf>
    <xf numFmtId="0" fontId="21" fillId="4" borderId="103" xfId="20" applyFont="1" applyFill="1" applyBorder="1" applyAlignment="1">
      <alignment horizontal="center" vertical="center" wrapText="1" readingOrder="2"/>
    </xf>
    <xf numFmtId="3" fontId="21" fillId="4" borderId="103" xfId="21" applyNumberFormat="1" applyFont="1" applyFill="1" applyBorder="1" applyAlignment="1">
      <alignment horizontal="right" vertical="center" indent="1"/>
    </xf>
    <xf numFmtId="0" fontId="21" fillId="3" borderId="53" xfId="10" applyFont="1" applyFill="1" applyBorder="1" applyAlignment="1">
      <alignment horizontal="center" vertical="center" readingOrder="2"/>
    </xf>
    <xf numFmtId="0" fontId="47" fillId="3" borderId="0" xfId="13" applyFont="1" applyFill="1" applyBorder="1" applyAlignment="1">
      <alignment horizontal="right" vertical="center" wrapText="1" indent="1" readingOrder="1"/>
    </xf>
    <xf numFmtId="0" fontId="47" fillId="4" borderId="0" xfId="13" applyFont="1" applyFill="1" applyBorder="1" applyAlignment="1">
      <alignment horizontal="right" vertical="center" wrapText="1" indent="1" readingOrder="1"/>
    </xf>
    <xf numFmtId="0" fontId="47" fillId="4" borderId="103" xfId="13" applyFont="1" applyFill="1" applyBorder="1" applyAlignment="1">
      <alignment horizontal="right" vertical="center" wrapText="1" indent="1" readingOrder="1"/>
    </xf>
    <xf numFmtId="0" fontId="7" fillId="3" borderId="20" xfId="13" applyFont="1" applyFill="1" applyBorder="1" applyAlignment="1">
      <alignment horizontal="right" vertical="center" wrapText="1" indent="2" readingOrder="1"/>
    </xf>
    <xf numFmtId="3" fontId="8" fillId="3" borderId="20" xfId="13" applyNumberFormat="1" applyFont="1" applyFill="1" applyBorder="1" applyAlignment="1">
      <alignment horizontal="left" vertical="center" wrapText="1" indent="1" readingOrder="1"/>
    </xf>
    <xf numFmtId="0" fontId="5" fillId="3" borderId="20" xfId="13" applyFont="1" applyFill="1" applyBorder="1" applyAlignment="1">
      <alignment horizontal="left" vertical="center" wrapText="1" indent="2" readingOrder="1"/>
    </xf>
    <xf numFmtId="3" fontId="8" fillId="3" borderId="16" xfId="13" applyNumberFormat="1" applyFont="1" applyFill="1" applyBorder="1" applyAlignment="1">
      <alignment horizontal="left" vertical="center" wrapText="1" indent="1" readingOrder="1"/>
    </xf>
    <xf numFmtId="0" fontId="59" fillId="3" borderId="15" xfId="13" applyFont="1" applyFill="1" applyBorder="1" applyAlignment="1">
      <alignment horizontal="left" vertical="center" wrapText="1" indent="2" readingOrder="1"/>
    </xf>
    <xf numFmtId="0" fontId="23" fillId="3" borderId="19" xfId="13" applyFont="1" applyFill="1" applyBorder="1" applyAlignment="1">
      <alignment horizontal="center" vertical="center" wrapText="1" readingOrder="1"/>
    </xf>
    <xf numFmtId="0" fontId="21" fillId="3" borderId="19" xfId="13" applyFont="1" applyFill="1" applyBorder="1" applyAlignment="1">
      <alignment horizontal="center" vertical="center" wrapText="1" readingOrder="1"/>
    </xf>
    <xf numFmtId="0" fontId="53" fillId="0" borderId="0" xfId="10" applyFont="1" applyBorder="1" applyAlignment="1">
      <alignment vertical="center"/>
    </xf>
    <xf numFmtId="0" fontId="22" fillId="3" borderId="15" xfId="13" applyFont="1" applyFill="1" applyBorder="1" applyAlignment="1">
      <alignment horizontal="left" vertical="center" wrapText="1" indent="1" readingOrder="1"/>
    </xf>
    <xf numFmtId="0" fontId="22" fillId="4" borderId="14" xfId="13" applyFont="1" applyFill="1" applyBorder="1" applyAlignment="1">
      <alignment horizontal="left" vertical="center" wrapText="1" indent="1" readingOrder="1"/>
    </xf>
    <xf numFmtId="0" fontId="22" fillId="3" borderId="14" xfId="13" applyFont="1" applyFill="1" applyBorder="1" applyAlignment="1">
      <alignment horizontal="left" vertical="center" wrapText="1" indent="1" readingOrder="1"/>
    </xf>
    <xf numFmtId="0" fontId="22" fillId="4" borderId="17" xfId="13" applyFont="1" applyFill="1" applyBorder="1" applyAlignment="1">
      <alignment horizontal="left" vertical="center" wrapText="1" indent="1" readingOrder="1"/>
    </xf>
    <xf numFmtId="0" fontId="21" fillId="4" borderId="14" xfId="20" applyFont="1" applyFill="1" applyBorder="1" applyAlignment="1">
      <alignment horizontal="center" vertical="center" wrapText="1" readingOrder="2"/>
    </xf>
    <xf numFmtId="0" fontId="21" fillId="4" borderId="17" xfId="20" applyFont="1" applyFill="1" applyBorder="1" applyAlignment="1">
      <alignment horizontal="center" vertical="center" wrapText="1" readingOrder="2"/>
    </xf>
    <xf numFmtId="0" fontId="21" fillId="3" borderId="18" xfId="20" applyFont="1" applyFill="1" applyBorder="1" applyAlignment="1">
      <alignment horizontal="center" vertical="center" wrapText="1" readingOrder="2"/>
    </xf>
    <xf numFmtId="0" fontId="21" fillId="3" borderId="14" xfId="20" applyFont="1" applyFill="1" applyBorder="1" applyAlignment="1">
      <alignment horizontal="center" vertical="center" wrapText="1" readingOrder="2"/>
    </xf>
    <xf numFmtId="0" fontId="21" fillId="3" borderId="16" xfId="20" applyFont="1" applyFill="1" applyBorder="1" applyAlignment="1">
      <alignment horizontal="center" vertical="center" wrapText="1" readingOrder="2"/>
    </xf>
    <xf numFmtId="0" fontId="21" fillId="4" borderId="18" xfId="20" applyFont="1" applyFill="1" applyBorder="1" applyAlignment="1">
      <alignment horizontal="center" vertical="center" wrapText="1" readingOrder="2"/>
    </xf>
    <xf numFmtId="0" fontId="21" fillId="4" borderId="16" xfId="20" applyFont="1" applyFill="1" applyBorder="1" applyAlignment="1">
      <alignment horizontal="center" vertical="center" wrapText="1" readingOrder="2"/>
    </xf>
    <xf numFmtId="0" fontId="21" fillId="3" borderId="15" xfId="20" applyFont="1" applyFill="1" applyBorder="1" applyAlignment="1">
      <alignment horizontal="center" vertical="center" wrapText="1" readingOrder="2"/>
    </xf>
    <xf numFmtId="0" fontId="21" fillId="4" borderId="0" xfId="20" applyFont="1" applyFill="1" applyBorder="1" applyAlignment="1">
      <alignment horizontal="center" vertical="center" wrapText="1" readingOrder="2"/>
    </xf>
    <xf numFmtId="0" fontId="19" fillId="4" borderId="0" xfId="22" applyFont="1" applyFill="1" applyBorder="1" applyAlignment="1">
      <alignment horizontal="center" vertical="center" wrapText="1"/>
    </xf>
    <xf numFmtId="0" fontId="19" fillId="7" borderId="0" xfId="22" applyFont="1" applyFill="1" applyBorder="1" applyAlignment="1">
      <alignment horizontal="center" vertical="center" wrapText="1"/>
    </xf>
    <xf numFmtId="0" fontId="19" fillId="3" borderId="84" xfId="22" applyFont="1" applyFill="1" applyBorder="1" applyAlignment="1">
      <alignment horizontal="center" vertical="center" wrapText="1"/>
    </xf>
    <xf numFmtId="0" fontId="19" fillId="3" borderId="0" xfId="22" applyFont="1" applyFill="1" applyBorder="1" applyAlignment="1">
      <alignment horizontal="center" vertical="center" wrapText="1"/>
    </xf>
    <xf numFmtId="0" fontId="21" fillId="3" borderId="84" xfId="20" applyFont="1" applyFill="1" applyBorder="1" applyAlignment="1">
      <alignment horizontal="center" vertical="center" wrapText="1" readingOrder="2"/>
    </xf>
    <xf numFmtId="0" fontId="21" fillId="3" borderId="0" xfId="20" applyFont="1" applyFill="1" applyBorder="1" applyAlignment="1">
      <alignment horizontal="center" vertical="center" wrapText="1" readingOrder="2"/>
    </xf>
    <xf numFmtId="0" fontId="19" fillId="4" borderId="27" xfId="22" applyFont="1" applyFill="1" applyBorder="1" applyAlignment="1">
      <alignment horizontal="center" vertical="center" wrapText="1"/>
    </xf>
    <xf numFmtId="0" fontId="21" fillId="3" borderId="28" xfId="20" applyFont="1" applyFill="1" applyBorder="1" applyAlignment="1">
      <alignment horizontal="center" vertical="center" wrapText="1" readingOrder="2"/>
    </xf>
    <xf numFmtId="0" fontId="19" fillId="3" borderId="27" xfId="22" applyFont="1" applyFill="1" applyBorder="1" applyAlignment="1">
      <alignment horizontal="center" vertical="center" wrapText="1"/>
    </xf>
    <xf numFmtId="0" fontId="21" fillId="4" borderId="28" xfId="20" applyFont="1" applyFill="1" applyBorder="1" applyAlignment="1">
      <alignment horizontal="center" vertical="center" wrapText="1" readingOrder="2"/>
    </xf>
    <xf numFmtId="0" fontId="21" fillId="4" borderId="30" xfId="20" applyFont="1" applyFill="1" applyBorder="1" applyAlignment="1">
      <alignment horizontal="center" vertical="center" wrapText="1" readingOrder="2"/>
    </xf>
    <xf numFmtId="0" fontId="19" fillId="4" borderId="29" xfId="22" applyFont="1" applyFill="1" applyBorder="1" applyAlignment="1">
      <alignment horizontal="center" vertical="center" wrapText="1"/>
    </xf>
    <xf numFmtId="0" fontId="19" fillId="4" borderId="103" xfId="22" applyFont="1" applyFill="1" applyBorder="1" applyAlignment="1">
      <alignment horizontal="center" vertical="center" wrapText="1"/>
    </xf>
    <xf numFmtId="0" fontId="21" fillId="4" borderId="26" xfId="0" applyFont="1" applyFill="1" applyBorder="1" applyAlignment="1">
      <alignment horizontal="center" vertical="center" wrapText="1"/>
    </xf>
    <xf numFmtId="0" fontId="21" fillId="4" borderId="28" xfId="20" applyFont="1" applyFill="1" applyBorder="1">
      <alignment horizontal="right" vertical="center" wrapText="1" indent="1" readingOrder="2"/>
    </xf>
    <xf numFmtId="0" fontId="21" fillId="3" borderId="28" xfId="20" applyFont="1" applyFill="1" applyBorder="1">
      <alignment horizontal="right" vertical="center" wrapText="1" indent="1" readingOrder="2"/>
    </xf>
    <xf numFmtId="0" fontId="21" fillId="3" borderId="15" xfId="20" applyFont="1" applyFill="1" applyBorder="1">
      <alignment horizontal="right" vertical="center" wrapText="1" indent="1" readingOrder="2"/>
    </xf>
    <xf numFmtId="0" fontId="21" fillId="3" borderId="20" xfId="20" applyFont="1" applyFill="1" applyBorder="1" applyAlignment="1">
      <alignment horizontal="right" vertical="center" wrapText="1" indent="4" readingOrder="2"/>
    </xf>
    <xf numFmtId="0" fontId="21" fillId="4" borderId="20" xfId="20" applyFont="1" applyFill="1" applyBorder="1" applyAlignment="1">
      <alignment horizontal="right" vertical="center" wrapText="1" indent="4" readingOrder="2"/>
    </xf>
    <xf numFmtId="0" fontId="21" fillId="4" borderId="26" xfId="20" applyFont="1" applyFill="1" applyBorder="1" applyAlignment="1">
      <alignment horizontal="right" vertical="center" wrapText="1" indent="4" readingOrder="2"/>
    </xf>
    <xf numFmtId="3" fontId="21" fillId="3" borderId="53" xfId="10" applyNumberFormat="1" applyFont="1" applyFill="1" applyBorder="1" applyAlignment="1">
      <alignment horizontal="right" vertical="center" indent="1"/>
    </xf>
    <xf numFmtId="0" fontId="23" fillId="3" borderId="52" xfId="22" applyFont="1" applyFill="1" applyBorder="1" applyAlignment="1">
      <alignment horizontal="left" vertical="center" indent="1"/>
    </xf>
    <xf numFmtId="3" fontId="21" fillId="4" borderId="53" xfId="10" applyNumberFormat="1" applyFont="1" applyFill="1" applyBorder="1" applyAlignment="1">
      <alignment horizontal="right" vertical="center" indent="1"/>
    </xf>
    <xf numFmtId="0" fontId="23" fillId="4" borderId="52" xfId="22" applyFont="1" applyFill="1" applyBorder="1">
      <alignment horizontal="left" vertical="center" wrapText="1" indent="1"/>
    </xf>
    <xf numFmtId="0" fontId="21" fillId="0" borderId="53" xfId="20" applyFont="1" applyFill="1" applyBorder="1" applyAlignment="1">
      <alignment horizontal="right" vertical="center" indent="1" readingOrder="2"/>
    </xf>
    <xf numFmtId="0" fontId="23" fillId="0" borderId="52" xfId="22" applyFont="1" applyFill="1" applyBorder="1" applyAlignment="1">
      <alignment horizontal="left" vertical="center" indent="1"/>
    </xf>
    <xf numFmtId="0" fontId="23" fillId="3" borderId="52" xfId="22" applyFont="1" applyFill="1" applyBorder="1">
      <alignment horizontal="left" vertical="center" wrapText="1" indent="1"/>
    </xf>
    <xf numFmtId="0" fontId="23" fillId="4" borderId="52" xfId="22" applyFont="1" applyFill="1" applyBorder="1" applyAlignment="1">
      <alignment horizontal="left" vertical="center" indent="1"/>
    </xf>
    <xf numFmtId="3" fontId="21" fillId="4" borderId="53" xfId="21" applyNumberFormat="1" applyFont="1" applyFill="1" applyBorder="1" applyAlignment="1">
      <alignment horizontal="right" vertical="center" indent="1"/>
    </xf>
    <xf numFmtId="0" fontId="21" fillId="3" borderId="96" xfId="22" applyFont="1" applyFill="1" applyBorder="1" applyAlignment="1">
      <alignment horizontal="center" vertical="center" wrapText="1"/>
    </xf>
    <xf numFmtId="0" fontId="21" fillId="4" borderId="27" xfId="22" applyFont="1" applyFill="1" applyBorder="1" applyAlignment="1">
      <alignment horizontal="center" vertical="center" wrapText="1"/>
    </xf>
    <xf numFmtId="0" fontId="21" fillId="3" borderId="27" xfId="22" applyFont="1" applyFill="1" applyBorder="1" applyAlignment="1">
      <alignment horizontal="center" vertical="center" wrapText="1"/>
    </xf>
    <xf numFmtId="0" fontId="21" fillId="0" borderId="98" xfId="22" applyFont="1" applyFill="1" applyBorder="1" applyAlignment="1">
      <alignment horizontal="center" vertical="center" wrapText="1"/>
    </xf>
    <xf numFmtId="0" fontId="21" fillId="4" borderId="98" xfId="22" applyFont="1" applyFill="1" applyBorder="1" applyAlignment="1">
      <alignment horizontal="center" vertical="center" wrapText="1"/>
    </xf>
    <xf numFmtId="0" fontId="23" fillId="0" borderId="52" xfId="18" applyFont="1" applyFill="1" applyBorder="1" applyAlignment="1">
      <alignment horizontal="center" vertical="center"/>
    </xf>
    <xf numFmtId="3" fontId="2" fillId="3" borderId="15" xfId="20" applyNumberFormat="1" applyFont="1" applyFill="1" applyBorder="1" applyAlignment="1">
      <alignment horizontal="left" vertical="center" wrapText="1" indent="1" readingOrder="1"/>
    </xf>
    <xf numFmtId="3" fontId="21" fillId="3" borderId="15" xfId="20" applyNumberFormat="1" applyFont="1" applyFill="1" applyBorder="1" applyAlignment="1">
      <alignment horizontal="left" vertical="center" wrapText="1" indent="1" readingOrder="1"/>
    </xf>
    <xf numFmtId="3" fontId="21" fillId="3" borderId="20" xfId="18" applyNumberFormat="1" applyFont="1" applyFill="1" applyBorder="1" applyAlignment="1">
      <alignment horizontal="right" vertical="center" indent="1"/>
    </xf>
    <xf numFmtId="1" fontId="23" fillId="4" borderId="0" xfId="4" applyFont="1" applyFill="1" applyBorder="1">
      <alignment horizontal="left" vertical="center" wrapText="1"/>
    </xf>
    <xf numFmtId="0" fontId="19" fillId="4" borderId="112" xfId="22" applyFont="1" applyFill="1" applyBorder="1">
      <alignment horizontal="left" vertical="center" wrapText="1" indent="1"/>
    </xf>
    <xf numFmtId="0" fontId="19" fillId="3" borderId="112" xfId="22" applyFont="1" applyFill="1" applyBorder="1">
      <alignment horizontal="left" vertical="center" wrapText="1" indent="1"/>
    </xf>
    <xf numFmtId="0" fontId="19" fillId="4" borderId="113" xfId="22" applyFont="1" applyFill="1" applyBorder="1">
      <alignment horizontal="left" vertical="center" wrapText="1" indent="1"/>
    </xf>
    <xf numFmtId="0" fontId="6" fillId="3" borderId="95" xfId="20" applyFont="1" applyFill="1" applyBorder="1">
      <alignment horizontal="right" vertical="center" wrapText="1" indent="1" readingOrder="2"/>
    </xf>
    <xf numFmtId="0" fontId="7" fillId="3" borderId="96" xfId="22" applyFont="1" applyFill="1" applyBorder="1">
      <alignment horizontal="left" vertical="center" wrapText="1" indent="1"/>
    </xf>
    <xf numFmtId="0" fontId="21" fillId="4" borderId="82" xfId="20" applyFont="1" applyFill="1" applyBorder="1" applyAlignment="1">
      <alignment horizontal="right" vertical="center" wrapText="1" indent="4" readingOrder="2"/>
    </xf>
    <xf numFmtId="0" fontId="5" fillId="4" borderId="83" xfId="22" applyFont="1" applyFill="1" applyBorder="1" applyAlignment="1">
      <alignment horizontal="left" vertical="center" wrapText="1" indent="4"/>
    </xf>
    <xf numFmtId="0" fontId="21" fillId="3" borderId="82" xfId="20" applyFont="1" applyFill="1" applyBorder="1" applyAlignment="1">
      <alignment horizontal="right" vertical="center" wrapText="1" indent="4" readingOrder="2"/>
    </xf>
    <xf numFmtId="0" fontId="5" fillId="3" borderId="83" xfId="22" applyFont="1" applyFill="1" applyBorder="1" applyAlignment="1">
      <alignment horizontal="left" vertical="center" wrapText="1" indent="4"/>
    </xf>
    <xf numFmtId="3" fontId="21" fillId="3" borderId="53" xfId="21" applyNumberFormat="1" applyFont="1" applyFill="1" applyBorder="1" applyAlignment="1">
      <alignment horizontal="center" vertical="center"/>
    </xf>
    <xf numFmtId="3" fontId="21" fillId="3" borderId="52" xfId="21" applyNumberFormat="1" applyFont="1" applyFill="1" applyBorder="1" applyAlignment="1">
      <alignment horizontal="right" vertical="center" indent="1"/>
    </xf>
    <xf numFmtId="3" fontId="21" fillId="3" borderId="19" xfId="21" applyNumberFormat="1" applyFont="1" applyFill="1" applyBorder="1" applyAlignment="1">
      <alignment horizontal="right" vertical="center" indent="1"/>
    </xf>
    <xf numFmtId="0" fontId="19" fillId="3" borderId="96" xfId="22" applyFont="1" applyFill="1" applyBorder="1">
      <alignment horizontal="left" vertical="center" wrapText="1" indent="1"/>
    </xf>
    <xf numFmtId="0" fontId="21" fillId="4" borderId="14" xfId="20" applyFont="1" applyFill="1" applyBorder="1" applyAlignment="1">
      <alignment horizontal="center" vertical="center" wrapText="1" readingOrder="2"/>
    </xf>
    <xf numFmtId="0" fontId="23" fillId="3" borderId="18" xfId="22" applyFont="1" applyFill="1" applyBorder="1" applyAlignment="1">
      <alignment horizontal="center" vertical="center" wrapText="1"/>
    </xf>
    <xf numFmtId="0" fontId="23" fillId="3" borderId="14" xfId="22" applyFont="1" applyFill="1" applyBorder="1" applyAlignment="1">
      <alignment horizontal="center" vertical="center" wrapText="1"/>
    </xf>
    <xf numFmtId="0" fontId="23" fillId="3" borderId="16" xfId="22" applyFont="1" applyFill="1" applyBorder="1" applyAlignment="1">
      <alignment horizontal="center" vertical="center" wrapText="1"/>
    </xf>
    <xf numFmtId="0" fontId="19" fillId="4" borderId="14" xfId="22" applyFont="1" applyFill="1" applyBorder="1" applyAlignment="1">
      <alignment horizontal="center" vertical="center" wrapText="1"/>
    </xf>
    <xf numFmtId="0" fontId="19" fillId="3" borderId="14" xfId="22" applyFont="1" applyFill="1" applyBorder="1" applyAlignment="1">
      <alignment horizontal="center" vertical="center" wrapText="1"/>
    </xf>
    <xf numFmtId="0" fontId="21" fillId="3" borderId="18" xfId="20" applyFont="1" applyFill="1" applyBorder="1" applyAlignment="1">
      <alignment horizontal="center" vertical="center" wrapText="1" readingOrder="2"/>
    </xf>
    <xf numFmtId="0" fontId="21" fillId="3" borderId="14" xfId="20" applyFont="1" applyFill="1" applyBorder="1" applyAlignment="1">
      <alignment horizontal="center" vertical="center" wrapText="1" readingOrder="2"/>
    </xf>
    <xf numFmtId="0" fontId="21" fillId="3" borderId="16" xfId="20" applyFont="1" applyFill="1" applyBorder="1" applyAlignment="1">
      <alignment horizontal="center" vertical="center" wrapText="1" readingOrder="2"/>
    </xf>
    <xf numFmtId="0" fontId="21" fillId="4" borderId="16" xfId="20" applyFont="1" applyFill="1" applyBorder="1" applyAlignment="1">
      <alignment horizontal="center" vertical="center" wrapText="1" readingOrder="2"/>
    </xf>
    <xf numFmtId="0" fontId="7" fillId="3" borderId="15" xfId="13" applyFont="1" applyFill="1" applyBorder="1" applyAlignment="1">
      <alignment horizontal="center" vertical="center" wrapText="1"/>
    </xf>
    <xf numFmtId="0" fontId="21" fillId="4" borderId="26" xfId="0" applyFont="1" applyFill="1" applyBorder="1" applyAlignment="1">
      <alignment horizontal="center" vertical="center" wrapText="1"/>
    </xf>
    <xf numFmtId="0" fontId="2" fillId="4" borderId="0" xfId="21" applyFont="1" applyFill="1" applyBorder="1" applyAlignment="1">
      <alignment horizontal="right" vertical="center" wrapText="1" indent="1" readingOrder="2"/>
    </xf>
    <xf numFmtId="0" fontId="2" fillId="4" borderId="68" xfId="21" applyFont="1" applyFill="1" applyBorder="1" applyAlignment="1">
      <alignment horizontal="right" vertical="center" indent="1"/>
    </xf>
    <xf numFmtId="0" fontId="21" fillId="4" borderId="68" xfId="21" applyFont="1" applyFill="1" applyBorder="1" applyAlignment="1">
      <alignment horizontal="right" vertical="center" indent="1"/>
    </xf>
    <xf numFmtId="0" fontId="21" fillId="4" borderId="28" xfId="20" applyFont="1" applyFill="1" applyBorder="1">
      <alignment horizontal="right" vertical="center" wrapText="1" indent="1" readingOrder="2"/>
    </xf>
    <xf numFmtId="0" fontId="21" fillId="3" borderId="28" xfId="20" applyFont="1" applyFill="1" applyBorder="1">
      <alignment horizontal="right" vertical="center" wrapText="1" indent="1" readingOrder="2"/>
    </xf>
    <xf numFmtId="3" fontId="2" fillId="3" borderId="19" xfId="21" applyNumberFormat="1" applyFont="1" applyFill="1" applyBorder="1" applyAlignment="1">
      <alignment horizontal="right" vertical="center" indent="1"/>
    </xf>
    <xf numFmtId="0" fontId="21" fillId="4" borderId="82" xfId="20" applyFont="1" applyFill="1" applyBorder="1" applyAlignment="1">
      <alignment horizontal="right" vertical="center" wrapText="1" indent="2" readingOrder="2"/>
    </xf>
    <xf numFmtId="3" fontId="2" fillId="4" borderId="20" xfId="21" applyNumberFormat="1" applyFont="1" applyFill="1" applyBorder="1">
      <alignment horizontal="right" vertical="center" indent="1"/>
    </xf>
    <xf numFmtId="0" fontId="19" fillId="4" borderId="83" xfId="22" applyFont="1" applyFill="1" applyBorder="1" applyAlignment="1">
      <alignment horizontal="left" vertical="center" wrapText="1" indent="2"/>
    </xf>
    <xf numFmtId="3" fontId="2" fillId="0" borderId="0" xfId="0" applyNumberFormat="1" applyFont="1" applyAlignment="1">
      <alignment vertical="center"/>
    </xf>
    <xf numFmtId="3" fontId="21" fillId="4" borderId="17" xfId="13" applyNumberFormat="1" applyFont="1" applyFill="1" applyBorder="1" applyAlignment="1">
      <alignment horizontal="right" vertical="center" wrapText="1" indent="1"/>
    </xf>
    <xf numFmtId="3" fontId="2" fillId="4" borderId="25" xfId="21" applyNumberFormat="1" applyFont="1" applyFill="1" applyBorder="1" applyAlignment="1">
      <alignment horizontal="center" vertical="center"/>
    </xf>
    <xf numFmtId="0" fontId="60" fillId="0" borderId="0" xfId="0" applyFont="1"/>
    <xf numFmtId="0" fontId="61" fillId="0" borderId="0" xfId="10" applyFont="1"/>
    <xf numFmtId="0" fontId="22" fillId="0" borderId="0" xfId="14" applyFont="1" applyAlignment="1">
      <alignment horizontal="right" vertical="center" readingOrder="2"/>
    </xf>
    <xf numFmtId="0" fontId="22" fillId="0" borderId="0" xfId="15" applyFont="1">
      <alignment horizontal="left" vertical="center"/>
    </xf>
    <xf numFmtId="0" fontId="6" fillId="4" borderId="23" xfId="20" applyFont="1" applyFill="1" applyBorder="1">
      <alignment horizontal="right" vertical="center" wrapText="1" indent="1" readingOrder="2"/>
    </xf>
    <xf numFmtId="3" fontId="21" fillId="4" borderId="26" xfId="21" applyNumberFormat="1" applyFont="1" applyFill="1" applyBorder="1" applyAlignment="1">
      <alignment horizontal="right" vertical="center" indent="1"/>
    </xf>
    <xf numFmtId="0" fontId="7" fillId="4" borderId="22" xfId="22" applyFont="1" applyFill="1" applyBorder="1">
      <alignment horizontal="left" vertical="center" wrapText="1" indent="1"/>
    </xf>
    <xf numFmtId="0" fontId="23" fillId="3" borderId="54" xfId="22" applyFont="1" applyFill="1" applyBorder="1">
      <alignment horizontal="left" vertical="center" wrapText="1" indent="1"/>
    </xf>
    <xf numFmtId="0" fontId="19" fillId="4" borderId="26" xfId="6" applyFont="1" applyFill="1" applyBorder="1" applyAlignment="1">
      <alignment horizontal="center" vertical="top" wrapText="1"/>
    </xf>
    <xf numFmtId="0" fontId="21" fillId="4" borderId="25" xfId="6" applyFont="1" applyFill="1" applyBorder="1" applyAlignment="1">
      <alignment horizontal="center" wrapText="1"/>
    </xf>
    <xf numFmtId="0" fontId="6" fillId="0" borderId="11" xfId="10" applyFont="1" applyBorder="1" applyAlignment="1">
      <alignment horizontal="center" vertical="center" wrapText="1"/>
    </xf>
    <xf numFmtId="0" fontId="2" fillId="0" borderId="62" xfId="22" applyFont="1" applyFill="1" applyBorder="1" applyAlignment="1">
      <alignment horizontal="right" vertical="center" wrapText="1" indent="2"/>
    </xf>
    <xf numFmtId="0" fontId="2" fillId="4" borderId="14" xfId="13" applyFont="1" applyFill="1" applyBorder="1" applyAlignment="1">
      <alignment horizontal="right" vertical="center" wrapText="1" indent="2" readingOrder="1"/>
    </xf>
    <xf numFmtId="0" fontId="2" fillId="4" borderId="0" xfId="13" applyFont="1" applyFill="1" applyBorder="1" applyAlignment="1">
      <alignment horizontal="right" vertical="center" wrapText="1" indent="2" readingOrder="1"/>
    </xf>
    <xf numFmtId="0" fontId="2" fillId="4" borderId="17" xfId="13" applyFont="1" applyFill="1" applyBorder="1" applyAlignment="1">
      <alignment horizontal="right" vertical="center" wrapText="1" indent="2" readingOrder="1"/>
    </xf>
    <xf numFmtId="0" fontId="2" fillId="0" borderId="66" xfId="21" applyFont="1" applyFill="1" applyBorder="1" applyAlignment="1">
      <alignment horizontal="left" vertical="center" indent="1"/>
    </xf>
    <xf numFmtId="0" fontId="53" fillId="0" borderId="64" xfId="22" applyFont="1" applyFill="1" applyBorder="1" applyAlignment="1">
      <alignment horizontal="left" vertical="center" wrapText="1" indent="1"/>
    </xf>
    <xf numFmtId="0" fontId="53" fillId="4" borderId="14" xfId="13" applyFont="1" applyFill="1" applyBorder="1" applyAlignment="1">
      <alignment horizontal="left" vertical="center" wrapText="1" indent="1" readingOrder="1"/>
    </xf>
    <xf numFmtId="0" fontId="53" fillId="4" borderId="0" xfId="13" applyFont="1" applyFill="1" applyBorder="1" applyAlignment="1">
      <alignment horizontal="left" vertical="center" wrapText="1" indent="1" readingOrder="1"/>
    </xf>
    <xf numFmtId="0" fontId="53" fillId="4" borderId="17" xfId="13" applyFont="1" applyFill="1" applyBorder="1" applyAlignment="1">
      <alignment horizontal="left" vertical="center" wrapText="1" indent="1" readingOrder="1"/>
    </xf>
    <xf numFmtId="3" fontId="21" fillId="4" borderId="15" xfId="19" applyNumberFormat="1" applyFont="1" applyFill="1" applyBorder="1" applyAlignment="1">
      <alignment horizontal="right" vertical="center" indent="1"/>
    </xf>
    <xf numFmtId="0" fontId="19" fillId="4" borderId="96" xfId="22" applyFont="1" applyFill="1" applyBorder="1">
      <alignment horizontal="left" vertical="center" wrapText="1" indent="1"/>
    </xf>
    <xf numFmtId="0" fontId="6" fillId="3" borderId="53" xfId="20" applyFont="1" applyFill="1" applyBorder="1" applyAlignment="1">
      <alignment horizontal="center" vertical="center" wrapText="1" readingOrder="2"/>
    </xf>
    <xf numFmtId="3" fontId="21" fillId="3" borderId="19" xfId="19" applyNumberFormat="1" applyFont="1" applyFill="1" applyBorder="1" applyAlignment="1">
      <alignment horizontal="center" vertical="center"/>
    </xf>
    <xf numFmtId="0" fontId="21" fillId="3" borderId="52" xfId="22" applyFont="1" applyFill="1" applyBorder="1" applyAlignment="1">
      <alignment horizontal="center" vertical="center" wrapText="1"/>
    </xf>
    <xf numFmtId="0" fontId="21" fillId="0" borderId="0" xfId="10" applyFont="1" applyBorder="1" applyAlignment="1">
      <alignment horizontal="right" vertical="center" readingOrder="2"/>
    </xf>
    <xf numFmtId="0" fontId="8" fillId="0" borderId="0" xfId="10" applyFont="1" applyAlignment="1">
      <alignment vertical="center"/>
    </xf>
    <xf numFmtId="0" fontId="21" fillId="4" borderId="17" xfId="20" applyFont="1" applyFill="1" applyBorder="1" applyAlignment="1">
      <alignment horizontal="left" vertical="center" wrapText="1" indent="1" readingOrder="2"/>
    </xf>
    <xf numFmtId="0" fontId="19" fillId="4" borderId="17" xfId="22" applyFont="1" applyFill="1" applyBorder="1" applyAlignment="1">
      <alignment horizontal="right" vertical="center" wrapText="1" indent="1"/>
    </xf>
    <xf numFmtId="3" fontId="21" fillId="5" borderId="19" xfId="18" applyNumberFormat="1" applyFont="1" applyFill="1" applyBorder="1" applyAlignment="1">
      <alignment horizontal="right" vertical="center" indent="1"/>
    </xf>
    <xf numFmtId="0" fontId="2" fillId="0" borderId="86" xfId="21" applyFont="1" applyFill="1" applyBorder="1" applyAlignment="1">
      <alignment horizontal="right" vertical="center" wrapText="1" indent="1"/>
    </xf>
    <xf numFmtId="0" fontId="2" fillId="4" borderId="85" xfId="21" applyFont="1" applyFill="1" applyBorder="1" applyAlignment="1">
      <alignment horizontal="right" vertical="center" wrapText="1" indent="1"/>
    </xf>
    <xf numFmtId="0" fontId="21" fillId="4" borderId="115" xfId="20" applyFont="1" applyFill="1" applyBorder="1" applyAlignment="1">
      <alignment horizontal="center" vertical="center" wrapText="1" readingOrder="2"/>
    </xf>
    <xf numFmtId="3" fontId="8" fillId="4" borderId="115" xfId="21" applyNumberFormat="1" applyFont="1" applyFill="1" applyBorder="1" applyAlignment="1">
      <alignment horizontal="right" vertical="center" indent="1"/>
    </xf>
    <xf numFmtId="0" fontId="5" fillId="4" borderId="101" xfId="22" applyFont="1" applyFill="1" applyBorder="1" applyAlignment="1">
      <alignment horizontal="center" vertical="center" wrapText="1"/>
    </xf>
    <xf numFmtId="0" fontId="63" fillId="0" borderId="0" xfId="12" applyFont="1"/>
    <xf numFmtId="0" fontId="63" fillId="0" borderId="0" xfId="0" applyFont="1" applyAlignment="1">
      <alignment vertical="center"/>
    </xf>
    <xf numFmtId="0" fontId="19" fillId="3" borderId="15" xfId="22" applyFont="1" applyFill="1" applyBorder="1" applyAlignment="1">
      <alignment horizontal="center" vertical="center" wrapText="1"/>
    </xf>
    <xf numFmtId="0" fontId="6" fillId="3" borderId="0" xfId="16" applyFont="1" applyFill="1">
      <alignment horizontal="right" vertical="center"/>
    </xf>
    <xf numFmtId="0" fontId="6" fillId="3" borderId="0" xfId="10" applyFont="1" applyFill="1" applyAlignment="1">
      <alignment horizontal="right" vertical="center"/>
    </xf>
    <xf numFmtId="0" fontId="2" fillId="3" borderId="0" xfId="10" applyFont="1" applyFill="1" applyAlignment="1">
      <alignment vertical="center"/>
    </xf>
    <xf numFmtId="0" fontId="2" fillId="3" borderId="0" xfId="10" applyFont="1" applyFill="1" applyAlignment="1">
      <alignment horizontal="centerContinuous" vertical="center"/>
    </xf>
    <xf numFmtId="0" fontId="12" fillId="3" borderId="0" xfId="10" applyFont="1" applyFill="1" applyAlignment="1">
      <alignment horizontal="left" vertical="center"/>
    </xf>
    <xf numFmtId="0" fontId="21" fillId="3" borderId="0" xfId="17" applyFont="1" applyFill="1">
      <alignment horizontal="left" vertical="center"/>
    </xf>
    <xf numFmtId="0" fontId="21" fillId="4" borderId="26" xfId="0" applyFont="1" applyFill="1" applyBorder="1" applyAlignment="1">
      <alignment horizontal="center" vertical="center" wrapText="1"/>
    </xf>
    <xf numFmtId="0" fontId="19" fillId="4" borderId="26" xfId="6" applyFont="1" applyFill="1" applyBorder="1" applyAlignment="1">
      <alignment horizontal="center" vertical="top" wrapText="1"/>
    </xf>
    <xf numFmtId="0" fontId="21" fillId="4" borderId="25" xfId="6" applyFont="1" applyFill="1" applyBorder="1" applyAlignment="1">
      <alignment horizontal="center" wrapText="1"/>
    </xf>
    <xf numFmtId="0" fontId="2" fillId="4" borderId="0" xfId="21" applyFont="1" applyFill="1" applyBorder="1" applyAlignment="1">
      <alignment horizontal="right" vertical="center" indent="1"/>
    </xf>
    <xf numFmtId="0" fontId="21" fillId="4" borderId="0" xfId="21" applyFont="1" applyFill="1" applyBorder="1" applyAlignment="1">
      <alignment horizontal="right" vertical="center" indent="1"/>
    </xf>
    <xf numFmtId="0" fontId="21" fillId="0" borderId="0" xfId="21" applyFont="1" applyFill="1" applyBorder="1" applyAlignment="1">
      <alignment horizontal="right" vertical="center" indent="1"/>
    </xf>
    <xf numFmtId="0" fontId="2" fillId="0" borderId="85" xfId="21" applyFont="1" applyFill="1" applyBorder="1" applyAlignment="1">
      <alignment horizontal="right" vertical="center" wrapText="1" indent="1"/>
    </xf>
    <xf numFmtId="0" fontId="2" fillId="4" borderId="88" xfId="21" applyFont="1" applyFill="1" applyBorder="1" applyAlignment="1">
      <alignment horizontal="right" vertical="center" indent="1"/>
    </xf>
    <xf numFmtId="0" fontId="2" fillId="0" borderId="88" xfId="21" applyFont="1" applyFill="1" applyBorder="1" applyAlignment="1">
      <alignment horizontal="right" vertical="center" indent="1"/>
    </xf>
    <xf numFmtId="0" fontId="2" fillId="4" borderId="109" xfId="21" applyFont="1" applyFill="1" applyBorder="1" applyAlignment="1">
      <alignment horizontal="right" vertical="center" indent="1"/>
    </xf>
    <xf numFmtId="0" fontId="21" fillId="8" borderId="4" xfId="21" applyFont="1" applyFill="1" applyAlignment="1">
      <alignment horizontal="center" vertical="center"/>
    </xf>
    <xf numFmtId="0" fontId="21" fillId="4" borderId="28" xfId="20" applyFont="1" applyFill="1" applyBorder="1">
      <alignment horizontal="right" vertical="center" wrapText="1" indent="1" readingOrder="2"/>
    </xf>
    <xf numFmtId="0" fontId="21" fillId="3" borderId="28" xfId="20" applyFont="1" applyFill="1" applyBorder="1">
      <alignment horizontal="right" vertical="center" wrapText="1" indent="1" readingOrder="2"/>
    </xf>
    <xf numFmtId="3" fontId="2" fillId="0" borderId="0" xfId="10" applyNumberFormat="1" applyFont="1" applyBorder="1"/>
    <xf numFmtId="0" fontId="21" fillId="7" borderId="19" xfId="18" applyFont="1" applyFill="1" applyBorder="1" applyAlignment="1">
      <alignment horizontal="center" vertical="center"/>
    </xf>
    <xf numFmtId="3" fontId="21" fillId="7" borderId="19" xfId="18" applyNumberFormat="1" applyFont="1" applyFill="1" applyBorder="1" applyAlignment="1">
      <alignment horizontal="right" vertical="center" indent="1"/>
    </xf>
    <xf numFmtId="0" fontId="23" fillId="7" borderId="19" xfId="18" applyFont="1" applyFill="1" applyBorder="1" applyAlignment="1">
      <alignment horizontal="center" vertical="center"/>
    </xf>
    <xf numFmtId="0" fontId="2" fillId="0" borderId="0" xfId="22" applyFont="1" applyFill="1" applyBorder="1" applyAlignment="1">
      <alignment horizontal="right" vertical="center" wrapText="1" indent="2"/>
    </xf>
    <xf numFmtId="0" fontId="53" fillId="0" borderId="0" xfId="22" applyFont="1" applyFill="1" applyBorder="1" applyAlignment="1">
      <alignment horizontal="left" vertical="center" wrapText="1" indent="1"/>
    </xf>
    <xf numFmtId="0" fontId="2" fillId="3" borderId="17" xfId="20" applyFont="1" applyFill="1" applyBorder="1" applyAlignment="1">
      <alignment horizontal="right" vertical="center" wrapText="1" indent="2" readingOrder="2"/>
    </xf>
    <xf numFmtId="0" fontId="19" fillId="3" borderId="17" xfId="22" applyFont="1" applyFill="1" applyBorder="1" applyAlignment="1">
      <alignment horizontal="left" vertical="center" wrapText="1" indent="2"/>
    </xf>
    <xf numFmtId="0" fontId="6" fillId="0" borderId="116" xfId="22" applyFont="1" applyFill="1" applyBorder="1" applyAlignment="1">
      <alignment horizontal="center" vertical="center" wrapText="1"/>
    </xf>
    <xf numFmtId="0" fontId="21" fillId="0" borderId="117" xfId="21" applyFont="1" applyFill="1" applyBorder="1" applyAlignment="1">
      <alignment horizontal="right" vertical="center" indent="1"/>
    </xf>
    <xf numFmtId="0" fontId="21" fillId="0" borderId="117" xfId="21" applyFont="1" applyFill="1" applyBorder="1" applyAlignment="1">
      <alignment horizontal="center" vertical="center"/>
    </xf>
    <xf numFmtId="0" fontId="69" fillId="4" borderId="86" xfId="0" applyFont="1" applyFill="1" applyBorder="1" applyAlignment="1">
      <alignment horizontal="center" wrapText="1"/>
    </xf>
    <xf numFmtId="0" fontId="19" fillId="4" borderId="119" xfId="0" applyFont="1" applyFill="1" applyBorder="1" applyAlignment="1">
      <alignment horizontal="center" vertical="top" wrapText="1"/>
    </xf>
    <xf numFmtId="0" fontId="70" fillId="3" borderId="62" xfId="20" applyFont="1" applyFill="1" applyBorder="1" applyAlignment="1">
      <alignment horizontal="right" vertical="center" wrapText="1" indent="1" readingOrder="2"/>
    </xf>
    <xf numFmtId="3" fontId="2" fillId="3" borderId="63" xfId="21" applyNumberFormat="1" applyFont="1" applyFill="1" applyBorder="1" applyAlignment="1">
      <alignment horizontal="right" vertical="center" indent="1"/>
    </xf>
    <xf numFmtId="3" fontId="21" fillId="3" borderId="63" xfId="21" applyNumberFormat="1" applyFont="1" applyFill="1" applyBorder="1" applyAlignment="1">
      <alignment horizontal="right" vertical="center" indent="1"/>
    </xf>
    <xf numFmtId="0" fontId="19" fillId="3" borderId="62" xfId="20" applyFont="1" applyFill="1" applyBorder="1" applyAlignment="1">
      <alignment horizontal="left" vertical="center" wrapText="1" indent="1" readingOrder="2"/>
    </xf>
    <xf numFmtId="0" fontId="70" fillId="3" borderId="65" xfId="20" applyFont="1" applyFill="1" applyBorder="1" applyAlignment="1">
      <alignment horizontal="right" vertical="center" wrapText="1" indent="1" readingOrder="2"/>
    </xf>
    <xf numFmtId="3" fontId="2" fillId="3" borderId="66" xfId="21" applyNumberFormat="1" applyFont="1" applyFill="1" applyBorder="1" applyAlignment="1">
      <alignment horizontal="right" vertical="center" indent="1"/>
    </xf>
    <xf numFmtId="3" fontId="21" fillId="3" borderId="66" xfId="21" applyNumberFormat="1" applyFont="1" applyFill="1" applyBorder="1" applyAlignment="1">
      <alignment horizontal="right" vertical="center" indent="1"/>
    </xf>
    <xf numFmtId="0" fontId="19" fillId="3" borderId="65" xfId="20" applyFont="1" applyFill="1" applyBorder="1" applyAlignment="1">
      <alignment horizontal="left" vertical="center" wrapText="1" indent="1" readingOrder="2"/>
    </xf>
    <xf numFmtId="0" fontId="70" fillId="4" borderId="65" xfId="20" applyFont="1" applyFill="1" applyBorder="1" applyAlignment="1">
      <alignment horizontal="right" vertical="center" wrapText="1" indent="1" readingOrder="2"/>
    </xf>
    <xf numFmtId="3" fontId="2" fillId="4" borderId="66" xfId="21" applyNumberFormat="1" applyFont="1" applyFill="1" applyBorder="1" applyAlignment="1">
      <alignment horizontal="right" vertical="center" indent="1"/>
    </xf>
    <xf numFmtId="3" fontId="21" fillId="4" borderId="66" xfId="21" applyNumberFormat="1" applyFont="1" applyFill="1" applyBorder="1" applyAlignment="1">
      <alignment horizontal="right" vertical="center" indent="1"/>
    </xf>
    <xf numFmtId="0" fontId="19" fillId="4" borderId="66" xfId="20" applyFont="1" applyFill="1" applyBorder="1" applyAlignment="1">
      <alignment horizontal="left" vertical="center" wrapText="1" indent="1" readingOrder="2"/>
    </xf>
    <xf numFmtId="0" fontId="70" fillId="4" borderId="72" xfId="20" applyFont="1" applyFill="1" applyBorder="1" applyAlignment="1">
      <alignment horizontal="right" vertical="center" wrapText="1" indent="1" readingOrder="2"/>
    </xf>
    <xf numFmtId="3" fontId="21" fillId="4" borderId="73" xfId="21" applyNumberFormat="1" applyFont="1" applyFill="1" applyBorder="1" applyAlignment="1">
      <alignment horizontal="right" vertical="center" indent="1"/>
    </xf>
    <xf numFmtId="0" fontId="19" fillId="4" borderId="73" xfId="20" applyFont="1" applyFill="1" applyBorder="1" applyAlignment="1">
      <alignment horizontal="left" vertical="center" wrapText="1" indent="1" readingOrder="2"/>
    </xf>
    <xf numFmtId="0" fontId="70" fillId="3" borderId="118" xfId="20" applyFont="1" applyFill="1" applyBorder="1" applyAlignment="1">
      <alignment horizontal="right" vertical="center" wrapText="1" indent="1" readingOrder="2"/>
    </xf>
    <xf numFmtId="3" fontId="21" fillId="3" borderId="71" xfId="21" applyNumberFormat="1" applyFont="1" applyFill="1" applyBorder="1" applyAlignment="1">
      <alignment horizontal="right" vertical="center" indent="1"/>
    </xf>
    <xf numFmtId="0" fontId="70" fillId="3" borderId="72" xfId="20" applyFont="1" applyFill="1" applyBorder="1" applyAlignment="1">
      <alignment horizontal="right" vertical="center" wrapText="1" indent="1" readingOrder="2"/>
    </xf>
    <xf numFmtId="3" fontId="21" fillId="3" borderId="31" xfId="21" applyNumberFormat="1" applyFont="1" applyFill="1" applyBorder="1" applyAlignment="1">
      <alignment horizontal="right" vertical="center" indent="1"/>
    </xf>
    <xf numFmtId="0" fontId="19" fillId="3" borderId="72" xfId="20" applyFont="1" applyFill="1" applyBorder="1" applyAlignment="1">
      <alignment horizontal="left" vertical="center" wrapText="1" indent="1" readingOrder="2"/>
    </xf>
    <xf numFmtId="3" fontId="21" fillId="4" borderId="16" xfId="19" applyNumberFormat="1" applyFont="1" applyFill="1" applyBorder="1" applyAlignment="1">
      <alignment horizontal="right" vertical="center" indent="1"/>
    </xf>
    <xf numFmtId="0" fontId="53" fillId="0" borderId="87" xfId="22" applyFont="1" applyFill="1" applyBorder="1" applyAlignment="1">
      <alignment horizontal="left" vertical="center" wrapText="1" indent="1"/>
    </xf>
    <xf numFmtId="0" fontId="53" fillId="4" borderId="82" xfId="13" applyFont="1" applyFill="1" applyBorder="1" applyAlignment="1">
      <alignment horizontal="left" vertical="center" wrapText="1" indent="1" readingOrder="1"/>
    </xf>
    <xf numFmtId="0" fontId="53" fillId="3" borderId="82" xfId="13" applyFont="1" applyFill="1" applyBorder="1" applyAlignment="1">
      <alignment horizontal="left" vertical="center" wrapText="1" indent="1" readingOrder="1"/>
    </xf>
    <xf numFmtId="0" fontId="53" fillId="3" borderId="0" xfId="13" applyFont="1" applyFill="1" applyBorder="1" applyAlignment="1">
      <alignment horizontal="left" vertical="center" wrapText="1" indent="1" readingOrder="1"/>
    </xf>
    <xf numFmtId="0" fontId="2" fillId="3" borderId="15" xfId="20" applyFont="1" applyFill="1" applyBorder="1" applyAlignment="1">
      <alignment horizontal="right" vertical="center" wrapText="1" indent="2" readingOrder="2"/>
    </xf>
    <xf numFmtId="0" fontId="19" fillId="3" borderId="15" xfId="22" applyFont="1" applyFill="1" applyBorder="1" applyAlignment="1">
      <alignment horizontal="left" vertical="center" wrapText="1" indent="2"/>
    </xf>
    <xf numFmtId="0" fontId="2" fillId="4" borderId="16" xfId="20" applyFont="1" applyFill="1" applyBorder="1" applyAlignment="1">
      <alignment horizontal="right" vertical="center" wrapText="1" indent="2" readingOrder="2"/>
    </xf>
    <xf numFmtId="0" fontId="19" fillId="4" borderId="16" xfId="22" applyFont="1" applyFill="1" applyBorder="1" applyAlignment="1">
      <alignment horizontal="left" vertical="center" wrapText="1" indent="2"/>
    </xf>
    <xf numFmtId="0" fontId="2" fillId="4" borderId="120" xfId="21" applyFont="1" applyFill="1" applyBorder="1" applyAlignment="1">
      <alignment horizontal="right" vertical="center" wrapText="1" indent="1" readingOrder="2"/>
    </xf>
    <xf numFmtId="0" fontId="2" fillId="4" borderId="120" xfId="21" applyFont="1" applyFill="1" applyBorder="1" applyAlignment="1">
      <alignment horizontal="right" vertical="center" indent="1"/>
    </xf>
    <xf numFmtId="0" fontId="2" fillId="4" borderId="121" xfId="21" applyFont="1" applyFill="1" applyBorder="1" applyAlignment="1">
      <alignment horizontal="right" vertical="center" indent="1"/>
    </xf>
    <xf numFmtId="0" fontId="21" fillId="4" borderId="122" xfId="21" applyFont="1" applyFill="1" applyBorder="1" applyAlignment="1">
      <alignment horizontal="right" vertical="center" indent="1"/>
    </xf>
    <xf numFmtId="0" fontId="53" fillId="4" borderId="95" xfId="13" applyFont="1" applyFill="1" applyBorder="1" applyAlignment="1">
      <alignment horizontal="left" vertical="center" wrapText="1" indent="1" readingOrder="1"/>
    </xf>
    <xf numFmtId="0" fontId="2" fillId="0" borderId="112" xfId="10" applyFont="1" applyBorder="1" applyAlignment="1">
      <alignment horizontal="right" vertical="center" wrapText="1" indent="1" readingOrder="2"/>
    </xf>
    <xf numFmtId="0" fontId="2" fillId="0" borderId="123" xfId="21" applyFont="1" applyFill="1" applyBorder="1" applyAlignment="1">
      <alignment horizontal="right" vertical="center" indent="1"/>
    </xf>
    <xf numFmtId="0" fontId="2" fillId="0" borderId="124" xfId="21" applyFont="1" applyFill="1" applyBorder="1" applyAlignment="1">
      <alignment horizontal="right" vertical="center" indent="1"/>
    </xf>
    <xf numFmtId="0" fontId="21" fillId="0" borderId="112" xfId="21" applyFont="1" applyFill="1" applyBorder="1" applyAlignment="1">
      <alignment horizontal="right" vertical="center" indent="1"/>
    </xf>
    <xf numFmtId="0" fontId="53" fillId="3" borderId="28" xfId="13" applyFont="1" applyFill="1" applyBorder="1" applyAlignment="1">
      <alignment horizontal="left" vertical="center" wrapText="1" indent="1" readingOrder="1"/>
    </xf>
    <xf numFmtId="0" fontId="47" fillId="4" borderId="17" xfId="13" applyFont="1" applyFill="1" applyBorder="1" applyAlignment="1">
      <alignment horizontal="right" vertical="center" wrapText="1" indent="2" readingOrder="1"/>
    </xf>
    <xf numFmtId="0" fontId="23" fillId="4" borderId="17" xfId="13" applyFont="1" applyFill="1" applyBorder="1" applyAlignment="1">
      <alignment horizontal="left" vertical="center" wrapText="1" indent="1" readingOrder="1"/>
    </xf>
    <xf numFmtId="0" fontId="47" fillId="3" borderId="19" xfId="13" applyFont="1" applyFill="1" applyBorder="1" applyAlignment="1">
      <alignment horizontal="right" vertical="center" wrapText="1" indent="2" readingOrder="1"/>
    </xf>
    <xf numFmtId="0" fontId="23" fillId="3" borderId="19" xfId="13" applyFont="1" applyFill="1" applyBorder="1" applyAlignment="1">
      <alignment horizontal="left" vertical="center" wrapText="1" indent="1" readingOrder="1"/>
    </xf>
    <xf numFmtId="3" fontId="21" fillId="0" borderId="19" xfId="10" applyNumberFormat="1" applyFont="1" applyBorder="1" applyAlignment="1">
      <alignment horizontal="right" vertical="center" indent="1"/>
    </xf>
    <xf numFmtId="0" fontId="2" fillId="0" borderId="0" xfId="10" applyFont="1" applyAlignment="1">
      <alignment horizontal="justify" vertical="center"/>
    </xf>
    <xf numFmtId="0" fontId="65" fillId="0" borderId="0" xfId="10" applyFont="1" applyAlignment="1">
      <alignment horizontal="justify" vertical="center"/>
    </xf>
    <xf numFmtId="0" fontId="1" fillId="0" borderId="0" xfId="10" applyFont="1" applyBorder="1" applyAlignment="1">
      <alignment horizontal="left" vertical="center" wrapText="1" indent="1"/>
    </xf>
    <xf numFmtId="0" fontId="66" fillId="0" borderId="0" xfId="10" applyFont="1" applyBorder="1" applyAlignment="1">
      <alignment horizontal="right" vertical="center" wrapText="1" indent="1" readingOrder="2"/>
    </xf>
    <xf numFmtId="0" fontId="1" fillId="0" borderId="0" xfId="10" applyFont="1" applyBorder="1" applyAlignment="1">
      <alignment horizontal="left" vertical="center" wrapText="1"/>
    </xf>
    <xf numFmtId="0" fontId="3" fillId="0" borderId="0" xfId="10" applyFont="1" applyAlignment="1">
      <alignment vertical="top"/>
    </xf>
    <xf numFmtId="0" fontId="64" fillId="0" borderId="0" xfId="10" applyFont="1" applyBorder="1" applyAlignment="1">
      <alignment horizontal="left" vertical="center" wrapText="1" indent="1"/>
    </xf>
    <xf numFmtId="0" fontId="9" fillId="0" borderId="0" xfId="10" applyFont="1" applyBorder="1" applyAlignment="1">
      <alignment vertical="top"/>
    </xf>
    <xf numFmtId="0" fontId="2" fillId="0" borderId="0" xfId="10" applyFont="1" applyBorder="1" applyAlignment="1">
      <alignment horizontal="justify" vertical="center"/>
    </xf>
    <xf numFmtId="0" fontId="33" fillId="0" borderId="0" xfId="10" applyFont="1" applyAlignment="1">
      <alignment vertical="center"/>
    </xf>
    <xf numFmtId="0" fontId="67" fillId="0" borderId="0" xfId="10" applyFont="1" applyAlignment="1">
      <alignment horizontal="center" vertical="center"/>
    </xf>
    <xf numFmtId="0" fontId="68" fillId="0" borderId="0" xfId="10" applyFont="1" applyAlignment="1">
      <alignment horizontal="center" vertical="center"/>
    </xf>
    <xf numFmtId="3" fontId="2" fillId="4" borderId="17" xfId="20" applyNumberFormat="1" applyFont="1" applyFill="1" applyBorder="1" applyAlignment="1">
      <alignment horizontal="right" vertical="center" indent="1"/>
    </xf>
    <xf numFmtId="3" fontId="21" fillId="4" borderId="17" xfId="21" applyNumberFormat="1" applyFont="1" applyFill="1" applyBorder="1" applyAlignment="1">
      <alignment horizontal="right" vertical="center" indent="1"/>
    </xf>
    <xf numFmtId="0" fontId="19" fillId="4" borderId="17" xfId="22" applyFont="1" applyFill="1" applyBorder="1" applyAlignment="1">
      <alignment horizontal="left" vertical="center" wrapText="1"/>
    </xf>
    <xf numFmtId="0" fontId="21" fillId="3" borderId="125" xfId="20" applyFont="1" applyFill="1" applyBorder="1">
      <alignment horizontal="right" vertical="center" wrapText="1" indent="1" readingOrder="2"/>
    </xf>
    <xf numFmtId="3" fontId="21" fillId="3" borderId="125" xfId="21" applyNumberFormat="1" applyFont="1" applyFill="1" applyBorder="1" applyAlignment="1">
      <alignment horizontal="right" vertical="center" indent="1"/>
    </xf>
    <xf numFmtId="0" fontId="21" fillId="3" borderId="102" xfId="20" applyFont="1" applyFill="1" applyBorder="1">
      <alignment horizontal="right" vertical="center" wrapText="1" indent="1" readingOrder="2"/>
    </xf>
    <xf numFmtId="3" fontId="21" fillId="3" borderId="102" xfId="21" applyNumberFormat="1" applyFont="1" applyFill="1" applyBorder="1" applyAlignment="1">
      <alignment horizontal="right" vertical="center" indent="1"/>
    </xf>
    <xf numFmtId="3" fontId="21" fillId="3" borderId="125" xfId="20" applyNumberFormat="1" applyFont="1" applyFill="1" applyBorder="1" applyAlignment="1">
      <alignment horizontal="right" vertical="center" indent="1"/>
    </xf>
    <xf numFmtId="0" fontId="23" fillId="3" borderId="125" xfId="22" applyFont="1" applyFill="1" applyBorder="1" applyAlignment="1">
      <alignment horizontal="left" vertical="center" wrapText="1"/>
    </xf>
    <xf numFmtId="3" fontId="21" fillId="3" borderId="102" xfId="20" applyNumberFormat="1" applyFont="1" applyFill="1" applyBorder="1" applyAlignment="1">
      <alignment horizontal="right" vertical="center" indent="1"/>
    </xf>
    <xf numFmtId="0" fontId="23" fillId="3" borderId="102" xfId="22" applyFont="1" applyFill="1" applyBorder="1" applyAlignment="1">
      <alignment horizontal="left" vertical="center" wrapText="1"/>
    </xf>
    <xf numFmtId="0" fontId="39" fillId="0" borderId="0" xfId="1" applyFont="1" applyAlignment="1">
      <alignment horizontal="center" vertical="center"/>
    </xf>
    <xf numFmtId="0" fontId="21" fillId="4" borderId="52" xfId="6" applyFont="1" applyFill="1" applyBorder="1" applyAlignment="1">
      <alignment horizontal="center" vertical="center" wrapText="1"/>
    </xf>
    <xf numFmtId="0" fontId="21" fillId="4" borderId="53" xfId="6" applyFont="1" applyFill="1" applyBorder="1" applyAlignment="1">
      <alignment horizontal="center" vertical="center" wrapText="1"/>
    </xf>
    <xf numFmtId="1" fontId="23" fillId="4" borderId="40" xfId="4" applyFont="1" applyFill="1" applyBorder="1">
      <alignment horizontal="left" vertical="center" wrapText="1"/>
    </xf>
    <xf numFmtId="1" fontId="23" fillId="4" borderId="41" xfId="4" applyFont="1" applyFill="1" applyBorder="1">
      <alignment horizontal="left" vertical="center" wrapText="1"/>
    </xf>
    <xf numFmtId="0" fontId="39" fillId="0" borderId="0" xfId="1" applyFont="1" applyAlignment="1">
      <alignment horizontal="center" vertical="center" readingOrder="2"/>
    </xf>
    <xf numFmtId="0" fontId="21" fillId="4" borderId="18" xfId="18" applyFont="1" applyFill="1" applyBorder="1" applyAlignment="1">
      <alignment horizontal="center" vertical="center" wrapText="1"/>
    </xf>
    <xf numFmtId="0" fontId="21" fillId="4" borderId="16" xfId="18" applyFont="1" applyFill="1" applyBorder="1" applyAlignment="1">
      <alignment horizontal="center" vertical="center" wrapText="1"/>
    </xf>
    <xf numFmtId="0" fontId="2" fillId="0" borderId="0" xfId="10" applyFont="1" applyAlignment="1">
      <alignment horizontal="center"/>
    </xf>
    <xf numFmtId="0" fontId="23" fillId="4" borderId="25" xfId="18" applyFont="1" applyFill="1" applyBorder="1" applyAlignment="1">
      <alignment horizontal="center" vertical="center" wrapText="1"/>
    </xf>
    <xf numFmtId="0" fontId="23" fillId="4" borderId="26" xfId="18" applyFont="1" applyFill="1" applyBorder="1" applyAlignment="1">
      <alignment horizontal="center" vertical="center" wrapText="1"/>
    </xf>
    <xf numFmtId="0" fontId="19" fillId="3" borderId="25" xfId="22" applyFont="1" applyFill="1" applyBorder="1" applyAlignment="1">
      <alignment horizontal="center" vertical="center" wrapText="1"/>
    </xf>
    <xf numFmtId="0" fontId="19" fillId="3" borderId="15" xfId="22" applyFont="1" applyFill="1" applyBorder="1" applyAlignment="1">
      <alignment horizontal="center" vertical="center" wrapText="1"/>
    </xf>
    <xf numFmtId="0" fontId="6" fillId="0" borderId="0" xfId="2" applyFont="1" applyAlignment="1">
      <alignment horizontal="center" vertical="center" wrapText="1"/>
    </xf>
    <xf numFmtId="0" fontId="6" fillId="0" borderId="0" xfId="2" applyFont="1" applyAlignment="1">
      <alignment horizontal="center" vertical="center"/>
    </xf>
    <xf numFmtId="0" fontId="21" fillId="3" borderId="15" xfId="20" applyFont="1" applyFill="1" applyBorder="1" applyAlignment="1">
      <alignment horizontal="center" vertical="center" wrapText="1" readingOrder="2"/>
    </xf>
    <xf numFmtId="0" fontId="21" fillId="3" borderId="14" xfId="20" applyFont="1" applyFill="1" applyBorder="1" applyAlignment="1">
      <alignment horizontal="center" vertical="center" wrapText="1" readingOrder="2"/>
    </xf>
    <xf numFmtId="0" fontId="21" fillId="4" borderId="34" xfId="3" applyFont="1" applyFill="1" applyBorder="1">
      <alignment horizontal="right" vertical="center" wrapText="1"/>
    </xf>
    <xf numFmtId="0" fontId="21" fillId="4" borderId="35" xfId="3" applyFont="1" applyFill="1" applyBorder="1">
      <alignment horizontal="right" vertical="center" wrapText="1"/>
    </xf>
    <xf numFmtId="0" fontId="19" fillId="4" borderId="17" xfId="22" applyFont="1" applyFill="1" applyBorder="1" applyAlignment="1">
      <alignment horizontal="center" vertical="center" wrapText="1"/>
    </xf>
    <xf numFmtId="0" fontId="19" fillId="4" borderId="15" xfId="22" applyFont="1" applyFill="1" applyBorder="1" applyAlignment="1">
      <alignment horizontal="center" vertical="center" wrapText="1"/>
    </xf>
    <xf numFmtId="0" fontId="21" fillId="4" borderId="14" xfId="20" applyFont="1" applyFill="1" applyBorder="1" applyAlignment="1">
      <alignment horizontal="center" vertical="center" wrapText="1" readingOrder="2"/>
    </xf>
    <xf numFmtId="0" fontId="21" fillId="2" borderId="10" xfId="6" applyFont="1" applyBorder="1" applyAlignment="1">
      <alignment horizontal="center" vertical="center" wrapText="1"/>
    </xf>
    <xf numFmtId="0" fontId="21" fillId="2" borderId="7" xfId="6" applyFont="1" applyBorder="1" applyAlignment="1">
      <alignment horizontal="center" vertical="center" wrapText="1"/>
    </xf>
    <xf numFmtId="0" fontId="21" fillId="4" borderId="17" xfId="20" applyFont="1" applyFill="1" applyBorder="1" applyAlignment="1">
      <alignment horizontal="center" vertical="center" wrapText="1" readingOrder="2"/>
    </xf>
    <xf numFmtId="0" fontId="23" fillId="3" borderId="25" xfId="22" applyFont="1" applyFill="1" applyBorder="1" applyAlignment="1">
      <alignment horizontal="center" vertical="center" wrapText="1"/>
    </xf>
    <xf numFmtId="0" fontId="23" fillId="3" borderId="20" xfId="22" applyFont="1" applyFill="1" applyBorder="1" applyAlignment="1">
      <alignment horizontal="center" vertical="center" wrapText="1"/>
    </xf>
    <xf numFmtId="0" fontId="23" fillId="3" borderId="26" xfId="22" applyFont="1" applyFill="1" applyBorder="1" applyAlignment="1">
      <alignment horizontal="center" vertical="center" wrapText="1"/>
    </xf>
    <xf numFmtId="0" fontId="19" fillId="4" borderId="26" xfId="22" applyFont="1" applyFill="1" applyBorder="1" applyAlignment="1">
      <alignment horizontal="center" vertical="center" wrapText="1"/>
    </xf>
    <xf numFmtId="0" fontId="19" fillId="3" borderId="17" xfId="22" applyFont="1" applyFill="1" applyBorder="1" applyAlignment="1">
      <alignment horizontal="center" vertical="center" wrapText="1"/>
    </xf>
    <xf numFmtId="0" fontId="23" fillId="4" borderId="25" xfId="22" applyFont="1" applyFill="1" applyBorder="1" applyAlignment="1">
      <alignment horizontal="center" vertical="center" wrapText="1"/>
    </xf>
    <xf numFmtId="0" fontId="23" fillId="4" borderId="20" xfId="22" applyFont="1" applyFill="1" applyBorder="1" applyAlignment="1">
      <alignment horizontal="center" vertical="center" wrapText="1"/>
    </xf>
    <xf numFmtId="0" fontId="23" fillId="4" borderId="26" xfId="22" applyFont="1" applyFill="1" applyBorder="1" applyAlignment="1">
      <alignment horizontal="center" vertical="center" wrapText="1"/>
    </xf>
    <xf numFmtId="0" fontId="21" fillId="3" borderId="18" xfId="20" applyFont="1" applyFill="1" applyBorder="1" applyAlignment="1">
      <alignment horizontal="center" vertical="center" wrapText="1" readingOrder="2"/>
    </xf>
    <xf numFmtId="0" fontId="21" fillId="3" borderId="16" xfId="20" applyFont="1" applyFill="1" applyBorder="1" applyAlignment="1">
      <alignment horizontal="center" vertical="center" wrapText="1" readingOrder="2"/>
    </xf>
    <xf numFmtId="0" fontId="21" fillId="4" borderId="18" xfId="20" applyFont="1" applyFill="1" applyBorder="1" applyAlignment="1">
      <alignment horizontal="center" vertical="center" wrapText="1" readingOrder="2"/>
    </xf>
    <xf numFmtId="0" fontId="21" fillId="4" borderId="16" xfId="20" applyFont="1" applyFill="1" applyBorder="1" applyAlignment="1">
      <alignment horizontal="center" vertical="center" wrapText="1" readingOrder="2"/>
    </xf>
    <xf numFmtId="0" fontId="39" fillId="0" borderId="0" xfId="1" applyFont="1" applyBorder="1" applyAlignment="1">
      <alignment horizontal="center" vertical="center" wrapText="1"/>
    </xf>
    <xf numFmtId="0" fontId="39" fillId="0" borderId="0" xfId="1" applyFont="1" applyBorder="1" applyAlignment="1">
      <alignment horizontal="center" vertical="center"/>
    </xf>
    <xf numFmtId="0" fontId="39" fillId="0" borderId="0" xfId="1" applyFont="1" applyBorder="1" applyAlignment="1">
      <alignment horizontal="center" vertical="center" readingOrder="2"/>
    </xf>
    <xf numFmtId="0" fontId="19" fillId="3" borderId="84" xfId="22" applyFont="1" applyFill="1" applyBorder="1" applyAlignment="1">
      <alignment horizontal="center" vertical="center" wrapText="1"/>
    </xf>
    <xf numFmtId="0" fontId="19" fillId="3" borderId="0" xfId="22" applyFont="1" applyFill="1" applyBorder="1" applyAlignment="1">
      <alignment horizontal="center" vertical="center" wrapText="1"/>
    </xf>
    <xf numFmtId="0" fontId="21" fillId="4" borderId="0" xfId="10" applyFont="1" applyFill="1" applyBorder="1" applyAlignment="1">
      <alignment horizontal="center" vertical="center"/>
    </xf>
    <xf numFmtId="0" fontId="21" fillId="3" borderId="84" xfId="20" applyFont="1" applyFill="1" applyBorder="1" applyAlignment="1">
      <alignment horizontal="center" vertical="center" wrapText="1" readingOrder="2"/>
    </xf>
    <xf numFmtId="0" fontId="21" fillId="3" borderId="0" xfId="20" applyFont="1" applyFill="1" applyBorder="1" applyAlignment="1">
      <alignment horizontal="center" vertical="center" wrapText="1" readingOrder="2"/>
    </xf>
    <xf numFmtId="0" fontId="21" fillId="3" borderId="0" xfId="10" applyFont="1" applyFill="1" applyBorder="1"/>
    <xf numFmtId="0" fontId="23" fillId="4" borderId="40" xfId="10" applyFont="1" applyFill="1" applyBorder="1" applyAlignment="1">
      <alignment horizontal="left" vertical="center" wrapText="1" indent="1" readingOrder="1"/>
    </xf>
    <xf numFmtId="0" fontId="23" fillId="4" borderId="47" xfId="10" applyFont="1" applyFill="1" applyBorder="1" applyAlignment="1">
      <alignment horizontal="left" vertical="center" wrapText="1" indent="1" readingOrder="1"/>
    </xf>
    <xf numFmtId="0" fontId="23" fillId="4" borderId="41" xfId="10" applyFont="1" applyFill="1" applyBorder="1" applyAlignment="1">
      <alignment horizontal="left" vertical="center" wrapText="1" indent="1" readingOrder="1"/>
    </xf>
    <xf numFmtId="0" fontId="23" fillId="4" borderId="49" xfId="10" applyFont="1" applyFill="1" applyBorder="1" applyAlignment="1">
      <alignment horizontal="left" vertical="center" wrapText="1" indent="1" readingOrder="1"/>
    </xf>
    <xf numFmtId="0" fontId="6" fillId="0" borderId="0" xfId="10" applyFont="1" applyBorder="1" applyAlignment="1">
      <alignment horizontal="center" vertical="center" wrapText="1"/>
    </xf>
    <xf numFmtId="0" fontId="6" fillId="0" borderId="0" xfId="10" applyFont="1" applyBorder="1" applyAlignment="1">
      <alignment horizontal="center" vertical="center"/>
    </xf>
    <xf numFmtId="0" fontId="19" fillId="4" borderId="0" xfId="22" applyFont="1" applyFill="1" applyBorder="1" applyAlignment="1">
      <alignment horizontal="center" vertical="center" wrapText="1"/>
    </xf>
    <xf numFmtId="0" fontId="9" fillId="0" borderId="0" xfId="1" applyFont="1" applyAlignment="1">
      <alignment horizontal="center" vertical="center" readingOrder="2"/>
    </xf>
    <xf numFmtId="0" fontId="6" fillId="0" borderId="0" xfId="2" applyFont="1" applyBorder="1" applyAlignment="1">
      <alignment horizontal="center" vertical="center"/>
    </xf>
    <xf numFmtId="0" fontId="21" fillId="4" borderId="106" xfId="3" applyFont="1" applyFill="1" applyBorder="1" applyAlignment="1">
      <alignment horizontal="right" vertical="center" wrapText="1" indent="1"/>
    </xf>
    <xf numFmtId="0" fontId="21" fillId="4" borderId="38" xfId="3" applyFont="1" applyFill="1" applyBorder="1" applyAlignment="1">
      <alignment horizontal="right" vertical="center" wrapText="1" indent="1"/>
    </xf>
    <xf numFmtId="0" fontId="21" fillId="4" borderId="107" xfId="3" applyFont="1" applyFill="1" applyBorder="1" applyAlignment="1">
      <alignment horizontal="right" vertical="center" wrapText="1" indent="1"/>
    </xf>
    <xf numFmtId="0" fontId="21" fillId="4" borderId="39" xfId="3" applyFont="1" applyFill="1" applyBorder="1" applyAlignment="1">
      <alignment horizontal="right" vertical="center" wrapText="1" indent="1"/>
    </xf>
    <xf numFmtId="0" fontId="19" fillId="4" borderId="84" xfId="22" applyFont="1" applyFill="1" applyBorder="1" applyAlignment="1">
      <alignment horizontal="center" vertical="center" wrapText="1"/>
    </xf>
    <xf numFmtId="0" fontId="19" fillId="4" borderId="103" xfId="22" applyFont="1" applyFill="1" applyBorder="1" applyAlignment="1">
      <alignment horizontal="center" vertical="center" wrapText="1"/>
    </xf>
    <xf numFmtId="0" fontId="19" fillId="7" borderId="0" xfId="22" applyFont="1" applyFill="1" applyBorder="1" applyAlignment="1">
      <alignment horizontal="center" vertical="center" wrapText="1"/>
    </xf>
    <xf numFmtId="0" fontId="21" fillId="3" borderId="0" xfId="10" applyFont="1" applyFill="1" applyBorder="1" applyAlignment="1">
      <alignment horizontal="center" vertical="center"/>
    </xf>
    <xf numFmtId="0" fontId="21" fillId="4" borderId="0" xfId="20" applyFont="1" applyFill="1" applyBorder="1" applyAlignment="1">
      <alignment horizontal="center" vertical="center" wrapText="1" readingOrder="2"/>
    </xf>
    <xf numFmtId="0" fontId="21" fillId="4" borderId="84" xfId="20" applyFont="1" applyFill="1" applyBorder="1" applyAlignment="1">
      <alignment horizontal="center" vertical="center" wrapText="1" readingOrder="2"/>
    </xf>
    <xf numFmtId="0" fontId="21" fillId="4" borderId="103" xfId="20" applyFont="1" applyFill="1" applyBorder="1" applyAlignment="1">
      <alignment horizontal="center" vertical="center" wrapText="1" readingOrder="2"/>
    </xf>
    <xf numFmtId="0" fontId="21" fillId="7" borderId="0" xfId="10" applyFont="1" applyFill="1" applyBorder="1" applyAlignment="1">
      <alignment horizontal="center" vertical="center"/>
    </xf>
    <xf numFmtId="0" fontId="2" fillId="0" borderId="0" xfId="10" applyFont="1" applyBorder="1" applyAlignment="1">
      <alignment horizontal="center"/>
    </xf>
    <xf numFmtId="0" fontId="2" fillId="0" borderId="0" xfId="10" applyFont="1" applyBorder="1" applyAlignment="1">
      <alignment horizontal="center" vertical="center" wrapText="1"/>
    </xf>
    <xf numFmtId="0" fontId="21" fillId="3" borderId="55" xfId="20" applyFont="1" applyFill="1" applyBorder="1" applyAlignment="1">
      <alignment horizontal="center" vertical="center" wrapText="1" readingOrder="2"/>
    </xf>
    <xf numFmtId="0" fontId="2" fillId="3" borderId="28" xfId="0" applyFont="1" applyFill="1" applyBorder="1"/>
    <xf numFmtId="0" fontId="21" fillId="4" borderId="114" xfId="3" applyFont="1" applyFill="1" applyBorder="1" applyAlignment="1">
      <alignment horizontal="right" vertical="center" wrapText="1" indent="1"/>
    </xf>
    <xf numFmtId="0" fontId="21" fillId="4" borderId="43" xfId="3" applyFont="1" applyFill="1" applyBorder="1" applyAlignment="1">
      <alignment horizontal="right" vertical="center" wrapText="1" indent="1"/>
    </xf>
    <xf numFmtId="0" fontId="39" fillId="0" borderId="0" xfId="1" applyFont="1" applyBorder="1" applyAlignment="1">
      <alignment horizontal="center"/>
    </xf>
    <xf numFmtId="0" fontId="56" fillId="3" borderId="54" xfId="11" applyFont="1" applyFill="1" applyBorder="1" applyAlignment="1">
      <alignment horizontal="center" vertical="center"/>
    </xf>
    <xf numFmtId="0" fontId="56" fillId="3" borderId="27" xfId="11" applyFont="1" applyFill="1" applyBorder="1" applyAlignment="1">
      <alignment horizontal="center" vertical="center"/>
    </xf>
    <xf numFmtId="0" fontId="21" fillId="4" borderId="25" xfId="0" applyFont="1" applyFill="1" applyBorder="1" applyAlignment="1">
      <alignment horizontal="center" wrapText="1" readingOrder="1"/>
    </xf>
    <xf numFmtId="0" fontId="19" fillId="4" borderId="26" xfId="0" applyFont="1" applyFill="1" applyBorder="1" applyAlignment="1">
      <alignment horizontal="center" vertical="top" wrapText="1" readingOrder="1"/>
    </xf>
    <xf numFmtId="0" fontId="23" fillId="3" borderId="54" xfId="0" applyFont="1" applyFill="1" applyBorder="1" applyAlignment="1">
      <alignment horizontal="center" vertical="center"/>
    </xf>
    <xf numFmtId="0" fontId="23" fillId="3" borderId="27" xfId="0" applyFont="1" applyFill="1" applyBorder="1" applyAlignment="1">
      <alignment horizontal="center" vertical="center"/>
    </xf>
    <xf numFmtId="0" fontId="23" fillId="3" borderId="29" xfId="0" applyFont="1" applyFill="1" applyBorder="1" applyAlignment="1">
      <alignment horizontal="center" vertical="center"/>
    </xf>
    <xf numFmtId="0" fontId="19" fillId="4" borderId="27" xfId="22" applyFont="1" applyFill="1" applyBorder="1" applyAlignment="1">
      <alignment horizontal="center" vertical="center" wrapText="1"/>
    </xf>
    <xf numFmtId="0" fontId="21" fillId="3" borderId="28" xfId="20" applyFont="1" applyFill="1" applyBorder="1" applyAlignment="1">
      <alignment horizontal="center" vertical="center" wrapText="1" readingOrder="2"/>
    </xf>
    <xf numFmtId="0" fontId="21" fillId="3" borderId="30" xfId="20" applyFont="1" applyFill="1" applyBorder="1" applyAlignment="1">
      <alignment horizontal="center" vertical="center" wrapText="1" readingOrder="2"/>
    </xf>
    <xf numFmtId="0" fontId="23" fillId="4" borderId="40" xfId="0" applyFont="1" applyFill="1" applyBorder="1" applyAlignment="1">
      <alignment horizontal="left" vertical="center" wrapText="1" indent="1" readingOrder="1"/>
    </xf>
    <xf numFmtId="0" fontId="23" fillId="4" borderId="47" xfId="0" applyFont="1" applyFill="1" applyBorder="1" applyAlignment="1">
      <alignment horizontal="left" vertical="center" wrapText="1" indent="1" readingOrder="1"/>
    </xf>
    <xf numFmtId="0" fontId="23" fillId="4" borderId="42" xfId="0" applyFont="1" applyFill="1" applyBorder="1" applyAlignment="1">
      <alignment horizontal="left" vertical="center" wrapText="1" indent="1" readingOrder="1"/>
    </xf>
    <xf numFmtId="0" fontId="23" fillId="4" borderId="48" xfId="0" applyFont="1" applyFill="1" applyBorder="1" applyAlignment="1">
      <alignment horizontal="left" vertical="center" wrapText="1" indent="1" readingOrder="1"/>
    </xf>
    <xf numFmtId="0" fontId="23" fillId="4" borderId="41" xfId="0" applyFont="1" applyFill="1" applyBorder="1" applyAlignment="1">
      <alignment horizontal="left" vertical="center" wrapText="1" indent="1" readingOrder="1"/>
    </xf>
    <xf numFmtId="0" fontId="23" fillId="4" borderId="49" xfId="0" applyFont="1" applyFill="1" applyBorder="1" applyAlignment="1">
      <alignment horizontal="left" vertical="center" wrapText="1" indent="1" readingOrder="1"/>
    </xf>
    <xf numFmtId="0" fontId="19" fillId="3" borderId="27" xfId="22" applyFont="1" applyFill="1" applyBorder="1" applyAlignment="1">
      <alignment horizontal="center" vertical="center" wrapText="1"/>
    </xf>
    <xf numFmtId="0" fontId="21" fillId="4" borderId="28" xfId="20" applyFont="1" applyFill="1" applyBorder="1" applyAlignment="1">
      <alignment horizontal="center" vertical="center" wrapText="1" readingOrder="2"/>
    </xf>
    <xf numFmtId="0" fontId="21" fillId="4" borderId="30" xfId="20" applyFont="1" applyFill="1" applyBorder="1" applyAlignment="1">
      <alignment horizontal="center" vertical="center" wrapText="1" readingOrder="2"/>
    </xf>
    <xf numFmtId="0" fontId="19" fillId="4" borderId="29" xfId="22" applyFont="1" applyFill="1" applyBorder="1" applyAlignment="1">
      <alignment horizontal="center" vertical="center" wrapText="1"/>
    </xf>
    <xf numFmtId="0" fontId="2" fillId="4" borderId="28" xfId="0" applyFont="1" applyFill="1" applyBorder="1"/>
    <xf numFmtId="0" fontId="6" fillId="3" borderId="0" xfId="2" applyFont="1" applyFill="1" applyAlignment="1">
      <alignment horizontal="center" vertical="center"/>
    </xf>
    <xf numFmtId="0" fontId="39" fillId="3" borderId="0" xfId="1" applyFont="1" applyFill="1" applyAlignment="1">
      <alignment horizontal="center"/>
    </xf>
    <xf numFmtId="0" fontId="39" fillId="3" borderId="0" xfId="1" applyFont="1" applyFill="1" applyAlignment="1">
      <alignment horizontal="center" vertical="center" readingOrder="2"/>
    </xf>
    <xf numFmtId="0" fontId="23" fillId="4" borderId="21" xfId="0" applyFont="1" applyFill="1" applyBorder="1" applyAlignment="1">
      <alignment horizontal="center" vertical="center" wrapText="1" readingOrder="1"/>
    </xf>
    <xf numFmtId="0" fontId="23" fillId="4" borderId="84" xfId="0" applyFont="1" applyFill="1" applyBorder="1" applyAlignment="1">
      <alignment horizontal="center" vertical="center" wrapText="1" readingOrder="1"/>
    </xf>
    <xf numFmtId="0" fontId="23" fillId="4" borderId="83" xfId="0" applyFont="1" applyFill="1" applyBorder="1" applyAlignment="1">
      <alignment horizontal="center" vertical="center" wrapText="1" readingOrder="1"/>
    </xf>
    <xf numFmtId="0" fontId="23" fillId="4" borderId="0" xfId="0" applyFont="1" applyFill="1" applyBorder="1" applyAlignment="1">
      <alignment horizontal="center" vertical="center" wrapText="1" readingOrder="1"/>
    </xf>
    <xf numFmtId="0" fontId="23" fillId="4" borderId="22" xfId="0" applyFont="1" applyFill="1" applyBorder="1" applyAlignment="1">
      <alignment horizontal="center" vertical="center" wrapText="1" readingOrder="1"/>
    </xf>
    <xf numFmtId="0" fontId="23" fillId="4" borderId="103" xfId="0" applyFont="1" applyFill="1" applyBorder="1" applyAlignment="1">
      <alignment horizontal="center" vertical="center" wrapText="1" readingOrder="1"/>
    </xf>
    <xf numFmtId="0" fontId="19" fillId="4" borderId="0" xfId="0" applyFont="1" applyFill="1" applyBorder="1" applyAlignment="1">
      <alignment horizontal="center" vertical="top" wrapText="1" readingOrder="1"/>
    </xf>
    <xf numFmtId="0" fontId="19" fillId="4" borderId="82" xfId="0" applyFont="1" applyFill="1" applyBorder="1" applyAlignment="1">
      <alignment horizontal="center" vertical="top" wrapText="1" readingOrder="1"/>
    </xf>
    <xf numFmtId="0" fontId="19" fillId="4" borderId="83" xfId="0" applyFont="1" applyFill="1" applyBorder="1" applyAlignment="1">
      <alignment horizontal="center" vertical="top" wrapText="1" readingOrder="1"/>
    </xf>
    <xf numFmtId="0" fontId="21" fillId="0" borderId="11" xfId="20" applyFont="1" applyFill="1" applyBorder="1" applyAlignment="1">
      <alignment horizontal="center" vertical="center" wrapText="1" readingOrder="2"/>
    </xf>
    <xf numFmtId="0" fontId="21" fillId="0" borderId="53" xfId="20" applyFont="1" applyFill="1" applyBorder="1" applyAlignment="1">
      <alignment horizontal="center" vertical="center" wrapText="1" readingOrder="2"/>
    </xf>
    <xf numFmtId="0" fontId="23" fillId="0" borderId="52" xfId="22" applyFont="1" applyFill="1" applyBorder="1" applyAlignment="1">
      <alignment horizontal="center" vertical="center" wrapText="1"/>
    </xf>
    <xf numFmtId="0" fontId="23" fillId="0" borderId="11" xfId="22" applyFont="1" applyFill="1" applyBorder="1" applyAlignment="1">
      <alignment horizontal="center" vertical="center" wrapText="1"/>
    </xf>
    <xf numFmtId="0" fontId="21" fillId="4" borderId="21" xfId="20" applyFont="1" applyFill="1" applyBorder="1" applyAlignment="1">
      <alignment horizontal="center" vertical="top" wrapText="1" readingOrder="2"/>
    </xf>
    <xf numFmtId="0" fontId="21" fillId="4" borderId="24" xfId="20" applyFont="1" applyFill="1" applyBorder="1" applyAlignment="1">
      <alignment horizontal="center" vertical="top" wrapText="1" readingOrder="2"/>
    </xf>
    <xf numFmtId="0" fontId="21" fillId="4" borderId="83" xfId="20" applyFont="1" applyFill="1" applyBorder="1" applyAlignment="1">
      <alignment horizontal="center" vertical="top" wrapText="1" readingOrder="2"/>
    </xf>
    <xf numFmtId="0" fontId="21" fillId="4" borderId="82" xfId="20" applyFont="1" applyFill="1" applyBorder="1" applyAlignment="1">
      <alignment horizontal="center" vertical="top" wrapText="1" readingOrder="2"/>
    </xf>
    <xf numFmtId="0" fontId="19" fillId="4" borderId="23" xfId="22" applyFont="1" applyFill="1" applyBorder="1" applyAlignment="1">
      <alignment horizontal="center" vertical="center" wrapText="1"/>
    </xf>
    <xf numFmtId="0" fontId="19" fillId="4" borderId="22" xfId="22" applyFont="1" applyFill="1" applyBorder="1" applyAlignment="1">
      <alignment horizontal="center" vertical="center" wrapText="1"/>
    </xf>
    <xf numFmtId="0" fontId="21" fillId="4" borderId="84" xfId="20" applyFont="1" applyFill="1" applyBorder="1" applyAlignment="1">
      <alignment horizontal="center" vertical="top" wrapText="1" readingOrder="2"/>
    </xf>
    <xf numFmtId="0" fontId="21" fillId="4" borderId="84" xfId="3" applyFont="1" applyFill="1" applyBorder="1" applyAlignment="1">
      <alignment horizontal="center" vertical="center" wrapText="1"/>
    </xf>
    <xf numFmtId="0" fontId="21" fillId="4" borderId="108" xfId="3" applyFont="1" applyFill="1" applyBorder="1" applyAlignment="1">
      <alignment horizontal="center" vertical="center" wrapText="1"/>
    </xf>
    <xf numFmtId="0" fontId="21" fillId="4" borderId="0" xfId="3" applyFont="1" applyFill="1" applyBorder="1" applyAlignment="1">
      <alignment horizontal="center" vertical="center" wrapText="1"/>
    </xf>
    <xf numFmtId="0" fontId="21" fillId="4" borderId="109" xfId="3" applyFont="1" applyFill="1" applyBorder="1" applyAlignment="1">
      <alignment horizontal="center" vertical="center" wrapText="1"/>
    </xf>
    <xf numFmtId="0" fontId="21" fillId="4" borderId="103" xfId="3" applyFont="1" applyFill="1" applyBorder="1" applyAlignment="1">
      <alignment horizontal="center" vertical="center" wrapText="1"/>
    </xf>
    <xf numFmtId="0" fontId="21" fillId="4" borderId="110" xfId="3" applyFont="1" applyFill="1" applyBorder="1" applyAlignment="1">
      <alignment horizontal="center" vertical="center" wrapText="1"/>
    </xf>
    <xf numFmtId="0" fontId="21" fillId="4" borderId="84" xfId="0" applyFont="1" applyFill="1" applyBorder="1" applyAlignment="1">
      <alignment horizontal="center" wrapText="1" readingOrder="1"/>
    </xf>
    <xf numFmtId="0" fontId="21" fillId="4" borderId="24" xfId="0" applyFont="1" applyFill="1" applyBorder="1" applyAlignment="1">
      <alignment horizontal="center" wrapText="1" readingOrder="1"/>
    </xf>
    <xf numFmtId="0" fontId="21" fillId="4" borderId="21" xfId="0" applyFont="1" applyFill="1" applyBorder="1" applyAlignment="1">
      <alignment horizontal="center" wrapText="1" readingOrder="1"/>
    </xf>
    <xf numFmtId="0" fontId="21" fillId="4" borderId="21" xfId="20" applyFont="1" applyFill="1" applyBorder="1" applyAlignment="1">
      <alignment horizontal="center" wrapText="1" readingOrder="2"/>
    </xf>
    <xf numFmtId="0" fontId="21" fillId="4" borderId="24" xfId="20" applyFont="1" applyFill="1" applyBorder="1" applyAlignment="1">
      <alignment horizontal="center" wrapText="1" readingOrder="2"/>
    </xf>
    <xf numFmtId="0" fontId="21" fillId="4" borderId="83" xfId="20" applyFont="1" applyFill="1" applyBorder="1" applyAlignment="1">
      <alignment horizontal="center" wrapText="1" readingOrder="2"/>
    </xf>
    <xf numFmtId="0" fontId="21" fillId="4" borderId="82" xfId="20" applyFont="1" applyFill="1" applyBorder="1" applyAlignment="1">
      <alignment horizontal="center" wrapText="1" readingOrder="2"/>
    </xf>
    <xf numFmtId="0" fontId="21" fillId="4" borderId="25" xfId="0" applyFont="1" applyFill="1" applyBorder="1" applyAlignment="1">
      <alignment horizontal="center" vertical="center" wrapText="1"/>
    </xf>
    <xf numFmtId="0" fontId="21" fillId="4" borderId="20" xfId="0" applyFont="1" applyFill="1" applyBorder="1" applyAlignment="1">
      <alignment horizontal="center" vertical="center" wrapText="1"/>
    </xf>
    <xf numFmtId="0" fontId="21" fillId="4" borderId="26" xfId="0" applyFont="1" applyFill="1" applyBorder="1" applyAlignment="1">
      <alignment horizontal="center" vertical="center" wrapText="1"/>
    </xf>
    <xf numFmtId="0" fontId="21" fillId="4" borderId="25" xfId="0" applyFont="1" applyFill="1" applyBorder="1" applyAlignment="1">
      <alignment horizontal="center" vertical="center" wrapText="1" readingOrder="1"/>
    </xf>
    <xf numFmtId="0" fontId="6" fillId="0" borderId="0" xfId="10" applyFont="1" applyAlignment="1">
      <alignment horizontal="center" vertical="center"/>
    </xf>
    <xf numFmtId="0" fontId="21" fillId="4" borderId="44" xfId="3" applyFont="1" applyFill="1" applyBorder="1">
      <alignment horizontal="right" vertical="center" wrapText="1"/>
    </xf>
    <xf numFmtId="0" fontId="21" fillId="4" borderId="45" xfId="3" applyFont="1" applyFill="1" applyBorder="1">
      <alignment horizontal="right" vertical="center" wrapText="1"/>
    </xf>
    <xf numFmtId="0" fontId="21" fillId="4" borderId="46" xfId="3" applyFont="1" applyFill="1" applyBorder="1">
      <alignment horizontal="right" vertical="center" wrapText="1"/>
    </xf>
    <xf numFmtId="1" fontId="23" fillId="4" borderId="47" xfId="4" applyFont="1" applyFill="1" applyBorder="1" applyAlignment="1">
      <alignment horizontal="left" vertical="center" wrapText="1"/>
    </xf>
    <xf numFmtId="1" fontId="23" fillId="4" borderId="48" xfId="4" applyFont="1" applyFill="1" applyBorder="1" applyAlignment="1">
      <alignment horizontal="left" vertical="center" wrapText="1"/>
    </xf>
    <xf numFmtId="1" fontId="23" fillId="4" borderId="49" xfId="4" applyFont="1" applyFill="1" applyBorder="1" applyAlignment="1">
      <alignment horizontal="left" vertical="center" wrapText="1"/>
    </xf>
    <xf numFmtId="0" fontId="55" fillId="0" borderId="0" xfId="0" applyFont="1" applyAlignment="1">
      <alignment horizontal="center" vertical="center"/>
    </xf>
    <xf numFmtId="3" fontId="23" fillId="4" borderId="25" xfId="10" applyNumberFormat="1" applyFont="1" applyFill="1" applyBorder="1" applyAlignment="1">
      <alignment horizontal="center" vertical="center"/>
    </xf>
    <xf numFmtId="3" fontId="23" fillId="4" borderId="20" xfId="10" applyNumberFormat="1" applyFont="1" applyFill="1" applyBorder="1" applyAlignment="1">
      <alignment horizontal="center" vertical="center"/>
    </xf>
    <xf numFmtId="3" fontId="23" fillId="4" borderId="26" xfId="10" applyNumberFormat="1" applyFont="1" applyFill="1" applyBorder="1" applyAlignment="1">
      <alignment horizontal="center" vertical="center"/>
    </xf>
    <xf numFmtId="3" fontId="23" fillId="4" borderId="21" xfId="10" applyNumberFormat="1" applyFont="1" applyFill="1" applyBorder="1" applyAlignment="1">
      <alignment horizontal="center" vertical="center"/>
    </xf>
    <xf numFmtId="3" fontId="23" fillId="4" borderId="83" xfId="10" applyNumberFormat="1" applyFont="1" applyFill="1" applyBorder="1" applyAlignment="1">
      <alignment horizontal="center" vertical="center"/>
    </xf>
    <xf numFmtId="3" fontId="23" fillId="4" borderId="22" xfId="10" applyNumberFormat="1" applyFont="1" applyFill="1" applyBorder="1" applyAlignment="1">
      <alignment horizontal="center" vertical="center"/>
    </xf>
    <xf numFmtId="3" fontId="21" fillId="4" borderId="53" xfId="10" applyNumberFormat="1" applyFont="1" applyFill="1" applyBorder="1" applyAlignment="1">
      <alignment horizontal="center" vertical="center"/>
    </xf>
    <xf numFmtId="3" fontId="21" fillId="4" borderId="19" xfId="10" applyNumberFormat="1" applyFont="1" applyFill="1" applyBorder="1" applyAlignment="1">
      <alignment horizontal="center" vertical="center"/>
    </xf>
    <xf numFmtId="3" fontId="2" fillId="4" borderId="19" xfId="21" applyNumberFormat="1" applyFont="1" applyFill="1" applyBorder="1" applyAlignment="1">
      <alignment horizontal="center" vertical="center"/>
    </xf>
    <xf numFmtId="3" fontId="2" fillId="4" borderId="52" xfId="21" applyNumberFormat="1" applyFont="1" applyFill="1" applyBorder="1" applyAlignment="1">
      <alignment horizontal="center" vertical="center"/>
    </xf>
    <xf numFmtId="3" fontId="21" fillId="4" borderId="25" xfId="10" applyNumberFormat="1" applyFont="1" applyFill="1" applyBorder="1" applyAlignment="1">
      <alignment horizontal="center" vertical="center"/>
    </xf>
    <xf numFmtId="3" fontId="21" fillId="4" borderId="20" xfId="10" applyNumberFormat="1" applyFont="1" applyFill="1" applyBorder="1" applyAlignment="1">
      <alignment horizontal="center" vertical="center"/>
    </xf>
    <xf numFmtId="3" fontId="21" fillId="4" borderId="26" xfId="10" applyNumberFormat="1" applyFont="1" applyFill="1" applyBorder="1" applyAlignment="1">
      <alignment horizontal="center" vertical="center"/>
    </xf>
    <xf numFmtId="0" fontId="21" fillId="4" borderId="24" xfId="3" applyFont="1" applyFill="1" applyBorder="1" applyAlignment="1">
      <alignment horizontal="center" vertical="center" wrapText="1"/>
    </xf>
    <xf numFmtId="0" fontId="21" fillId="4" borderId="82" xfId="3" applyFont="1" applyFill="1" applyBorder="1" applyAlignment="1">
      <alignment horizontal="center" vertical="center" wrapText="1"/>
    </xf>
    <xf numFmtId="0" fontId="21" fillId="4" borderId="23" xfId="3" applyFont="1" applyFill="1" applyBorder="1" applyAlignment="1">
      <alignment horizontal="center" vertical="center" wrapText="1"/>
    </xf>
    <xf numFmtId="0" fontId="21" fillId="4" borderId="19" xfId="0" applyFont="1" applyFill="1" applyBorder="1" applyAlignment="1">
      <alignment horizontal="center" vertical="center" wrapText="1" readingOrder="1"/>
    </xf>
    <xf numFmtId="0" fontId="21" fillId="3" borderId="15" xfId="12" applyFont="1" applyFill="1" applyBorder="1" applyAlignment="1">
      <alignment horizontal="center" vertical="center"/>
    </xf>
    <xf numFmtId="0" fontId="21" fillId="3" borderId="14" xfId="12" applyFont="1" applyFill="1" applyBorder="1" applyAlignment="1">
      <alignment horizontal="center" vertical="center"/>
    </xf>
    <xf numFmtId="0" fontId="21" fillId="4" borderId="14" xfId="12" applyFont="1" applyFill="1" applyBorder="1" applyAlignment="1">
      <alignment horizontal="center" vertical="center"/>
    </xf>
    <xf numFmtId="0" fontId="2" fillId="4" borderId="14" xfId="12" applyFont="1" applyFill="1" applyBorder="1" applyAlignment="1">
      <alignment horizontal="center" vertical="center"/>
    </xf>
    <xf numFmtId="0" fontId="2" fillId="4" borderId="17" xfId="12" applyFont="1" applyFill="1" applyBorder="1" applyAlignment="1">
      <alignment horizontal="center" vertical="center"/>
    </xf>
    <xf numFmtId="0" fontId="2" fillId="3" borderId="15" xfId="12" applyFont="1" applyFill="1" applyBorder="1" applyAlignment="1">
      <alignment horizontal="center" vertical="center"/>
    </xf>
    <xf numFmtId="0" fontId="2" fillId="3" borderId="14" xfId="12" applyFont="1" applyFill="1" applyBorder="1" applyAlignment="1">
      <alignment horizontal="center" vertical="center"/>
    </xf>
    <xf numFmtId="0" fontId="21" fillId="4" borderId="17" xfId="12" applyFont="1" applyFill="1" applyBorder="1" applyAlignment="1">
      <alignment horizontal="center" vertical="center"/>
    </xf>
    <xf numFmtId="0" fontId="21" fillId="0" borderId="0" xfId="12" applyFont="1" applyBorder="1" applyAlignment="1">
      <alignment horizontal="right" readingOrder="2"/>
    </xf>
    <xf numFmtId="0" fontId="23" fillId="0" borderId="0" xfId="12" applyFont="1" applyBorder="1" applyAlignment="1">
      <alignment horizontal="left"/>
    </xf>
    <xf numFmtId="0" fontId="21" fillId="3" borderId="55" xfId="12" applyFont="1" applyFill="1" applyBorder="1" applyAlignment="1">
      <alignment horizontal="center" vertical="center"/>
    </xf>
    <xf numFmtId="0" fontId="21" fillId="3" borderId="28" xfId="12" applyFont="1" applyFill="1" applyBorder="1" applyAlignment="1">
      <alignment horizontal="center" vertical="center"/>
    </xf>
    <xf numFmtId="0" fontId="21" fillId="3" borderId="30" xfId="12" applyFont="1" applyFill="1" applyBorder="1" applyAlignment="1">
      <alignment horizontal="center" vertical="center"/>
    </xf>
    <xf numFmtId="0" fontId="21" fillId="3" borderId="54" xfId="12" applyFont="1" applyFill="1" applyBorder="1" applyAlignment="1">
      <alignment horizontal="center" vertical="center"/>
    </xf>
    <xf numFmtId="0" fontId="21" fillId="3" borderId="27" xfId="12" applyFont="1" applyFill="1" applyBorder="1" applyAlignment="1">
      <alignment horizontal="center" vertical="center"/>
    </xf>
    <xf numFmtId="0" fontId="21" fillId="3" borderId="29" xfId="12" applyFont="1" applyFill="1" applyBorder="1" applyAlignment="1">
      <alignment horizontal="center" vertical="center"/>
    </xf>
    <xf numFmtId="0" fontId="21" fillId="4" borderId="18" xfId="12" applyFont="1" applyFill="1" applyBorder="1" applyAlignment="1">
      <alignment horizontal="center" vertical="center" wrapText="1"/>
    </xf>
    <xf numFmtId="0" fontId="21" fillId="4" borderId="16" xfId="12" applyFont="1" applyFill="1" applyBorder="1" applyAlignment="1">
      <alignment horizontal="center" vertical="center" wrapText="1"/>
    </xf>
    <xf numFmtId="0" fontId="21" fillId="4" borderId="30" xfId="12" applyFont="1" applyFill="1" applyBorder="1" applyAlignment="1">
      <alignment horizontal="center" vertical="center" wrapText="1"/>
    </xf>
    <xf numFmtId="0" fontId="21" fillId="4" borderId="29" xfId="12" applyFont="1" applyFill="1" applyBorder="1" applyAlignment="1">
      <alignment horizontal="center" vertical="center" wrapText="1"/>
    </xf>
    <xf numFmtId="0" fontId="21" fillId="4" borderId="21" xfId="12" applyFont="1" applyFill="1" applyBorder="1" applyAlignment="1">
      <alignment horizontal="center" vertical="center" wrapText="1"/>
    </xf>
    <xf numFmtId="0" fontId="21" fillId="4" borderId="24" xfId="12" applyFont="1" applyFill="1" applyBorder="1" applyAlignment="1">
      <alignment horizontal="center" vertical="center" wrapText="1"/>
    </xf>
    <xf numFmtId="0" fontId="21" fillId="4" borderId="21" xfId="12" applyFont="1" applyFill="1" applyBorder="1" applyAlignment="1">
      <alignment horizontal="center" vertical="center"/>
    </xf>
    <xf numFmtId="0" fontId="21" fillId="4" borderId="22" xfId="12" applyFont="1" applyFill="1" applyBorder="1" applyAlignment="1">
      <alignment horizontal="center" vertical="center"/>
    </xf>
    <xf numFmtId="0" fontId="2" fillId="4" borderId="24" xfId="12" applyFont="1" applyFill="1" applyBorder="1" applyAlignment="1">
      <alignment horizontal="center" vertical="center"/>
    </xf>
    <xf numFmtId="0" fontId="2" fillId="4" borderId="23" xfId="12" applyFont="1" applyFill="1" applyBorder="1" applyAlignment="1">
      <alignment horizontal="center" vertical="center"/>
    </xf>
    <xf numFmtId="0" fontId="23" fillId="4" borderId="18" xfId="12" applyFont="1" applyFill="1" applyBorder="1" applyAlignment="1">
      <alignment horizontal="center" vertical="center" wrapText="1"/>
    </xf>
    <xf numFmtId="0" fontId="23" fillId="4" borderId="16" xfId="12" applyFont="1" applyFill="1" applyBorder="1" applyAlignment="1">
      <alignment horizontal="center" vertical="center" wrapText="1"/>
    </xf>
    <xf numFmtId="0" fontId="21" fillId="3" borderId="125" xfId="18" applyFont="1" applyFill="1" applyBorder="1" applyAlignment="1">
      <alignment horizontal="right" vertical="center" indent="1"/>
    </xf>
    <xf numFmtId="0" fontId="21" fillId="3" borderId="102" xfId="18" applyFont="1" applyFill="1" applyBorder="1" applyAlignment="1">
      <alignment horizontal="right" vertical="center" indent="1"/>
    </xf>
    <xf numFmtId="0" fontId="21" fillId="4" borderId="15" xfId="6" applyFont="1" applyFill="1" applyBorder="1">
      <alignment horizontal="center" vertical="center" wrapText="1"/>
    </xf>
    <xf numFmtId="0" fontId="21" fillId="4" borderId="16" xfId="6" applyFont="1" applyFill="1" applyBorder="1">
      <alignment horizontal="center" vertical="center" wrapText="1"/>
    </xf>
    <xf numFmtId="0" fontId="21" fillId="4" borderId="18" xfId="6" applyFont="1" applyFill="1" applyBorder="1" applyAlignment="1">
      <alignment horizontal="center" vertical="center" wrapText="1"/>
    </xf>
    <xf numFmtId="0" fontId="21" fillId="4" borderId="16" xfId="6" applyFont="1" applyFill="1" applyBorder="1" applyAlignment="1">
      <alignment horizontal="center" vertical="center" wrapText="1"/>
    </xf>
    <xf numFmtId="0" fontId="21" fillId="4" borderId="50" xfId="3" applyFont="1" applyFill="1" applyBorder="1">
      <alignment horizontal="right" vertical="center" wrapText="1"/>
    </xf>
    <xf numFmtId="0" fontId="23" fillId="3" borderId="125" xfId="18" applyFont="1" applyFill="1" applyBorder="1" applyAlignment="1">
      <alignment horizontal="left" vertical="center" indent="1"/>
    </xf>
    <xf numFmtId="0" fontId="23" fillId="3" borderId="102" xfId="18" applyFont="1" applyFill="1" applyBorder="1" applyAlignment="1">
      <alignment horizontal="left" vertical="center" indent="1"/>
    </xf>
    <xf numFmtId="0" fontId="23" fillId="3" borderId="18" xfId="18" applyFont="1" applyFill="1" applyBorder="1" applyAlignment="1">
      <alignment horizontal="left" vertical="center" indent="1"/>
    </xf>
    <xf numFmtId="0" fontId="23" fillId="3" borderId="16" xfId="18" applyFont="1" applyFill="1" applyBorder="1" applyAlignment="1">
      <alignment horizontal="left" vertical="center" indent="1"/>
    </xf>
    <xf numFmtId="0" fontId="23" fillId="3" borderId="17" xfId="18" applyFont="1" applyFill="1" applyBorder="1" applyAlignment="1">
      <alignment horizontal="left" vertical="center" indent="1"/>
    </xf>
    <xf numFmtId="0" fontId="19" fillId="4" borderId="17" xfId="22" applyFont="1" applyFill="1" applyBorder="1" applyAlignment="1">
      <alignment horizontal="left" vertical="center" wrapText="1" indent="1"/>
    </xf>
    <xf numFmtId="0" fontId="19" fillId="4" borderId="15" xfId="22" applyFont="1" applyFill="1" applyBorder="1" applyAlignment="1">
      <alignment horizontal="left" vertical="center" wrapText="1" indent="1"/>
    </xf>
    <xf numFmtId="0" fontId="23" fillId="4" borderId="16" xfId="6" applyFont="1" applyFill="1" applyBorder="1">
      <alignment horizontal="center" vertical="center" wrapText="1"/>
    </xf>
    <xf numFmtId="1" fontId="23" fillId="4" borderId="36" xfId="4" applyFont="1" applyFill="1" applyBorder="1">
      <alignment horizontal="left" vertical="center" wrapText="1"/>
    </xf>
    <xf numFmtId="1" fontId="23" fillId="4" borderId="51" xfId="4" applyFont="1" applyFill="1" applyBorder="1">
      <alignment horizontal="left" vertical="center" wrapText="1"/>
    </xf>
    <xf numFmtId="1" fontId="23" fillId="4" borderId="37" xfId="4" applyFont="1" applyFill="1" applyBorder="1">
      <alignment horizontal="left" vertical="center" wrapText="1"/>
    </xf>
    <xf numFmtId="0" fontId="21" fillId="4" borderId="17" xfId="20" applyFont="1" applyFill="1" applyBorder="1" applyAlignment="1">
      <alignment horizontal="right" vertical="center" wrapText="1" indent="1" readingOrder="2"/>
    </xf>
    <xf numFmtId="0" fontId="21" fillId="4" borderId="20" xfId="20" applyFont="1" applyFill="1" applyBorder="1" applyAlignment="1">
      <alignment horizontal="right" vertical="center" wrapText="1" indent="1" readingOrder="2"/>
    </xf>
    <xf numFmtId="0" fontId="19" fillId="4" borderId="20" xfId="22" applyFont="1" applyFill="1" applyBorder="1" applyAlignment="1">
      <alignment horizontal="left" vertical="center" wrapText="1" indent="1"/>
    </xf>
    <xf numFmtId="0" fontId="21" fillId="3" borderId="15" xfId="18" applyFont="1" applyFill="1" applyBorder="1" applyAlignment="1">
      <alignment horizontal="right" vertical="center" indent="1"/>
    </xf>
    <xf numFmtId="0" fontId="21" fillId="3" borderId="16" xfId="18" applyFont="1" applyFill="1" applyBorder="1" applyAlignment="1">
      <alignment horizontal="right" vertical="center" indent="1"/>
    </xf>
    <xf numFmtId="0" fontId="21" fillId="3" borderId="18" xfId="18" applyFont="1" applyFill="1" applyBorder="1" applyAlignment="1">
      <alignment horizontal="right" vertical="center" indent="1"/>
    </xf>
    <xf numFmtId="0" fontId="21" fillId="3" borderId="17" xfId="18" applyFont="1" applyFill="1" applyBorder="1" applyAlignment="1">
      <alignment horizontal="right" vertical="center" indent="1"/>
    </xf>
    <xf numFmtId="0" fontId="21" fillId="4" borderId="15" xfId="20" applyFont="1" applyFill="1" applyBorder="1" applyAlignment="1">
      <alignment horizontal="right" vertical="center" wrapText="1" indent="1" readingOrder="2"/>
    </xf>
    <xf numFmtId="0" fontId="23" fillId="3" borderId="15" xfId="18" applyFont="1" applyFill="1" applyBorder="1" applyAlignment="1">
      <alignment horizontal="left" vertical="center" indent="1"/>
    </xf>
    <xf numFmtId="0" fontId="21" fillId="4" borderId="18" xfId="6" applyFont="1" applyFill="1" applyBorder="1">
      <alignment horizontal="center" vertical="center" wrapText="1"/>
    </xf>
    <xf numFmtId="0" fontId="21" fillId="4" borderId="11" xfId="6" applyFont="1" applyFill="1" applyBorder="1" applyAlignment="1">
      <alignment horizontal="center" vertical="center" wrapText="1"/>
    </xf>
    <xf numFmtId="0" fontId="21" fillId="4" borderId="25" xfId="18" applyFont="1" applyFill="1" applyBorder="1" applyAlignment="1">
      <alignment horizontal="center" vertical="center" wrapText="1"/>
    </xf>
    <xf numFmtId="0" fontId="21" fillId="4" borderId="26" xfId="18" applyFont="1" applyFill="1" applyBorder="1" applyAlignment="1">
      <alignment horizontal="center" vertical="center" wrapText="1"/>
    </xf>
    <xf numFmtId="1" fontId="32" fillId="4" borderId="36" xfId="4" applyFont="1" applyFill="1" applyBorder="1">
      <alignment horizontal="left" vertical="center" wrapText="1"/>
    </xf>
    <xf numFmtId="1" fontId="32" fillId="4" borderId="37" xfId="4" applyFont="1" applyFill="1" applyBorder="1">
      <alignment horizontal="left" vertical="center" wrapText="1"/>
    </xf>
    <xf numFmtId="0" fontId="21" fillId="4" borderId="34" xfId="3" applyFont="1" applyFill="1" applyBorder="1" applyAlignment="1">
      <alignment horizontal="right" vertical="center" wrapText="1" indent="1"/>
    </xf>
    <xf numFmtId="0" fontId="21" fillId="4" borderId="50" xfId="3" applyFont="1" applyFill="1" applyBorder="1" applyAlignment="1">
      <alignment horizontal="right" vertical="center" wrapText="1" indent="1"/>
    </xf>
    <xf numFmtId="0" fontId="21" fillId="4" borderId="35" xfId="3" applyFont="1" applyFill="1" applyBorder="1" applyAlignment="1">
      <alignment horizontal="right" vertical="center" wrapText="1" indent="1"/>
    </xf>
    <xf numFmtId="0" fontId="21" fillId="4" borderId="14" xfId="6" applyFont="1" applyFill="1" applyBorder="1">
      <alignment horizontal="center" vertical="center" wrapText="1"/>
    </xf>
    <xf numFmtId="0" fontId="21" fillId="4" borderId="25" xfId="6" applyFont="1" applyFill="1" applyBorder="1" applyAlignment="1">
      <alignment horizontal="center" vertical="center" wrapText="1"/>
    </xf>
    <xf numFmtId="0" fontId="21" fillId="4" borderId="20" xfId="6" applyFont="1" applyFill="1" applyBorder="1" applyAlignment="1">
      <alignment horizontal="center" vertical="center" wrapText="1"/>
    </xf>
    <xf numFmtId="0" fontId="21" fillId="4" borderId="26" xfId="6" applyFont="1" applyFill="1" applyBorder="1" applyAlignment="1">
      <alignment horizontal="center" vertical="center" wrapText="1"/>
    </xf>
    <xf numFmtId="0" fontId="21" fillId="3" borderId="25" xfId="18" applyFont="1" applyFill="1" applyBorder="1" applyAlignment="1">
      <alignment horizontal="center" vertical="center"/>
    </xf>
    <xf numFmtId="0" fontId="21" fillId="3" borderId="20" xfId="18" applyFont="1" applyFill="1" applyBorder="1" applyAlignment="1">
      <alignment horizontal="center" vertical="center"/>
    </xf>
    <xf numFmtId="0" fontId="21" fillId="3" borderId="26" xfId="18" applyFont="1" applyFill="1" applyBorder="1" applyAlignment="1">
      <alignment horizontal="center" vertical="center"/>
    </xf>
    <xf numFmtId="0" fontId="23" fillId="3" borderId="25" xfId="18" applyFont="1" applyFill="1" applyBorder="1" applyAlignment="1">
      <alignment horizontal="center" vertical="center"/>
    </xf>
    <xf numFmtId="0" fontId="23" fillId="3" borderId="20" xfId="18" applyFont="1" applyFill="1" applyBorder="1" applyAlignment="1">
      <alignment horizontal="center" vertical="center"/>
    </xf>
    <xf numFmtId="0" fontId="23" fillId="3" borderId="26" xfId="18" applyFont="1" applyFill="1" applyBorder="1" applyAlignment="1">
      <alignment horizontal="center" vertical="center"/>
    </xf>
    <xf numFmtId="0" fontId="19" fillId="3" borderId="14" xfId="22" applyFont="1" applyFill="1" applyBorder="1" applyAlignment="1">
      <alignment horizontal="center" vertical="center" wrapText="1"/>
    </xf>
    <xf numFmtId="0" fontId="19" fillId="4" borderId="14" xfId="22" applyFont="1" applyFill="1" applyBorder="1" applyAlignment="1">
      <alignment horizontal="center" vertical="center" wrapText="1"/>
    </xf>
    <xf numFmtId="0" fontId="21" fillId="3" borderId="15" xfId="20" applyFont="1" applyFill="1" applyBorder="1">
      <alignment horizontal="right" vertical="center" wrapText="1" indent="1" readingOrder="2"/>
    </xf>
    <xf numFmtId="0" fontId="23" fillId="3" borderId="54" xfId="22" applyFont="1" applyFill="1" applyBorder="1">
      <alignment horizontal="left" vertical="center" wrapText="1" indent="1"/>
    </xf>
    <xf numFmtId="0" fontId="23" fillId="3" borderId="111" xfId="22" applyFont="1" applyFill="1" applyBorder="1">
      <alignment horizontal="left" vertical="center" wrapText="1" indent="1"/>
    </xf>
    <xf numFmtId="0" fontId="21" fillId="4" borderId="14" xfId="18" applyFont="1" applyFill="1" applyBorder="1" applyAlignment="1">
      <alignment horizontal="center" vertical="center" wrapText="1"/>
    </xf>
    <xf numFmtId="0" fontId="21" fillId="4" borderId="19" xfId="6" applyFont="1" applyFill="1" applyBorder="1">
      <alignment horizontal="center" vertical="center" wrapText="1"/>
    </xf>
    <xf numFmtId="0" fontId="21" fillId="4" borderId="19" xfId="18" applyFont="1" applyFill="1" applyBorder="1" applyAlignment="1">
      <alignment horizontal="center" vertical="center"/>
    </xf>
    <xf numFmtId="1" fontId="23" fillId="4" borderId="90" xfId="4" applyFont="1" applyFill="1" applyBorder="1">
      <alignment horizontal="left" vertical="center" wrapText="1"/>
    </xf>
    <xf numFmtId="1" fontId="23" fillId="4" borderId="92" xfId="4" applyFont="1" applyFill="1" applyBorder="1">
      <alignment horizontal="left" vertical="center" wrapText="1"/>
    </xf>
    <xf numFmtId="1" fontId="23" fillId="4" borderId="94" xfId="4" applyFont="1" applyFill="1" applyBorder="1">
      <alignment horizontal="left" vertical="center" wrapText="1"/>
    </xf>
    <xf numFmtId="0" fontId="21" fillId="4" borderId="27" xfId="20" applyFont="1" applyFill="1" applyBorder="1">
      <alignment horizontal="right" vertical="center" wrapText="1" indent="1" readingOrder="2"/>
    </xf>
    <xf numFmtId="0" fontId="21" fillId="4" borderId="28" xfId="20" applyFont="1" applyFill="1" applyBorder="1">
      <alignment horizontal="right" vertical="center" wrapText="1" indent="1" readingOrder="2"/>
    </xf>
    <xf numFmtId="0" fontId="23" fillId="4" borderId="27" xfId="22" applyFont="1" applyFill="1" applyBorder="1">
      <alignment horizontal="left" vertical="center" wrapText="1" indent="1"/>
    </xf>
    <xf numFmtId="0" fontId="23" fillId="4" borderId="112" xfId="22" applyFont="1" applyFill="1" applyBorder="1">
      <alignment horizontal="left" vertical="center" wrapText="1" indent="1"/>
    </xf>
    <xf numFmtId="0" fontId="21" fillId="3" borderId="19" xfId="18" applyFont="1" applyFill="1" applyBorder="1" applyAlignment="1">
      <alignment horizontal="center" vertical="center"/>
    </xf>
    <xf numFmtId="0" fontId="23" fillId="3" borderId="19" xfId="18" applyFont="1" applyFill="1" applyBorder="1" applyAlignment="1">
      <alignment horizontal="center" vertical="center"/>
    </xf>
    <xf numFmtId="0" fontId="23" fillId="3" borderId="52" xfId="18" applyFont="1" applyFill="1" applyBorder="1" applyAlignment="1">
      <alignment horizontal="center" vertical="center"/>
    </xf>
    <xf numFmtId="0" fontId="21" fillId="3" borderId="27" xfId="20" applyFont="1" applyFill="1" applyBorder="1">
      <alignment horizontal="right" vertical="center" wrapText="1" indent="1" readingOrder="2"/>
    </xf>
    <xf numFmtId="0" fontId="21" fillId="3" borderId="28" xfId="20" applyFont="1" applyFill="1" applyBorder="1">
      <alignment horizontal="right" vertical="center" wrapText="1" indent="1" readingOrder="2"/>
    </xf>
    <xf numFmtId="0" fontId="23" fillId="3" borderId="27" xfId="22" applyFont="1" applyFill="1" applyBorder="1">
      <alignment horizontal="left" vertical="center" wrapText="1" indent="1"/>
    </xf>
    <xf numFmtId="0" fontId="23" fillId="3" borderId="112" xfId="22" applyFont="1" applyFill="1" applyBorder="1">
      <alignment horizontal="left" vertical="center" wrapText="1" indent="1"/>
    </xf>
    <xf numFmtId="0" fontId="23" fillId="3" borderId="20" xfId="22" applyFont="1" applyFill="1" applyBorder="1" applyAlignment="1">
      <alignment horizontal="left" vertical="center" wrapText="1" indent="4"/>
    </xf>
    <xf numFmtId="0" fontId="23" fillId="3" borderId="26" xfId="22" applyFont="1" applyFill="1" applyBorder="1" applyAlignment="1">
      <alignment horizontal="left" vertical="center" wrapText="1" indent="4"/>
    </xf>
    <xf numFmtId="0" fontId="21" fillId="4" borderId="17" xfId="20" applyFont="1" applyFill="1" applyBorder="1" applyAlignment="1">
      <alignment horizontal="right" vertical="center" wrapText="1" indent="4" readingOrder="2"/>
    </xf>
    <xf numFmtId="0" fontId="21" fillId="4" borderId="20" xfId="20" applyFont="1" applyFill="1" applyBorder="1" applyAlignment="1">
      <alignment horizontal="right" vertical="center" wrapText="1" indent="4" readingOrder="2"/>
    </xf>
    <xf numFmtId="0" fontId="21" fillId="4" borderId="15" xfId="20" applyFont="1" applyFill="1" applyBorder="1" applyAlignment="1">
      <alignment horizontal="right" vertical="center" wrapText="1" indent="4" readingOrder="2"/>
    </xf>
    <xf numFmtId="0" fontId="23" fillId="4" borderId="17" xfId="22" applyFont="1" applyFill="1" applyBorder="1" applyAlignment="1">
      <alignment horizontal="left" vertical="center" wrapText="1" indent="4"/>
    </xf>
    <xf numFmtId="0" fontId="23" fillId="4" borderId="20" xfId="22" applyFont="1" applyFill="1" applyBorder="1" applyAlignment="1">
      <alignment horizontal="left" vertical="center" wrapText="1" indent="4"/>
    </xf>
    <xf numFmtId="0" fontId="23" fillId="4" borderId="15" xfId="22" applyFont="1" applyFill="1" applyBorder="1" applyAlignment="1">
      <alignment horizontal="left" vertical="center" wrapText="1" indent="4"/>
    </xf>
    <xf numFmtId="0" fontId="21" fillId="3" borderId="20" xfId="20" applyFont="1" applyFill="1" applyBorder="1" applyAlignment="1">
      <alignment horizontal="right" vertical="center" wrapText="1" indent="4" readingOrder="2"/>
    </xf>
    <xf numFmtId="0" fontId="21" fillId="3" borderId="26" xfId="20" applyFont="1" applyFill="1" applyBorder="1" applyAlignment="1">
      <alignment horizontal="right" vertical="center" wrapText="1" indent="4" readingOrder="2"/>
    </xf>
    <xf numFmtId="0" fontId="23" fillId="4" borderId="26" xfId="22" applyFont="1" applyFill="1" applyBorder="1" applyAlignment="1">
      <alignment horizontal="left" vertical="center" wrapText="1" indent="4"/>
    </xf>
    <xf numFmtId="0" fontId="21" fillId="4" borderId="15" xfId="18" applyFont="1" applyFill="1" applyBorder="1" applyAlignment="1">
      <alignment horizontal="center" vertical="center"/>
    </xf>
    <xf numFmtId="0" fontId="21" fillId="4" borderId="14" xfId="18" applyFont="1" applyFill="1" applyBorder="1" applyAlignment="1">
      <alignment horizontal="center" vertical="center"/>
    </xf>
    <xf numFmtId="0" fontId="21" fillId="4" borderId="16" xfId="18" applyFont="1" applyFill="1" applyBorder="1" applyAlignment="1">
      <alignment horizontal="center" vertical="center"/>
    </xf>
    <xf numFmtId="0" fontId="21" fillId="4" borderId="26" xfId="20" applyFont="1" applyFill="1" applyBorder="1" applyAlignment="1">
      <alignment horizontal="right" vertical="center" wrapText="1" indent="4" readingOrder="2"/>
    </xf>
    <xf numFmtId="0" fontId="23" fillId="4" borderId="25" xfId="18" applyFont="1" applyFill="1" applyBorder="1" applyAlignment="1">
      <alignment horizontal="center" vertical="center"/>
    </xf>
    <xf numFmtId="0" fontId="23" fillId="4" borderId="20" xfId="18" applyFont="1" applyFill="1" applyBorder="1" applyAlignment="1">
      <alignment horizontal="center" vertical="center"/>
    </xf>
    <xf numFmtId="0" fontId="23" fillId="4" borderId="26" xfId="18" applyFont="1" applyFill="1" applyBorder="1" applyAlignment="1">
      <alignment horizontal="center" vertical="center"/>
    </xf>
    <xf numFmtId="0" fontId="21" fillId="4" borderId="89" xfId="3" applyFont="1" applyFill="1" applyBorder="1">
      <alignment horizontal="right" vertical="center" wrapText="1"/>
    </xf>
    <xf numFmtId="0" fontId="21" fillId="4" borderId="93" xfId="3" applyFont="1" applyFill="1" applyBorder="1">
      <alignment horizontal="right" vertical="center" wrapText="1"/>
    </xf>
    <xf numFmtId="1" fontId="32" fillId="4" borderId="90" xfId="4" applyFont="1" applyFill="1" applyBorder="1">
      <alignment horizontal="left" vertical="center" wrapText="1"/>
    </xf>
    <xf numFmtId="1" fontId="32" fillId="4" borderId="94" xfId="4" applyFont="1" applyFill="1" applyBorder="1">
      <alignment horizontal="left" vertical="center" wrapText="1"/>
    </xf>
    <xf numFmtId="0" fontId="21" fillId="4" borderId="18" xfId="18" applyFont="1" applyFill="1" applyBorder="1" applyAlignment="1">
      <alignment horizontal="center" vertical="center"/>
    </xf>
    <xf numFmtId="0" fontId="23" fillId="4" borderId="18" xfId="18" applyFont="1" applyFill="1" applyBorder="1" applyAlignment="1">
      <alignment horizontal="center" vertical="center"/>
    </xf>
    <xf numFmtId="0" fontId="23" fillId="4" borderId="14" xfId="18" applyFont="1" applyFill="1" applyBorder="1" applyAlignment="1">
      <alignment horizontal="center" vertical="center"/>
    </xf>
    <xf numFmtId="0" fontId="23" fillId="4" borderId="16" xfId="18" applyFont="1" applyFill="1" applyBorder="1" applyAlignment="1">
      <alignment horizontal="center" vertical="center"/>
    </xf>
    <xf numFmtId="0" fontId="21" fillId="4" borderId="14" xfId="6" applyFont="1" applyFill="1" applyBorder="1" applyAlignment="1">
      <alignment horizontal="center" vertical="center" wrapText="1"/>
    </xf>
    <xf numFmtId="0" fontId="7" fillId="0" borderId="0" xfId="14" applyFont="1" applyAlignment="1">
      <alignment horizontal="right" vertical="center" readingOrder="2"/>
    </xf>
    <xf numFmtId="0" fontId="21" fillId="4" borderId="25" xfId="6" applyFont="1" applyFill="1" applyBorder="1">
      <alignment horizontal="center" vertical="center" wrapText="1"/>
    </xf>
    <xf numFmtId="0" fontId="21" fillId="4" borderId="25" xfId="18" applyFont="1" applyFill="1" applyBorder="1" applyAlignment="1">
      <alignment horizontal="center" vertical="center"/>
    </xf>
    <xf numFmtId="0" fontId="21" fillId="5" borderId="19" xfId="18" applyFont="1" applyFill="1" applyBorder="1" applyAlignment="1">
      <alignment horizontal="center" vertical="center"/>
    </xf>
    <xf numFmtId="0" fontId="23" fillId="5" borderId="19" xfId="18" applyFont="1" applyFill="1" applyBorder="1" applyAlignment="1">
      <alignment horizontal="center" vertical="center"/>
    </xf>
    <xf numFmtId="0" fontId="69" fillId="4" borderId="118" xfId="16" applyFont="1" applyFill="1" applyBorder="1" applyAlignment="1">
      <alignment horizontal="center" vertical="center"/>
    </xf>
    <xf numFmtId="0" fontId="69" fillId="4" borderId="109" xfId="16" applyFont="1" applyFill="1" applyBorder="1" applyAlignment="1">
      <alignment horizontal="center" vertical="center"/>
    </xf>
    <xf numFmtId="0" fontId="69" fillId="4" borderId="72" xfId="16" applyFont="1" applyFill="1" applyBorder="1" applyAlignment="1">
      <alignment horizontal="center" vertical="center"/>
    </xf>
    <xf numFmtId="0" fontId="21" fillId="4" borderId="86" xfId="10" applyFont="1" applyFill="1" applyBorder="1" applyAlignment="1">
      <alignment horizontal="center" vertical="center"/>
    </xf>
    <xf numFmtId="0" fontId="69" fillId="4" borderId="65" xfId="20" applyFont="1" applyFill="1" applyBorder="1" applyAlignment="1">
      <alignment horizontal="center" vertical="center" wrapText="1" readingOrder="2"/>
    </xf>
    <xf numFmtId="0" fontId="69" fillId="4" borderId="72" xfId="20" applyFont="1" applyFill="1" applyBorder="1" applyAlignment="1">
      <alignment horizontal="center" vertical="center" wrapText="1" readingOrder="2"/>
    </xf>
    <xf numFmtId="0" fontId="21" fillId="4" borderId="66" xfId="16" applyFont="1" applyFill="1" applyBorder="1" applyAlignment="1">
      <alignment horizontal="center" vertical="center"/>
    </xf>
    <xf numFmtId="0" fontId="21" fillId="4" borderId="85" xfId="16" applyFont="1" applyFill="1" applyBorder="1" applyAlignment="1">
      <alignment horizontal="center" vertical="center"/>
    </xf>
    <xf numFmtId="0" fontId="21" fillId="4" borderId="73" xfId="16" applyFont="1" applyFill="1" applyBorder="1" applyAlignment="1">
      <alignment horizontal="center" vertical="center"/>
    </xf>
    <xf numFmtId="0" fontId="69" fillId="3" borderId="108" xfId="20" applyFont="1" applyFill="1" applyBorder="1" applyAlignment="1">
      <alignment horizontal="center" vertical="center" wrapText="1" readingOrder="2"/>
    </xf>
    <xf numFmtId="0" fontId="69" fillId="3" borderId="109" xfId="20" applyFont="1" applyFill="1" applyBorder="1" applyAlignment="1">
      <alignment horizontal="center" vertical="center" wrapText="1" readingOrder="2"/>
    </xf>
    <xf numFmtId="0" fontId="69" fillId="3" borderId="110" xfId="20" applyFont="1" applyFill="1" applyBorder="1" applyAlignment="1">
      <alignment horizontal="center" vertical="center" wrapText="1" readingOrder="2"/>
    </xf>
    <xf numFmtId="0" fontId="21" fillId="3" borderId="108" xfId="20" applyFont="1" applyFill="1" applyBorder="1" applyAlignment="1">
      <alignment horizontal="center" vertical="center" wrapText="1" readingOrder="2"/>
    </xf>
    <xf numFmtId="0" fontId="21" fillId="3" borderId="109" xfId="20" applyFont="1" applyFill="1" applyBorder="1" applyAlignment="1">
      <alignment horizontal="center" vertical="center" wrapText="1" readingOrder="2"/>
    </xf>
    <xf numFmtId="0" fontId="21" fillId="3" borderId="110" xfId="20" applyFont="1" applyFill="1" applyBorder="1" applyAlignment="1">
      <alignment horizontal="center" vertical="center" wrapText="1" readingOrder="2"/>
    </xf>
    <xf numFmtId="0" fontId="69" fillId="4" borderId="86" xfId="16" applyFont="1" applyFill="1" applyBorder="1" applyAlignment="1">
      <alignment horizontal="center" vertical="center"/>
    </xf>
    <xf numFmtId="0" fontId="69" fillId="4" borderId="85" xfId="16" applyFont="1" applyFill="1" applyBorder="1" applyAlignment="1">
      <alignment horizontal="center" vertical="center"/>
    </xf>
    <xf numFmtId="0" fontId="69" fillId="4" borderId="119" xfId="16" applyFont="1" applyFill="1" applyBorder="1" applyAlignment="1">
      <alignment horizontal="center" vertical="center"/>
    </xf>
    <xf numFmtId="0" fontId="21" fillId="4" borderId="86" xfId="16" applyFont="1" applyFill="1" applyBorder="1" applyAlignment="1">
      <alignment horizontal="center" vertical="center"/>
    </xf>
    <xf numFmtId="0" fontId="21" fillId="4" borderId="119" xfId="16" applyFont="1" applyFill="1" applyBorder="1" applyAlignment="1">
      <alignment horizontal="center" vertical="center"/>
    </xf>
    <xf numFmtId="0" fontId="69" fillId="3" borderId="62" xfId="20" applyFont="1" applyFill="1" applyBorder="1" applyAlignment="1">
      <alignment horizontal="center" vertical="center" wrapText="1" readingOrder="2"/>
    </xf>
    <xf numFmtId="0" fontId="69" fillId="3" borderId="65" xfId="20" applyFont="1" applyFill="1" applyBorder="1" applyAlignment="1">
      <alignment horizontal="center" vertical="center" wrapText="1" readingOrder="2"/>
    </xf>
    <xf numFmtId="0" fontId="21" fillId="4" borderId="118" xfId="16" applyFont="1" applyFill="1" applyBorder="1" applyAlignment="1">
      <alignment horizontal="center" vertical="center"/>
    </xf>
    <xf numFmtId="0" fontId="21" fillId="4" borderId="109" xfId="16" applyFont="1" applyFill="1" applyBorder="1" applyAlignment="1">
      <alignment horizontal="center" vertical="center"/>
    </xf>
    <xf numFmtId="0" fontId="21" fillId="4" borderId="72" xfId="16" applyFont="1" applyFill="1" applyBorder="1" applyAlignment="1">
      <alignment horizontal="center" vertical="center"/>
    </xf>
    <xf numFmtId="0" fontId="21" fillId="4" borderId="17" xfId="6" applyFont="1" applyFill="1" applyBorder="1" applyAlignment="1">
      <alignment horizontal="center" vertical="center" wrapText="1"/>
    </xf>
    <xf numFmtId="0" fontId="21" fillId="4" borderId="54" xfId="6" applyFont="1" applyFill="1" applyBorder="1" applyAlignment="1">
      <alignment horizontal="center" vertical="center" wrapText="1"/>
    </xf>
    <xf numFmtId="0" fontId="21" fillId="4" borderId="55" xfId="6" applyFont="1" applyFill="1" applyBorder="1" applyAlignment="1">
      <alignment horizontal="center" vertical="center" wrapText="1"/>
    </xf>
    <xf numFmtId="0" fontId="21" fillId="4" borderId="91" xfId="3" applyFont="1" applyFill="1" applyBorder="1">
      <alignment horizontal="right" vertical="center" wrapText="1"/>
    </xf>
    <xf numFmtId="0" fontId="21" fillId="4" borderId="19" xfId="18" applyFont="1" applyFill="1" applyBorder="1" applyAlignment="1">
      <alignment horizontal="center" vertical="center" wrapText="1"/>
    </xf>
    <xf numFmtId="0" fontId="12" fillId="0" borderId="0" xfId="10" applyFont="1" applyBorder="1" applyAlignment="1">
      <alignment horizontal="center" vertical="center"/>
    </xf>
    <xf numFmtId="0" fontId="19" fillId="4" borderId="26" xfId="6" applyFont="1" applyFill="1" applyBorder="1" applyAlignment="1">
      <alignment horizontal="center" vertical="top" wrapText="1"/>
    </xf>
    <xf numFmtId="0" fontId="21" fillId="4" borderId="25" xfId="6" applyFont="1" applyFill="1" applyBorder="1" applyAlignment="1">
      <alignment horizontal="center" wrapText="1"/>
    </xf>
    <xf numFmtId="0" fontId="4" fillId="0" borderId="0" xfId="0" applyFont="1" applyBorder="1" applyAlignment="1">
      <alignment horizontal="center" vertical="center"/>
    </xf>
    <xf numFmtId="0" fontId="4" fillId="0" borderId="0" xfId="0" applyFont="1" applyAlignment="1">
      <alignment horizontal="center" vertical="center" readingOrder="1"/>
    </xf>
    <xf numFmtId="0" fontId="44" fillId="0" borderId="0" xfId="0" applyFont="1" applyAlignment="1">
      <alignment horizontal="center" vertical="center" readingOrder="2"/>
    </xf>
    <xf numFmtId="0" fontId="23" fillId="4" borderId="40" xfId="0" applyFont="1" applyFill="1" applyBorder="1" applyAlignment="1">
      <alignment horizontal="left" vertical="center" wrapText="1"/>
    </xf>
    <xf numFmtId="0" fontId="23" fillId="4" borderId="42" xfId="0" applyFont="1" applyFill="1" applyBorder="1" applyAlignment="1">
      <alignment horizontal="left" vertical="center"/>
    </xf>
    <xf numFmtId="0" fontId="23" fillId="4" borderId="41" xfId="0" applyFont="1" applyFill="1" applyBorder="1" applyAlignment="1">
      <alignment horizontal="left" vertical="center"/>
    </xf>
    <xf numFmtId="0" fontId="23" fillId="4" borderId="20" xfId="0" applyFont="1" applyFill="1" applyBorder="1" applyAlignment="1">
      <alignment horizontal="center" vertical="center" readingOrder="2"/>
    </xf>
    <xf numFmtId="0" fontId="23" fillId="0" borderId="0" xfId="0" applyFont="1" applyAlignment="1">
      <alignment horizontal="left" vertical="center" wrapText="1"/>
    </xf>
    <xf numFmtId="0" fontId="22" fillId="0" borderId="0" xfId="0" applyFont="1" applyBorder="1" applyAlignment="1">
      <alignment horizontal="right" vertical="center" wrapText="1" readingOrder="2"/>
    </xf>
    <xf numFmtId="0" fontId="21" fillId="4" borderId="38" xfId="0" applyFont="1" applyFill="1" applyBorder="1" applyAlignment="1">
      <alignment horizontal="right" vertical="center" wrapText="1"/>
    </xf>
    <xf numFmtId="0" fontId="21" fillId="4" borderId="43" xfId="0" applyFont="1" applyFill="1" applyBorder="1" applyAlignment="1">
      <alignment horizontal="right" vertical="center"/>
    </xf>
    <xf numFmtId="0" fontId="21" fillId="4" borderId="39" xfId="0" applyFont="1" applyFill="1" applyBorder="1" applyAlignment="1">
      <alignment horizontal="right" vertical="center"/>
    </xf>
    <xf numFmtId="0" fontId="21" fillId="4" borderId="25" xfId="0" applyFont="1" applyFill="1" applyBorder="1" applyAlignment="1">
      <alignment horizontal="center" vertical="center" readingOrder="2"/>
    </xf>
    <xf numFmtId="0" fontId="39" fillId="0" borderId="0" xfId="1" applyFont="1" applyAlignment="1">
      <alignment horizontal="center"/>
    </xf>
    <xf numFmtId="0" fontId="6" fillId="0" borderId="0" xfId="10" applyFont="1" applyAlignment="1">
      <alignment horizontal="center" wrapText="1" readingOrder="1"/>
    </xf>
    <xf numFmtId="0" fontId="6" fillId="0" borderId="0" xfId="10" applyFont="1" applyAlignment="1">
      <alignment horizontal="center" readingOrder="1"/>
    </xf>
    <xf numFmtId="0" fontId="21" fillId="4" borderId="34" xfId="10" applyFont="1" applyFill="1" applyBorder="1" applyAlignment="1">
      <alignment horizontal="right" vertical="center" wrapText="1"/>
    </xf>
    <xf numFmtId="0" fontId="21" fillId="4" borderId="50" xfId="10" applyFont="1" applyFill="1" applyBorder="1" applyAlignment="1">
      <alignment horizontal="right" vertical="center"/>
    </xf>
    <xf numFmtId="0" fontId="21" fillId="4" borderId="35" xfId="10" applyFont="1" applyFill="1" applyBorder="1" applyAlignment="1">
      <alignment horizontal="right" vertical="center"/>
    </xf>
    <xf numFmtId="0" fontId="23" fillId="4" borderId="36" xfId="10" applyFont="1" applyFill="1" applyBorder="1" applyAlignment="1">
      <alignment horizontal="left" vertical="center" wrapText="1"/>
    </xf>
    <xf numFmtId="0" fontId="23" fillId="4" borderId="51" xfId="10" applyFont="1" applyFill="1" applyBorder="1" applyAlignment="1">
      <alignment horizontal="left" vertical="center"/>
    </xf>
    <xf numFmtId="0" fontId="23" fillId="4" borderId="37" xfId="10" applyFont="1" applyFill="1" applyBorder="1" applyAlignment="1">
      <alignment horizontal="left" vertical="center"/>
    </xf>
    <xf numFmtId="0" fontId="44" fillId="0" borderId="0" xfId="10" applyFont="1" applyAlignment="1">
      <alignment horizontal="center" vertical="center" readingOrder="2"/>
    </xf>
    <xf numFmtId="0" fontId="4" fillId="0" borderId="0" xfId="10" applyFont="1" applyAlignment="1">
      <alignment horizontal="center" vertical="center" wrapText="1" readingOrder="1"/>
    </xf>
    <xf numFmtId="0" fontId="4" fillId="0" borderId="0" xfId="10" applyFont="1" applyAlignment="1">
      <alignment horizontal="center" vertical="center" readingOrder="1"/>
    </xf>
    <xf numFmtId="0" fontId="4" fillId="0" borderId="0" xfId="10" applyFont="1" applyBorder="1" applyAlignment="1">
      <alignment horizontal="center" vertical="center"/>
    </xf>
    <xf numFmtId="0" fontId="7" fillId="4" borderId="34" xfId="3" applyFont="1" applyFill="1" applyBorder="1">
      <alignment horizontal="right" vertical="center" wrapText="1"/>
    </xf>
    <xf numFmtId="0" fontId="7" fillId="4" borderId="104" xfId="3" applyFont="1" applyFill="1" applyBorder="1">
      <alignment horizontal="right" vertical="center" wrapText="1"/>
    </xf>
    <xf numFmtId="0" fontId="7" fillId="4" borderId="50" xfId="3" applyFont="1" applyFill="1" applyBorder="1">
      <alignment horizontal="right" vertical="center" wrapText="1"/>
    </xf>
    <xf numFmtId="0" fontId="7" fillId="4" borderId="35" xfId="3" applyFont="1" applyFill="1" applyBorder="1">
      <alignment horizontal="right" vertical="center" wrapText="1"/>
    </xf>
    <xf numFmtId="1" fontId="32" fillId="4" borderId="105" xfId="4" applyFont="1" applyFill="1" applyBorder="1">
      <alignment horizontal="left" vertical="center" wrapText="1"/>
    </xf>
    <xf numFmtId="1" fontId="32" fillId="4" borderId="51" xfId="4" applyFont="1" applyFill="1" applyBorder="1">
      <alignment horizontal="left" vertical="center" wrapText="1"/>
    </xf>
    <xf numFmtId="0" fontId="19" fillId="4" borderId="26" xfId="6" applyFont="1" applyFill="1" applyBorder="1" applyAlignment="1">
      <alignment horizontal="center" vertical="center" wrapText="1"/>
    </xf>
    <xf numFmtId="1" fontId="19" fillId="4" borderId="59" xfId="4" applyFont="1" applyFill="1" applyBorder="1">
      <alignment horizontal="left" vertical="center" wrapText="1"/>
    </xf>
    <xf numFmtId="1" fontId="19" fillId="4" borderId="60" xfId="4" applyFont="1" applyFill="1" applyBorder="1">
      <alignment horizontal="left" vertical="center" wrapText="1"/>
    </xf>
    <xf numFmtId="1" fontId="19" fillId="4" borderId="61" xfId="4" applyFont="1" applyFill="1" applyBorder="1">
      <alignment horizontal="left" vertical="center" wrapText="1"/>
    </xf>
    <xf numFmtId="0" fontId="6" fillId="0" borderId="0" xfId="10" applyFont="1" applyAlignment="1">
      <alignment horizontal="center" vertical="center" readingOrder="1"/>
    </xf>
    <xf numFmtId="0" fontId="21" fillId="4" borderId="56" xfId="3" applyFont="1" applyFill="1" applyBorder="1">
      <alignment horizontal="right" vertical="center" wrapText="1"/>
    </xf>
    <xf numFmtId="0" fontId="21" fillId="4" borderId="57" xfId="3" applyFont="1" applyFill="1" applyBorder="1">
      <alignment horizontal="right" vertical="center" wrapText="1"/>
    </xf>
    <xf numFmtId="0" fontId="21" fillId="4" borderId="58" xfId="3" applyFont="1" applyFill="1" applyBorder="1">
      <alignment horizontal="right" vertical="center" wrapText="1"/>
    </xf>
    <xf numFmtId="0" fontId="16" fillId="2" borderId="7" xfId="6" applyFont="1" applyBorder="1" applyAlignment="1">
      <alignment horizontal="center" vertical="center" wrapText="1"/>
    </xf>
    <xf numFmtId="0" fontId="16" fillId="2" borderId="13" xfId="6" applyFont="1" applyBorder="1" applyAlignment="1">
      <alignment horizontal="center" vertical="center" wrapText="1"/>
    </xf>
    <xf numFmtId="0" fontId="21" fillId="4" borderId="21" xfId="6" applyFont="1" applyFill="1" applyBorder="1" applyAlignment="1">
      <alignment horizontal="center" wrapText="1"/>
    </xf>
    <xf numFmtId="0" fontId="21" fillId="4" borderId="24" xfId="6" applyFont="1" applyFill="1" applyBorder="1" applyAlignment="1">
      <alignment horizontal="center" wrapText="1"/>
    </xf>
    <xf numFmtId="0" fontId="23" fillId="4" borderId="22" xfId="6" applyFont="1" applyFill="1" applyBorder="1" applyAlignment="1">
      <alignment horizontal="center" vertical="center" wrapText="1"/>
    </xf>
    <xf numFmtId="0" fontId="23" fillId="4" borderId="23" xfId="6" applyFont="1" applyFill="1" applyBorder="1" applyAlignment="1">
      <alignment horizontal="center" vertical="center" wrapText="1"/>
    </xf>
    <xf numFmtId="0" fontId="16" fillId="2" borderId="8" xfId="6" applyFont="1" applyBorder="1" applyAlignment="1">
      <alignment horizontal="center" vertical="center" wrapText="1"/>
    </xf>
    <xf numFmtId="0" fontId="16" fillId="2" borderId="12" xfId="6" applyFont="1" applyBorder="1" applyAlignment="1">
      <alignment horizontal="center" vertical="center" wrapText="1"/>
    </xf>
    <xf numFmtId="0" fontId="39" fillId="0" borderId="0" xfId="10" applyFont="1" applyAlignment="1">
      <alignment horizontal="center" vertical="center" readingOrder="2"/>
    </xf>
    <xf numFmtId="1" fontId="22" fillId="4" borderId="36" xfId="4" applyFont="1" applyFill="1" applyBorder="1">
      <alignment horizontal="left" vertical="center" wrapText="1"/>
    </xf>
    <xf numFmtId="1" fontId="22" fillId="4" borderId="51" xfId="4" applyFont="1" applyFill="1" applyBorder="1">
      <alignment horizontal="left" vertical="center" wrapText="1"/>
    </xf>
    <xf numFmtId="1" fontId="22" fillId="4" borderId="37" xfId="4" applyFont="1" applyFill="1" applyBorder="1">
      <alignment horizontal="left" vertical="center" wrapText="1"/>
    </xf>
    <xf numFmtId="0" fontId="21" fillId="4" borderId="38" xfId="3" applyFont="1" applyFill="1" applyBorder="1">
      <alignment horizontal="right" vertical="center" wrapText="1"/>
    </xf>
    <xf numFmtId="0" fontId="21" fillId="4" borderId="43" xfId="3" applyFont="1" applyFill="1" applyBorder="1">
      <alignment horizontal="right" vertical="center" wrapText="1"/>
    </xf>
    <xf numFmtId="0" fontId="21" fillId="4" borderId="39" xfId="3" applyFont="1" applyFill="1" applyBorder="1">
      <alignment horizontal="right" vertical="center" wrapText="1"/>
    </xf>
    <xf numFmtId="0" fontId="21" fillId="4" borderId="19" xfId="6" applyFont="1" applyFill="1" applyBorder="1" applyAlignment="1">
      <alignment horizontal="center" vertical="center" wrapText="1"/>
    </xf>
    <xf numFmtId="0" fontId="6" fillId="0" borderId="0" xfId="10" applyFont="1" applyAlignment="1">
      <alignment horizontal="center" vertical="center" wrapText="1" readingOrder="1"/>
    </xf>
    <xf numFmtId="0" fontId="7" fillId="4" borderId="19" xfId="6" applyFont="1" applyFill="1" applyBorder="1" applyAlignment="1">
      <alignment horizontal="center" vertical="center" wrapText="1"/>
    </xf>
    <xf numFmtId="0" fontId="7" fillId="4" borderId="52" xfId="6" applyFont="1" applyFill="1" applyBorder="1" applyAlignment="1">
      <alignment horizontal="center" vertical="center" wrapText="1"/>
    </xf>
    <xf numFmtId="0" fontId="7" fillId="4" borderId="53" xfId="6" applyFont="1" applyFill="1" applyBorder="1" applyAlignment="1">
      <alignment horizontal="center" vertical="center" wrapText="1"/>
    </xf>
    <xf numFmtId="1" fontId="19" fillId="4" borderId="47" xfId="4" applyFont="1" applyFill="1" applyBorder="1" applyAlignment="1">
      <alignment horizontal="left" vertical="center" wrapText="1"/>
    </xf>
    <xf numFmtId="1" fontId="19" fillId="4" borderId="48" xfId="4" applyFont="1" applyFill="1" applyBorder="1" applyAlignment="1">
      <alignment horizontal="left" vertical="center" wrapText="1"/>
    </xf>
    <xf numFmtId="1" fontId="19" fillId="4" borderId="49" xfId="4" applyFont="1" applyFill="1" applyBorder="1" applyAlignment="1">
      <alignment horizontal="left" vertical="center" wrapText="1"/>
    </xf>
    <xf numFmtId="1" fontId="23" fillId="4" borderId="40" xfId="4" applyFont="1" applyFill="1" applyBorder="1" applyAlignment="1">
      <alignment horizontal="left" vertical="center" wrapText="1"/>
    </xf>
    <xf numFmtId="1" fontId="23" fillId="4" borderId="42" xfId="4" applyFont="1" applyFill="1" applyBorder="1" applyAlignment="1">
      <alignment horizontal="left" vertical="center" wrapText="1"/>
    </xf>
    <xf numFmtId="1" fontId="23" fillId="4" borderId="41" xfId="4" applyFont="1" applyFill="1" applyBorder="1" applyAlignment="1">
      <alignment horizontal="left" vertical="center" wrapText="1"/>
    </xf>
  </cellXfs>
  <cellStyles count="25">
    <cellStyle name="H1" xfId="1"/>
    <cellStyle name="H2" xfId="2"/>
    <cellStyle name="had" xfId="3"/>
    <cellStyle name="had0" xfId="4"/>
    <cellStyle name="Had1" xfId="5"/>
    <cellStyle name="Had2" xfId="6"/>
    <cellStyle name="Had3" xfId="7"/>
    <cellStyle name="inxa" xfId="8"/>
    <cellStyle name="inxe" xfId="9"/>
    <cellStyle name="Normal" xfId="0" builtinId="0"/>
    <cellStyle name="Normal 2" xfId="10"/>
    <cellStyle name="Normal_Copy of جداول المدارس مستقلة" xfId="11"/>
    <cellStyle name="Normal_Copy of جداول المدارس مستقلة 2" xfId="12"/>
    <cellStyle name="Normal_T-104 2" xfId="13"/>
    <cellStyle name="NotA" xfId="14"/>
    <cellStyle name="Note" xfId="15" builtinId="10" customBuiltin="1"/>
    <cellStyle name="T1" xfId="16"/>
    <cellStyle name="T2" xfId="17"/>
    <cellStyle name="Total" xfId="18" builtinId="25" customBuiltin="1"/>
    <cellStyle name="Total1" xfId="19"/>
    <cellStyle name="TXT1" xfId="20"/>
    <cellStyle name="TXT2" xfId="21"/>
    <cellStyle name="TXT3" xfId="22"/>
    <cellStyle name="TXT4" xfId="23"/>
    <cellStyle name="TXT5" xfId="2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FF"/>
      <color rgb="FFF8F8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8.xml"/><Relationship Id="rId18" Type="http://schemas.openxmlformats.org/officeDocument/2006/relationships/worksheet" Target="worksheets/sheet13.xml"/><Relationship Id="rId26" Type="http://schemas.openxmlformats.org/officeDocument/2006/relationships/worksheet" Target="worksheets/sheet21.xml"/><Relationship Id="rId39" Type="http://schemas.openxmlformats.org/officeDocument/2006/relationships/worksheet" Target="worksheets/sheet33.xml"/><Relationship Id="rId21" Type="http://schemas.openxmlformats.org/officeDocument/2006/relationships/worksheet" Target="worksheets/sheet16.xml"/><Relationship Id="rId34" Type="http://schemas.openxmlformats.org/officeDocument/2006/relationships/worksheet" Target="worksheets/sheet28.xml"/><Relationship Id="rId42" Type="http://schemas.openxmlformats.org/officeDocument/2006/relationships/worksheet" Target="worksheets/sheet35.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5.xml"/><Relationship Id="rId2" Type="http://schemas.openxmlformats.org/officeDocument/2006/relationships/worksheet" Target="worksheets/sheet2.xml"/><Relationship Id="rId16" Type="http://schemas.openxmlformats.org/officeDocument/2006/relationships/worksheet" Target="worksheets/sheet11.xml"/><Relationship Id="rId29" Type="http://schemas.openxmlformats.org/officeDocument/2006/relationships/worksheet" Target="worksheets/sheet24.xml"/><Relationship Id="rId11" Type="http://schemas.openxmlformats.org/officeDocument/2006/relationships/chartsheet" Target="chartsheets/sheet4.xml"/><Relationship Id="rId24" Type="http://schemas.openxmlformats.org/officeDocument/2006/relationships/worksheet" Target="worksheets/sheet19.xml"/><Relationship Id="rId32" Type="http://schemas.openxmlformats.org/officeDocument/2006/relationships/worksheet" Target="worksheets/sheet26.xml"/><Relationship Id="rId37" Type="http://schemas.openxmlformats.org/officeDocument/2006/relationships/worksheet" Target="worksheets/sheet31.xml"/><Relationship Id="rId40" Type="http://schemas.openxmlformats.org/officeDocument/2006/relationships/chartsheet" Target="chartsheets/sheet7.xml"/><Relationship Id="rId45" Type="http://schemas.openxmlformats.org/officeDocument/2006/relationships/worksheet" Target="worksheets/sheet38.xml"/><Relationship Id="rId53" Type="http://schemas.openxmlformats.org/officeDocument/2006/relationships/customXml" Target="../customXml/item3.xml"/><Relationship Id="rId5" Type="http://schemas.openxmlformats.org/officeDocument/2006/relationships/chartsheet" Target="chartsheets/sheet1.xml"/><Relationship Id="rId10" Type="http://schemas.openxmlformats.org/officeDocument/2006/relationships/worksheet" Target="worksheets/sheet7.xml"/><Relationship Id="rId19" Type="http://schemas.openxmlformats.org/officeDocument/2006/relationships/worksheet" Target="worksheets/sheet14.xml"/><Relationship Id="rId31" Type="http://schemas.openxmlformats.org/officeDocument/2006/relationships/worksheet" Target="worksheets/sheet25.xml"/><Relationship Id="rId44" Type="http://schemas.openxmlformats.org/officeDocument/2006/relationships/worksheet" Target="worksheets/sheet37.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worksheet" Target="worksheets/sheet9.xml"/><Relationship Id="rId22" Type="http://schemas.openxmlformats.org/officeDocument/2006/relationships/worksheet" Target="worksheets/sheet17.xml"/><Relationship Id="rId27" Type="http://schemas.openxmlformats.org/officeDocument/2006/relationships/worksheet" Target="worksheets/sheet22.xml"/><Relationship Id="rId30" Type="http://schemas.openxmlformats.org/officeDocument/2006/relationships/chartsheet" Target="chartsheets/sheet6.xml"/><Relationship Id="rId35" Type="http://schemas.openxmlformats.org/officeDocument/2006/relationships/worksheet" Target="worksheets/sheet29.xml"/><Relationship Id="rId43" Type="http://schemas.openxmlformats.org/officeDocument/2006/relationships/worksheet" Target="worksheets/sheet36.xml"/><Relationship Id="rId48" Type="http://schemas.openxmlformats.org/officeDocument/2006/relationships/styles" Target="styles.xml"/><Relationship Id="rId8" Type="http://schemas.openxmlformats.org/officeDocument/2006/relationships/worksheet" Target="worksheets/sheet6.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chartsheet" Target="chartsheets/sheet5.xml"/><Relationship Id="rId17" Type="http://schemas.openxmlformats.org/officeDocument/2006/relationships/worksheet" Target="worksheets/sheet12.xml"/><Relationship Id="rId25" Type="http://schemas.openxmlformats.org/officeDocument/2006/relationships/worksheet" Target="worksheets/sheet20.xml"/><Relationship Id="rId33" Type="http://schemas.openxmlformats.org/officeDocument/2006/relationships/worksheet" Target="worksheets/sheet27.xml"/><Relationship Id="rId38" Type="http://schemas.openxmlformats.org/officeDocument/2006/relationships/worksheet" Target="worksheets/sheet32.xml"/><Relationship Id="rId46" Type="http://schemas.openxmlformats.org/officeDocument/2006/relationships/worksheet" Target="worksheets/sheet39.xml"/><Relationship Id="rId20" Type="http://schemas.openxmlformats.org/officeDocument/2006/relationships/worksheet" Target="worksheets/sheet15.xml"/><Relationship Id="rId41" Type="http://schemas.openxmlformats.org/officeDocument/2006/relationships/worksheet" Target="worksheets/sheet34.xml"/><Relationship Id="rId1" Type="http://schemas.openxmlformats.org/officeDocument/2006/relationships/worksheet" Target="worksheets/sheet1.xml"/><Relationship Id="rId6" Type="http://schemas.openxmlformats.org/officeDocument/2006/relationships/chartsheet" Target="chartsheets/sheet2.xml"/><Relationship Id="rId15" Type="http://schemas.openxmlformats.org/officeDocument/2006/relationships/worksheet" Target="worksheets/sheet10.xml"/><Relationship Id="rId23" Type="http://schemas.openxmlformats.org/officeDocument/2006/relationships/worksheet" Target="worksheets/sheet18.xml"/><Relationship Id="rId28" Type="http://schemas.openxmlformats.org/officeDocument/2006/relationships/worksheet" Target="worksheets/sheet23.xml"/><Relationship Id="rId36" Type="http://schemas.openxmlformats.org/officeDocument/2006/relationships/worksheet" Target="worksheets/sheet30.xml"/><Relationship Id="rId4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في المدارس والجامعات الحكومية والخاصة</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2010/2011- 2014/2015</a:t>
            </a:r>
          </a:p>
        </c:rich>
      </c:tx>
      <c:overlay val="0"/>
      <c:spPr>
        <a:noFill/>
        <a:ln w="25400">
          <a:noFill/>
        </a:ln>
      </c:spPr>
    </c:title>
    <c:autoTitleDeleted val="0"/>
    <c:plotArea>
      <c:layout>
        <c:manualLayout>
          <c:layoutTarget val="inner"/>
          <c:xMode val="edge"/>
          <c:yMode val="edge"/>
          <c:x val="7.5656302715753965E-2"/>
          <c:y val="0.15803909127818391"/>
          <c:w val="0.91926304386489677"/>
          <c:h val="0.77386468540962161"/>
        </c:manualLayout>
      </c:layout>
      <c:lineChart>
        <c:grouping val="standard"/>
        <c:varyColors val="0"/>
        <c:ser>
          <c:idx val="0"/>
          <c:order val="0"/>
          <c:tx>
            <c:strRef>
              <c:f>'61'!$D$41</c:f>
              <c:strCache>
                <c:ptCount val="1"/>
                <c:pt idx="0">
                  <c:v>طلاب المدارس (حكومي)
Schools Students Government</c:v>
                </c:pt>
              </c:strCache>
            </c:strRef>
          </c:tx>
          <c:spPr>
            <a:ln>
              <a:solidFill>
                <a:schemeClr val="accent6">
                  <a:lumMod val="60000"/>
                  <a:lumOff val="40000"/>
                </a:schemeClr>
              </a:solidFill>
            </a:ln>
          </c:spPr>
          <c:marker>
            <c:spPr>
              <a:solidFill>
                <a:schemeClr val="accent6"/>
              </a:solidFill>
              <a:ln>
                <a:noFill/>
              </a:ln>
            </c:spPr>
          </c:marker>
          <c:cat>
            <c:strRef>
              <c:f>'61'!$E$40:$I$40</c:f>
              <c:strCache>
                <c:ptCount val="5"/>
                <c:pt idx="0">
                  <c:v>2010/2011</c:v>
                </c:pt>
                <c:pt idx="1">
                  <c:v>2011/2012</c:v>
                </c:pt>
                <c:pt idx="2">
                  <c:v>2012/2013</c:v>
                </c:pt>
                <c:pt idx="3">
                  <c:v>2013/2014</c:v>
                </c:pt>
                <c:pt idx="4">
                  <c:v>2014/2015</c:v>
                </c:pt>
              </c:strCache>
            </c:strRef>
          </c:cat>
          <c:val>
            <c:numRef>
              <c:f>'61'!$E$41:$I$41</c:f>
              <c:numCache>
                <c:formatCode>#,##0</c:formatCode>
                <c:ptCount val="5"/>
                <c:pt idx="0">
                  <c:v>90671</c:v>
                </c:pt>
                <c:pt idx="1">
                  <c:v>94005</c:v>
                </c:pt>
                <c:pt idx="2">
                  <c:v>96720</c:v>
                </c:pt>
                <c:pt idx="3">
                  <c:v>98908</c:v>
                </c:pt>
                <c:pt idx="4">
                  <c:v>102241</c:v>
                </c:pt>
              </c:numCache>
            </c:numRef>
          </c:val>
          <c:smooth val="0"/>
        </c:ser>
        <c:ser>
          <c:idx val="1"/>
          <c:order val="1"/>
          <c:tx>
            <c:strRef>
              <c:f>'61'!$D$42</c:f>
              <c:strCache>
                <c:ptCount val="1"/>
                <c:pt idx="0">
                  <c:v>طلاب المدارس (خاص)
 Schools Students Private</c:v>
                </c:pt>
              </c:strCache>
            </c:strRef>
          </c:tx>
          <c:spPr>
            <a:ln w="38100">
              <a:solidFill>
                <a:schemeClr val="accent2"/>
              </a:solidFill>
              <a:prstDash val="solid"/>
            </a:ln>
          </c:spPr>
          <c:cat>
            <c:strRef>
              <c:f>'61'!$E$40:$I$40</c:f>
              <c:strCache>
                <c:ptCount val="5"/>
                <c:pt idx="0">
                  <c:v>2010/2011</c:v>
                </c:pt>
                <c:pt idx="1">
                  <c:v>2011/2012</c:v>
                </c:pt>
                <c:pt idx="2">
                  <c:v>2012/2013</c:v>
                </c:pt>
                <c:pt idx="3">
                  <c:v>2013/2014</c:v>
                </c:pt>
                <c:pt idx="4">
                  <c:v>2014/2015</c:v>
                </c:pt>
              </c:strCache>
            </c:strRef>
          </c:cat>
          <c:val>
            <c:numRef>
              <c:f>'61'!$E$42:$I$42</c:f>
              <c:numCache>
                <c:formatCode>#,##0</c:formatCode>
                <c:ptCount val="5"/>
                <c:pt idx="0">
                  <c:v>106584</c:v>
                </c:pt>
                <c:pt idx="1">
                  <c:v>125547</c:v>
                </c:pt>
                <c:pt idx="2">
                  <c:v>135625</c:v>
                </c:pt>
                <c:pt idx="3">
                  <c:v>146324</c:v>
                </c:pt>
                <c:pt idx="4">
                  <c:v>166183</c:v>
                </c:pt>
              </c:numCache>
            </c:numRef>
          </c:val>
          <c:smooth val="0"/>
        </c:ser>
        <c:ser>
          <c:idx val="2"/>
          <c:order val="2"/>
          <c:tx>
            <c:strRef>
              <c:f>'61'!$D$43</c:f>
              <c:strCache>
                <c:ptCount val="1"/>
                <c:pt idx="0">
                  <c:v>طلاب الجامعات (حكومي)
Univ. Students Government</c:v>
                </c:pt>
              </c:strCache>
            </c:strRef>
          </c:tx>
          <c:spPr>
            <a:ln w="38100">
              <a:solidFill>
                <a:schemeClr val="tx2"/>
              </a:solidFill>
              <a:prstDash val="solid"/>
            </a:ln>
          </c:spPr>
          <c:marker>
            <c:spPr>
              <a:solidFill>
                <a:schemeClr val="accent1"/>
              </a:solidFill>
              <a:ln>
                <a:noFill/>
              </a:ln>
            </c:spPr>
          </c:marker>
          <c:cat>
            <c:strRef>
              <c:f>'61'!$E$40:$I$40</c:f>
              <c:strCache>
                <c:ptCount val="5"/>
                <c:pt idx="0">
                  <c:v>2010/2011</c:v>
                </c:pt>
                <c:pt idx="1">
                  <c:v>2011/2012</c:v>
                </c:pt>
                <c:pt idx="2">
                  <c:v>2012/2013</c:v>
                </c:pt>
                <c:pt idx="3">
                  <c:v>2013/2014</c:v>
                </c:pt>
                <c:pt idx="4">
                  <c:v>2014/2015</c:v>
                </c:pt>
              </c:strCache>
            </c:strRef>
          </c:cat>
          <c:val>
            <c:numRef>
              <c:f>'61'!$E$43:$I$43</c:f>
              <c:numCache>
                <c:formatCode>#,##0</c:formatCode>
                <c:ptCount val="5"/>
                <c:pt idx="0">
                  <c:v>9793</c:v>
                </c:pt>
                <c:pt idx="1">
                  <c:v>11306</c:v>
                </c:pt>
                <c:pt idx="2">
                  <c:v>14717</c:v>
                </c:pt>
                <c:pt idx="3">
                  <c:v>18624</c:v>
                </c:pt>
                <c:pt idx="4">
                  <c:v>21129</c:v>
                </c:pt>
              </c:numCache>
            </c:numRef>
          </c:val>
          <c:smooth val="0"/>
        </c:ser>
        <c:ser>
          <c:idx val="3"/>
          <c:order val="3"/>
          <c:tx>
            <c:strRef>
              <c:f>'61'!$D$44</c:f>
              <c:strCache>
                <c:ptCount val="1"/>
                <c:pt idx="0">
                  <c:v>طلاب الجامعات (خاص)
 Univ. Students Private</c:v>
                </c:pt>
              </c:strCache>
            </c:strRef>
          </c:tx>
          <c:spPr>
            <a:ln>
              <a:solidFill>
                <a:schemeClr val="accent1">
                  <a:lumMod val="60000"/>
                  <a:lumOff val="40000"/>
                </a:schemeClr>
              </a:solidFill>
            </a:ln>
          </c:spPr>
          <c:marker>
            <c:spPr>
              <a:solidFill>
                <a:schemeClr val="accent1">
                  <a:lumMod val="20000"/>
                  <a:lumOff val="80000"/>
                </a:schemeClr>
              </a:solidFill>
              <a:ln>
                <a:noFill/>
              </a:ln>
            </c:spPr>
          </c:marker>
          <c:cat>
            <c:strRef>
              <c:f>'61'!$E$40:$I$40</c:f>
              <c:strCache>
                <c:ptCount val="5"/>
                <c:pt idx="0">
                  <c:v>2010/2011</c:v>
                </c:pt>
                <c:pt idx="1">
                  <c:v>2011/2012</c:v>
                </c:pt>
                <c:pt idx="2">
                  <c:v>2012/2013</c:v>
                </c:pt>
                <c:pt idx="3">
                  <c:v>2013/2014</c:v>
                </c:pt>
                <c:pt idx="4">
                  <c:v>2014/2015</c:v>
                </c:pt>
              </c:strCache>
            </c:strRef>
          </c:cat>
          <c:val>
            <c:numRef>
              <c:f>'61'!$E$44:$I$44</c:f>
              <c:numCache>
                <c:formatCode>#,##0</c:formatCode>
                <c:ptCount val="5"/>
                <c:pt idx="0">
                  <c:v>5559</c:v>
                </c:pt>
                <c:pt idx="1">
                  <c:v>5960</c:v>
                </c:pt>
                <c:pt idx="2">
                  <c:v>6411</c:v>
                </c:pt>
                <c:pt idx="3">
                  <c:v>6844</c:v>
                </c:pt>
                <c:pt idx="4">
                  <c:v>6977</c:v>
                </c:pt>
              </c:numCache>
            </c:numRef>
          </c:val>
          <c:smooth val="0"/>
        </c:ser>
        <c:dLbls>
          <c:showLegendKey val="0"/>
          <c:showVal val="0"/>
          <c:showCatName val="0"/>
          <c:showSerName val="0"/>
          <c:showPercent val="0"/>
          <c:showBubbleSize val="0"/>
        </c:dLbls>
        <c:marker val="1"/>
        <c:smooth val="0"/>
        <c:axId val="132997120"/>
        <c:axId val="133015040"/>
      </c:lineChart>
      <c:catAx>
        <c:axId val="132997120"/>
        <c:scaling>
          <c:orientation val="minMax"/>
        </c:scaling>
        <c:delete val="0"/>
        <c:axPos val="b"/>
        <c:majorGridlines>
          <c:spPr>
            <a:ln w="3175">
              <a:solidFill>
                <a:srgbClr val="E3E3E3"/>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3015040"/>
        <c:crosses val="autoZero"/>
        <c:auto val="1"/>
        <c:lblAlgn val="ctr"/>
        <c:lblOffset val="100"/>
        <c:noMultiLvlLbl val="0"/>
      </c:catAx>
      <c:valAx>
        <c:axId val="133015040"/>
        <c:scaling>
          <c:orientation val="minMax"/>
        </c:scaling>
        <c:delete val="0"/>
        <c:axPos val="l"/>
        <c:majorGridlines>
          <c:spPr>
            <a:ln w="3175">
              <a:solidFill>
                <a:srgbClr val="E3E3E3"/>
              </a:solidFill>
              <a:prstDash val="solid"/>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2997120"/>
        <c:crosses val="autoZero"/>
        <c:crossBetween val="between"/>
      </c:valAx>
    </c:plotArea>
    <c:legend>
      <c:legendPos val="r"/>
      <c:layout>
        <c:manualLayout>
          <c:xMode val="edge"/>
          <c:yMode val="edge"/>
          <c:x val="0.44187372308413858"/>
          <c:y val="0.59061411539997799"/>
          <c:w val="0.53533507328330465"/>
          <c:h val="0.16388420881337221"/>
        </c:manualLayout>
      </c:layout>
      <c:overlay val="0"/>
      <c:spPr>
        <a:noFill/>
      </c:spPr>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lgn="ctr" rtl="1">
              <a:defRPr sz="1000" b="0" i="0" u="none" strike="noStrike" kern="1200" baseline="0">
                <a:solidFill>
                  <a:srgbClr val="000000"/>
                </a:solidFill>
                <a:latin typeface="Calibri"/>
                <a:ea typeface="Calibri"/>
                <a:cs typeface="Calibri"/>
              </a:defRPr>
            </a:pPr>
            <a:r>
              <a:rPr lang="en-US" sz="1600" b="1" i="0" u="none" strike="noStrike" baseline="0">
                <a:solidFill>
                  <a:srgbClr val="000000"/>
                </a:solidFill>
                <a:latin typeface="Arial"/>
                <a:cs typeface="Arial"/>
              </a:rPr>
              <a:t>الطلاب في المدارس والجامعات الحكومية والخاصة حسب النوع</a:t>
            </a:r>
          </a:p>
          <a:p>
            <a:pPr algn="ctr" rtl="1">
              <a:defRPr sz="1000" b="0" i="0" u="none" strike="noStrike" kern="1200"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 BY GENDER</a:t>
            </a:r>
          </a:p>
          <a:p>
            <a:pPr algn="ctr" rtl="1">
              <a:defRPr sz="1000" b="0" i="0" u="none" strike="noStrike" kern="1200" baseline="0">
                <a:solidFill>
                  <a:srgbClr val="000000"/>
                </a:solidFill>
                <a:latin typeface="Calibri"/>
                <a:ea typeface="Calibri"/>
                <a:cs typeface="Calibri"/>
              </a:defRPr>
            </a:pPr>
            <a:r>
              <a:rPr lang="en-US" sz="1400" b="1" i="0" u="none" strike="noStrike" kern="1200" baseline="0">
                <a:solidFill>
                  <a:srgbClr val="000000"/>
                </a:solidFill>
                <a:latin typeface="Arial"/>
                <a:ea typeface="Calibri"/>
                <a:cs typeface="Arial"/>
              </a:rPr>
              <a:t>2010/2011- 2014/2015</a:t>
            </a:r>
          </a:p>
        </c:rich>
      </c:tx>
      <c:layout>
        <c:manualLayout>
          <c:xMode val="edge"/>
          <c:yMode val="edge"/>
          <c:x val="0.18122668366290423"/>
          <c:y val="1.3559383202099737E-2"/>
        </c:manualLayout>
      </c:layout>
      <c:overlay val="0"/>
    </c:title>
    <c:autoTitleDeleted val="0"/>
    <c:plotArea>
      <c:layout>
        <c:manualLayout>
          <c:layoutTarget val="inner"/>
          <c:xMode val="edge"/>
          <c:yMode val="edge"/>
          <c:x val="6.4034865808405991E-2"/>
          <c:y val="0.16323266992370733"/>
          <c:w val="0.92264662790534968"/>
          <c:h val="0.7129302460651421"/>
        </c:manualLayout>
      </c:layout>
      <c:barChart>
        <c:barDir val="col"/>
        <c:grouping val="clustered"/>
        <c:varyColors val="0"/>
        <c:ser>
          <c:idx val="0"/>
          <c:order val="0"/>
          <c:tx>
            <c:strRef>
              <c:f>'61'!$F$51</c:f>
              <c:strCache>
                <c:ptCount val="1"/>
                <c:pt idx="0">
                  <c:v>ذكور
Males</c:v>
                </c:pt>
              </c:strCache>
            </c:strRef>
          </c:tx>
          <c:spPr>
            <a:scene3d>
              <a:camera prst="orthographicFront"/>
              <a:lightRig rig="threePt" dir="t">
                <a:rot lat="0" lon="0" rev="1200000"/>
              </a:lightRig>
            </a:scene3d>
            <a:sp3d/>
          </c:spPr>
          <c:invertIfNegative val="0"/>
          <c:cat>
            <c:multiLvlStrRef>
              <c:f>'61'!$G$49:$P$50</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2010/2011</c:v>
                  </c:pt>
                  <c:pt idx="2">
                    <c:v>2011/2012</c:v>
                  </c:pt>
                  <c:pt idx="4">
                    <c:v>2012/2013</c:v>
                  </c:pt>
                  <c:pt idx="6">
                    <c:v>2013/2014</c:v>
                  </c:pt>
                  <c:pt idx="8">
                    <c:v>2014/2015</c:v>
                  </c:pt>
                </c:lvl>
              </c:multiLvlStrCache>
            </c:multiLvlStrRef>
          </c:cat>
          <c:val>
            <c:numRef>
              <c:f>'61'!$G$51:$P$51</c:f>
              <c:numCache>
                <c:formatCode>#,##0</c:formatCode>
                <c:ptCount val="10"/>
                <c:pt idx="0">
                  <c:v>100984</c:v>
                </c:pt>
                <c:pt idx="1">
                  <c:v>5498</c:v>
                </c:pt>
                <c:pt idx="2">
                  <c:v>112265</c:v>
                </c:pt>
                <c:pt idx="3" formatCode="General">
                  <c:v>6019</c:v>
                </c:pt>
                <c:pt idx="4" formatCode="General">
                  <c:v>119096</c:v>
                </c:pt>
                <c:pt idx="5" formatCode="General">
                  <c:v>7676</c:v>
                </c:pt>
                <c:pt idx="6">
                  <c:v>125315</c:v>
                </c:pt>
                <c:pt idx="7">
                  <c:v>9080</c:v>
                </c:pt>
                <c:pt idx="8" formatCode="General">
                  <c:v>137140</c:v>
                </c:pt>
                <c:pt idx="9" formatCode="General">
                  <c:v>9559</c:v>
                </c:pt>
              </c:numCache>
            </c:numRef>
          </c:val>
        </c:ser>
        <c:ser>
          <c:idx val="1"/>
          <c:order val="1"/>
          <c:tx>
            <c:strRef>
              <c:f>'61'!$F$52</c:f>
              <c:strCache>
                <c:ptCount val="1"/>
                <c:pt idx="0">
                  <c:v>إناث
Females</c:v>
                </c:pt>
              </c:strCache>
            </c:strRef>
          </c:tx>
          <c:spPr>
            <a:scene3d>
              <a:camera prst="orthographicFront"/>
              <a:lightRig rig="threePt" dir="t">
                <a:rot lat="0" lon="0" rev="1200000"/>
              </a:lightRig>
            </a:scene3d>
            <a:sp3d/>
          </c:spPr>
          <c:invertIfNegative val="0"/>
          <c:cat>
            <c:multiLvlStrRef>
              <c:f>'61'!$G$49:$P$50</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2010/2011</c:v>
                  </c:pt>
                  <c:pt idx="2">
                    <c:v>2011/2012</c:v>
                  </c:pt>
                  <c:pt idx="4">
                    <c:v>2012/2013</c:v>
                  </c:pt>
                  <c:pt idx="6">
                    <c:v>2013/2014</c:v>
                  </c:pt>
                  <c:pt idx="8">
                    <c:v>2014/2015</c:v>
                  </c:pt>
                </c:lvl>
              </c:multiLvlStrCache>
            </c:multiLvlStrRef>
          </c:cat>
          <c:val>
            <c:numRef>
              <c:f>'61'!$G$52:$P$52</c:f>
              <c:numCache>
                <c:formatCode>#,##0</c:formatCode>
                <c:ptCount val="10"/>
                <c:pt idx="0">
                  <c:v>96271</c:v>
                </c:pt>
                <c:pt idx="1">
                  <c:v>9854</c:v>
                </c:pt>
                <c:pt idx="2">
                  <c:v>107287</c:v>
                </c:pt>
                <c:pt idx="3" formatCode="General">
                  <c:v>11247</c:v>
                </c:pt>
                <c:pt idx="4" formatCode="General">
                  <c:v>113249</c:v>
                </c:pt>
                <c:pt idx="5" formatCode="General">
                  <c:v>13452</c:v>
                </c:pt>
                <c:pt idx="6">
                  <c:v>119917</c:v>
                </c:pt>
                <c:pt idx="7">
                  <c:v>16388</c:v>
                </c:pt>
                <c:pt idx="8" formatCode="General">
                  <c:v>131284</c:v>
                </c:pt>
                <c:pt idx="9" formatCode="General">
                  <c:v>18547</c:v>
                </c:pt>
              </c:numCache>
            </c:numRef>
          </c:val>
        </c:ser>
        <c:dLbls>
          <c:showLegendKey val="0"/>
          <c:showVal val="0"/>
          <c:showCatName val="0"/>
          <c:showSerName val="0"/>
          <c:showPercent val="0"/>
          <c:showBubbleSize val="0"/>
        </c:dLbls>
        <c:gapWidth val="150"/>
        <c:axId val="137605888"/>
        <c:axId val="137630464"/>
      </c:barChart>
      <c:catAx>
        <c:axId val="137605888"/>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950" b="1" i="0" u="none" strike="noStrike" baseline="0">
                <a:solidFill>
                  <a:srgbClr val="000000"/>
                </a:solidFill>
                <a:latin typeface="Arial" pitchFamily="34" charset="0"/>
                <a:ea typeface="Arial"/>
                <a:cs typeface="Arial" pitchFamily="34" charset="0"/>
              </a:defRPr>
            </a:pPr>
            <a:endParaRPr lang="en-US"/>
          </a:p>
        </c:txPr>
        <c:crossAx val="137630464"/>
        <c:crosses val="autoZero"/>
        <c:auto val="1"/>
        <c:lblAlgn val="ctr"/>
        <c:lblOffset val="100"/>
        <c:noMultiLvlLbl val="0"/>
      </c:catAx>
      <c:valAx>
        <c:axId val="137630464"/>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37605888"/>
        <c:crosses val="autoZero"/>
        <c:crossBetween val="between"/>
      </c:valAx>
    </c:plotArea>
    <c:legend>
      <c:legendPos val="r"/>
      <c:layout>
        <c:manualLayout>
          <c:xMode val="edge"/>
          <c:yMode val="edge"/>
          <c:x val="0.10061576023243872"/>
          <c:y val="0.19249216181483234"/>
          <c:w val="0.29679987684795373"/>
          <c:h val="7.5656554772686069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والمدرسون حسب نوع التعليم</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AND TEACHERS BY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2014/2015</a:t>
            </a:r>
          </a:p>
        </c:rich>
      </c:tx>
      <c:layout>
        <c:manualLayout>
          <c:xMode val="edge"/>
          <c:yMode val="edge"/>
          <c:x val="0.24474388557988372"/>
          <c:y val="3.1192659949574323E-2"/>
        </c:manualLayout>
      </c:layout>
      <c:overlay val="0"/>
    </c:title>
    <c:autoTitleDeleted val="0"/>
    <c:plotArea>
      <c:layout>
        <c:manualLayout>
          <c:layoutTarget val="inner"/>
          <c:xMode val="edge"/>
          <c:yMode val="edge"/>
          <c:x val="7.0514881051701797E-2"/>
          <c:y val="0.18663750397493883"/>
          <c:w val="0.90967797160793951"/>
          <c:h val="0.65618176060016564"/>
        </c:manualLayout>
      </c:layout>
      <c:barChart>
        <c:barDir val="col"/>
        <c:grouping val="clustered"/>
        <c:varyColors val="0"/>
        <c:ser>
          <c:idx val="0"/>
          <c:order val="0"/>
          <c:tx>
            <c:strRef>
              <c:f>'63'!$B$26</c:f>
              <c:strCache>
                <c:ptCount val="1"/>
                <c:pt idx="0">
                  <c:v>الطلاب
Students</c:v>
                </c:pt>
              </c:strCache>
            </c:strRef>
          </c:tx>
          <c:spPr>
            <a:scene3d>
              <a:camera prst="orthographicFront"/>
              <a:lightRig rig="threePt" dir="t">
                <a:rot lat="0" lon="0" rev="1200000"/>
              </a:lightRig>
            </a:scene3d>
            <a:sp3d/>
          </c:spPr>
          <c:invertIfNegative val="0"/>
          <c:dLbls>
            <c:txPr>
              <a:bodyPr/>
              <a:lstStyle/>
              <a:p>
                <a:pPr>
                  <a:defRPr sz="1100" b="1" i="0" baseline="0">
                    <a:solidFill>
                      <a:schemeClr val="tx2"/>
                    </a:solidFill>
                  </a:defRPr>
                </a:pPr>
                <a:endParaRPr lang="en-US"/>
              </a:p>
            </c:txPr>
            <c:showLegendKey val="0"/>
            <c:showVal val="1"/>
            <c:showCatName val="0"/>
            <c:showSerName val="0"/>
            <c:showPercent val="0"/>
            <c:showBubbleSize val="0"/>
            <c:showLeaderLines val="0"/>
          </c:dLbls>
          <c:cat>
            <c:strRef>
              <c:f>'63'!$C$25:$D$25</c:f>
              <c:strCache>
                <c:ptCount val="2"/>
                <c:pt idx="0">
                  <c:v>المدارس الحكومية
Covernment Schools</c:v>
                </c:pt>
                <c:pt idx="1">
                  <c:v>المدارس الخاصة
Private Schools</c:v>
                </c:pt>
              </c:strCache>
            </c:strRef>
          </c:cat>
          <c:val>
            <c:numRef>
              <c:f>'63'!$C$26:$D$26</c:f>
              <c:numCache>
                <c:formatCode>#,##0</c:formatCode>
                <c:ptCount val="2"/>
                <c:pt idx="0">
                  <c:v>102241</c:v>
                </c:pt>
                <c:pt idx="1">
                  <c:v>166183</c:v>
                </c:pt>
              </c:numCache>
            </c:numRef>
          </c:val>
        </c:ser>
        <c:ser>
          <c:idx val="1"/>
          <c:order val="1"/>
          <c:tx>
            <c:strRef>
              <c:f>'63'!$B$27</c:f>
              <c:strCache>
                <c:ptCount val="1"/>
                <c:pt idx="0">
                  <c:v>المدرسون
Teachers</c:v>
                </c:pt>
              </c:strCache>
            </c:strRef>
          </c:tx>
          <c:spPr>
            <a:scene3d>
              <a:camera prst="orthographicFront"/>
              <a:lightRig rig="threePt" dir="t">
                <a:rot lat="0" lon="0" rev="1200000"/>
              </a:lightRig>
            </a:scene3d>
            <a:sp3d/>
          </c:spPr>
          <c:invertIfNegative val="0"/>
          <c:dLbls>
            <c:txPr>
              <a:bodyPr/>
              <a:lstStyle/>
              <a:p>
                <a:pPr>
                  <a:defRPr sz="1100" b="1" i="0" baseline="0">
                    <a:solidFill>
                      <a:srgbClr val="C00000"/>
                    </a:solidFill>
                  </a:defRPr>
                </a:pPr>
                <a:endParaRPr lang="en-US"/>
              </a:p>
            </c:txPr>
            <c:showLegendKey val="0"/>
            <c:showVal val="1"/>
            <c:showCatName val="0"/>
            <c:showSerName val="0"/>
            <c:showPercent val="0"/>
            <c:showBubbleSize val="0"/>
            <c:showLeaderLines val="0"/>
          </c:dLbls>
          <c:cat>
            <c:strRef>
              <c:f>'63'!$C$25:$D$25</c:f>
              <c:strCache>
                <c:ptCount val="2"/>
                <c:pt idx="0">
                  <c:v>المدارس الحكومية
Covernment Schools</c:v>
                </c:pt>
                <c:pt idx="1">
                  <c:v>المدارس الخاصة
Private Schools</c:v>
                </c:pt>
              </c:strCache>
            </c:strRef>
          </c:cat>
          <c:val>
            <c:numRef>
              <c:f>'63'!$C$27:$D$27</c:f>
              <c:numCache>
                <c:formatCode>#,##0</c:formatCode>
                <c:ptCount val="2"/>
                <c:pt idx="0">
                  <c:v>13728</c:v>
                </c:pt>
                <c:pt idx="1">
                  <c:v>10838</c:v>
                </c:pt>
              </c:numCache>
            </c:numRef>
          </c:val>
        </c:ser>
        <c:dLbls>
          <c:showLegendKey val="0"/>
          <c:showVal val="0"/>
          <c:showCatName val="0"/>
          <c:showSerName val="0"/>
          <c:showPercent val="0"/>
          <c:showBubbleSize val="0"/>
        </c:dLbls>
        <c:gapWidth val="150"/>
        <c:axId val="138011008"/>
        <c:axId val="138086272"/>
      </c:barChart>
      <c:catAx>
        <c:axId val="138011008"/>
        <c:scaling>
          <c:orientation val="minMax"/>
        </c:scaling>
        <c:delete val="0"/>
        <c:axPos val="b"/>
        <c:majorGridlines>
          <c:spPr>
            <a:ln w="12700">
              <a:solidFill>
                <a:srgbClr val="E3E3E3"/>
              </a:solidFill>
              <a:prstDash val="solid"/>
            </a:ln>
          </c:spPr>
        </c:majorGridlines>
        <c:title>
          <c:tx>
            <c:rich>
              <a:bodyPr/>
              <a:lstStyle/>
              <a:p>
                <a:pPr>
                  <a:defRPr sz="1200" b="0" i="0" u="none" strike="noStrike" baseline="0">
                    <a:solidFill>
                      <a:srgbClr val="000000"/>
                    </a:solidFill>
                    <a:latin typeface="Arial" pitchFamily="34" charset="0"/>
                    <a:ea typeface="Calibri"/>
                    <a:cs typeface="Arial" pitchFamily="34" charset="0"/>
                  </a:defRPr>
                </a:pPr>
                <a:r>
                  <a:rPr lang="en-US" sz="1050" b="1" i="0" u="none" strike="noStrike" baseline="0">
                    <a:solidFill>
                      <a:srgbClr val="000000"/>
                    </a:solidFill>
                    <a:latin typeface="Arial" pitchFamily="34" charset="0"/>
                    <a:cs typeface="Arial" pitchFamily="34" charset="0"/>
                  </a:rPr>
                  <a:t>SCHOOLS </a:t>
                </a:r>
                <a:r>
                  <a:rPr lang="en-US" sz="1200" b="1" i="0" u="none" strike="noStrike" baseline="0">
                    <a:solidFill>
                      <a:srgbClr val="000000"/>
                    </a:solidFill>
                    <a:latin typeface="Arial" pitchFamily="34" charset="0"/>
                    <a:cs typeface="Arial" pitchFamily="34" charset="0"/>
                  </a:rPr>
                  <a:t>المدارس </a:t>
                </a:r>
                <a:endParaRPr lang="en-US" sz="1200">
                  <a:latin typeface="Arial" pitchFamily="34" charset="0"/>
                  <a:cs typeface="Arial" pitchFamily="34" charset="0"/>
                </a:endParaRPr>
              </a:p>
            </c:rich>
          </c:tx>
          <c:layout>
            <c:manualLayout>
              <c:xMode val="edge"/>
              <c:yMode val="edge"/>
              <c:x val="0.4766094084393297"/>
              <c:y val="0.94193223499644707"/>
            </c:manualLayout>
          </c:layout>
          <c:overlay val="0"/>
        </c:title>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8086272"/>
        <c:crosses val="autoZero"/>
        <c:auto val="1"/>
        <c:lblAlgn val="ctr"/>
        <c:lblOffset val="100"/>
        <c:noMultiLvlLbl val="0"/>
      </c:catAx>
      <c:valAx>
        <c:axId val="138086272"/>
        <c:scaling>
          <c:orientation val="minMax"/>
        </c:scaling>
        <c:delete val="0"/>
        <c:axPos val="l"/>
        <c:majorGridlines>
          <c:spPr>
            <a:ln w="12700">
              <a:solidFill>
                <a:srgbClr val="E3E3E3"/>
              </a:solidFill>
              <a:prstDash val="solid"/>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38011008"/>
        <c:crosses val="autoZero"/>
        <c:crossBetween val="between"/>
      </c:valAx>
    </c:plotArea>
    <c:legend>
      <c:legendPos val="r"/>
      <c:layout>
        <c:manualLayout>
          <c:xMode val="edge"/>
          <c:yMode val="edge"/>
          <c:x val="0.12839642519924455"/>
          <c:y val="0.18001706036745407"/>
          <c:w val="0.35119432759172736"/>
          <c:h val="0.117376971071104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حسب الجنسية والنوع ونوع التعليم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NATIONALITY ,GENDER AND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2014/2015</a:t>
            </a:r>
          </a:p>
        </c:rich>
      </c:tx>
      <c:overlay val="0"/>
    </c:title>
    <c:autoTitleDeleted val="0"/>
    <c:plotArea>
      <c:layout>
        <c:manualLayout>
          <c:layoutTarget val="inner"/>
          <c:xMode val="edge"/>
          <c:yMode val="edge"/>
          <c:x val="6.2311938436517562E-2"/>
          <c:y val="0.16388369036288047"/>
          <c:w val="0.93566091930816364"/>
          <c:h val="0.66036811332649725"/>
        </c:manualLayout>
      </c:layout>
      <c:barChart>
        <c:barDir val="col"/>
        <c:grouping val="clustered"/>
        <c:varyColors val="0"/>
        <c:ser>
          <c:idx val="0"/>
          <c:order val="0"/>
          <c:tx>
            <c:strRef>
              <c:f>'64'!$B$28</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spPr>
              <a:solidFill>
                <a:schemeClr val="bg1"/>
              </a:solidFill>
            </c:spPr>
            <c:txPr>
              <a:bodyPr/>
              <a:lstStyle/>
              <a:p>
                <a:pPr>
                  <a:defRPr sz="1000" b="1"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dLbls>
          <c:cat>
            <c:multiLvlStrRef>
              <c:f>'64'!$C$26:$F$27</c:f>
              <c:multiLvlStrCache>
                <c:ptCount val="4"/>
                <c:lvl>
                  <c:pt idx="0">
                    <c:v>قطري
Qatari</c:v>
                  </c:pt>
                  <c:pt idx="1">
                    <c:v>غير قطري
Non-Qatari</c:v>
                  </c:pt>
                  <c:pt idx="2">
                    <c:v>قطري
Qatari</c:v>
                  </c:pt>
                  <c:pt idx="3">
                    <c:v>غير قطري
Non-Qatari</c:v>
                  </c:pt>
                </c:lvl>
                <c:lvl>
                  <c:pt idx="0">
                    <c:v>المدارس الحكومية
Covernment Schools</c:v>
                  </c:pt>
                  <c:pt idx="2">
                    <c:v>المدارس الخاصة
Private Schools</c:v>
                  </c:pt>
                </c:lvl>
              </c:multiLvlStrCache>
            </c:multiLvlStrRef>
          </c:cat>
          <c:val>
            <c:numRef>
              <c:f>'64'!$C$28:$F$28</c:f>
              <c:numCache>
                <c:formatCode>General</c:formatCode>
                <c:ptCount val="4"/>
                <c:pt idx="0" formatCode="#,##0">
                  <c:v>28131</c:v>
                </c:pt>
                <c:pt idx="1">
                  <c:v>20449</c:v>
                </c:pt>
                <c:pt idx="2">
                  <c:v>18237</c:v>
                </c:pt>
                <c:pt idx="3">
                  <c:v>70323</c:v>
                </c:pt>
              </c:numCache>
            </c:numRef>
          </c:val>
        </c:ser>
        <c:ser>
          <c:idx val="1"/>
          <c:order val="1"/>
          <c:tx>
            <c:strRef>
              <c:f>'64'!$B$29</c:f>
              <c:strCache>
                <c:ptCount val="1"/>
                <c:pt idx="0">
                  <c:v>اناث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txPr>
              <a:bodyPr/>
              <a:lstStyle/>
              <a:p>
                <a:pPr>
                  <a:defRPr sz="1000" b="1" i="0" u="none" strike="noStrike" baseline="0">
                    <a:solidFill>
                      <a:srgbClr val="FF0000"/>
                    </a:solidFill>
                    <a:latin typeface="Arial" pitchFamily="34" charset="0"/>
                    <a:ea typeface="Calibri"/>
                    <a:cs typeface="Arial" pitchFamily="34" charset="0"/>
                  </a:defRPr>
                </a:pPr>
                <a:endParaRPr lang="en-US"/>
              </a:p>
            </c:txPr>
            <c:showLegendKey val="0"/>
            <c:showVal val="1"/>
            <c:showCatName val="0"/>
            <c:showSerName val="0"/>
            <c:showPercent val="0"/>
            <c:showBubbleSize val="0"/>
            <c:showLeaderLines val="0"/>
          </c:dLbls>
          <c:cat>
            <c:multiLvlStrRef>
              <c:f>'64'!$C$26:$F$27</c:f>
              <c:multiLvlStrCache>
                <c:ptCount val="4"/>
                <c:lvl>
                  <c:pt idx="0">
                    <c:v>قطري
Qatari</c:v>
                  </c:pt>
                  <c:pt idx="1">
                    <c:v>غير قطري
Non-Qatari</c:v>
                  </c:pt>
                  <c:pt idx="2">
                    <c:v>قطري
Qatari</c:v>
                  </c:pt>
                  <c:pt idx="3">
                    <c:v>غير قطري
Non-Qatari</c:v>
                  </c:pt>
                </c:lvl>
                <c:lvl>
                  <c:pt idx="0">
                    <c:v>المدارس الحكومية
Covernment Schools</c:v>
                  </c:pt>
                  <c:pt idx="2">
                    <c:v>المدارس الخاصة
Private Schools</c:v>
                  </c:pt>
                </c:lvl>
              </c:multiLvlStrCache>
            </c:multiLvlStrRef>
          </c:cat>
          <c:val>
            <c:numRef>
              <c:f>'64'!$C$29:$F$29</c:f>
              <c:numCache>
                <c:formatCode>General</c:formatCode>
                <c:ptCount val="4"/>
                <c:pt idx="0" formatCode="#,##0">
                  <c:v>32119</c:v>
                </c:pt>
                <c:pt idx="1">
                  <c:v>21542</c:v>
                </c:pt>
                <c:pt idx="2">
                  <c:v>13240</c:v>
                </c:pt>
                <c:pt idx="3">
                  <c:v>64383</c:v>
                </c:pt>
              </c:numCache>
            </c:numRef>
          </c:val>
        </c:ser>
        <c:dLbls>
          <c:showLegendKey val="0"/>
          <c:showVal val="0"/>
          <c:showCatName val="0"/>
          <c:showSerName val="0"/>
          <c:showPercent val="0"/>
          <c:showBubbleSize val="0"/>
        </c:dLbls>
        <c:gapWidth val="150"/>
        <c:axId val="139031680"/>
        <c:axId val="139104640"/>
      </c:barChart>
      <c:catAx>
        <c:axId val="139031680"/>
        <c:scaling>
          <c:orientation val="minMax"/>
        </c:scaling>
        <c:delete val="0"/>
        <c:axPos val="b"/>
        <c:majorGridlines>
          <c:spPr>
            <a:ln w="12700">
              <a:solidFill>
                <a:srgbClr val="E3E3E3"/>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9104640"/>
        <c:crosses val="autoZero"/>
        <c:auto val="1"/>
        <c:lblAlgn val="ctr"/>
        <c:lblOffset val="100"/>
        <c:noMultiLvlLbl val="0"/>
      </c:catAx>
      <c:valAx>
        <c:axId val="139104640"/>
        <c:scaling>
          <c:orientation val="minMax"/>
        </c:scaling>
        <c:delete val="0"/>
        <c:axPos val="l"/>
        <c:majorGridlines>
          <c:spPr>
            <a:ln w="12700">
              <a:solidFill>
                <a:srgbClr val="E3E3E3"/>
              </a:solidFill>
              <a:prstDash val="solid"/>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39031680"/>
        <c:crosses val="autoZero"/>
        <c:crossBetween val="between"/>
      </c:valAx>
      <c:spPr>
        <a:ln>
          <a:noFill/>
        </a:ln>
      </c:spPr>
    </c:plotArea>
    <c:legend>
      <c:legendPos val="r"/>
      <c:layout>
        <c:manualLayout>
          <c:xMode val="edge"/>
          <c:yMode val="edge"/>
          <c:x val="0.28277475339986896"/>
          <c:y val="0.19117501162915967"/>
          <c:w val="0.36369092281144066"/>
          <c:h val="6.4006370414366034E-2"/>
        </c:manualLayout>
      </c:layout>
      <c:overlay val="0"/>
      <c:txPr>
        <a:bodyPr/>
        <a:lstStyle/>
        <a:p>
          <a:pPr>
            <a:defRPr sz="12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حسب النوع والجنسية والمرحلة التعليمية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LEVEL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2014/2015</a:t>
            </a:r>
          </a:p>
        </c:rich>
      </c:tx>
      <c:overlay val="0"/>
    </c:title>
    <c:autoTitleDeleted val="0"/>
    <c:plotArea>
      <c:layout>
        <c:manualLayout>
          <c:layoutTarget val="inner"/>
          <c:xMode val="edge"/>
          <c:yMode val="edge"/>
          <c:x val="7.46033857506746E-2"/>
          <c:y val="0.1846762060271539"/>
          <c:w val="0.90967797160793951"/>
          <c:h val="0.65618176060016564"/>
        </c:manualLayout>
      </c:layout>
      <c:barChart>
        <c:barDir val="col"/>
        <c:grouping val="clustered"/>
        <c:varyColors val="0"/>
        <c:ser>
          <c:idx val="0"/>
          <c:order val="0"/>
          <c:tx>
            <c:strRef>
              <c:f>'64'!$B$34</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txPr>
              <a:bodyPr/>
              <a:lstStyle/>
              <a:p>
                <a:pPr>
                  <a:defRPr b="1" baseline="0">
                    <a:solidFill>
                      <a:schemeClr val="tx2"/>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multiLvlStrRef>
              <c:f>'64'!$C$32:$H$33</c:f>
              <c:multiLvlStrCache>
                <c:ptCount val="6"/>
                <c:lvl>
                  <c:pt idx="0">
                    <c:v>قطري
Qatari</c:v>
                  </c:pt>
                  <c:pt idx="1">
                    <c:v>غير قطري
Non-Qatari</c:v>
                  </c:pt>
                  <c:pt idx="2">
                    <c:v>قطري
Qatari</c:v>
                  </c:pt>
                  <c:pt idx="3">
                    <c:v>غير قطري
Non-Qatari</c:v>
                  </c:pt>
                  <c:pt idx="4">
                    <c:v>قطري
Qatari</c:v>
                  </c:pt>
                  <c:pt idx="5">
                    <c:v>غير قطري
Non-Qatari</c:v>
                  </c:pt>
                </c:lvl>
                <c:lvl>
                  <c:pt idx="0">
                    <c:v> الابتدائية
Primary</c:v>
                  </c:pt>
                  <c:pt idx="2">
                    <c:v>الإعدادية
Preparatory</c:v>
                  </c:pt>
                  <c:pt idx="4">
                    <c:v>الثانوية 
 Secondary</c:v>
                  </c:pt>
                </c:lvl>
              </c:multiLvlStrCache>
            </c:multiLvlStrRef>
          </c:cat>
          <c:val>
            <c:numRef>
              <c:f>'64'!$C$34:$H$34</c:f>
              <c:numCache>
                <c:formatCode>General</c:formatCode>
                <c:ptCount val="6"/>
                <c:pt idx="0" formatCode="#,##0">
                  <c:v>21418</c:v>
                </c:pt>
                <c:pt idx="1">
                  <c:v>44785</c:v>
                </c:pt>
                <c:pt idx="2">
                  <c:v>8925</c:v>
                </c:pt>
                <c:pt idx="3">
                  <c:v>16537</c:v>
                </c:pt>
                <c:pt idx="4">
                  <c:v>7963</c:v>
                </c:pt>
                <c:pt idx="5">
                  <c:v>12590</c:v>
                </c:pt>
              </c:numCache>
            </c:numRef>
          </c:val>
        </c:ser>
        <c:ser>
          <c:idx val="1"/>
          <c:order val="1"/>
          <c:tx>
            <c:strRef>
              <c:f>'64'!$B$35</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txPr>
              <a:bodyPr/>
              <a:lstStyle/>
              <a:p>
                <a:pPr>
                  <a:defRPr b="1" baseline="0">
                    <a:solidFill>
                      <a:schemeClr val="accent2"/>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multiLvlStrRef>
              <c:f>'64'!$C$32:$H$33</c:f>
              <c:multiLvlStrCache>
                <c:ptCount val="6"/>
                <c:lvl>
                  <c:pt idx="0">
                    <c:v>قطري
Qatari</c:v>
                  </c:pt>
                  <c:pt idx="1">
                    <c:v>غير قطري
Non-Qatari</c:v>
                  </c:pt>
                  <c:pt idx="2">
                    <c:v>قطري
Qatari</c:v>
                  </c:pt>
                  <c:pt idx="3">
                    <c:v>غير قطري
Non-Qatari</c:v>
                  </c:pt>
                  <c:pt idx="4">
                    <c:v>قطري
Qatari</c:v>
                  </c:pt>
                  <c:pt idx="5">
                    <c:v>غير قطري
Non-Qatari</c:v>
                  </c:pt>
                </c:lvl>
                <c:lvl>
                  <c:pt idx="0">
                    <c:v> الابتدائية
Primary</c:v>
                  </c:pt>
                  <c:pt idx="2">
                    <c:v>الإعدادية
Preparatory</c:v>
                  </c:pt>
                  <c:pt idx="4">
                    <c:v>الثانوية 
 Secondary</c:v>
                  </c:pt>
                </c:lvl>
              </c:multiLvlStrCache>
            </c:multiLvlStrRef>
          </c:cat>
          <c:val>
            <c:numRef>
              <c:f>'64'!$C$35:$H$35</c:f>
              <c:numCache>
                <c:formatCode>General</c:formatCode>
                <c:ptCount val="6"/>
                <c:pt idx="0" formatCode="#,##0">
                  <c:v>20535</c:v>
                </c:pt>
                <c:pt idx="1">
                  <c:v>42563</c:v>
                </c:pt>
                <c:pt idx="2">
                  <c:v>8759</c:v>
                </c:pt>
                <c:pt idx="3">
                  <c:v>15672</c:v>
                </c:pt>
                <c:pt idx="4">
                  <c:v>8097</c:v>
                </c:pt>
                <c:pt idx="5">
                  <c:v>11900</c:v>
                </c:pt>
              </c:numCache>
            </c:numRef>
          </c:val>
        </c:ser>
        <c:dLbls>
          <c:showLegendKey val="0"/>
          <c:showVal val="1"/>
          <c:showCatName val="0"/>
          <c:showSerName val="0"/>
          <c:showPercent val="0"/>
          <c:showBubbleSize val="0"/>
        </c:dLbls>
        <c:gapWidth val="150"/>
        <c:axId val="141477376"/>
        <c:axId val="141478912"/>
      </c:barChart>
      <c:catAx>
        <c:axId val="141477376"/>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41478912"/>
        <c:crosses val="autoZero"/>
        <c:auto val="1"/>
        <c:lblAlgn val="ctr"/>
        <c:lblOffset val="100"/>
        <c:noMultiLvlLbl val="0"/>
      </c:catAx>
      <c:valAx>
        <c:axId val="141478912"/>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41477376"/>
        <c:crosses val="autoZero"/>
        <c:crossBetween val="between"/>
      </c:valAx>
    </c:plotArea>
    <c:legend>
      <c:legendPos val="r"/>
      <c:legendEntry>
        <c:idx val="1"/>
        <c:txPr>
          <a:bodyPr/>
          <a:lstStyle/>
          <a:p>
            <a:pPr>
              <a:defRPr sz="1050" b="1" i="0" u="none" strike="noStrike" baseline="0">
                <a:solidFill>
                  <a:srgbClr val="000000"/>
                </a:solidFill>
                <a:latin typeface="Arial"/>
                <a:ea typeface="Arial"/>
                <a:cs typeface="Arial"/>
              </a:defRPr>
            </a:pPr>
            <a:endParaRPr lang="en-US"/>
          </a:p>
        </c:txPr>
      </c:legendEntry>
      <c:layout>
        <c:manualLayout>
          <c:xMode val="edge"/>
          <c:yMode val="edge"/>
          <c:x val="0.69051558766147125"/>
          <c:y val="0.11940649606299214"/>
          <c:w val="0.29657660424032906"/>
          <c:h val="7.573179133858268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ar-QA" sz="1400" b="1" i="0">
                <a:effectLst/>
              </a:rPr>
              <a:t>خريجو الكليات والجامعات الحكومية حسب الكلية والجنسية </a:t>
            </a:r>
            <a:endParaRPr lang="en-US" sz="1400">
              <a:effectLst/>
            </a:endParaRPr>
          </a:p>
          <a:p>
            <a:pPr>
              <a:defRPr/>
            </a:pPr>
            <a:r>
              <a:rPr lang="en-US" sz="1200" b="1" i="0" u="none" strike="noStrike" baseline="0">
                <a:effectLst/>
                <a:latin typeface="Arial" panose="020B0604020202020204" pitchFamily="34" charset="0"/>
                <a:cs typeface="Arial" panose="020B0604020202020204" pitchFamily="34" charset="0"/>
              </a:rPr>
              <a:t>PUBLIC COLLEGES AND UNIVERSITIES BY GRADUATES AND NATIONALITY</a:t>
            </a:r>
          </a:p>
          <a:p>
            <a:pPr>
              <a:defRPr/>
            </a:pPr>
            <a:r>
              <a:rPr lang="en-US" sz="1200" b="1" i="0">
                <a:effectLst/>
                <a:latin typeface="Arial" panose="020B0604020202020204" pitchFamily="34" charset="0"/>
                <a:cs typeface="Arial" panose="020B0604020202020204" pitchFamily="34" charset="0"/>
              </a:rPr>
              <a:t>2014/2015</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5.5916872766042985E-2"/>
          <c:y val="0.15841546635938941"/>
          <c:w val="0.81840679429032059"/>
          <c:h val="0.6533684996692487"/>
        </c:manualLayout>
      </c:layout>
      <c:barChart>
        <c:barDir val="col"/>
        <c:grouping val="clustered"/>
        <c:varyColors val="0"/>
        <c:ser>
          <c:idx val="2"/>
          <c:order val="0"/>
          <c:tx>
            <c:strRef>
              <c:f>'81'!$B$112</c:f>
              <c:strCache>
                <c:ptCount val="1"/>
                <c:pt idx="0">
                  <c:v>قطريون
Qataris</c:v>
                </c:pt>
              </c:strCache>
            </c:strRef>
          </c:tx>
          <c:spPr>
            <a:solidFill>
              <a:schemeClr val="accent2"/>
            </a:solidFill>
            <a:scene3d>
              <a:camera prst="orthographicFront"/>
              <a:lightRig rig="threePt" dir="t">
                <a:rot lat="0" lon="0" rev="1200000"/>
              </a:lightRig>
            </a:scene3d>
            <a:sp3d/>
          </c:spPr>
          <c:invertIfNegative val="0"/>
          <c:cat>
            <c:strRef>
              <c:f>'81'!$A$113:$A$120</c:f>
              <c:strCache>
                <c:ptCount val="8"/>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المجتمع
Community College </c:v>
                </c:pt>
              </c:strCache>
            </c:strRef>
          </c:cat>
          <c:val>
            <c:numRef>
              <c:f>'81'!$B$113:$B$120</c:f>
              <c:numCache>
                <c:formatCode>#,##0</c:formatCode>
                <c:ptCount val="8"/>
                <c:pt idx="0">
                  <c:v>220</c:v>
                </c:pt>
                <c:pt idx="1">
                  <c:v>182</c:v>
                </c:pt>
                <c:pt idx="2">
                  <c:v>78</c:v>
                </c:pt>
                <c:pt idx="3">
                  <c:v>96</c:v>
                </c:pt>
                <c:pt idx="4">
                  <c:v>13</c:v>
                </c:pt>
                <c:pt idx="5">
                  <c:v>82</c:v>
                </c:pt>
                <c:pt idx="6">
                  <c:v>1</c:v>
                </c:pt>
                <c:pt idx="7">
                  <c:v>121</c:v>
                </c:pt>
              </c:numCache>
            </c:numRef>
          </c:val>
        </c:ser>
        <c:ser>
          <c:idx val="3"/>
          <c:order val="1"/>
          <c:tx>
            <c:strRef>
              <c:f>'81'!$C$112</c:f>
              <c:strCache>
                <c:ptCount val="1"/>
                <c:pt idx="0">
                  <c:v>غير قطريين
Non-Qataris</c:v>
                </c:pt>
              </c:strCache>
            </c:strRef>
          </c:tx>
          <c:spPr>
            <a:solidFill>
              <a:schemeClr val="accent1"/>
            </a:solidFill>
            <a:scene3d>
              <a:camera prst="orthographicFront"/>
              <a:lightRig rig="threePt" dir="t">
                <a:rot lat="0" lon="0" rev="1200000"/>
              </a:lightRig>
            </a:scene3d>
            <a:sp3d/>
          </c:spPr>
          <c:invertIfNegative val="0"/>
          <c:cat>
            <c:strRef>
              <c:f>'81'!$A$113:$A$120</c:f>
              <c:strCache>
                <c:ptCount val="8"/>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المجتمع
Community College </c:v>
                </c:pt>
              </c:strCache>
            </c:strRef>
          </c:cat>
          <c:val>
            <c:numRef>
              <c:f>'81'!$C$113:$C$120</c:f>
              <c:numCache>
                <c:formatCode>#,##0</c:formatCode>
                <c:ptCount val="8"/>
                <c:pt idx="0">
                  <c:v>201</c:v>
                </c:pt>
                <c:pt idx="1">
                  <c:v>123</c:v>
                </c:pt>
                <c:pt idx="2">
                  <c:v>215</c:v>
                </c:pt>
                <c:pt idx="3">
                  <c:v>38</c:v>
                </c:pt>
                <c:pt idx="4">
                  <c:v>14</c:v>
                </c:pt>
                <c:pt idx="5">
                  <c:v>24</c:v>
                </c:pt>
                <c:pt idx="6">
                  <c:v>33</c:v>
                </c:pt>
                <c:pt idx="7">
                  <c:v>0</c:v>
                </c:pt>
              </c:numCache>
            </c:numRef>
          </c:val>
        </c:ser>
        <c:ser>
          <c:idx val="0"/>
          <c:order val="2"/>
          <c:tx>
            <c:strRef>
              <c:f>'20'!#REF!</c:f>
              <c:strCache>
                <c:ptCount val="1"/>
                <c:pt idx="0">
                  <c:v>#REF!</c:v>
                </c:pt>
              </c:strCache>
            </c:strRef>
          </c:tx>
          <c:spPr>
            <a:solidFill>
              <a:schemeClr val="accent2"/>
            </a:solidFill>
            <a:scene3d>
              <a:camera prst="orthographicFront"/>
              <a:lightRig rig="threePt" dir="t">
                <a:rot lat="0" lon="0" rev="1200000"/>
              </a:lightRig>
            </a:scene3d>
            <a:sp3d/>
          </c:spPr>
          <c:invertIfNegative val="0"/>
          <c:cat>
            <c:strRef>
              <c:f>'81'!$A$113:$A$120</c:f>
              <c:strCache>
                <c:ptCount val="8"/>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المجتمع
Community College </c:v>
                </c:pt>
              </c:strCache>
            </c:strRef>
          </c:cat>
          <c:val>
            <c:numRef>
              <c:f>'20'!#REF!</c:f>
              <c:numCache>
                <c:formatCode>General</c:formatCode>
                <c:ptCount val="1"/>
                <c:pt idx="0">
                  <c:v>1</c:v>
                </c:pt>
              </c:numCache>
            </c:numRef>
          </c:val>
        </c:ser>
        <c:ser>
          <c:idx val="1"/>
          <c:order val="3"/>
          <c:tx>
            <c:strRef>
              <c:f>'20'!#REF!</c:f>
              <c:strCache>
                <c:ptCount val="1"/>
                <c:pt idx="0">
                  <c:v>#REF!</c:v>
                </c:pt>
              </c:strCache>
            </c:strRef>
          </c:tx>
          <c:spPr>
            <a:solidFill>
              <a:schemeClr val="accent1"/>
            </a:solidFill>
            <a:scene3d>
              <a:camera prst="orthographicFront"/>
              <a:lightRig rig="threePt" dir="t">
                <a:rot lat="0" lon="0" rev="1200000"/>
              </a:lightRig>
            </a:scene3d>
            <a:sp3d/>
          </c:spPr>
          <c:invertIfNegative val="0"/>
          <c:cat>
            <c:strRef>
              <c:f>'81'!$A$113:$A$120</c:f>
              <c:strCache>
                <c:ptCount val="8"/>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المجتمع
Community College </c:v>
                </c:pt>
              </c:strCache>
            </c:strRef>
          </c:cat>
          <c:val>
            <c:numRef>
              <c:f>'20'!#REF!</c:f>
              <c:numCache>
                <c:formatCode>General</c:formatCode>
                <c:ptCount val="1"/>
                <c:pt idx="0">
                  <c:v>1</c:v>
                </c:pt>
              </c:numCache>
            </c:numRef>
          </c:val>
        </c:ser>
        <c:dLbls>
          <c:showLegendKey val="0"/>
          <c:showVal val="0"/>
          <c:showCatName val="0"/>
          <c:showSerName val="0"/>
          <c:showPercent val="0"/>
          <c:showBubbleSize val="0"/>
        </c:dLbls>
        <c:gapWidth val="150"/>
        <c:axId val="173865600"/>
        <c:axId val="174480384"/>
      </c:barChart>
      <c:catAx>
        <c:axId val="173865600"/>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74480384"/>
        <c:crosses val="autoZero"/>
        <c:auto val="1"/>
        <c:lblAlgn val="ctr"/>
        <c:lblOffset val="100"/>
        <c:tickLblSkip val="1"/>
        <c:tickMarkSkip val="1"/>
        <c:noMultiLvlLbl val="0"/>
      </c:catAx>
      <c:valAx>
        <c:axId val="174480384"/>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73865600"/>
        <c:crosses val="autoZero"/>
        <c:crossBetween val="between"/>
      </c:valAx>
    </c:plotArea>
    <c:legend>
      <c:legendPos val="b"/>
      <c:legendEntry>
        <c:idx val="2"/>
        <c:delete val="1"/>
      </c:legendEntry>
      <c:legendEntry>
        <c:idx val="3"/>
        <c:delete val="1"/>
      </c:legendEntry>
      <c:layout>
        <c:manualLayout>
          <c:xMode val="edge"/>
          <c:yMode val="edge"/>
          <c:x val="0.87394626343889537"/>
          <c:y val="0.41385190487552692"/>
          <c:w val="0.12605373656110991"/>
          <c:h val="0.1708786906687166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8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الموفدون الجدد والخريجون من البعثات (خارج دولة قطر) حسب النوع</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NEW STUDENTS AND GRADUATES ON SCHOLARSHIPS (ABROAD) BY GENDER</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2012/2013 - 2014/2015</a:t>
            </a:r>
          </a:p>
        </c:rich>
      </c:tx>
      <c:overlay val="0"/>
    </c:title>
    <c:autoTitleDeleted val="0"/>
    <c:plotArea>
      <c:layout>
        <c:manualLayout>
          <c:layoutTarget val="inner"/>
          <c:xMode val="edge"/>
          <c:yMode val="edge"/>
          <c:x val="5.4050491885394347E-2"/>
          <c:y val="0.21076307961504812"/>
          <c:w val="0.93003153075579625"/>
          <c:h val="0.62220052493438327"/>
        </c:manualLayout>
      </c:layout>
      <c:barChart>
        <c:barDir val="col"/>
        <c:grouping val="clustered"/>
        <c:varyColors val="0"/>
        <c:ser>
          <c:idx val="0"/>
          <c:order val="0"/>
          <c:tx>
            <c:strRef>
              <c:f>'90'!$D$28</c:f>
              <c:strCache>
                <c:ptCount val="1"/>
                <c:pt idx="0">
                  <c:v>ذكور
Males</c:v>
                </c:pt>
              </c:strCache>
            </c:strRef>
          </c:tx>
          <c:spPr>
            <a:scene3d>
              <a:camera prst="orthographicFront"/>
              <a:lightRig rig="threePt" dir="t">
                <a:rot lat="0" lon="0" rev="1200000"/>
              </a:lightRig>
            </a:scene3d>
            <a:sp3d/>
          </c:spPr>
          <c:invertIfNegative val="0"/>
          <c:dLbls>
            <c:txPr>
              <a:bodyPr/>
              <a:lstStyle/>
              <a:p>
                <a:pPr>
                  <a:defRPr sz="1050" b="1" i="0" baseline="0">
                    <a:solidFill>
                      <a:schemeClr val="tx2"/>
                    </a:solidFill>
                  </a:defRPr>
                </a:pPr>
                <a:endParaRPr lang="en-US"/>
              </a:p>
            </c:txPr>
            <c:showLegendKey val="0"/>
            <c:showVal val="1"/>
            <c:showCatName val="0"/>
            <c:showSerName val="0"/>
            <c:showPercent val="0"/>
            <c:showBubbleSize val="0"/>
            <c:showLeaderLines val="0"/>
          </c:dLbls>
          <c:cat>
            <c:multiLvlStrRef>
              <c:f>'90'!$B$29:$C$34</c:f>
              <c:multiLvlStrCache>
                <c:ptCount val="6"/>
                <c:lvl>
                  <c:pt idx="0">
                    <c:v>المبتعثون الجدد
Scholarships</c:v>
                  </c:pt>
                  <c:pt idx="1">
                    <c:v>الخريجون
Graduates</c:v>
                  </c:pt>
                  <c:pt idx="2">
                    <c:v>المبتعثون الجدد
Scholarships</c:v>
                  </c:pt>
                  <c:pt idx="3">
                    <c:v>الخريجون
Graduates</c:v>
                  </c:pt>
                  <c:pt idx="4">
                    <c:v>المبتعثون الجدد
Scholarships</c:v>
                  </c:pt>
                  <c:pt idx="5">
                    <c:v>الخريجون
Graduates</c:v>
                  </c:pt>
                </c:lvl>
                <c:lvl>
                  <c:pt idx="0">
                    <c:v>2012/2013</c:v>
                  </c:pt>
                  <c:pt idx="2">
                    <c:v>2013/2014</c:v>
                  </c:pt>
                  <c:pt idx="4">
                    <c:v>2014/2015</c:v>
                  </c:pt>
                </c:lvl>
              </c:multiLvlStrCache>
            </c:multiLvlStrRef>
          </c:cat>
          <c:val>
            <c:numRef>
              <c:f>'90'!$D$29:$D$34</c:f>
              <c:numCache>
                <c:formatCode>0</c:formatCode>
                <c:ptCount val="6"/>
                <c:pt idx="0">
                  <c:v>237</c:v>
                </c:pt>
                <c:pt idx="1">
                  <c:v>84</c:v>
                </c:pt>
                <c:pt idx="2">
                  <c:v>558</c:v>
                </c:pt>
                <c:pt idx="3">
                  <c:v>137</c:v>
                </c:pt>
                <c:pt idx="4">
                  <c:v>537</c:v>
                </c:pt>
                <c:pt idx="5">
                  <c:v>266</c:v>
                </c:pt>
              </c:numCache>
            </c:numRef>
          </c:val>
        </c:ser>
        <c:ser>
          <c:idx val="2"/>
          <c:order val="1"/>
          <c:tx>
            <c:strRef>
              <c:f>'90'!$E$28</c:f>
              <c:strCache>
                <c:ptCount val="1"/>
                <c:pt idx="0">
                  <c:v>إناث
Females</c:v>
                </c:pt>
              </c:strCache>
            </c:strRef>
          </c:tx>
          <c:spPr>
            <a:solidFill>
              <a:schemeClr val="accent2"/>
            </a:solidFill>
            <a:ln w="47625">
              <a:solidFill>
                <a:schemeClr val="accent2"/>
              </a:solidFill>
            </a:ln>
            <a:effectLst>
              <a:glow>
                <a:schemeClr val="accent1"/>
              </a:glow>
              <a:outerShdw dist="23000" sx="1000" sy="1000" rotWithShape="0">
                <a:srgbClr val="000000"/>
              </a:outerShdw>
              <a:softEdge rad="0"/>
            </a:effectLst>
            <a:scene3d>
              <a:camera prst="orthographicFront"/>
              <a:lightRig rig="threePt" dir="t">
                <a:rot lat="0" lon="0" rev="1200000"/>
              </a:lightRig>
            </a:scene3d>
            <a:sp3d/>
          </c:spPr>
          <c:invertIfNegative val="0"/>
          <c:dLbls>
            <c:txPr>
              <a:bodyPr/>
              <a:lstStyle/>
              <a:p>
                <a:pPr>
                  <a:defRPr sz="1060" b="1" i="0" baseline="0">
                    <a:solidFill>
                      <a:srgbClr val="C00000"/>
                    </a:solidFill>
                  </a:defRPr>
                </a:pPr>
                <a:endParaRPr lang="en-US"/>
              </a:p>
            </c:txPr>
            <c:showLegendKey val="0"/>
            <c:showVal val="1"/>
            <c:showCatName val="0"/>
            <c:showSerName val="0"/>
            <c:showPercent val="0"/>
            <c:showBubbleSize val="0"/>
            <c:showLeaderLines val="0"/>
          </c:dLbls>
          <c:cat>
            <c:multiLvlStrRef>
              <c:f>'90'!$B$29:$C$34</c:f>
              <c:multiLvlStrCache>
                <c:ptCount val="6"/>
                <c:lvl>
                  <c:pt idx="0">
                    <c:v>المبتعثون الجدد
Scholarships</c:v>
                  </c:pt>
                  <c:pt idx="1">
                    <c:v>الخريجون
Graduates</c:v>
                  </c:pt>
                  <c:pt idx="2">
                    <c:v>المبتعثون الجدد
Scholarships</c:v>
                  </c:pt>
                  <c:pt idx="3">
                    <c:v>الخريجون
Graduates</c:v>
                  </c:pt>
                  <c:pt idx="4">
                    <c:v>المبتعثون الجدد
Scholarships</c:v>
                  </c:pt>
                  <c:pt idx="5">
                    <c:v>الخريجون
Graduates</c:v>
                  </c:pt>
                </c:lvl>
                <c:lvl>
                  <c:pt idx="0">
                    <c:v>2012/2013</c:v>
                  </c:pt>
                  <c:pt idx="2">
                    <c:v>2013/2014</c:v>
                  </c:pt>
                  <c:pt idx="4">
                    <c:v>2014/2015</c:v>
                  </c:pt>
                </c:lvl>
              </c:multiLvlStrCache>
            </c:multiLvlStrRef>
          </c:cat>
          <c:val>
            <c:numRef>
              <c:f>'90'!$E$29:$E$34</c:f>
              <c:numCache>
                <c:formatCode>0</c:formatCode>
                <c:ptCount val="6"/>
                <c:pt idx="0">
                  <c:v>58</c:v>
                </c:pt>
                <c:pt idx="1">
                  <c:v>26</c:v>
                </c:pt>
                <c:pt idx="2">
                  <c:v>165</c:v>
                </c:pt>
                <c:pt idx="3">
                  <c:v>25</c:v>
                </c:pt>
                <c:pt idx="4">
                  <c:v>161</c:v>
                </c:pt>
                <c:pt idx="5">
                  <c:v>105</c:v>
                </c:pt>
              </c:numCache>
            </c:numRef>
          </c:val>
        </c:ser>
        <c:dLbls>
          <c:showLegendKey val="0"/>
          <c:showVal val="0"/>
          <c:showCatName val="0"/>
          <c:showSerName val="0"/>
          <c:showPercent val="0"/>
          <c:showBubbleSize val="0"/>
        </c:dLbls>
        <c:gapWidth val="193"/>
        <c:axId val="183938432"/>
        <c:axId val="183987200"/>
      </c:barChart>
      <c:catAx>
        <c:axId val="183938432"/>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Years</a:t>
                </a:r>
                <a:r>
                  <a:rPr lang="en-US" sz="1000" b="1" i="0" u="none" strike="noStrike" baseline="0">
                    <a:solidFill>
                      <a:srgbClr val="000000"/>
                    </a:solidFill>
                    <a:latin typeface="Calibri"/>
                    <a:cs typeface="Arial"/>
                  </a:rPr>
                  <a:t>   </a:t>
                </a:r>
                <a:r>
                  <a:rPr lang="en-US" sz="1100" b="1" i="0" u="none" strike="noStrike" baseline="0">
                    <a:solidFill>
                      <a:srgbClr val="000000"/>
                    </a:solidFill>
                    <a:latin typeface="Arial"/>
                    <a:cs typeface="Arial"/>
                  </a:rPr>
                  <a:t>السنـوات</a:t>
                </a:r>
                <a:endParaRPr lang="en-US"/>
              </a:p>
            </c:rich>
          </c:tx>
          <c:layout>
            <c:manualLayout>
              <c:xMode val="edge"/>
              <c:yMode val="edge"/>
              <c:x val="0.43414240057775272"/>
              <c:y val="0.9516013998250219"/>
            </c:manualLayout>
          </c:layout>
          <c:overlay val="0"/>
        </c:title>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83987200"/>
        <c:crosses val="autoZero"/>
        <c:auto val="1"/>
        <c:lblAlgn val="ctr"/>
        <c:lblOffset val="100"/>
        <c:noMultiLvlLbl val="0"/>
      </c:catAx>
      <c:valAx>
        <c:axId val="183987200"/>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83938432"/>
        <c:crosses val="autoZero"/>
        <c:crossBetween val="between"/>
      </c:valAx>
    </c:plotArea>
    <c:legend>
      <c:legendPos val="r"/>
      <c:layout>
        <c:manualLayout>
          <c:xMode val="edge"/>
          <c:yMode val="edge"/>
          <c:x val="0.73062595738379865"/>
          <c:y val="0.14278705161854768"/>
          <c:w val="0.25443104217887891"/>
          <c:h val="6.9890463692038496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9.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9.bin"/></Relationships>
</file>

<file path=xl/chartsheets/sheet1.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51181102362204722"/>
  <pageSetup paperSize="9" orientation="landscape" r:id="rId1"/>
  <headerFooter>
    <oddFooter>&amp;CGraph No. (26)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(27)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(28)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(29)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(30) شكل رقم</oddFooter>
  </headerFooter>
  <drawing r:id="rId2"/>
</chartsheet>
</file>

<file path=xl/chartsheets/sheet6.xml><?xml version="1.0" encoding="utf-8"?>
<chartsheet xmlns="http://schemas.openxmlformats.org/spreadsheetml/2006/main" xmlns:r="http://schemas.openxmlformats.org/officeDocument/2006/relationships">
  <sheetPr/>
  <sheetViews>
    <sheetView zoomScale="85" workbookViewId="0"/>
  </sheetViews>
  <pageMargins left="0.74803149606299213" right="0.74803149606299213" top="0.98425196850393704" bottom="0.98425196850393704" header="0.51181102362204722" footer="0.70866141732283472"/>
  <pageSetup paperSize="9" orientation="landscape" r:id="rId1"/>
  <headerFooter alignWithMargins="0">
    <oddFooter>&amp;CGraph No. (31) شكل رقم</oddFooter>
  </headerFooter>
  <drawing r:id="rId2"/>
</chartsheet>
</file>

<file path=xl/chartsheets/sheet7.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94488188976377963" bottom="0.94488188976377963" header="0.31496062992125984" footer="0.74803149606299213"/>
  <pageSetup paperSize="9" orientation="landscape" r:id="rId1"/>
  <headerFooter>
    <oddFooter>&amp;CGraph No. (32)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6.xml.rels><?xml version="1.0" encoding="UTF-8" standalone="yes"?>
<Relationships xmlns="http://schemas.openxmlformats.org/package/2006/relationships"><Relationship Id="rId1" Type="http://schemas.openxmlformats.org/officeDocument/2006/relationships/image" Target="../media/image2.png"/></Relationships>
</file>

<file path=xl/drawings/_rels/drawing4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jpeg"/></Relationships>
</file>

<file path=xl/drawings/_rels/drawing4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jpeg"/></Relationships>
</file>

<file path=xl/drawings/_rels/drawing5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161925</xdr:colOff>
      <xdr:row>2</xdr:row>
      <xdr:rowOff>76200</xdr:rowOff>
    </xdr:from>
    <xdr:to>
      <xdr:col>6</xdr:col>
      <xdr:colOff>361950</xdr:colOff>
      <xdr:row>17</xdr:row>
      <xdr:rowOff>9525</xdr:rowOff>
    </xdr:to>
    <xdr:sp macro="" textlink="">
      <xdr:nvSpPr>
        <xdr:cNvPr id="59395" name="Text Box 3"/>
        <xdr:cNvSpPr txBox="1">
          <a:spLocks noChangeArrowheads="1"/>
        </xdr:cNvSpPr>
      </xdr:nvSpPr>
      <xdr:spPr bwMode="auto">
        <a:xfrm>
          <a:off x="152076150" y="400050"/>
          <a:ext cx="4086225" cy="2286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التعليم</a:t>
          </a:r>
          <a:endParaRPr lang="en-US" sz="5400">
            <a:solidFill>
              <a:srgbClr val="0000FF"/>
            </a:solidFill>
            <a:effectLst/>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IV</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EDUCATION STATISTICS</a:t>
          </a:r>
        </a:p>
      </xdr:txBody>
    </xdr:sp>
    <xdr:clientData/>
  </xdr:twoCellAnchor>
  <xdr:twoCellAnchor>
    <xdr:from>
      <xdr:col>0</xdr:col>
      <xdr:colOff>38100</xdr:colOff>
      <xdr:row>0</xdr:row>
      <xdr:rowOff>47625</xdr:rowOff>
    </xdr:from>
    <xdr:to>
      <xdr:col>7</xdr:col>
      <xdr:colOff>57150</xdr:colOff>
      <xdr:row>18</xdr:row>
      <xdr:rowOff>66675</xdr:rowOff>
    </xdr:to>
    <xdr:pic>
      <xdr:nvPicPr>
        <xdr:cNvPr id="59621"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885825" y="-800100"/>
          <a:ext cx="2857500" cy="45529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0.00634</cdr:x>
      <cdr:y>0.00968</cdr:y>
    </cdr:from>
    <cdr:to>
      <cdr:x>0.08678</cdr:x>
      <cdr:y>0.11919</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58918" y="58918"/>
          <a:ext cx="747219" cy="666750"/>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9</xdr:col>
      <xdr:colOff>276225</xdr:colOff>
      <xdr:row>0</xdr:row>
      <xdr:rowOff>66675</xdr:rowOff>
    </xdr:from>
    <xdr:to>
      <xdr:col>9</xdr:col>
      <xdr:colOff>981075</xdr:colOff>
      <xdr:row>2</xdr:row>
      <xdr:rowOff>180975</xdr:rowOff>
    </xdr:to>
    <xdr:pic>
      <xdr:nvPicPr>
        <xdr:cNvPr id="4" name="Picture 27"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657075" y="66675"/>
          <a:ext cx="7048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0.00446</cdr:x>
      <cdr:y>0.01129</cdr:y>
    </cdr:from>
    <cdr:to>
      <cdr:x>0.08668</cdr:x>
      <cdr:y>0.12097</cdr:y>
    </cdr:to>
    <cdr:pic>
      <cdr:nvPicPr>
        <cdr:cNvPr id="4" name="Picture 3"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41437" y="68737"/>
          <a:ext cx="763769" cy="6677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15.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0.0074</cdr:x>
      <cdr:y>0.00968</cdr:y>
    </cdr:from>
    <cdr:to>
      <cdr:x>0.08784</cdr:x>
      <cdr:y>0.11919</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68737" y="58917"/>
          <a:ext cx="747219" cy="666750"/>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14</xdr:col>
      <xdr:colOff>38100</xdr:colOff>
      <xdr:row>0</xdr:row>
      <xdr:rowOff>76200</xdr:rowOff>
    </xdr:from>
    <xdr:to>
      <xdr:col>14</xdr:col>
      <xdr:colOff>762000</xdr:colOff>
      <xdr:row>2</xdr:row>
      <xdr:rowOff>228600</xdr:rowOff>
    </xdr:to>
    <xdr:pic>
      <xdr:nvPicPr>
        <xdr:cNvPr id="3" name="Picture 27"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8599550" y="76200"/>
          <a:ext cx="7239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1143000</xdr:colOff>
      <xdr:row>0</xdr:row>
      <xdr:rowOff>76200</xdr:rowOff>
    </xdr:from>
    <xdr:to>
      <xdr:col>11</xdr:col>
      <xdr:colOff>1890219</xdr:colOff>
      <xdr:row>2</xdr:row>
      <xdr:rowOff>228600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624231" y="76200"/>
          <a:ext cx="747219" cy="6667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438150</xdr:colOff>
      <xdr:row>0</xdr:row>
      <xdr:rowOff>104775</xdr:rowOff>
    </xdr:from>
    <xdr:to>
      <xdr:col>11</xdr:col>
      <xdr:colOff>1185369</xdr:colOff>
      <xdr:row>3</xdr:row>
      <xdr:rowOff>19050</xdr:rowOff>
    </xdr:to>
    <xdr:pic>
      <xdr:nvPicPr>
        <xdr:cNvPr id="4" name="Picture 3"/>
        <xdr:cNvPicPr>
          <a:picLocks noChangeAspect="1"/>
        </xdr:cNvPicPr>
      </xdr:nvPicPr>
      <xdr:blipFill>
        <a:blip xmlns:r="http://schemas.openxmlformats.org/officeDocument/2006/relationships" r:embed="rId1" cstate="print"/>
        <a:stretch>
          <a:fillRect/>
        </a:stretch>
      </xdr:blipFill>
      <xdr:spPr>
        <a:xfrm>
          <a:off x="9981205131" y="104775"/>
          <a:ext cx="74721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2468724</xdr:colOff>
      <xdr:row>0</xdr:row>
      <xdr:rowOff>330459</xdr:rowOff>
    </xdr:from>
    <xdr:ext cx="742748" cy="665972"/>
    <xdr:pic>
      <xdr:nvPicPr>
        <xdr:cNvPr id="2" name="Picture 1"/>
        <xdr:cNvPicPr>
          <a:picLocks noChangeAspect="1"/>
        </xdr:cNvPicPr>
      </xdr:nvPicPr>
      <xdr:blipFill>
        <a:blip xmlns:r="http://schemas.openxmlformats.org/officeDocument/2006/relationships" r:embed="rId1" cstate="print"/>
        <a:stretch>
          <a:fillRect/>
        </a:stretch>
      </xdr:blipFill>
      <xdr:spPr>
        <a:xfrm>
          <a:off x="9986332303" y="159009"/>
          <a:ext cx="742748" cy="665972"/>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twoCellAnchor editAs="oneCell">
    <xdr:from>
      <xdr:col>8</xdr:col>
      <xdr:colOff>1257300</xdr:colOff>
      <xdr:row>0</xdr:row>
      <xdr:rowOff>66675</xdr:rowOff>
    </xdr:from>
    <xdr:to>
      <xdr:col>8</xdr:col>
      <xdr:colOff>2004519</xdr:colOff>
      <xdr:row>2</xdr:row>
      <xdr:rowOff>219075</xdr:rowOff>
    </xdr:to>
    <xdr:pic>
      <xdr:nvPicPr>
        <xdr:cNvPr id="4" name="Picture 3"/>
        <xdr:cNvPicPr>
          <a:picLocks noChangeAspect="1"/>
        </xdr:cNvPicPr>
      </xdr:nvPicPr>
      <xdr:blipFill>
        <a:blip xmlns:r="http://schemas.openxmlformats.org/officeDocument/2006/relationships" r:embed="rId1" cstate="print"/>
        <a:stretch>
          <a:fillRect/>
        </a:stretch>
      </xdr:blipFill>
      <xdr:spPr>
        <a:xfrm>
          <a:off x="9982243356" y="66675"/>
          <a:ext cx="747219" cy="6667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15</xdr:col>
      <xdr:colOff>314325</xdr:colOff>
      <xdr:row>0</xdr:row>
      <xdr:rowOff>66675</xdr:rowOff>
    </xdr:from>
    <xdr:to>
      <xdr:col>15</xdr:col>
      <xdr:colOff>1061544</xdr:colOff>
      <xdr:row>2</xdr:row>
      <xdr:rowOff>238125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9977995206" y="66675"/>
          <a:ext cx="747219" cy="66675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10</xdr:col>
      <xdr:colOff>923925</xdr:colOff>
      <xdr:row>0</xdr:row>
      <xdr:rowOff>85725</xdr:rowOff>
    </xdr:from>
    <xdr:to>
      <xdr:col>10</xdr:col>
      <xdr:colOff>1671144</xdr:colOff>
      <xdr:row>2</xdr:row>
      <xdr:rowOff>257175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024156" y="85725"/>
          <a:ext cx="747219" cy="66675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9</xdr:col>
      <xdr:colOff>266700</xdr:colOff>
      <xdr:row>0</xdr:row>
      <xdr:rowOff>76200</xdr:rowOff>
    </xdr:from>
    <xdr:to>
      <xdr:col>9</xdr:col>
      <xdr:colOff>1013919</xdr:colOff>
      <xdr:row>3</xdr:row>
      <xdr:rowOff>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2471956" y="76200"/>
          <a:ext cx="747219" cy="66675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11</xdr:col>
      <xdr:colOff>1104900</xdr:colOff>
      <xdr:row>0</xdr:row>
      <xdr:rowOff>104775</xdr:rowOff>
    </xdr:from>
    <xdr:to>
      <xdr:col>12</xdr:col>
      <xdr:colOff>290019</xdr:colOff>
      <xdr:row>3</xdr:row>
      <xdr:rowOff>28575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79833531" y="104775"/>
          <a:ext cx="747219" cy="6667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10</xdr:col>
      <xdr:colOff>605332</xdr:colOff>
      <xdr:row>0</xdr:row>
      <xdr:rowOff>104775</xdr:rowOff>
    </xdr:from>
    <xdr:to>
      <xdr:col>10</xdr:col>
      <xdr:colOff>1352551</xdr:colOff>
      <xdr:row>2</xdr:row>
      <xdr:rowOff>257175</xdr:rowOff>
    </xdr:to>
    <xdr:pic>
      <xdr:nvPicPr>
        <xdr:cNvPr id="9" name="Picture 8"/>
        <xdr:cNvPicPr>
          <a:picLocks noChangeAspect="1"/>
        </xdr:cNvPicPr>
      </xdr:nvPicPr>
      <xdr:blipFill>
        <a:blip xmlns:r="http://schemas.openxmlformats.org/officeDocument/2006/relationships" r:embed="rId1" cstate="print"/>
        <a:stretch>
          <a:fillRect/>
        </a:stretch>
      </xdr:blipFill>
      <xdr:spPr>
        <a:xfrm>
          <a:off x="9981056999" y="104775"/>
          <a:ext cx="747219" cy="66675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914400</xdr:colOff>
      <xdr:row>0</xdr:row>
      <xdr:rowOff>66675</xdr:rowOff>
    </xdr:from>
    <xdr:to>
      <xdr:col>10</xdr:col>
      <xdr:colOff>1661619</xdr:colOff>
      <xdr:row>2</xdr:row>
      <xdr:rowOff>238125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033681" y="66675"/>
          <a:ext cx="747219" cy="66675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10</xdr:col>
      <xdr:colOff>590550</xdr:colOff>
      <xdr:row>0</xdr:row>
      <xdr:rowOff>66675</xdr:rowOff>
    </xdr:from>
    <xdr:to>
      <xdr:col>10</xdr:col>
      <xdr:colOff>1337769</xdr:colOff>
      <xdr:row>2</xdr:row>
      <xdr:rowOff>228600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071781" y="66675"/>
          <a:ext cx="747219" cy="66675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11</xdr:col>
      <xdr:colOff>1228725</xdr:colOff>
      <xdr:row>0</xdr:row>
      <xdr:rowOff>85725</xdr:rowOff>
    </xdr:from>
    <xdr:to>
      <xdr:col>12</xdr:col>
      <xdr:colOff>718644</xdr:colOff>
      <xdr:row>2</xdr:row>
      <xdr:rowOff>200025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79843056" y="85725"/>
          <a:ext cx="747219" cy="66675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14</xdr:col>
      <xdr:colOff>581025</xdr:colOff>
      <xdr:row>0</xdr:row>
      <xdr:rowOff>171450</xdr:rowOff>
    </xdr:from>
    <xdr:to>
      <xdr:col>15</xdr:col>
      <xdr:colOff>556719</xdr:colOff>
      <xdr:row>2</xdr:row>
      <xdr:rowOff>285750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78233331" y="171450"/>
          <a:ext cx="747219" cy="666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1028700</xdr:colOff>
      <xdr:row>0</xdr:row>
      <xdr:rowOff>57150</xdr:rowOff>
    </xdr:from>
    <xdr:to>
      <xdr:col>13</xdr:col>
      <xdr:colOff>1775919</xdr:colOff>
      <xdr:row>2</xdr:row>
      <xdr:rowOff>171450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2024281" y="57150"/>
          <a:ext cx="747219" cy="6667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914400</xdr:colOff>
      <xdr:row>0</xdr:row>
      <xdr:rowOff>76200</xdr:rowOff>
    </xdr:from>
    <xdr:to>
      <xdr:col>11</xdr:col>
      <xdr:colOff>1661619</xdr:colOff>
      <xdr:row>2</xdr:row>
      <xdr:rowOff>190500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0424081" y="76200"/>
          <a:ext cx="747219" cy="6667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4</xdr:col>
      <xdr:colOff>914400</xdr:colOff>
      <xdr:row>0</xdr:row>
      <xdr:rowOff>95250</xdr:rowOff>
    </xdr:from>
    <xdr:to>
      <xdr:col>4</xdr:col>
      <xdr:colOff>1661619</xdr:colOff>
      <xdr:row>2</xdr:row>
      <xdr:rowOff>219075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4691281" y="95250"/>
          <a:ext cx="747219" cy="66675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10</xdr:col>
      <xdr:colOff>1038225</xdr:colOff>
      <xdr:row>0</xdr:row>
      <xdr:rowOff>95250</xdr:rowOff>
    </xdr:from>
    <xdr:to>
      <xdr:col>10</xdr:col>
      <xdr:colOff>1785444</xdr:colOff>
      <xdr:row>2</xdr:row>
      <xdr:rowOff>247650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100356" y="95250"/>
          <a:ext cx="747219" cy="66675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11</xdr:col>
      <xdr:colOff>1266825</xdr:colOff>
      <xdr:row>0</xdr:row>
      <xdr:rowOff>57150</xdr:rowOff>
    </xdr:from>
    <xdr:to>
      <xdr:col>11</xdr:col>
      <xdr:colOff>2014044</xdr:colOff>
      <xdr:row>2</xdr:row>
      <xdr:rowOff>228600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0424081" y="57150"/>
          <a:ext cx="747219" cy="66675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absoluteAnchor>
    <xdr:pos x="0" y="0"/>
    <xdr:ext cx="9222441" cy="5647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5.xml><?xml version="1.0" encoding="utf-8"?>
<c:userShapes xmlns:c="http://schemas.openxmlformats.org/drawingml/2006/chart">
  <cdr:relSizeAnchor xmlns:cdr="http://schemas.openxmlformats.org/drawingml/2006/chartDrawing">
    <cdr:from>
      <cdr:x>0.41026</cdr:x>
      <cdr:y>0.92057</cdr:y>
    </cdr:from>
    <cdr:to>
      <cdr:x>0.58297</cdr:x>
      <cdr:y>0.98691</cdr:y>
    </cdr:to>
    <cdr:sp macro="" textlink="">
      <cdr:nvSpPr>
        <cdr:cNvPr id="92162" name="Text 2"/>
        <cdr:cNvSpPr txBox="1">
          <a:spLocks xmlns:a="http://schemas.openxmlformats.org/drawingml/2006/main" noChangeArrowheads="1"/>
        </cdr:cNvSpPr>
      </cdr:nvSpPr>
      <cdr:spPr bwMode="auto">
        <a:xfrm xmlns:a="http://schemas.openxmlformats.org/drawingml/2006/main">
          <a:off x="3505201" y="5357508"/>
          <a:ext cx="1475624" cy="38606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ctr" rtl="0">
            <a:defRPr sz="1000"/>
          </a:pPr>
          <a:r>
            <a:rPr lang="ar-QA" sz="1100" b="1" i="0" strike="noStrike">
              <a:solidFill>
                <a:srgbClr val="000000"/>
              </a:solidFill>
              <a:latin typeface="Arial"/>
              <a:cs typeface="Arial"/>
            </a:rPr>
            <a:t>الكلية</a:t>
          </a:r>
        </a:p>
        <a:p xmlns:a="http://schemas.openxmlformats.org/drawingml/2006/main">
          <a:pPr algn="ctr" rtl="0">
            <a:defRPr sz="1000"/>
          </a:pPr>
          <a:r>
            <a:rPr lang="en-US" sz="1100" b="0" i="0" strike="noStrike">
              <a:solidFill>
                <a:srgbClr val="000000"/>
              </a:solidFill>
              <a:latin typeface="Arial"/>
              <a:cs typeface="Arial"/>
            </a:rPr>
            <a:t>College</a:t>
          </a:r>
        </a:p>
      </cdr:txBody>
    </cdr:sp>
  </cdr:relSizeAnchor>
  <cdr:relSizeAnchor xmlns:cdr="http://schemas.openxmlformats.org/drawingml/2006/chartDrawing">
    <cdr:from>
      <cdr:x>0.0031</cdr:x>
      <cdr:y>0</cdr:y>
    </cdr:from>
    <cdr:to>
      <cdr:x>0.08893</cdr:x>
      <cdr:y>0.12216</cdr:y>
    </cdr:to>
    <cdr:pic>
      <cdr:nvPicPr>
        <cdr:cNvPr id="6" name="Picture 5"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28554" y="0"/>
          <a:ext cx="790596" cy="69116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36.xml><?xml version="1.0" encoding="utf-8"?>
<xdr:wsDr xmlns:xdr="http://schemas.openxmlformats.org/drawingml/2006/spreadsheetDrawing" xmlns:a="http://schemas.openxmlformats.org/drawingml/2006/main">
  <xdr:twoCellAnchor>
    <xdr:from>
      <xdr:col>4</xdr:col>
      <xdr:colOff>0</xdr:colOff>
      <xdr:row>11</xdr:row>
      <xdr:rowOff>266700</xdr:rowOff>
    </xdr:from>
    <xdr:to>
      <xdr:col>4</xdr:col>
      <xdr:colOff>0</xdr:colOff>
      <xdr:row>12</xdr:row>
      <xdr:rowOff>0</xdr:rowOff>
    </xdr:to>
    <xdr:sp macro="" textlink="">
      <xdr:nvSpPr>
        <xdr:cNvPr id="66561" name="Text Box 1"/>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4</xdr:col>
      <xdr:colOff>0</xdr:colOff>
      <xdr:row>11</xdr:row>
      <xdr:rowOff>266700</xdr:rowOff>
    </xdr:from>
    <xdr:to>
      <xdr:col>4</xdr:col>
      <xdr:colOff>0</xdr:colOff>
      <xdr:row>12</xdr:row>
      <xdr:rowOff>0</xdr:rowOff>
    </xdr:to>
    <xdr:sp macro="" textlink="">
      <xdr:nvSpPr>
        <xdr:cNvPr id="66562" name="Text Box 2"/>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11</xdr:row>
      <xdr:rowOff>266700</xdr:rowOff>
    </xdr:from>
    <xdr:to>
      <xdr:col>17</xdr:col>
      <xdr:colOff>0</xdr:colOff>
      <xdr:row>12</xdr:row>
      <xdr:rowOff>0</xdr:rowOff>
    </xdr:to>
    <xdr:sp macro="" textlink="">
      <xdr:nvSpPr>
        <xdr:cNvPr id="66563" name="Text Box 3"/>
        <xdr:cNvSpPr txBox="1">
          <a:spLocks noChangeArrowheads="1"/>
        </xdr:cNvSpPr>
      </xdr:nvSpPr>
      <xdr:spPr bwMode="auto">
        <a:xfrm>
          <a:off x="1472469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18</xdr:col>
      <xdr:colOff>0</xdr:colOff>
      <xdr:row>11</xdr:row>
      <xdr:rowOff>257175</xdr:rowOff>
    </xdr:from>
    <xdr:to>
      <xdr:col>18</xdr:col>
      <xdr:colOff>0</xdr:colOff>
      <xdr:row>12</xdr:row>
      <xdr:rowOff>0</xdr:rowOff>
    </xdr:to>
    <xdr:sp macro="" textlink="">
      <xdr:nvSpPr>
        <xdr:cNvPr id="66564" name="Text Box 4"/>
        <xdr:cNvSpPr txBox="1">
          <a:spLocks noChangeArrowheads="1"/>
        </xdr:cNvSpPr>
      </xdr:nvSpPr>
      <xdr:spPr bwMode="auto">
        <a:xfrm>
          <a:off x="146932650" y="3657600"/>
          <a:ext cx="0" cy="285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9" name="Text Box 3"/>
        <xdr:cNvSpPr txBox="1">
          <a:spLocks noChangeArrowheads="1"/>
        </xdr:cNvSpPr>
      </xdr:nvSpPr>
      <xdr:spPr bwMode="auto">
        <a:xfrm>
          <a:off x="997598970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10" name="Text Box 4"/>
        <xdr:cNvSpPr txBox="1">
          <a:spLocks noChangeArrowheads="1"/>
        </xdr:cNvSpPr>
      </xdr:nvSpPr>
      <xdr:spPr bwMode="auto">
        <a:xfrm>
          <a:off x="9975675375"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11" name="Text Box 3"/>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12" name="Text Box 4"/>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3"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4"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23" name="Text Box 3"/>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24" name="Text Box 4"/>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25"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26"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27"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28"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29" name="Text Box 3"/>
        <xdr:cNvSpPr txBox="1">
          <a:spLocks noChangeArrowheads="1"/>
        </xdr:cNvSpPr>
      </xdr:nvSpPr>
      <xdr:spPr bwMode="auto">
        <a:xfrm>
          <a:off x="99803902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30" name="Text Box 4"/>
        <xdr:cNvSpPr txBox="1">
          <a:spLocks noChangeArrowheads="1"/>
        </xdr:cNvSpPr>
      </xdr:nvSpPr>
      <xdr:spPr bwMode="auto">
        <a:xfrm>
          <a:off x="99799902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77" name="Text Box 3"/>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78" name="Text Box 4"/>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79"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80"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81"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82"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8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8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85"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86"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87"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88"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89"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90"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91"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92"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editAs="oneCell">
    <xdr:from>
      <xdr:col>19</xdr:col>
      <xdr:colOff>847725</xdr:colOff>
      <xdr:row>0</xdr:row>
      <xdr:rowOff>66675</xdr:rowOff>
    </xdr:from>
    <xdr:to>
      <xdr:col>19</xdr:col>
      <xdr:colOff>1594944</xdr:colOff>
      <xdr:row>2</xdr:row>
      <xdr:rowOff>133350</xdr:rowOff>
    </xdr:to>
    <xdr:pic>
      <xdr:nvPicPr>
        <xdr:cNvPr id="36" name="Picture 35"/>
        <xdr:cNvPicPr>
          <a:picLocks noChangeAspect="1"/>
        </xdr:cNvPicPr>
      </xdr:nvPicPr>
      <xdr:blipFill>
        <a:blip xmlns:r="http://schemas.openxmlformats.org/officeDocument/2006/relationships" r:embed="rId1" cstate="print"/>
        <a:stretch>
          <a:fillRect/>
        </a:stretch>
      </xdr:blipFill>
      <xdr:spPr>
        <a:xfrm>
          <a:off x="9975594906" y="66675"/>
          <a:ext cx="747219" cy="666750"/>
        </a:xfrm>
        <a:prstGeom prst="rect">
          <a:avLst/>
        </a:prstGeom>
      </xdr:spPr>
    </xdr:pic>
    <xdr:clientData/>
  </xdr:twoCellAnchor>
  <xdr:twoCellAnchor>
    <xdr:from>
      <xdr:col>14</xdr:col>
      <xdr:colOff>0</xdr:colOff>
      <xdr:row>11</xdr:row>
      <xdr:rowOff>266700</xdr:rowOff>
    </xdr:from>
    <xdr:to>
      <xdr:col>14</xdr:col>
      <xdr:colOff>0</xdr:colOff>
      <xdr:row>12</xdr:row>
      <xdr:rowOff>0</xdr:rowOff>
    </xdr:to>
    <xdr:sp macro="" textlink="">
      <xdr:nvSpPr>
        <xdr:cNvPr id="67" name="Text Box 3"/>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68" name="Text Box 4"/>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69"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70"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71"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72"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7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7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75"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76"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9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9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95"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96"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97"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98"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99"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00"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01"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02"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0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0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05"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06"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07"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08"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09"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10"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11"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12"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165" name="Text Box 3"/>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166" name="Text Box 4"/>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67"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68"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69"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70"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71"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72"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73"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74"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75"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76"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77"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78"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79"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80"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81"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82"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83"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84"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85"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86"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87"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88"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89"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90"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91"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92"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93"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94"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95"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96"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97"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98"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99"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200"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01"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02"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203"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204"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05"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06"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07"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08"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209"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210"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11"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12"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13"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14"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15"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16"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wsDr>
</file>

<file path=xl/drawings/drawing37.xml><?xml version="1.0" encoding="utf-8"?>
<xdr:wsDr xmlns:xdr="http://schemas.openxmlformats.org/drawingml/2006/spreadsheetDrawing" xmlns:a="http://schemas.openxmlformats.org/drawingml/2006/main">
  <xdr:twoCellAnchor editAs="oneCell">
    <xdr:from>
      <xdr:col>14</xdr:col>
      <xdr:colOff>590550</xdr:colOff>
      <xdr:row>0</xdr:row>
      <xdr:rowOff>57150</xdr:rowOff>
    </xdr:from>
    <xdr:to>
      <xdr:col>14</xdr:col>
      <xdr:colOff>1337769</xdr:colOff>
      <xdr:row>2</xdr:row>
      <xdr:rowOff>171450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78642906" y="57150"/>
          <a:ext cx="747219" cy="66675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10</xdr:col>
      <xdr:colOff>1409700</xdr:colOff>
      <xdr:row>0</xdr:row>
      <xdr:rowOff>104775</xdr:rowOff>
    </xdr:from>
    <xdr:to>
      <xdr:col>10</xdr:col>
      <xdr:colOff>2156919</xdr:colOff>
      <xdr:row>3</xdr:row>
      <xdr:rowOff>38100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071781" y="104775"/>
          <a:ext cx="747219" cy="66675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10</xdr:col>
      <xdr:colOff>1457325</xdr:colOff>
      <xdr:row>0</xdr:row>
      <xdr:rowOff>104775</xdr:rowOff>
    </xdr:from>
    <xdr:to>
      <xdr:col>10</xdr:col>
      <xdr:colOff>2204544</xdr:colOff>
      <xdr:row>3</xdr:row>
      <xdr:rowOff>38100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024156" y="104775"/>
          <a:ext cx="747219" cy="666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68952" cy="607346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twoCellAnchor editAs="oneCell">
    <xdr:from>
      <xdr:col>10</xdr:col>
      <xdr:colOff>1190625</xdr:colOff>
      <xdr:row>0</xdr:row>
      <xdr:rowOff>123825</xdr:rowOff>
    </xdr:from>
    <xdr:to>
      <xdr:col>10</xdr:col>
      <xdr:colOff>1937844</xdr:colOff>
      <xdr:row>2</xdr:row>
      <xdr:rowOff>276225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090831" y="123825"/>
          <a:ext cx="747219" cy="66675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15</xdr:col>
      <xdr:colOff>1209675</xdr:colOff>
      <xdr:row>0</xdr:row>
      <xdr:rowOff>85725</xdr:rowOff>
    </xdr:from>
    <xdr:to>
      <xdr:col>15</xdr:col>
      <xdr:colOff>1956894</xdr:colOff>
      <xdr:row>2</xdr:row>
      <xdr:rowOff>247650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78033306" y="85725"/>
          <a:ext cx="747219" cy="66675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15</xdr:col>
      <xdr:colOff>923925</xdr:colOff>
      <xdr:row>0</xdr:row>
      <xdr:rowOff>66675</xdr:rowOff>
    </xdr:from>
    <xdr:to>
      <xdr:col>15</xdr:col>
      <xdr:colOff>1671144</xdr:colOff>
      <xdr:row>2</xdr:row>
      <xdr:rowOff>228600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77966631" y="66675"/>
          <a:ext cx="747219" cy="66675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466200"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466200"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466200" y="0"/>
          <a:ext cx="0" cy="1066800"/>
        </a:xfrm>
        <a:prstGeom prst="rect">
          <a:avLst/>
        </a:prstGeom>
        <a:noFill/>
        <a:ln w="9525">
          <a:noFill/>
          <a:miter lim="800000"/>
          <a:headEnd/>
          <a:tailEnd/>
        </a:ln>
      </xdr:spPr>
    </xdr:pic>
    <xdr:clientData/>
  </xdr:twoCellAnchor>
  <xdr:twoCellAnchor editAs="oneCell">
    <xdr:from>
      <xdr:col>15</xdr:col>
      <xdr:colOff>1533525</xdr:colOff>
      <xdr:row>0</xdr:row>
      <xdr:rowOff>76200</xdr:rowOff>
    </xdr:from>
    <xdr:to>
      <xdr:col>15</xdr:col>
      <xdr:colOff>2280744</xdr:colOff>
      <xdr:row>3</xdr:row>
      <xdr:rowOff>0</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9977976156" y="76200"/>
          <a:ext cx="747219" cy="66675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13</xdr:col>
      <xdr:colOff>1009650</xdr:colOff>
      <xdr:row>0</xdr:row>
      <xdr:rowOff>114300</xdr:rowOff>
    </xdr:from>
    <xdr:to>
      <xdr:col>13</xdr:col>
      <xdr:colOff>1756869</xdr:colOff>
      <xdr:row>2</xdr:row>
      <xdr:rowOff>276225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79195356" y="114300"/>
          <a:ext cx="747219" cy="66675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absoluteAnchor>
    <xdr:pos x="0" y="0"/>
    <xdr:ext cx="9268952" cy="5715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6.xml><?xml version="1.0" encoding="utf-8"?>
<c:userShapes xmlns:c="http://schemas.openxmlformats.org/drawingml/2006/chart">
  <cdr:relSizeAnchor xmlns:cdr="http://schemas.openxmlformats.org/drawingml/2006/chartDrawing">
    <cdr:from>
      <cdr:x>0.00773</cdr:x>
      <cdr:y>0.01254</cdr:y>
    </cdr:from>
    <cdr:to>
      <cdr:x>0.08825</cdr:x>
      <cdr:y>0.12921</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71694" y="71693"/>
          <a:ext cx="747219" cy="666750"/>
        </a:xfrm>
        <a:prstGeom xmlns:a="http://schemas.openxmlformats.org/drawingml/2006/main" prst="rect">
          <a:avLst/>
        </a:prstGeom>
      </cdr:spPr>
    </cdr:pic>
  </cdr:relSizeAnchor>
</c:userShapes>
</file>

<file path=xl/drawings/drawing47.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3</xdr:row>
      <xdr:rowOff>228600</xdr:rowOff>
    </xdr:to>
    <xdr:pic>
      <xdr:nvPicPr>
        <xdr:cNvPr id="276850"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142875</xdr:rowOff>
    </xdr:to>
    <xdr:pic>
      <xdr:nvPicPr>
        <xdr:cNvPr id="276851" name="Picture 3"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228600</xdr:rowOff>
    </xdr:to>
    <xdr:pic>
      <xdr:nvPicPr>
        <xdr:cNvPr id="276852"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142875</xdr:rowOff>
    </xdr:to>
    <xdr:pic>
      <xdr:nvPicPr>
        <xdr:cNvPr id="276853" name="Picture 30"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1543050</xdr:colOff>
      <xdr:row>0</xdr:row>
      <xdr:rowOff>114300</xdr:rowOff>
    </xdr:from>
    <xdr:to>
      <xdr:col>7</xdr:col>
      <xdr:colOff>2290269</xdr:colOff>
      <xdr:row>2</xdr:row>
      <xdr:rowOff>285750</xdr:rowOff>
    </xdr:to>
    <xdr:pic>
      <xdr:nvPicPr>
        <xdr:cNvPr id="6" name="Picture 5"/>
        <xdr:cNvPicPr>
          <a:picLocks noChangeAspect="1"/>
        </xdr:cNvPicPr>
      </xdr:nvPicPr>
      <xdr:blipFill>
        <a:blip xmlns:r="http://schemas.openxmlformats.org/officeDocument/2006/relationships" r:embed="rId2" cstate="print"/>
        <a:stretch>
          <a:fillRect/>
        </a:stretch>
      </xdr:blipFill>
      <xdr:spPr>
        <a:xfrm>
          <a:off x="9982938681" y="114300"/>
          <a:ext cx="747219" cy="66675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3</xdr:row>
      <xdr:rowOff>219075</xdr:rowOff>
    </xdr:to>
    <xdr:pic>
      <xdr:nvPicPr>
        <xdr:cNvPr id="277865" name="Picture 1"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219075</xdr:rowOff>
    </xdr:to>
    <xdr:pic>
      <xdr:nvPicPr>
        <xdr:cNvPr id="277867" name="Picture 4"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8" name="Picture 5"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1228725</xdr:colOff>
      <xdr:row>0</xdr:row>
      <xdr:rowOff>95250</xdr:rowOff>
    </xdr:from>
    <xdr:to>
      <xdr:col>7</xdr:col>
      <xdr:colOff>1975944</xdr:colOff>
      <xdr:row>2</xdr:row>
      <xdr:rowOff>266700</xdr:rowOff>
    </xdr:to>
    <xdr:pic>
      <xdr:nvPicPr>
        <xdr:cNvPr id="6" name="Picture 5"/>
        <xdr:cNvPicPr>
          <a:picLocks noChangeAspect="1"/>
        </xdr:cNvPicPr>
      </xdr:nvPicPr>
      <xdr:blipFill>
        <a:blip xmlns:r="http://schemas.openxmlformats.org/officeDocument/2006/relationships" r:embed="rId2" cstate="print"/>
        <a:stretch>
          <a:fillRect/>
        </a:stretch>
      </xdr:blipFill>
      <xdr:spPr>
        <a:xfrm>
          <a:off x="9982881531" y="95250"/>
          <a:ext cx="747219" cy="66675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7</xdr:col>
      <xdr:colOff>971550</xdr:colOff>
      <xdr:row>0</xdr:row>
      <xdr:rowOff>76200</xdr:rowOff>
    </xdr:from>
    <xdr:to>
      <xdr:col>7</xdr:col>
      <xdr:colOff>1718769</xdr:colOff>
      <xdr:row>2</xdr:row>
      <xdr:rowOff>238125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2910106" y="76200"/>
          <a:ext cx="747219" cy="666750"/>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0.00331</cdr:x>
      <cdr:y>0.00673</cdr:y>
    </cdr:from>
    <cdr:to>
      <cdr:x>0.07616</cdr:x>
      <cdr:y>0.11447</cdr:y>
    </cdr:to>
    <cdr:pic>
      <cdr:nvPicPr>
        <cdr:cNvPr id="6" name="Picture 5"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30726" y="40967"/>
          <a:ext cx="675989" cy="6554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50.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1533525</xdr:colOff>
      <xdr:row>0</xdr:row>
      <xdr:rowOff>76200</xdr:rowOff>
    </xdr:from>
    <xdr:to>
      <xdr:col>15</xdr:col>
      <xdr:colOff>2280744</xdr:colOff>
      <xdr:row>3</xdr:row>
      <xdr:rowOff>0</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9977976156" y="76200"/>
          <a:ext cx="747219" cy="666750"/>
        </a:xfrm>
        <a:prstGeom prst="rect">
          <a:avLst/>
        </a:prstGeom>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1533525</xdr:colOff>
      <xdr:row>0</xdr:row>
      <xdr:rowOff>76200</xdr:rowOff>
    </xdr:from>
    <xdr:to>
      <xdr:col>15</xdr:col>
      <xdr:colOff>2280744</xdr:colOff>
      <xdr:row>3</xdr:row>
      <xdr:rowOff>0</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9977976156" y="76200"/>
          <a:ext cx="747219" cy="666750"/>
        </a:xfrm>
        <a:prstGeom prst="rect">
          <a:avLst/>
        </a:prstGeom>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9525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1552575</xdr:colOff>
      <xdr:row>0</xdr:row>
      <xdr:rowOff>57150</xdr:rowOff>
    </xdr:from>
    <xdr:to>
      <xdr:col>15</xdr:col>
      <xdr:colOff>2299794</xdr:colOff>
      <xdr:row>3</xdr:row>
      <xdr:rowOff>47625</xdr:rowOff>
    </xdr:to>
    <xdr:pic>
      <xdr:nvPicPr>
        <xdr:cNvPr id="9" name="Picture 8"/>
        <xdr:cNvPicPr>
          <a:picLocks noChangeAspect="1"/>
        </xdr:cNvPicPr>
      </xdr:nvPicPr>
      <xdr:blipFill>
        <a:blip xmlns:r="http://schemas.openxmlformats.org/officeDocument/2006/relationships" r:embed="rId2" cstate="print"/>
        <a:stretch>
          <a:fillRect/>
        </a:stretch>
      </xdr:blipFill>
      <xdr:spPr>
        <a:xfrm>
          <a:off x="9978014256" y="57150"/>
          <a:ext cx="747219" cy="66675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9</xdr:col>
      <xdr:colOff>1104900</xdr:colOff>
      <xdr:row>0</xdr:row>
      <xdr:rowOff>171450</xdr:rowOff>
    </xdr:from>
    <xdr:to>
      <xdr:col>9</xdr:col>
      <xdr:colOff>1852119</xdr:colOff>
      <xdr:row>2</xdr:row>
      <xdr:rowOff>333375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729006" y="171450"/>
          <a:ext cx="747219" cy="666750"/>
        </a:xfrm>
        <a:prstGeom prst="rect">
          <a:avLst/>
        </a:prstGeom>
      </xdr:spPr>
    </xdr:pic>
    <xdr:clientData/>
  </xdr:twoCellAnchor>
  <xdr:twoCellAnchor editAs="oneCell">
    <xdr:from>
      <xdr:col>9</xdr:col>
      <xdr:colOff>1066800</xdr:colOff>
      <xdr:row>0</xdr:row>
      <xdr:rowOff>76200</xdr:rowOff>
    </xdr:from>
    <xdr:to>
      <xdr:col>9</xdr:col>
      <xdr:colOff>1071069</xdr:colOff>
      <xdr:row>2</xdr:row>
      <xdr:rowOff>238125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9981681381" y="76200"/>
          <a:ext cx="747219" cy="6667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0.00634</cdr:x>
      <cdr:y>0.00806</cdr:y>
    </cdr:from>
    <cdr:to>
      <cdr:x>0.08678</cdr:x>
      <cdr:y>0.11758</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58917" y="49098"/>
          <a:ext cx="747219" cy="66675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7</xdr:col>
      <xdr:colOff>161925</xdr:colOff>
      <xdr:row>0</xdr:row>
      <xdr:rowOff>152400</xdr:rowOff>
    </xdr:from>
    <xdr:to>
      <xdr:col>7</xdr:col>
      <xdr:colOff>909144</xdr:colOff>
      <xdr:row>2</xdr:row>
      <xdr:rowOff>57150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2948206" y="152400"/>
          <a:ext cx="747219" cy="6667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247650</xdr:colOff>
      <xdr:row>0</xdr:row>
      <xdr:rowOff>85725</xdr:rowOff>
    </xdr:from>
    <xdr:to>
      <xdr:col>9</xdr:col>
      <xdr:colOff>994869</xdr:colOff>
      <xdr:row>3</xdr:row>
      <xdr:rowOff>38100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643281" y="85725"/>
          <a:ext cx="747219" cy="666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3.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0.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1.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2.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3.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5.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6.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7.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8.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1.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2.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3.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4.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4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
  <sheetViews>
    <sheetView showGridLines="0" rightToLeft="1" view="pageBreakPreview" zoomScaleNormal="100" zoomScaleSheetLayoutView="100" workbookViewId="0">
      <selection activeCell="O40" sqref="O40"/>
    </sheetView>
  </sheetViews>
  <sheetFormatPr defaultRowHeight="12.75"/>
  <cols>
    <col min="1" max="7" width="9.7109375" customWidth="1"/>
  </cols>
  <sheetData>
    <row r="17" ht="6.75" customHeight="1"/>
  </sheetData>
  <phoneticPr fontId="19" type="noConversion"/>
  <printOptions horizontalCentered="1" verticalCentered="1"/>
  <pageMargins left="0.51181102362204722" right="0.51181102362204722"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rightToLeft="1" view="pageBreakPreview" zoomScaleNormal="100" zoomScaleSheetLayoutView="100" workbookViewId="0">
      <selection activeCell="G15" sqref="G15"/>
    </sheetView>
  </sheetViews>
  <sheetFormatPr defaultRowHeight="12.75"/>
  <cols>
    <col min="1" max="1" width="14.28515625" style="117" customWidth="1"/>
    <col min="2" max="2" width="13.28515625" style="91" customWidth="1"/>
    <col min="3" max="10" width="10.42578125" style="91" customWidth="1"/>
    <col min="11" max="11" width="11.7109375" style="91" customWidth="1"/>
    <col min="12" max="12" width="19" style="123" customWidth="1"/>
    <col min="13" max="13" width="11.28515625" style="91" customWidth="1"/>
    <col min="14" max="16384" width="9.140625" style="117"/>
  </cols>
  <sheetData>
    <row r="1" spans="1:17" s="118" customFormat="1" ht="20.25">
      <c r="A1" s="909" t="s">
        <v>798</v>
      </c>
      <c r="B1" s="909"/>
      <c r="C1" s="909"/>
      <c r="D1" s="909"/>
      <c r="E1" s="909"/>
      <c r="F1" s="909"/>
      <c r="G1" s="909"/>
      <c r="H1" s="909"/>
      <c r="I1" s="909"/>
      <c r="J1" s="909"/>
      <c r="K1" s="909"/>
      <c r="L1" s="909"/>
      <c r="M1" s="135"/>
    </row>
    <row r="2" spans="1:17" s="137" customFormat="1" ht="20.25">
      <c r="B2" s="914" t="s">
        <v>1160</v>
      </c>
      <c r="C2" s="914"/>
      <c r="D2" s="914"/>
      <c r="E2" s="914"/>
      <c r="F2" s="914"/>
      <c r="G2" s="914"/>
      <c r="H2" s="914"/>
      <c r="I2" s="914"/>
      <c r="J2" s="914"/>
      <c r="K2" s="914"/>
      <c r="L2" s="136"/>
      <c r="M2" s="135"/>
    </row>
    <row r="3" spans="1:17" ht="18.75" customHeight="1">
      <c r="A3" s="1051" t="s">
        <v>1119</v>
      </c>
      <c r="B3" s="1051"/>
      <c r="C3" s="1051"/>
      <c r="D3" s="1051"/>
      <c r="E3" s="1051"/>
      <c r="F3" s="1051"/>
      <c r="G3" s="1051"/>
      <c r="H3" s="1051"/>
      <c r="I3" s="1051"/>
      <c r="J3" s="1051"/>
      <c r="K3" s="1051"/>
      <c r="L3" s="1051"/>
      <c r="M3" s="132"/>
    </row>
    <row r="4" spans="1:17" ht="15.75">
      <c r="B4" s="923" t="s">
        <v>1157</v>
      </c>
      <c r="C4" s="923"/>
      <c r="D4" s="923"/>
      <c r="E4" s="923"/>
      <c r="F4" s="923"/>
      <c r="G4" s="923"/>
      <c r="H4" s="923"/>
      <c r="I4" s="923"/>
      <c r="J4" s="923"/>
      <c r="K4" s="923"/>
      <c r="L4" s="131"/>
      <c r="M4" s="132"/>
    </row>
    <row r="5" spans="1:17" ht="15.75">
      <c r="A5" s="14" t="s">
        <v>1338</v>
      </c>
      <c r="B5" s="500"/>
      <c r="C5" s="500"/>
      <c r="D5" s="500"/>
      <c r="E5" s="500"/>
      <c r="F5" s="500"/>
      <c r="G5" s="500"/>
      <c r="H5" s="500"/>
      <c r="I5" s="500"/>
      <c r="J5" s="500"/>
      <c r="K5" s="18"/>
      <c r="L5" s="18" t="s">
        <v>1339</v>
      </c>
      <c r="M5" s="132"/>
    </row>
    <row r="6" spans="1:17" ht="16.5" customHeight="1">
      <c r="A6" s="1065" t="s">
        <v>793</v>
      </c>
      <c r="B6" s="1062" t="s">
        <v>792</v>
      </c>
      <c r="C6" s="1035" t="s">
        <v>906</v>
      </c>
      <c r="D6" s="1033"/>
      <c r="E6" s="1033"/>
      <c r="F6" s="1034"/>
      <c r="G6" s="1035" t="s">
        <v>949</v>
      </c>
      <c r="H6" s="1033"/>
      <c r="I6" s="1033"/>
      <c r="J6" s="1033"/>
      <c r="K6" s="1052" t="s">
        <v>800</v>
      </c>
      <c r="L6" s="1055" t="s">
        <v>796</v>
      </c>
      <c r="M6" s="117"/>
    </row>
    <row r="7" spans="1:17" ht="15" customHeight="1">
      <c r="A7" s="1066"/>
      <c r="B7" s="1063"/>
      <c r="C7" s="1015" t="s">
        <v>907</v>
      </c>
      <c r="D7" s="1013"/>
      <c r="E7" s="1013"/>
      <c r="F7" s="1014"/>
      <c r="G7" s="1015" t="s">
        <v>950</v>
      </c>
      <c r="H7" s="1013"/>
      <c r="I7" s="1013"/>
      <c r="J7" s="1013"/>
      <c r="K7" s="1053"/>
      <c r="L7" s="1056"/>
      <c r="M7" s="117"/>
    </row>
    <row r="8" spans="1:17" s="293" customFormat="1" ht="41.25" customHeight="1">
      <c r="A8" s="1066"/>
      <c r="B8" s="1063"/>
      <c r="C8" s="1068" t="s">
        <v>797</v>
      </c>
      <c r="D8" s="1068"/>
      <c r="E8" s="1068" t="s">
        <v>801</v>
      </c>
      <c r="F8" s="1068"/>
      <c r="G8" s="1068" t="s">
        <v>797</v>
      </c>
      <c r="H8" s="1068"/>
      <c r="I8" s="1068" t="s">
        <v>801</v>
      </c>
      <c r="J8" s="1068"/>
      <c r="K8" s="1053"/>
      <c r="L8" s="1056"/>
    </row>
    <row r="9" spans="1:17" s="293" customFormat="1" ht="14.25" customHeight="1">
      <c r="A9" s="1066"/>
      <c r="B9" s="1063"/>
      <c r="C9" s="84" t="s">
        <v>10</v>
      </c>
      <c r="D9" s="84" t="s">
        <v>11</v>
      </c>
      <c r="E9" s="84" t="s">
        <v>10</v>
      </c>
      <c r="F9" s="84" t="s">
        <v>11</v>
      </c>
      <c r="G9" s="84" t="s">
        <v>10</v>
      </c>
      <c r="H9" s="84" t="s">
        <v>11</v>
      </c>
      <c r="I9" s="84" t="s">
        <v>10</v>
      </c>
      <c r="J9" s="501" t="s">
        <v>11</v>
      </c>
      <c r="K9" s="1053"/>
      <c r="L9" s="1056"/>
    </row>
    <row r="10" spans="1:17" s="293" customFormat="1" ht="14.25" customHeight="1">
      <c r="A10" s="1067"/>
      <c r="B10" s="1064"/>
      <c r="C10" s="590" t="s">
        <v>12</v>
      </c>
      <c r="D10" s="590" t="s">
        <v>13</v>
      </c>
      <c r="E10" s="590" t="s">
        <v>12</v>
      </c>
      <c r="F10" s="590" t="s">
        <v>13</v>
      </c>
      <c r="G10" s="590" t="s">
        <v>12</v>
      </c>
      <c r="H10" s="590" t="s">
        <v>13</v>
      </c>
      <c r="I10" s="590" t="s">
        <v>12</v>
      </c>
      <c r="J10" s="591" t="s">
        <v>13</v>
      </c>
      <c r="K10" s="1054"/>
      <c r="L10" s="1057"/>
    </row>
    <row r="11" spans="1:17" ht="15.75" customHeight="1">
      <c r="A11" s="716" t="s">
        <v>794</v>
      </c>
      <c r="B11" s="509"/>
      <c r="C11" s="510">
        <f>SUM(C12:C17)</f>
        <v>22522</v>
      </c>
      <c r="D11" s="510">
        <f>SUM(D12:D17)</f>
        <v>25119</v>
      </c>
      <c r="E11" s="510">
        <f>SUM(E12:E17)</f>
        <v>21840</v>
      </c>
      <c r="F11" s="510">
        <f t="shared" ref="F11:J11" si="0">SUM(F12:F17)</f>
        <v>24650</v>
      </c>
      <c r="G11" s="510">
        <f t="shared" si="0"/>
        <v>43681</v>
      </c>
      <c r="H11" s="510">
        <f t="shared" si="0"/>
        <v>37979</v>
      </c>
      <c r="I11" s="510">
        <f t="shared" si="0"/>
        <v>42793</v>
      </c>
      <c r="J11" s="510">
        <f t="shared" si="0"/>
        <v>37422</v>
      </c>
      <c r="K11" s="511"/>
      <c r="L11" s="722" t="s">
        <v>3</v>
      </c>
      <c r="M11" s="117"/>
    </row>
    <row r="12" spans="1:17" ht="16.5" customHeight="1" thickBot="1">
      <c r="A12" s="645"/>
      <c r="B12" s="646" t="s">
        <v>14</v>
      </c>
      <c r="C12" s="647">
        <v>3815</v>
      </c>
      <c r="D12" s="422">
        <v>4363</v>
      </c>
      <c r="E12" s="422">
        <v>3763</v>
      </c>
      <c r="F12" s="422">
        <v>4320</v>
      </c>
      <c r="G12" s="422">
        <v>9233</v>
      </c>
      <c r="H12" s="422">
        <v>8250</v>
      </c>
      <c r="I12" s="422">
        <v>8997</v>
      </c>
      <c r="J12" s="422">
        <v>8086</v>
      </c>
      <c r="K12" s="643" t="s">
        <v>769</v>
      </c>
      <c r="L12" s="644"/>
      <c r="M12" s="829"/>
      <c r="N12" s="829"/>
      <c r="O12" s="829"/>
      <c r="P12" s="829"/>
      <c r="Q12" s="829"/>
    </row>
    <row r="13" spans="1:17" ht="16.5" customHeight="1" thickTop="1" thickBot="1">
      <c r="A13" s="648"/>
      <c r="B13" s="503" t="s">
        <v>15</v>
      </c>
      <c r="C13" s="215">
        <v>3690</v>
      </c>
      <c r="D13" s="201">
        <v>4129</v>
      </c>
      <c r="E13" s="201">
        <v>3665</v>
      </c>
      <c r="F13" s="201">
        <v>4104</v>
      </c>
      <c r="G13" s="201">
        <v>8288</v>
      </c>
      <c r="H13" s="201">
        <v>7130</v>
      </c>
      <c r="I13" s="201">
        <v>8133</v>
      </c>
      <c r="J13" s="201">
        <v>7022</v>
      </c>
      <c r="K13" s="23" t="s">
        <v>774</v>
      </c>
      <c r="L13" s="649"/>
      <c r="M13" s="829"/>
      <c r="N13" s="829"/>
    </row>
    <row r="14" spans="1:17" ht="16.5" customHeight="1" thickTop="1" thickBot="1">
      <c r="A14" s="650"/>
      <c r="B14" s="502" t="s">
        <v>16</v>
      </c>
      <c r="C14" s="214">
        <v>3629</v>
      </c>
      <c r="D14" s="200">
        <v>4232</v>
      </c>
      <c r="E14" s="200">
        <v>3609</v>
      </c>
      <c r="F14" s="200">
        <v>4209</v>
      </c>
      <c r="G14" s="200">
        <v>7233</v>
      </c>
      <c r="H14" s="200">
        <v>6304</v>
      </c>
      <c r="I14" s="200">
        <v>7106</v>
      </c>
      <c r="J14" s="200">
        <v>6237</v>
      </c>
      <c r="K14" s="27" t="s">
        <v>766</v>
      </c>
      <c r="L14" s="632"/>
      <c r="M14" s="829"/>
      <c r="N14" s="829"/>
    </row>
    <row r="15" spans="1:17" ht="16.5" customHeight="1" thickTop="1" thickBot="1">
      <c r="A15" s="648"/>
      <c r="B15" s="503" t="s">
        <v>780</v>
      </c>
      <c r="C15" s="215">
        <v>3900</v>
      </c>
      <c r="D15" s="201">
        <v>4275</v>
      </c>
      <c r="E15" s="201">
        <v>3596</v>
      </c>
      <c r="F15" s="201">
        <v>4067</v>
      </c>
      <c r="G15" s="201">
        <v>6737</v>
      </c>
      <c r="H15" s="201">
        <v>5822</v>
      </c>
      <c r="I15" s="201">
        <v>6605</v>
      </c>
      <c r="J15" s="201">
        <v>5740</v>
      </c>
      <c r="K15" s="23" t="s">
        <v>779</v>
      </c>
      <c r="L15" s="649"/>
      <c r="M15" s="829"/>
      <c r="N15" s="829"/>
    </row>
    <row r="16" spans="1:17" ht="16.5" customHeight="1" thickTop="1" thickBot="1">
      <c r="A16" s="650"/>
      <c r="B16" s="502" t="s">
        <v>778</v>
      </c>
      <c r="C16" s="214">
        <v>3916</v>
      </c>
      <c r="D16" s="200">
        <v>4197</v>
      </c>
      <c r="E16" s="200">
        <v>3748</v>
      </c>
      <c r="F16" s="200">
        <v>4093</v>
      </c>
      <c r="G16" s="200">
        <v>6363</v>
      </c>
      <c r="H16" s="200">
        <v>5463</v>
      </c>
      <c r="I16" s="200">
        <v>6222</v>
      </c>
      <c r="J16" s="200">
        <v>5384</v>
      </c>
      <c r="K16" s="27" t="s">
        <v>777</v>
      </c>
      <c r="L16" s="632"/>
      <c r="M16" s="829"/>
      <c r="N16" s="829"/>
    </row>
    <row r="17" spans="1:14" ht="16.5" customHeight="1" thickTop="1">
      <c r="A17" s="651"/>
      <c r="B17" s="652" t="s">
        <v>776</v>
      </c>
      <c r="C17" s="653">
        <v>3572</v>
      </c>
      <c r="D17" s="239">
        <v>3923</v>
      </c>
      <c r="E17" s="239">
        <v>3459</v>
      </c>
      <c r="F17" s="239">
        <v>3857</v>
      </c>
      <c r="G17" s="239">
        <v>5827</v>
      </c>
      <c r="H17" s="239">
        <v>5010</v>
      </c>
      <c r="I17" s="239">
        <v>5730</v>
      </c>
      <c r="J17" s="239">
        <v>4953</v>
      </c>
      <c r="K17" s="654" t="s">
        <v>775</v>
      </c>
      <c r="L17" s="655"/>
      <c r="M17" s="829"/>
      <c r="N17" s="829"/>
    </row>
    <row r="18" spans="1:14" ht="16.5" customHeight="1">
      <c r="A18" s="718" t="s">
        <v>947</v>
      </c>
      <c r="B18" s="513"/>
      <c r="C18" s="497">
        <f>SUM(C19:C21)</f>
        <v>11248</v>
      </c>
      <c r="D18" s="497">
        <f t="shared" ref="D18:J18" si="1">SUM(D19:D21)</f>
        <v>12323</v>
      </c>
      <c r="E18" s="497">
        <f t="shared" si="1"/>
        <v>10342</v>
      </c>
      <c r="F18" s="497">
        <f t="shared" si="1"/>
        <v>11396</v>
      </c>
      <c r="G18" s="497">
        <f t="shared" si="1"/>
        <v>14214</v>
      </c>
      <c r="H18" s="497">
        <f t="shared" si="1"/>
        <v>12108</v>
      </c>
      <c r="I18" s="497">
        <f t="shared" si="1"/>
        <v>13578</v>
      </c>
      <c r="J18" s="497">
        <f t="shared" si="1"/>
        <v>11836</v>
      </c>
      <c r="K18" s="514"/>
      <c r="L18" s="719" t="s">
        <v>4</v>
      </c>
      <c r="M18" s="117"/>
    </row>
    <row r="19" spans="1:14" ht="16.5" customHeight="1" thickBot="1">
      <c r="A19" s="656"/>
      <c r="B19" s="657" t="s">
        <v>14</v>
      </c>
      <c r="C19" s="420">
        <v>3965</v>
      </c>
      <c r="D19" s="420">
        <v>4431</v>
      </c>
      <c r="E19" s="420">
        <v>3499</v>
      </c>
      <c r="F19" s="420">
        <v>3892</v>
      </c>
      <c r="G19">
        <v>5165</v>
      </c>
      <c r="H19">
        <v>4523</v>
      </c>
      <c r="I19">
        <v>4998</v>
      </c>
      <c r="J19">
        <v>4436</v>
      </c>
      <c r="K19" s="658" t="s">
        <v>769</v>
      </c>
      <c r="L19" s="659"/>
      <c r="M19" s="117"/>
    </row>
    <row r="20" spans="1:14" ht="16.5" customHeight="1" thickTop="1" thickBot="1">
      <c r="A20" s="660"/>
      <c r="B20" s="502" t="s">
        <v>15</v>
      </c>
      <c r="C20" s="200">
        <v>3677</v>
      </c>
      <c r="D20" s="200">
        <v>4128</v>
      </c>
      <c r="E20" s="200">
        <v>3428</v>
      </c>
      <c r="F20" s="200">
        <v>3894</v>
      </c>
      <c r="G20">
        <v>4769</v>
      </c>
      <c r="H20">
        <v>4104</v>
      </c>
      <c r="I20">
        <v>4531</v>
      </c>
      <c r="J20">
        <v>4010</v>
      </c>
      <c r="K20" s="27" t="s">
        <v>774</v>
      </c>
      <c r="L20" s="632"/>
      <c r="M20" s="117"/>
    </row>
    <row r="21" spans="1:14" ht="16.5" customHeight="1" thickTop="1">
      <c r="A21" s="661"/>
      <c r="B21" s="662" t="s">
        <v>16</v>
      </c>
      <c r="C21" s="239">
        <v>3606</v>
      </c>
      <c r="D21" s="239">
        <v>3764</v>
      </c>
      <c r="E21" s="239">
        <v>3415</v>
      </c>
      <c r="F21" s="239">
        <v>3610</v>
      </c>
      <c r="G21">
        <v>4280</v>
      </c>
      <c r="H21">
        <v>3481</v>
      </c>
      <c r="I21">
        <v>4049</v>
      </c>
      <c r="J21">
        <v>3390</v>
      </c>
      <c r="K21" s="654" t="s">
        <v>766</v>
      </c>
      <c r="L21" s="655"/>
      <c r="M21" s="117"/>
    </row>
    <row r="22" spans="1:14" ht="16.5" customHeight="1">
      <c r="A22" s="718" t="s">
        <v>795</v>
      </c>
      <c r="B22" s="513"/>
      <c r="C22" s="497">
        <f>SUM(C23:C25)</f>
        <v>10366</v>
      </c>
      <c r="D22" s="497">
        <f t="shared" ref="D22:J22" si="2">SUM(D23:D25)</f>
        <v>11962</v>
      </c>
      <c r="E22" s="497">
        <f t="shared" si="2"/>
        <v>8148</v>
      </c>
      <c r="F22" s="497">
        <f t="shared" si="2"/>
        <v>10938</v>
      </c>
      <c r="G22" s="497">
        <f t="shared" si="2"/>
        <v>9522</v>
      </c>
      <c r="H22" s="497">
        <f t="shared" si="2"/>
        <v>8035</v>
      </c>
      <c r="I22" s="497">
        <f t="shared" si="2"/>
        <v>8776</v>
      </c>
      <c r="J22" s="497">
        <f t="shared" si="2"/>
        <v>7686</v>
      </c>
      <c r="K22" s="514"/>
      <c r="L22" s="723" t="s">
        <v>6</v>
      </c>
      <c r="M22" s="117"/>
    </row>
    <row r="23" spans="1:14" ht="16.5" customHeight="1" thickBot="1">
      <c r="A23" s="656"/>
      <c r="B23" s="657" t="s">
        <v>14</v>
      </c>
      <c r="C23" s="420">
        <v>3720</v>
      </c>
      <c r="D23" s="420">
        <v>4077</v>
      </c>
      <c r="E23" s="420">
        <v>2833</v>
      </c>
      <c r="F23" s="420">
        <v>3680</v>
      </c>
      <c r="G23" s="420">
        <v>3572</v>
      </c>
      <c r="H23" s="420">
        <v>3125</v>
      </c>
      <c r="I23" s="420">
        <v>3377</v>
      </c>
      <c r="J23" s="420">
        <v>3052</v>
      </c>
      <c r="K23" s="658" t="s">
        <v>769</v>
      </c>
      <c r="L23" s="663"/>
      <c r="M23" s="117"/>
    </row>
    <row r="24" spans="1:14" ht="16.5" customHeight="1" thickTop="1" thickBot="1">
      <c r="A24" s="660"/>
      <c r="B24" s="502" t="s">
        <v>768</v>
      </c>
      <c r="C24" s="200">
        <v>3351</v>
      </c>
      <c r="D24" s="200">
        <v>4109</v>
      </c>
      <c r="E24" s="200">
        <v>2958</v>
      </c>
      <c r="F24" s="200">
        <v>3953</v>
      </c>
      <c r="G24" s="200">
        <v>3110</v>
      </c>
      <c r="H24" s="200">
        <v>2599</v>
      </c>
      <c r="I24" s="200">
        <v>2789</v>
      </c>
      <c r="J24" s="200">
        <v>2445</v>
      </c>
      <c r="K24" s="27" t="s">
        <v>767</v>
      </c>
      <c r="L24" s="632"/>
      <c r="M24" s="117"/>
    </row>
    <row r="25" spans="1:14" ht="16.5" customHeight="1" thickTop="1">
      <c r="A25" s="661"/>
      <c r="B25" s="662" t="s">
        <v>772</v>
      </c>
      <c r="C25" s="239">
        <v>3295</v>
      </c>
      <c r="D25" s="239">
        <v>3776</v>
      </c>
      <c r="E25" s="239">
        <v>2357</v>
      </c>
      <c r="F25" s="239">
        <v>3305</v>
      </c>
      <c r="G25" s="239">
        <v>2840</v>
      </c>
      <c r="H25" s="239">
        <v>2311</v>
      </c>
      <c r="I25" s="239">
        <v>2610</v>
      </c>
      <c r="J25" s="239">
        <v>2189</v>
      </c>
      <c r="K25" s="654" t="s">
        <v>771</v>
      </c>
      <c r="L25" s="655"/>
      <c r="M25" s="117"/>
    </row>
    <row r="26" spans="1:14" ht="16.5" customHeight="1">
      <c r="A26" s="724" t="s">
        <v>638</v>
      </c>
      <c r="B26" s="513"/>
      <c r="C26" s="497">
        <f>SUM(C27:C29)</f>
        <v>665</v>
      </c>
      <c r="D26" s="497">
        <f t="shared" ref="D26:J26" si="3">SUM(D27:D29)</f>
        <v>0</v>
      </c>
      <c r="E26" s="497">
        <f t="shared" si="3"/>
        <v>454</v>
      </c>
      <c r="F26" s="497">
        <f t="shared" si="3"/>
        <v>0</v>
      </c>
      <c r="G26" s="497">
        <f t="shared" si="3"/>
        <v>0</v>
      </c>
      <c r="H26" s="497">
        <f t="shared" si="3"/>
        <v>0</v>
      </c>
      <c r="I26" s="497">
        <f t="shared" si="3"/>
        <v>0</v>
      </c>
      <c r="J26" s="497">
        <f t="shared" si="3"/>
        <v>0</v>
      </c>
      <c r="K26" s="514"/>
      <c r="L26" s="723" t="s">
        <v>770</v>
      </c>
      <c r="M26" s="117"/>
    </row>
    <row r="27" spans="1:14" ht="16.5" customHeight="1" thickBot="1">
      <c r="A27" s="656"/>
      <c r="B27" s="657" t="s">
        <v>14</v>
      </c>
      <c r="C27" s="420">
        <v>273</v>
      </c>
      <c r="D27" s="625">
        <v>0</v>
      </c>
      <c r="E27" s="420">
        <v>203</v>
      </c>
      <c r="F27" s="625">
        <v>0</v>
      </c>
      <c r="G27" s="625">
        <v>0</v>
      </c>
      <c r="H27" s="625">
        <v>0</v>
      </c>
      <c r="I27" s="625">
        <v>0</v>
      </c>
      <c r="J27" s="625">
        <v>0</v>
      </c>
      <c r="K27" s="658" t="s">
        <v>769</v>
      </c>
      <c r="L27" s="663"/>
      <c r="M27" s="117"/>
    </row>
    <row r="28" spans="1:14" ht="16.5" customHeight="1" thickTop="1" thickBot="1">
      <c r="A28" s="660"/>
      <c r="B28" s="502" t="s">
        <v>768</v>
      </c>
      <c r="C28" s="200">
        <v>197</v>
      </c>
      <c r="D28" s="498">
        <v>0</v>
      </c>
      <c r="E28" s="200">
        <v>152</v>
      </c>
      <c r="F28" s="498">
        <v>0</v>
      </c>
      <c r="G28" s="498">
        <v>0</v>
      </c>
      <c r="H28" s="498">
        <v>0</v>
      </c>
      <c r="I28" s="498">
        <v>0</v>
      </c>
      <c r="J28" s="498">
        <v>0</v>
      </c>
      <c r="K28" s="27" t="s">
        <v>767</v>
      </c>
      <c r="L28" s="632"/>
      <c r="M28" s="117"/>
    </row>
    <row r="29" spans="1:14" ht="16.5" customHeight="1" thickTop="1">
      <c r="A29" s="661"/>
      <c r="B29" s="662" t="s">
        <v>16</v>
      </c>
      <c r="C29" s="239">
        <v>195</v>
      </c>
      <c r="D29" s="664">
        <v>0</v>
      </c>
      <c r="E29" s="239">
        <v>99</v>
      </c>
      <c r="F29" s="664">
        <v>0</v>
      </c>
      <c r="G29" s="664">
        <v>0</v>
      </c>
      <c r="H29" s="664">
        <v>0</v>
      </c>
      <c r="I29" s="664">
        <v>0</v>
      </c>
      <c r="J29" s="664">
        <v>0</v>
      </c>
      <c r="K29" s="654" t="s">
        <v>766</v>
      </c>
      <c r="L29" s="655"/>
      <c r="M29" s="117"/>
    </row>
    <row r="30" spans="1:14" s="98" customFormat="1" ht="30" customHeight="1">
      <c r="A30" s="1058" t="s">
        <v>37</v>
      </c>
      <c r="B30" s="1059"/>
      <c r="C30" s="357">
        <f>C11+C18+C22+C26</f>
        <v>44801</v>
      </c>
      <c r="D30" s="357">
        <f t="shared" ref="D30:J30" si="4">D11+D18+D22+D26</f>
        <v>49404</v>
      </c>
      <c r="E30" s="357">
        <f t="shared" si="4"/>
        <v>40784</v>
      </c>
      <c r="F30" s="357">
        <f t="shared" si="4"/>
        <v>46984</v>
      </c>
      <c r="G30" s="357">
        <f t="shared" si="4"/>
        <v>67417</v>
      </c>
      <c r="H30" s="357">
        <f t="shared" si="4"/>
        <v>58122</v>
      </c>
      <c r="I30" s="357">
        <f t="shared" si="4"/>
        <v>65147</v>
      </c>
      <c r="J30" s="357">
        <f t="shared" si="4"/>
        <v>56944</v>
      </c>
      <c r="K30" s="1060" t="s">
        <v>1103</v>
      </c>
      <c r="L30" s="1061"/>
    </row>
  </sheetData>
  <mergeCells count="18">
    <mergeCell ref="A30:B30"/>
    <mergeCell ref="K30:L30"/>
    <mergeCell ref="C6:F6"/>
    <mergeCell ref="G6:J6"/>
    <mergeCell ref="B6:B10"/>
    <mergeCell ref="A6:A10"/>
    <mergeCell ref="C8:D8"/>
    <mergeCell ref="E8:F8"/>
    <mergeCell ref="G8:H8"/>
    <mergeCell ref="I8:J8"/>
    <mergeCell ref="C7:F7"/>
    <mergeCell ref="G7:J7"/>
    <mergeCell ref="A3:L3"/>
    <mergeCell ref="A1:L1"/>
    <mergeCell ref="K6:K10"/>
    <mergeCell ref="L6:L10"/>
    <mergeCell ref="B2:K2"/>
    <mergeCell ref="B4:K4"/>
  </mergeCells>
  <printOptions horizontalCentered="1" verticalCentered="1"/>
  <pageMargins left="0" right="0" top="0" bottom="0" header="0" footer="0"/>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rightToLeft="1" view="pageBreakPreview" zoomScaleNormal="100" zoomScaleSheetLayoutView="100" workbookViewId="0">
      <selection activeCell="I8" sqref="I8:I9"/>
    </sheetView>
  </sheetViews>
  <sheetFormatPr defaultRowHeight="13.5"/>
  <cols>
    <col min="1" max="1" width="30.7109375" style="125" customWidth="1"/>
    <col min="2" max="2" width="9.7109375" style="142" customWidth="1"/>
    <col min="3" max="3" width="13.42578125" style="142" customWidth="1"/>
    <col min="4" max="4" width="10.28515625" style="142" customWidth="1"/>
    <col min="5" max="5" width="10.42578125" style="142" customWidth="1"/>
    <col min="6" max="6" width="11.5703125" style="142" customWidth="1"/>
    <col min="7" max="7" width="11" style="142" customWidth="1"/>
    <col min="8" max="8" width="10.42578125" style="142" customWidth="1"/>
    <col min="9" max="9" width="30.7109375" style="142" customWidth="1"/>
    <col min="10" max="16384" width="9.140625" style="142"/>
  </cols>
  <sheetData>
    <row r="1" spans="1:12" s="145" customFormat="1" ht="20.25">
      <c r="A1" s="909" t="s">
        <v>910</v>
      </c>
      <c r="B1" s="909"/>
      <c r="C1" s="909"/>
      <c r="D1" s="909"/>
      <c r="E1" s="909"/>
      <c r="F1" s="909"/>
      <c r="G1" s="909"/>
      <c r="H1" s="909"/>
      <c r="I1" s="909"/>
    </row>
    <row r="2" spans="1:12" s="145" customFormat="1" ht="20.25">
      <c r="A2" s="914" t="s">
        <v>1160</v>
      </c>
      <c r="B2" s="914"/>
      <c r="C2" s="914"/>
      <c r="D2" s="914"/>
      <c r="E2" s="914"/>
      <c r="F2" s="914"/>
      <c r="G2" s="914"/>
      <c r="H2" s="914"/>
      <c r="I2" s="914"/>
    </row>
    <row r="3" spans="1:12" ht="18" customHeight="1">
      <c r="A3" s="922" t="s">
        <v>1120</v>
      </c>
      <c r="B3" s="922"/>
      <c r="C3" s="922"/>
      <c r="D3" s="922"/>
      <c r="E3" s="922"/>
      <c r="F3" s="922"/>
      <c r="G3" s="922"/>
      <c r="H3" s="922"/>
      <c r="I3" s="922"/>
    </row>
    <row r="4" spans="1:12" ht="15.75">
      <c r="A4" s="923" t="s">
        <v>1157</v>
      </c>
      <c r="B4" s="923"/>
      <c r="C4" s="923"/>
      <c r="D4" s="923"/>
      <c r="E4" s="923"/>
      <c r="F4" s="923"/>
      <c r="G4" s="923"/>
      <c r="H4" s="923"/>
      <c r="I4" s="923"/>
    </row>
    <row r="5" spans="1:12" s="98" customFormat="1" ht="15.75">
      <c r="A5" s="14" t="s">
        <v>1340</v>
      </c>
      <c r="B5" s="143"/>
      <c r="C5" s="143"/>
      <c r="D5" s="143"/>
      <c r="E5" s="143"/>
      <c r="F5" s="143"/>
      <c r="G5" s="143"/>
      <c r="H5" s="143"/>
      <c r="I5" s="144" t="s">
        <v>1341</v>
      </c>
      <c r="J5" s="143"/>
      <c r="K5" s="143"/>
      <c r="L5" s="143"/>
    </row>
    <row r="6" spans="1:12" ht="30.75" customHeight="1" thickBot="1">
      <c r="A6" s="1091" t="s">
        <v>237</v>
      </c>
      <c r="B6" s="1085" t="s">
        <v>1105</v>
      </c>
      <c r="C6" s="1085" t="s">
        <v>517</v>
      </c>
      <c r="D6" s="1089" t="s">
        <v>518</v>
      </c>
      <c r="E6" s="1090"/>
      <c r="F6" s="1085" t="s">
        <v>519</v>
      </c>
      <c r="G6" s="1085" t="s">
        <v>520</v>
      </c>
      <c r="H6" s="1095" t="s">
        <v>913</v>
      </c>
      <c r="I6" s="1093" t="s">
        <v>238</v>
      </c>
    </row>
    <row r="7" spans="1:12" ht="29.25" customHeight="1" thickTop="1">
      <c r="A7" s="1092"/>
      <c r="B7" s="1088"/>
      <c r="C7" s="1088"/>
      <c r="D7" s="592" t="s">
        <v>912</v>
      </c>
      <c r="E7" s="588" t="s">
        <v>783</v>
      </c>
      <c r="F7" s="1087"/>
      <c r="G7" s="1086"/>
      <c r="H7" s="1096"/>
      <c r="I7" s="1094"/>
    </row>
    <row r="8" spans="1:12" ht="24" customHeight="1" thickBot="1">
      <c r="A8" s="1069" t="s">
        <v>1150</v>
      </c>
      <c r="B8" s="266" t="s">
        <v>10</v>
      </c>
      <c r="C8" s="593">
        <v>3779</v>
      </c>
      <c r="D8" s="593">
        <v>0</v>
      </c>
      <c r="E8" s="593">
        <v>570</v>
      </c>
      <c r="F8" s="593">
        <v>31</v>
      </c>
      <c r="G8" s="593">
        <v>186</v>
      </c>
      <c r="H8" s="603" t="s">
        <v>12</v>
      </c>
      <c r="I8" s="1074" t="s">
        <v>639</v>
      </c>
    </row>
    <row r="9" spans="1:12" ht="24" customHeight="1" thickTop="1" thickBot="1">
      <c r="A9" s="1070"/>
      <c r="B9" s="267" t="s">
        <v>11</v>
      </c>
      <c r="C9" s="594">
        <v>4257</v>
      </c>
      <c r="D9" s="594">
        <v>0</v>
      </c>
      <c r="E9" s="594">
        <v>666</v>
      </c>
      <c r="F9" s="594">
        <v>35</v>
      </c>
      <c r="G9" s="594">
        <v>207</v>
      </c>
      <c r="H9" s="604" t="s">
        <v>13</v>
      </c>
      <c r="I9" s="1075"/>
    </row>
    <row r="10" spans="1:12" ht="24" customHeight="1" thickTop="1" thickBot="1">
      <c r="A10" s="1071" t="s">
        <v>328</v>
      </c>
      <c r="B10" s="268" t="s">
        <v>10</v>
      </c>
      <c r="C10" s="595">
        <v>22522</v>
      </c>
      <c r="D10" s="595">
        <v>243</v>
      </c>
      <c r="E10" s="595">
        <v>2826</v>
      </c>
      <c r="F10" s="595">
        <v>53</v>
      </c>
      <c r="G10" s="595">
        <v>892</v>
      </c>
      <c r="H10" s="606" t="s">
        <v>12</v>
      </c>
      <c r="I10" s="1072" t="s">
        <v>3</v>
      </c>
    </row>
    <row r="11" spans="1:12" ht="24" customHeight="1" thickTop="1" thickBot="1">
      <c r="A11" s="1071"/>
      <c r="B11" s="268" t="s">
        <v>11</v>
      </c>
      <c r="C11" s="595">
        <v>25119</v>
      </c>
      <c r="D11" s="595">
        <v>0</v>
      </c>
      <c r="E11" s="595">
        <v>3490</v>
      </c>
      <c r="F11" s="595">
        <v>50</v>
      </c>
      <c r="G11" s="595">
        <v>971</v>
      </c>
      <c r="H11" s="606" t="s">
        <v>13</v>
      </c>
      <c r="I11" s="1072"/>
    </row>
    <row r="12" spans="1:12" ht="24" customHeight="1" thickTop="1" thickBot="1">
      <c r="A12" s="1070" t="s">
        <v>947</v>
      </c>
      <c r="B12" s="267" t="s">
        <v>10</v>
      </c>
      <c r="C12" s="594">
        <v>11248</v>
      </c>
      <c r="D12" s="594">
        <v>1359</v>
      </c>
      <c r="E12" s="594">
        <v>0</v>
      </c>
      <c r="F12" s="594">
        <v>30</v>
      </c>
      <c r="G12" s="594">
        <v>463</v>
      </c>
      <c r="H12" s="603" t="s">
        <v>12</v>
      </c>
      <c r="I12" s="1075" t="s">
        <v>240</v>
      </c>
    </row>
    <row r="13" spans="1:12" ht="24" customHeight="1" thickTop="1" thickBot="1">
      <c r="A13" s="1070"/>
      <c r="B13" s="267" t="s">
        <v>11</v>
      </c>
      <c r="C13" s="594">
        <v>12323</v>
      </c>
      <c r="D13" s="594">
        <v>0</v>
      </c>
      <c r="E13" s="594">
        <v>1522</v>
      </c>
      <c r="F13" s="594">
        <v>28</v>
      </c>
      <c r="G13" s="594">
        <v>463</v>
      </c>
      <c r="H13" s="604" t="s">
        <v>13</v>
      </c>
      <c r="I13" s="1075"/>
    </row>
    <row r="14" spans="1:12" ht="24" customHeight="1" thickTop="1" thickBot="1">
      <c r="A14" s="1071" t="s">
        <v>1064</v>
      </c>
      <c r="B14" s="268" t="s">
        <v>10</v>
      </c>
      <c r="C14" s="595">
        <v>11031</v>
      </c>
      <c r="D14" s="595">
        <v>1445</v>
      </c>
      <c r="E14" s="595">
        <v>0</v>
      </c>
      <c r="F14" s="595">
        <v>28</v>
      </c>
      <c r="G14" s="595">
        <v>491</v>
      </c>
      <c r="H14" s="606" t="s">
        <v>12</v>
      </c>
      <c r="I14" s="1072" t="s">
        <v>1066</v>
      </c>
    </row>
    <row r="15" spans="1:12" ht="24" customHeight="1" thickTop="1">
      <c r="A15" s="1076"/>
      <c r="B15" s="269" t="s">
        <v>11</v>
      </c>
      <c r="C15" s="596">
        <v>11962</v>
      </c>
      <c r="D15" s="596">
        <v>0</v>
      </c>
      <c r="E15" s="596">
        <v>1607</v>
      </c>
      <c r="F15" s="596">
        <v>27</v>
      </c>
      <c r="G15" s="596">
        <v>482</v>
      </c>
      <c r="H15" s="607" t="s">
        <v>13</v>
      </c>
      <c r="I15" s="1073"/>
    </row>
    <row r="16" spans="1:12" ht="21.75" customHeight="1" thickBot="1">
      <c r="A16" s="1082" t="s">
        <v>8</v>
      </c>
      <c r="B16" s="600" t="s">
        <v>10</v>
      </c>
      <c r="C16" s="597">
        <f>SUM(C8+C10+C12+C14)</f>
        <v>48580</v>
      </c>
      <c r="D16" s="597">
        <f t="shared" ref="D16:G16" si="0">SUM(D8+D10+D12+D14)</f>
        <v>3047</v>
      </c>
      <c r="E16" s="597">
        <f t="shared" si="0"/>
        <v>3396</v>
      </c>
      <c r="F16" s="597">
        <f t="shared" si="0"/>
        <v>142</v>
      </c>
      <c r="G16" s="597">
        <f t="shared" si="0"/>
        <v>2032</v>
      </c>
      <c r="H16" s="603" t="s">
        <v>12</v>
      </c>
      <c r="I16" s="1079" t="s">
        <v>9</v>
      </c>
    </row>
    <row r="17" spans="1:9" ht="21.75" customHeight="1" thickTop="1" thickBot="1">
      <c r="A17" s="1083"/>
      <c r="B17" s="601" t="s">
        <v>11</v>
      </c>
      <c r="C17" s="598">
        <f>SUM(C9+C11+C13+C15)</f>
        <v>53661</v>
      </c>
      <c r="D17" s="598">
        <f t="shared" ref="D17:G17" si="1">SUM(D9+D11+D13+D15)</f>
        <v>0</v>
      </c>
      <c r="E17" s="598">
        <f t="shared" si="1"/>
        <v>7285</v>
      </c>
      <c r="F17" s="598">
        <f t="shared" si="1"/>
        <v>140</v>
      </c>
      <c r="G17" s="598">
        <f t="shared" si="1"/>
        <v>2123</v>
      </c>
      <c r="H17" s="604" t="s">
        <v>13</v>
      </c>
      <c r="I17" s="1080"/>
    </row>
    <row r="18" spans="1:9" ht="18" customHeight="1" thickTop="1">
      <c r="A18" s="1084"/>
      <c r="B18" s="602" t="s">
        <v>8</v>
      </c>
      <c r="C18" s="599">
        <f>C16+C17</f>
        <v>102241</v>
      </c>
      <c r="D18" s="599">
        <f t="shared" ref="D18:G18" si="2">D16+D17</f>
        <v>3047</v>
      </c>
      <c r="E18" s="599">
        <f t="shared" si="2"/>
        <v>10681</v>
      </c>
      <c r="F18" s="599">
        <f t="shared" si="2"/>
        <v>282</v>
      </c>
      <c r="G18" s="599">
        <f t="shared" si="2"/>
        <v>4155</v>
      </c>
      <c r="H18" s="605" t="s">
        <v>9</v>
      </c>
      <c r="I18" s="1081"/>
    </row>
    <row r="19" spans="1:9" ht="12.75">
      <c r="A19" s="1077" t="s">
        <v>1065</v>
      </c>
      <c r="B19" s="1077"/>
      <c r="C19" s="1077"/>
      <c r="D19" s="1077"/>
      <c r="E19" s="1077"/>
      <c r="F19" s="1077"/>
      <c r="G19" s="1078" t="s">
        <v>951</v>
      </c>
      <c r="H19" s="1078"/>
      <c r="I19" s="1078"/>
    </row>
    <row r="21" spans="1:9">
      <c r="B21" s="807"/>
    </row>
  </sheetData>
  <mergeCells count="24">
    <mergeCell ref="A19:F19"/>
    <mergeCell ref="G19:I19"/>
    <mergeCell ref="I16:I18"/>
    <mergeCell ref="A16:A18"/>
    <mergeCell ref="A1:I1"/>
    <mergeCell ref="G6:G7"/>
    <mergeCell ref="F6:F7"/>
    <mergeCell ref="C6:C7"/>
    <mergeCell ref="A2:I2"/>
    <mergeCell ref="A4:I4"/>
    <mergeCell ref="A3:I3"/>
    <mergeCell ref="D6:E6"/>
    <mergeCell ref="A6:A7"/>
    <mergeCell ref="B6:B7"/>
    <mergeCell ref="I6:I7"/>
    <mergeCell ref="H6:H7"/>
    <mergeCell ref="A8:A9"/>
    <mergeCell ref="A12:A13"/>
    <mergeCell ref="A10:A11"/>
    <mergeCell ref="I14:I15"/>
    <mergeCell ref="I8:I9"/>
    <mergeCell ref="I12:I13"/>
    <mergeCell ref="I10:I11"/>
    <mergeCell ref="A14:A15"/>
  </mergeCells>
  <printOptions horizontalCentered="1" verticalCentered="1"/>
  <pageMargins left="0" right="0" top="0" bottom="0" header="0" footer="0"/>
  <pageSetup paperSize="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rightToLeft="1" view="pageBreakPreview" zoomScaleNormal="100" zoomScaleSheetLayoutView="100" workbookViewId="0">
      <selection activeCell="C27" sqref="C27"/>
    </sheetView>
  </sheetViews>
  <sheetFormatPr defaultRowHeight="12.75"/>
  <cols>
    <col min="1" max="1" width="13.7109375" style="351" customWidth="1"/>
    <col min="2" max="2" width="9.140625" style="351"/>
    <col min="3" max="4" width="7.7109375" style="351" customWidth="1"/>
    <col min="5" max="6" width="8.28515625" style="351" bestFit="1" customWidth="1"/>
    <col min="7" max="7" width="8.42578125" style="351" customWidth="1"/>
    <col min="8" max="8" width="8.85546875" style="351" customWidth="1"/>
    <col min="9" max="9" width="8.140625" style="351" customWidth="1"/>
    <col min="10" max="10" width="8.28515625" style="351" customWidth="1"/>
    <col min="11" max="12" width="8.7109375" style="351" customWidth="1"/>
    <col min="13" max="14" width="8.28515625" style="351" bestFit="1" customWidth="1"/>
    <col min="15" max="15" width="8.28515625" style="351" customWidth="1"/>
    <col min="16" max="16" width="16.85546875" style="351" customWidth="1"/>
    <col min="17" max="16384" width="9.140625" style="21"/>
  </cols>
  <sheetData>
    <row r="1" spans="1:16" s="19" customFormat="1" ht="20.100000000000001" customHeight="1">
      <c r="A1" s="909" t="s">
        <v>911</v>
      </c>
      <c r="B1" s="909"/>
      <c r="C1" s="909"/>
      <c r="D1" s="909"/>
      <c r="E1" s="909"/>
      <c r="F1" s="909"/>
      <c r="G1" s="909"/>
      <c r="H1" s="909"/>
      <c r="I1" s="909"/>
      <c r="J1" s="909"/>
      <c r="K1" s="909"/>
      <c r="L1" s="909"/>
      <c r="M1" s="909"/>
      <c r="N1" s="909"/>
      <c r="O1" s="909"/>
      <c r="P1" s="909"/>
    </row>
    <row r="2" spans="1:16" s="20" customFormat="1" ht="20.100000000000001" customHeight="1">
      <c r="A2" s="914" t="s">
        <v>1160</v>
      </c>
      <c r="B2" s="914"/>
      <c r="C2" s="914"/>
      <c r="D2" s="914"/>
      <c r="E2" s="914"/>
      <c r="F2" s="914"/>
      <c r="G2" s="914"/>
      <c r="H2" s="914"/>
      <c r="I2" s="914"/>
      <c r="J2" s="914"/>
      <c r="K2" s="914"/>
      <c r="L2" s="914"/>
      <c r="M2" s="914"/>
      <c r="N2" s="914"/>
      <c r="O2" s="914"/>
      <c r="P2" s="914"/>
    </row>
    <row r="3" spans="1:16" ht="20.100000000000001" customHeight="1">
      <c r="A3" s="922" t="s">
        <v>1121</v>
      </c>
      <c r="B3" s="922"/>
      <c r="C3" s="922"/>
      <c r="D3" s="922"/>
      <c r="E3" s="922"/>
      <c r="F3" s="922"/>
      <c r="G3" s="922"/>
      <c r="H3" s="922"/>
      <c r="I3" s="922"/>
      <c r="J3" s="922"/>
      <c r="K3" s="922"/>
      <c r="L3" s="922"/>
      <c r="M3" s="922"/>
      <c r="N3" s="922"/>
      <c r="O3" s="922"/>
      <c r="P3" s="922"/>
    </row>
    <row r="4" spans="1:16" ht="20.100000000000001" customHeight="1">
      <c r="A4" s="923" t="s">
        <v>1157</v>
      </c>
      <c r="B4" s="923"/>
      <c r="C4" s="923"/>
      <c r="D4" s="923"/>
      <c r="E4" s="923"/>
      <c r="F4" s="923"/>
      <c r="G4" s="923"/>
      <c r="H4" s="923"/>
      <c r="I4" s="923"/>
      <c r="J4" s="923"/>
      <c r="K4" s="923"/>
      <c r="L4" s="923"/>
      <c r="M4" s="923"/>
      <c r="N4" s="923"/>
      <c r="O4" s="923"/>
      <c r="P4" s="923"/>
    </row>
    <row r="5" spans="1:16" ht="20.100000000000001" customHeight="1">
      <c r="A5" s="14" t="s">
        <v>1342</v>
      </c>
      <c r="B5" s="17"/>
      <c r="C5" s="17"/>
      <c r="D5" s="17"/>
      <c r="E5" s="17"/>
      <c r="F5" s="17"/>
      <c r="G5" s="17"/>
      <c r="H5" s="17"/>
      <c r="I5" s="17"/>
      <c r="J5" s="17"/>
      <c r="K5" s="17"/>
      <c r="L5" s="17"/>
      <c r="M5" s="17"/>
      <c r="N5" s="17"/>
      <c r="O5" s="17"/>
      <c r="P5" s="43" t="s">
        <v>1343</v>
      </c>
    </row>
    <row r="6" spans="1:16" s="344" customFormat="1" ht="14.25" customHeight="1" thickBot="1">
      <c r="A6" s="926" t="s">
        <v>278</v>
      </c>
      <c r="B6" s="926"/>
      <c r="C6" s="1101" t="s">
        <v>1151</v>
      </c>
      <c r="D6" s="1101"/>
      <c r="E6" s="1101" t="s">
        <v>201</v>
      </c>
      <c r="F6" s="1101"/>
      <c r="G6" s="1101" t="s">
        <v>952</v>
      </c>
      <c r="H6" s="1101"/>
      <c r="I6" s="1101" t="s">
        <v>200</v>
      </c>
      <c r="J6" s="1101"/>
      <c r="K6" s="1124" t="s">
        <v>638</v>
      </c>
      <c r="L6" s="1124"/>
      <c r="M6" s="915" t="s">
        <v>683</v>
      </c>
      <c r="N6" s="915"/>
      <c r="O6" s="1112" t="s">
        <v>555</v>
      </c>
      <c r="P6" s="1112"/>
    </row>
    <row r="7" spans="1:16" s="344" customFormat="1" ht="14.25" customHeight="1" thickTop="1" thickBot="1">
      <c r="A7" s="1103"/>
      <c r="B7" s="1103"/>
      <c r="C7" s="1102"/>
      <c r="D7" s="1102"/>
      <c r="E7" s="1102"/>
      <c r="F7" s="1102"/>
      <c r="G7" s="1102"/>
      <c r="H7" s="1102"/>
      <c r="I7" s="1102"/>
      <c r="J7" s="1102"/>
      <c r="K7" s="1111" t="s">
        <v>640</v>
      </c>
      <c r="L7" s="1100"/>
      <c r="M7" s="916"/>
      <c r="N7" s="916"/>
      <c r="O7" s="1113"/>
      <c r="P7" s="1113"/>
    </row>
    <row r="8" spans="1:16" s="344" customFormat="1" ht="14.25" customHeight="1" thickTop="1" thickBot="1">
      <c r="A8" s="1103"/>
      <c r="B8" s="1103"/>
      <c r="C8" s="1099" t="s">
        <v>267</v>
      </c>
      <c r="D8" s="1099" t="s">
        <v>268</v>
      </c>
      <c r="E8" s="1099" t="s">
        <v>267</v>
      </c>
      <c r="F8" s="1099" t="s">
        <v>268</v>
      </c>
      <c r="G8" s="1099" t="s">
        <v>267</v>
      </c>
      <c r="H8" s="1099" t="s">
        <v>268</v>
      </c>
      <c r="I8" s="1099" t="s">
        <v>267</v>
      </c>
      <c r="J8" s="1099" t="s">
        <v>268</v>
      </c>
      <c r="K8" s="1099" t="s">
        <v>267</v>
      </c>
      <c r="L8" s="1099" t="s">
        <v>268</v>
      </c>
      <c r="M8" s="1099" t="s">
        <v>267</v>
      </c>
      <c r="N8" s="1099" t="s">
        <v>268</v>
      </c>
      <c r="O8" s="1113"/>
      <c r="P8" s="1113"/>
    </row>
    <row r="9" spans="1:16" s="344" customFormat="1" ht="14.25" customHeight="1" thickTop="1">
      <c r="A9" s="927"/>
      <c r="B9" s="927"/>
      <c r="C9" s="1100"/>
      <c r="D9" s="1100"/>
      <c r="E9" s="1100"/>
      <c r="F9" s="1100"/>
      <c r="G9" s="1100"/>
      <c r="H9" s="1100"/>
      <c r="I9" s="1100"/>
      <c r="J9" s="1100"/>
      <c r="K9" s="1100"/>
      <c r="L9" s="1100"/>
      <c r="M9" s="1100"/>
      <c r="N9" s="1100"/>
      <c r="O9" s="1114"/>
      <c r="P9" s="1114"/>
    </row>
    <row r="10" spans="1:16" ht="18" customHeight="1" thickBot="1">
      <c r="A10" s="1118" t="s">
        <v>21</v>
      </c>
      <c r="B10" s="276" t="s">
        <v>22</v>
      </c>
      <c r="C10" s="480">
        <v>532</v>
      </c>
      <c r="D10" s="480">
        <v>826</v>
      </c>
      <c r="E10" s="199">
        <v>5346</v>
      </c>
      <c r="F10" s="199">
        <v>7192</v>
      </c>
      <c r="G10" s="199">
        <v>3833</v>
      </c>
      <c r="H10" s="199">
        <v>3675</v>
      </c>
      <c r="I10" s="199">
        <v>3836</v>
      </c>
      <c r="J10" s="199">
        <v>3646</v>
      </c>
      <c r="K10" s="199">
        <v>0</v>
      </c>
      <c r="L10" s="199">
        <v>0</v>
      </c>
      <c r="M10" s="345">
        <f>K10+I10+G10+E10+C10</f>
        <v>13547</v>
      </c>
      <c r="N10" s="345">
        <f>L10+J10+H10+F10+D10</f>
        <v>15339</v>
      </c>
      <c r="O10" s="29" t="s">
        <v>23</v>
      </c>
      <c r="P10" s="1123" t="s">
        <v>24</v>
      </c>
    </row>
    <row r="11" spans="1:16" ht="18" customHeight="1" thickTop="1" thickBot="1">
      <c r="A11" s="1119"/>
      <c r="B11" s="89" t="s">
        <v>7</v>
      </c>
      <c r="C11" s="481">
        <v>6</v>
      </c>
      <c r="D11" s="481">
        <v>8</v>
      </c>
      <c r="E11" s="201">
        <v>13</v>
      </c>
      <c r="F11" s="201">
        <v>14</v>
      </c>
      <c r="G11" s="201">
        <v>7</v>
      </c>
      <c r="H11" s="201">
        <v>7</v>
      </c>
      <c r="I11" s="201">
        <v>7</v>
      </c>
      <c r="J11" s="201">
        <v>8</v>
      </c>
      <c r="K11" s="201">
        <v>0</v>
      </c>
      <c r="L11" s="201">
        <v>0</v>
      </c>
      <c r="M11" s="346">
        <f t="shared" ref="M11:M23" si="0">K11+I11+G11+E11+C11</f>
        <v>33</v>
      </c>
      <c r="N11" s="346">
        <f t="shared" ref="N11:N23" si="1">L11+J11+H11+F11+D11</f>
        <v>37</v>
      </c>
      <c r="O11" s="23" t="s">
        <v>25</v>
      </c>
      <c r="P11" s="1107"/>
    </row>
    <row r="12" spans="1:16" ht="18" customHeight="1" thickTop="1" thickBot="1">
      <c r="A12" s="1115" t="s">
        <v>26</v>
      </c>
      <c r="B12" s="87" t="s">
        <v>22</v>
      </c>
      <c r="C12" s="482">
        <v>2123</v>
      </c>
      <c r="D12" s="482">
        <v>2053</v>
      </c>
      <c r="E12" s="200">
        <v>10770</v>
      </c>
      <c r="F12" s="200">
        <v>10677</v>
      </c>
      <c r="G12" s="200">
        <v>4837</v>
      </c>
      <c r="H12" s="200">
        <v>5242</v>
      </c>
      <c r="I12" s="200">
        <v>3862</v>
      </c>
      <c r="J12" s="200">
        <v>4472</v>
      </c>
      <c r="K12" s="200">
        <v>665</v>
      </c>
      <c r="L12" s="200">
        <v>0</v>
      </c>
      <c r="M12" s="347">
        <f t="shared" si="0"/>
        <v>22257</v>
      </c>
      <c r="N12" s="347">
        <f t="shared" si="1"/>
        <v>22444</v>
      </c>
      <c r="O12" s="27" t="s">
        <v>23</v>
      </c>
      <c r="P12" s="1109" t="s">
        <v>27</v>
      </c>
    </row>
    <row r="13" spans="1:16" ht="18" customHeight="1" thickTop="1" thickBot="1">
      <c r="A13" s="1122"/>
      <c r="B13" s="87" t="s">
        <v>7</v>
      </c>
      <c r="C13" s="482">
        <v>16</v>
      </c>
      <c r="D13" s="482">
        <v>14</v>
      </c>
      <c r="E13" s="200">
        <v>19</v>
      </c>
      <c r="F13" s="200">
        <v>17</v>
      </c>
      <c r="G13" s="200">
        <v>10</v>
      </c>
      <c r="H13" s="200">
        <v>9</v>
      </c>
      <c r="I13" s="200">
        <v>10</v>
      </c>
      <c r="J13" s="200">
        <v>8</v>
      </c>
      <c r="K13" s="200">
        <v>2</v>
      </c>
      <c r="L13" s="200">
        <v>0</v>
      </c>
      <c r="M13" s="347">
        <f t="shared" si="0"/>
        <v>57</v>
      </c>
      <c r="N13" s="347">
        <f t="shared" si="1"/>
        <v>48</v>
      </c>
      <c r="O13" s="27" t="s">
        <v>25</v>
      </c>
      <c r="P13" s="1110"/>
    </row>
    <row r="14" spans="1:16" ht="18" customHeight="1" thickTop="1" thickBot="1">
      <c r="A14" s="1120" t="s">
        <v>28</v>
      </c>
      <c r="B14" s="89" t="s">
        <v>22</v>
      </c>
      <c r="C14" s="481">
        <v>212</v>
      </c>
      <c r="D14" s="481">
        <v>258</v>
      </c>
      <c r="E14" s="201">
        <v>1877</v>
      </c>
      <c r="F14" s="201">
        <v>1957</v>
      </c>
      <c r="G14" s="201">
        <v>942</v>
      </c>
      <c r="H14" s="201">
        <v>929</v>
      </c>
      <c r="I14" s="201">
        <v>862</v>
      </c>
      <c r="J14" s="201">
        <v>834</v>
      </c>
      <c r="K14" s="201"/>
      <c r="L14" s="201">
        <v>0</v>
      </c>
      <c r="M14" s="346">
        <f t="shared" si="0"/>
        <v>3893</v>
      </c>
      <c r="N14" s="346">
        <f t="shared" si="1"/>
        <v>3978</v>
      </c>
      <c r="O14" s="23" t="s">
        <v>23</v>
      </c>
      <c r="P14" s="1106" t="s">
        <v>29</v>
      </c>
    </row>
    <row r="15" spans="1:16" ht="18" customHeight="1" thickTop="1" thickBot="1">
      <c r="A15" s="1119"/>
      <c r="B15" s="89" t="s">
        <v>7</v>
      </c>
      <c r="C15" s="481">
        <v>2</v>
      </c>
      <c r="D15" s="481">
        <v>2</v>
      </c>
      <c r="E15" s="201">
        <v>4</v>
      </c>
      <c r="F15" s="201">
        <v>4</v>
      </c>
      <c r="G15" s="201">
        <v>2</v>
      </c>
      <c r="H15" s="201">
        <v>2</v>
      </c>
      <c r="I15" s="201">
        <v>1</v>
      </c>
      <c r="J15" s="201">
        <v>1</v>
      </c>
      <c r="K15" s="201">
        <v>0</v>
      </c>
      <c r="L15" s="201">
        <v>0</v>
      </c>
      <c r="M15" s="346">
        <f t="shared" si="0"/>
        <v>9</v>
      </c>
      <c r="N15" s="346">
        <f t="shared" si="1"/>
        <v>9</v>
      </c>
      <c r="O15" s="23" t="s">
        <v>25</v>
      </c>
      <c r="P15" s="1107"/>
    </row>
    <row r="16" spans="1:16" ht="18" customHeight="1" thickTop="1" thickBot="1">
      <c r="A16" s="1115" t="s">
        <v>30</v>
      </c>
      <c r="B16" s="87" t="s">
        <v>22</v>
      </c>
      <c r="C16" s="482">
        <v>327</v>
      </c>
      <c r="D16" s="482">
        <v>395</v>
      </c>
      <c r="E16" s="200">
        <v>1348</v>
      </c>
      <c r="F16" s="200">
        <v>1613</v>
      </c>
      <c r="G16" s="200">
        <v>420</v>
      </c>
      <c r="H16" s="200">
        <v>781</v>
      </c>
      <c r="I16" s="200">
        <v>926</v>
      </c>
      <c r="J16" s="200">
        <v>744</v>
      </c>
      <c r="K16" s="200">
        <v>0</v>
      </c>
      <c r="L16" s="200">
        <v>0</v>
      </c>
      <c r="M16" s="347">
        <f t="shared" si="0"/>
        <v>3021</v>
      </c>
      <c r="N16" s="347">
        <f t="shared" si="1"/>
        <v>3533</v>
      </c>
      <c r="O16" s="27" t="s">
        <v>23</v>
      </c>
      <c r="P16" s="1109" t="s">
        <v>31</v>
      </c>
    </row>
    <row r="17" spans="1:16" ht="18" customHeight="1" thickTop="1" thickBot="1">
      <c r="A17" s="1122"/>
      <c r="B17" s="87" t="s">
        <v>7</v>
      </c>
      <c r="C17" s="482">
        <v>2</v>
      </c>
      <c r="D17" s="482">
        <v>2</v>
      </c>
      <c r="E17" s="200">
        <v>2</v>
      </c>
      <c r="F17" s="200">
        <v>2</v>
      </c>
      <c r="G17" s="200">
        <v>1</v>
      </c>
      <c r="H17" s="200">
        <v>1</v>
      </c>
      <c r="I17" s="200">
        <v>2</v>
      </c>
      <c r="J17" s="200">
        <v>1</v>
      </c>
      <c r="K17" s="200">
        <v>0</v>
      </c>
      <c r="L17" s="200">
        <v>0</v>
      </c>
      <c r="M17" s="347">
        <f t="shared" si="0"/>
        <v>7</v>
      </c>
      <c r="N17" s="347">
        <f t="shared" si="1"/>
        <v>6</v>
      </c>
      <c r="O17" s="27" t="s">
        <v>25</v>
      </c>
      <c r="P17" s="1110"/>
    </row>
    <row r="18" spans="1:16" ht="18" customHeight="1" thickTop="1" thickBot="1">
      <c r="A18" s="1120" t="s">
        <v>32</v>
      </c>
      <c r="B18" s="89" t="s">
        <v>22</v>
      </c>
      <c r="C18" s="481">
        <v>190</v>
      </c>
      <c r="D18" s="481">
        <v>221</v>
      </c>
      <c r="E18" s="201">
        <v>1386</v>
      </c>
      <c r="F18" s="201">
        <v>1520</v>
      </c>
      <c r="G18" s="201">
        <v>383</v>
      </c>
      <c r="H18" s="201">
        <v>787</v>
      </c>
      <c r="I18" s="201">
        <v>0</v>
      </c>
      <c r="J18" s="201">
        <v>1392</v>
      </c>
      <c r="K18" s="201">
        <v>0</v>
      </c>
      <c r="L18" s="201">
        <v>0</v>
      </c>
      <c r="M18" s="346">
        <f t="shared" si="0"/>
        <v>1959</v>
      </c>
      <c r="N18" s="346">
        <f t="shared" si="1"/>
        <v>3920</v>
      </c>
      <c r="O18" s="23" t="s">
        <v>23</v>
      </c>
      <c r="P18" s="1106" t="s">
        <v>33</v>
      </c>
    </row>
    <row r="19" spans="1:16" ht="18" customHeight="1" thickTop="1" thickBot="1">
      <c r="A19" s="1119"/>
      <c r="B19" s="89" t="s">
        <v>7</v>
      </c>
      <c r="C19" s="481">
        <v>2</v>
      </c>
      <c r="D19" s="481">
        <v>1</v>
      </c>
      <c r="E19" s="201">
        <v>3</v>
      </c>
      <c r="F19" s="201">
        <v>3</v>
      </c>
      <c r="G19" s="201">
        <v>2</v>
      </c>
      <c r="H19" s="201">
        <v>2</v>
      </c>
      <c r="I19" s="201">
        <v>0</v>
      </c>
      <c r="J19" s="201">
        <v>2</v>
      </c>
      <c r="K19" s="201">
        <v>0</v>
      </c>
      <c r="L19" s="201">
        <v>0</v>
      </c>
      <c r="M19" s="346">
        <f>K19+I19+G19+E19+C19</f>
        <v>7</v>
      </c>
      <c r="N19" s="346">
        <f t="shared" si="1"/>
        <v>8</v>
      </c>
      <c r="O19" s="23" t="s">
        <v>25</v>
      </c>
      <c r="P19" s="1107"/>
    </row>
    <row r="20" spans="1:16" ht="18" customHeight="1" thickTop="1" thickBot="1">
      <c r="A20" s="1115" t="s">
        <v>34</v>
      </c>
      <c r="B20" s="87" t="s">
        <v>22</v>
      </c>
      <c r="C20" s="482">
        <v>153</v>
      </c>
      <c r="D20" s="482">
        <v>214</v>
      </c>
      <c r="E20" s="200">
        <v>647</v>
      </c>
      <c r="F20" s="200">
        <v>939</v>
      </c>
      <c r="G20" s="200">
        <v>373</v>
      </c>
      <c r="H20" s="200">
        <v>399</v>
      </c>
      <c r="I20" s="200">
        <v>385</v>
      </c>
      <c r="J20" s="200">
        <v>444</v>
      </c>
      <c r="K20" s="200">
        <v>0</v>
      </c>
      <c r="L20" s="200">
        <v>0</v>
      </c>
      <c r="M20" s="347">
        <f t="shared" si="0"/>
        <v>1558</v>
      </c>
      <c r="N20" s="347">
        <f t="shared" si="1"/>
        <v>1996</v>
      </c>
      <c r="O20" s="27" t="s">
        <v>23</v>
      </c>
      <c r="P20" s="1109" t="s">
        <v>35</v>
      </c>
    </row>
    <row r="21" spans="1:16" ht="18" customHeight="1" thickTop="1" thickBot="1">
      <c r="A21" s="1122"/>
      <c r="B21" s="87" t="s">
        <v>7</v>
      </c>
      <c r="C21" s="482">
        <v>1</v>
      </c>
      <c r="D21" s="482">
        <v>3</v>
      </c>
      <c r="E21" s="200">
        <v>4</v>
      </c>
      <c r="F21" s="200">
        <v>4</v>
      </c>
      <c r="G21" s="200">
        <v>3</v>
      </c>
      <c r="H21" s="200">
        <v>2</v>
      </c>
      <c r="I21" s="200">
        <v>2</v>
      </c>
      <c r="J21" s="200">
        <v>2</v>
      </c>
      <c r="K21" s="200">
        <v>0</v>
      </c>
      <c r="L21" s="200">
        <v>0</v>
      </c>
      <c r="M21" s="347">
        <f t="shared" si="0"/>
        <v>10</v>
      </c>
      <c r="N21" s="347">
        <f t="shared" si="1"/>
        <v>11</v>
      </c>
      <c r="O21" s="27" t="s">
        <v>25</v>
      </c>
      <c r="P21" s="1110"/>
    </row>
    <row r="22" spans="1:16" ht="18" customHeight="1" thickTop="1" thickBot="1">
      <c r="A22" s="1120" t="s">
        <v>324</v>
      </c>
      <c r="B22" s="89" t="s">
        <v>22</v>
      </c>
      <c r="C22" s="481">
        <v>42</v>
      </c>
      <c r="D22" s="481">
        <v>53</v>
      </c>
      <c r="E22" s="201">
        <v>237</v>
      </c>
      <c r="F22" s="201">
        <v>261</v>
      </c>
      <c r="G22" s="201">
        <v>95</v>
      </c>
      <c r="H22" s="201">
        <v>112</v>
      </c>
      <c r="I22" s="201">
        <v>86</v>
      </c>
      <c r="J22" s="201">
        <v>87</v>
      </c>
      <c r="K22" s="201">
        <v>0</v>
      </c>
      <c r="L22" s="201">
        <v>0</v>
      </c>
      <c r="M22" s="346">
        <f t="shared" si="0"/>
        <v>460</v>
      </c>
      <c r="N22" s="346">
        <f t="shared" si="1"/>
        <v>513</v>
      </c>
      <c r="O22" s="23" t="s">
        <v>23</v>
      </c>
      <c r="P22" s="1106" t="s">
        <v>594</v>
      </c>
    </row>
    <row r="23" spans="1:16" ht="18" customHeight="1" thickTop="1" thickBot="1">
      <c r="A23" s="1121"/>
      <c r="B23" s="38" t="s">
        <v>7</v>
      </c>
      <c r="C23" s="483">
        <v>1</v>
      </c>
      <c r="D23" s="483">
        <v>1</v>
      </c>
      <c r="E23" s="204">
        <v>3</v>
      </c>
      <c r="F23" s="204">
        <v>1</v>
      </c>
      <c r="G23" s="204">
        <v>1</v>
      </c>
      <c r="H23" s="204">
        <v>1</v>
      </c>
      <c r="I23" s="204">
        <v>1</v>
      </c>
      <c r="J23" s="204">
        <v>1</v>
      </c>
      <c r="K23" s="204">
        <v>0</v>
      </c>
      <c r="L23" s="204">
        <v>0</v>
      </c>
      <c r="M23" s="348">
        <f t="shared" si="0"/>
        <v>6</v>
      </c>
      <c r="N23" s="348">
        <f t="shared" si="1"/>
        <v>4</v>
      </c>
      <c r="O23" s="31" t="s">
        <v>25</v>
      </c>
      <c r="P23" s="1108"/>
    </row>
    <row r="24" spans="1:16" ht="18" customHeight="1" thickTop="1" thickBot="1">
      <c r="A24" s="1115" t="s">
        <v>1247</v>
      </c>
      <c r="B24" s="87" t="s">
        <v>22</v>
      </c>
      <c r="C24" s="482">
        <v>200</v>
      </c>
      <c r="D24" s="482">
        <v>237</v>
      </c>
      <c r="E24" s="200">
        <v>911</v>
      </c>
      <c r="F24" s="200">
        <v>960</v>
      </c>
      <c r="G24" s="200">
        <v>365</v>
      </c>
      <c r="H24" s="200">
        <v>398</v>
      </c>
      <c r="I24" s="200">
        <v>409</v>
      </c>
      <c r="J24" s="200">
        <v>343</v>
      </c>
      <c r="K24" s="200">
        <v>0</v>
      </c>
      <c r="L24" s="200">
        <v>0</v>
      </c>
      <c r="M24" s="347">
        <f t="shared" ref="M24:M25" si="2">K24+I24+G24+E24+C24</f>
        <v>1885</v>
      </c>
      <c r="N24" s="347">
        <f t="shared" ref="N24:N25" si="3">L24+J24+H24+F24+D24</f>
        <v>1938</v>
      </c>
      <c r="O24" s="27" t="s">
        <v>23</v>
      </c>
      <c r="P24" s="1109" t="s">
        <v>1248</v>
      </c>
    </row>
    <row r="25" spans="1:16" ht="18" customHeight="1" thickTop="1">
      <c r="A25" s="1116"/>
      <c r="B25" s="33" t="s">
        <v>7</v>
      </c>
      <c r="C25" s="898">
        <v>1</v>
      </c>
      <c r="D25" s="898">
        <v>4</v>
      </c>
      <c r="E25" s="205">
        <v>5</v>
      </c>
      <c r="F25" s="205">
        <v>5</v>
      </c>
      <c r="G25" s="205">
        <v>4</v>
      </c>
      <c r="H25" s="205">
        <v>4</v>
      </c>
      <c r="I25" s="205">
        <v>3</v>
      </c>
      <c r="J25" s="205">
        <v>4</v>
      </c>
      <c r="K25" s="205">
        <v>0</v>
      </c>
      <c r="L25" s="205">
        <v>0</v>
      </c>
      <c r="M25" s="899">
        <f t="shared" si="2"/>
        <v>13</v>
      </c>
      <c r="N25" s="899">
        <f t="shared" si="3"/>
        <v>17</v>
      </c>
      <c r="O25" s="900" t="s">
        <v>25</v>
      </c>
      <c r="P25" s="1117"/>
    </row>
    <row r="26" spans="1:16" ht="24.75" customHeight="1" thickBot="1">
      <c r="A26" s="1097" t="s">
        <v>8</v>
      </c>
      <c r="B26" s="901" t="s">
        <v>22</v>
      </c>
      <c r="C26" s="905">
        <f>SUM(C10+C12+C14+C16+C18+C20+C22+C24)</f>
        <v>3779</v>
      </c>
      <c r="D26" s="905">
        <f t="shared" ref="D26:N26" si="4">SUM(D10+D12+D14+D16+D18+D20+D22+D24)</f>
        <v>4257</v>
      </c>
      <c r="E26" s="902">
        <f t="shared" si="4"/>
        <v>22522</v>
      </c>
      <c r="F26" s="902">
        <f t="shared" si="4"/>
        <v>25119</v>
      </c>
      <c r="G26" s="902">
        <f t="shared" si="4"/>
        <v>11248</v>
      </c>
      <c r="H26" s="902">
        <f t="shared" si="4"/>
        <v>12323</v>
      </c>
      <c r="I26" s="902">
        <f t="shared" si="4"/>
        <v>10366</v>
      </c>
      <c r="J26" s="902">
        <f t="shared" si="4"/>
        <v>11962</v>
      </c>
      <c r="K26" s="902">
        <f t="shared" si="4"/>
        <v>665</v>
      </c>
      <c r="L26" s="902">
        <f t="shared" si="4"/>
        <v>0</v>
      </c>
      <c r="M26" s="902">
        <f t="shared" si="4"/>
        <v>48580</v>
      </c>
      <c r="N26" s="902">
        <f t="shared" si="4"/>
        <v>53661</v>
      </c>
      <c r="O26" s="906" t="s">
        <v>23</v>
      </c>
      <c r="P26" s="1104" t="s">
        <v>36</v>
      </c>
    </row>
    <row r="27" spans="1:16" ht="24.75" customHeight="1" thickTop="1">
      <c r="A27" s="1098"/>
      <c r="B27" s="903" t="s">
        <v>7</v>
      </c>
      <c r="C27" s="907">
        <f>SUM(C11+C13+C15+C17+C19+C21+C23+C25)</f>
        <v>31</v>
      </c>
      <c r="D27" s="907">
        <f t="shared" ref="D27:N27" si="5">SUM(D11+D13+D15+D17+D19+D21+D23+D25)</f>
        <v>35</v>
      </c>
      <c r="E27" s="904">
        <f t="shared" si="5"/>
        <v>53</v>
      </c>
      <c r="F27" s="904">
        <f t="shared" si="5"/>
        <v>50</v>
      </c>
      <c r="G27" s="904">
        <f t="shared" si="5"/>
        <v>30</v>
      </c>
      <c r="H27" s="904">
        <f t="shared" si="5"/>
        <v>28</v>
      </c>
      <c r="I27" s="904">
        <f t="shared" si="5"/>
        <v>26</v>
      </c>
      <c r="J27" s="904">
        <f t="shared" si="5"/>
        <v>27</v>
      </c>
      <c r="K27" s="904">
        <f t="shared" si="5"/>
        <v>2</v>
      </c>
      <c r="L27" s="904">
        <f t="shared" si="5"/>
        <v>0</v>
      </c>
      <c r="M27" s="904">
        <f t="shared" si="5"/>
        <v>142</v>
      </c>
      <c r="N27" s="904">
        <f t="shared" si="5"/>
        <v>140</v>
      </c>
      <c r="O27" s="908" t="s">
        <v>25</v>
      </c>
      <c r="P27" s="1105"/>
    </row>
  </sheetData>
  <mergeCells count="43">
    <mergeCell ref="A24:A25"/>
    <mergeCell ref="P24:P25"/>
    <mergeCell ref="A3:P3"/>
    <mergeCell ref="A10:A11"/>
    <mergeCell ref="A14:A15"/>
    <mergeCell ref="A18:A19"/>
    <mergeCell ref="A22:A23"/>
    <mergeCell ref="P12:P13"/>
    <mergeCell ref="I8:I9"/>
    <mergeCell ref="M6:N7"/>
    <mergeCell ref="A20:A21"/>
    <mergeCell ref="A16:A17"/>
    <mergeCell ref="A12:A13"/>
    <mergeCell ref="P10:P11"/>
    <mergeCell ref="P14:P15"/>
    <mergeCell ref="K6:L6"/>
    <mergeCell ref="K7:L7"/>
    <mergeCell ref="O6:P9"/>
    <mergeCell ref="E8:E9"/>
    <mergeCell ref="F8:F9"/>
    <mergeCell ref="G8:G9"/>
    <mergeCell ref="H8:H9"/>
    <mergeCell ref="P26:P27"/>
    <mergeCell ref="P18:P19"/>
    <mergeCell ref="P22:P23"/>
    <mergeCell ref="P20:P21"/>
    <mergeCell ref="P16:P17"/>
    <mergeCell ref="A2:P2"/>
    <mergeCell ref="A4:P4"/>
    <mergeCell ref="A1:P1"/>
    <mergeCell ref="A26:A27"/>
    <mergeCell ref="L8:L9"/>
    <mergeCell ref="K8:K9"/>
    <mergeCell ref="J8:J9"/>
    <mergeCell ref="E6:F7"/>
    <mergeCell ref="G6:H7"/>
    <mergeCell ref="I6:J7"/>
    <mergeCell ref="A6:B9"/>
    <mergeCell ref="M8:M9"/>
    <mergeCell ref="N8:N9"/>
    <mergeCell ref="C6:D7"/>
    <mergeCell ref="C8:C9"/>
    <mergeCell ref="D8:D9"/>
  </mergeCells>
  <phoneticPr fontId="19" type="noConversion"/>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rightToLeft="1" view="pageBreakPreview" zoomScaleNormal="100" zoomScaleSheetLayoutView="100" workbookViewId="0">
      <selection activeCell="J8" sqref="J8"/>
    </sheetView>
  </sheetViews>
  <sheetFormatPr defaultRowHeight="12.75"/>
  <cols>
    <col min="1" max="1" width="25.7109375" style="359" customWidth="1"/>
    <col min="2" max="9" width="9.7109375" style="359" customWidth="1"/>
    <col min="10" max="10" width="10.7109375" style="359" customWidth="1"/>
    <col min="11" max="11" width="25.7109375" style="359" customWidth="1"/>
    <col min="12" max="16384" width="9.140625" style="355"/>
  </cols>
  <sheetData>
    <row r="1" spans="1:11" s="21" customFormat="1" ht="20.100000000000001" customHeight="1">
      <c r="A1" s="909" t="s">
        <v>919</v>
      </c>
      <c r="B1" s="909"/>
      <c r="C1" s="909"/>
      <c r="D1" s="909"/>
      <c r="E1" s="909"/>
      <c r="F1" s="909"/>
      <c r="G1" s="909"/>
      <c r="H1" s="909"/>
      <c r="I1" s="909"/>
      <c r="J1" s="909"/>
      <c r="K1" s="909"/>
    </row>
    <row r="2" spans="1:11" s="22" customFormat="1" ht="20.100000000000001" customHeight="1">
      <c r="A2" s="914" t="s">
        <v>1160</v>
      </c>
      <c r="B2" s="914"/>
      <c r="C2" s="914"/>
      <c r="D2" s="914"/>
      <c r="E2" s="914"/>
      <c r="F2" s="914"/>
      <c r="G2" s="914"/>
      <c r="H2" s="914"/>
      <c r="I2" s="914"/>
      <c r="J2" s="914"/>
      <c r="K2" s="914"/>
    </row>
    <row r="3" spans="1:11" s="21" customFormat="1" ht="31.5" customHeight="1">
      <c r="A3" s="922" t="s">
        <v>1122</v>
      </c>
      <c r="B3" s="922"/>
      <c r="C3" s="922"/>
      <c r="D3" s="922"/>
      <c r="E3" s="922"/>
      <c r="F3" s="922"/>
      <c r="G3" s="922"/>
      <c r="H3" s="922"/>
      <c r="I3" s="922"/>
      <c r="J3" s="922"/>
      <c r="K3" s="922"/>
    </row>
    <row r="4" spans="1:11" s="21" customFormat="1" ht="20.100000000000001" customHeight="1">
      <c r="A4" s="923" t="s">
        <v>1157</v>
      </c>
      <c r="B4" s="923"/>
      <c r="C4" s="923"/>
      <c r="D4" s="923"/>
      <c r="E4" s="923"/>
      <c r="F4" s="923"/>
      <c r="G4" s="923"/>
      <c r="H4" s="923"/>
      <c r="I4" s="923"/>
      <c r="J4" s="923"/>
      <c r="K4" s="923"/>
    </row>
    <row r="5" spans="1:11" s="21" customFormat="1" ht="20.100000000000001" customHeight="1">
      <c r="A5" s="14" t="s">
        <v>1344</v>
      </c>
      <c r="B5" s="17"/>
      <c r="C5" s="17"/>
      <c r="D5" s="17"/>
      <c r="E5" s="17"/>
      <c r="F5" s="17"/>
      <c r="G5" s="17"/>
      <c r="H5" s="17"/>
      <c r="I5" s="17"/>
      <c r="J5" s="17"/>
      <c r="K5" s="43" t="s">
        <v>1345</v>
      </c>
    </row>
    <row r="6" spans="1:11" s="352" customFormat="1" ht="25.5" customHeight="1" thickBot="1">
      <c r="A6" s="926" t="s">
        <v>527</v>
      </c>
      <c r="B6" s="910" t="s">
        <v>698</v>
      </c>
      <c r="C6" s="1125"/>
      <c r="D6" s="911"/>
      <c r="E6" s="910" t="s">
        <v>699</v>
      </c>
      <c r="F6" s="1125"/>
      <c r="G6" s="1125"/>
      <c r="H6" s="910" t="s">
        <v>684</v>
      </c>
      <c r="I6" s="911"/>
      <c r="J6" s="1126" t="s">
        <v>276</v>
      </c>
      <c r="K6" s="1128" t="s">
        <v>556</v>
      </c>
    </row>
    <row r="7" spans="1:11" s="352" customFormat="1" ht="25.5" customHeight="1" thickTop="1">
      <c r="A7" s="927"/>
      <c r="B7" s="85" t="s">
        <v>267</v>
      </c>
      <c r="C7" s="85" t="s">
        <v>783</v>
      </c>
      <c r="D7" s="85" t="s">
        <v>915</v>
      </c>
      <c r="E7" s="85" t="s">
        <v>267</v>
      </c>
      <c r="F7" s="85" t="s">
        <v>268</v>
      </c>
      <c r="G7" s="85" t="s">
        <v>915</v>
      </c>
      <c r="H7" s="85" t="s">
        <v>267</v>
      </c>
      <c r="I7" s="85" t="s">
        <v>268</v>
      </c>
      <c r="J7" s="1127"/>
      <c r="K7" s="1129"/>
    </row>
    <row r="8" spans="1:11" ht="21.75" customHeight="1" thickBot="1">
      <c r="A8" s="138" t="s">
        <v>202</v>
      </c>
      <c r="B8" s="731">
        <f>SUM(B9:B13)</f>
        <v>223</v>
      </c>
      <c r="C8" s="731">
        <f>SUM(C9:C13)</f>
        <v>3811</v>
      </c>
      <c r="D8" s="731">
        <f>SUM(B8:C8)</f>
        <v>4034</v>
      </c>
      <c r="E8" s="731">
        <f>SUM(E9:E13)</f>
        <v>2824</v>
      </c>
      <c r="F8" s="731">
        <f>SUM(F9:F13)</f>
        <v>6870</v>
      </c>
      <c r="G8" s="731">
        <f>SUM(E8:F8)</f>
        <v>9694</v>
      </c>
      <c r="H8" s="731">
        <f>SUM(B8+E8)</f>
        <v>3047</v>
      </c>
      <c r="I8" s="731">
        <f>SUM(C8+F8)</f>
        <v>10681</v>
      </c>
      <c r="J8" s="732">
        <f t="shared" ref="J8:J14" si="0">SUM(H8:I8)</f>
        <v>13728</v>
      </c>
      <c r="K8" s="354" t="s">
        <v>48</v>
      </c>
    </row>
    <row r="9" spans="1:11" ht="27" customHeight="1" thickTop="1" thickBot="1">
      <c r="A9" s="714" t="s">
        <v>1150</v>
      </c>
      <c r="B9" s="200">
        <v>0</v>
      </c>
      <c r="C9" s="200">
        <v>717</v>
      </c>
      <c r="D9" s="200">
        <f t="shared" ref="D9:D13" si="1">SUM(B9:C9)</f>
        <v>717</v>
      </c>
      <c r="E9" s="200">
        <v>0</v>
      </c>
      <c r="F9" s="200">
        <v>519</v>
      </c>
      <c r="G9" s="200">
        <f t="shared" ref="G9:G13" si="2">SUM(E9:F9)</f>
        <v>519</v>
      </c>
      <c r="H9" s="200">
        <f t="shared" ref="H9:H13" si="3">SUM(B9+E9)</f>
        <v>0</v>
      </c>
      <c r="I9" s="200">
        <f t="shared" ref="I9:I13" si="4">SUM(C9+F9)</f>
        <v>1236</v>
      </c>
      <c r="J9" s="347">
        <f t="shared" si="0"/>
        <v>1236</v>
      </c>
      <c r="K9" s="140" t="s">
        <v>639</v>
      </c>
    </row>
    <row r="10" spans="1:11" ht="27" customHeight="1" thickTop="1" thickBot="1">
      <c r="A10" s="713" t="s">
        <v>327</v>
      </c>
      <c r="B10" s="201">
        <v>23</v>
      </c>
      <c r="C10" s="201">
        <v>2212</v>
      </c>
      <c r="D10" s="201">
        <f t="shared" si="1"/>
        <v>2235</v>
      </c>
      <c r="E10" s="201">
        <v>220</v>
      </c>
      <c r="F10" s="201">
        <v>4104</v>
      </c>
      <c r="G10" s="201">
        <f t="shared" si="2"/>
        <v>4324</v>
      </c>
      <c r="H10" s="201">
        <f t="shared" si="3"/>
        <v>243</v>
      </c>
      <c r="I10" s="201">
        <f t="shared" si="4"/>
        <v>6316</v>
      </c>
      <c r="J10" s="346">
        <f t="shared" si="0"/>
        <v>6559</v>
      </c>
      <c r="K10" s="139" t="s">
        <v>553</v>
      </c>
    </row>
    <row r="11" spans="1:11" ht="27" customHeight="1" thickTop="1" thickBot="1">
      <c r="A11" s="714" t="s">
        <v>953</v>
      </c>
      <c r="B11" s="200">
        <v>125</v>
      </c>
      <c r="C11" s="200">
        <v>531</v>
      </c>
      <c r="D11" s="200">
        <f t="shared" si="1"/>
        <v>656</v>
      </c>
      <c r="E11" s="200">
        <v>1234</v>
      </c>
      <c r="F11" s="200">
        <v>991</v>
      </c>
      <c r="G11" s="200">
        <f t="shared" si="2"/>
        <v>2225</v>
      </c>
      <c r="H11" s="200">
        <f t="shared" si="3"/>
        <v>1359</v>
      </c>
      <c r="I11" s="200">
        <f t="shared" si="4"/>
        <v>1522</v>
      </c>
      <c r="J11" s="347">
        <f t="shared" si="0"/>
        <v>2881</v>
      </c>
      <c r="K11" s="140" t="s">
        <v>4</v>
      </c>
    </row>
    <row r="12" spans="1:11" ht="27" customHeight="1" thickTop="1" thickBot="1">
      <c r="A12" s="713" t="s">
        <v>326</v>
      </c>
      <c r="B12" s="201">
        <v>70</v>
      </c>
      <c r="C12" s="201">
        <v>351</v>
      </c>
      <c r="D12" s="201">
        <f t="shared" si="1"/>
        <v>421</v>
      </c>
      <c r="E12" s="201">
        <v>1294</v>
      </c>
      <c r="F12" s="201">
        <v>1256</v>
      </c>
      <c r="G12" s="201">
        <f t="shared" si="2"/>
        <v>2550</v>
      </c>
      <c r="H12" s="201">
        <f t="shared" si="3"/>
        <v>1364</v>
      </c>
      <c r="I12" s="201">
        <f t="shared" si="4"/>
        <v>1607</v>
      </c>
      <c r="J12" s="346">
        <f t="shared" si="0"/>
        <v>2971</v>
      </c>
      <c r="K12" s="139" t="s">
        <v>6</v>
      </c>
    </row>
    <row r="13" spans="1:11" ht="27" customHeight="1" thickTop="1">
      <c r="A13" s="715" t="s">
        <v>325</v>
      </c>
      <c r="B13" s="202">
        <v>5</v>
      </c>
      <c r="C13" s="202">
        <v>0</v>
      </c>
      <c r="D13" s="202">
        <f t="shared" si="1"/>
        <v>5</v>
      </c>
      <c r="E13" s="202">
        <v>76</v>
      </c>
      <c r="F13" s="202">
        <v>0</v>
      </c>
      <c r="G13" s="202">
        <f t="shared" si="2"/>
        <v>76</v>
      </c>
      <c r="H13" s="202">
        <f t="shared" si="3"/>
        <v>81</v>
      </c>
      <c r="I13" s="202">
        <f t="shared" si="4"/>
        <v>0</v>
      </c>
      <c r="J13" s="356">
        <f t="shared" si="0"/>
        <v>81</v>
      </c>
      <c r="K13" s="141" t="s">
        <v>19</v>
      </c>
    </row>
    <row r="14" spans="1:11" ht="27" customHeight="1">
      <c r="A14" s="617" t="s">
        <v>516</v>
      </c>
      <c r="B14" s="733">
        <v>394</v>
      </c>
      <c r="C14" s="733">
        <v>4546</v>
      </c>
      <c r="D14" s="733">
        <f>SUM(B14:C14)</f>
        <v>4940</v>
      </c>
      <c r="E14" s="733">
        <v>1044</v>
      </c>
      <c r="F14" s="733">
        <v>1171</v>
      </c>
      <c r="G14" s="733">
        <f>SUM(E14:F14)</f>
        <v>2215</v>
      </c>
      <c r="H14" s="733">
        <f>SUM(B14+E14)</f>
        <v>1438</v>
      </c>
      <c r="I14" s="733">
        <f>SUM(C14+F14)</f>
        <v>5717</v>
      </c>
      <c r="J14" s="733">
        <f t="shared" si="0"/>
        <v>7155</v>
      </c>
      <c r="K14" s="616" t="s">
        <v>204</v>
      </c>
    </row>
    <row r="15" spans="1:11" ht="30" customHeight="1">
      <c r="A15" s="715" t="s">
        <v>41</v>
      </c>
      <c r="B15" s="357">
        <f>SUM(B8+B14)</f>
        <v>617</v>
      </c>
      <c r="C15" s="357">
        <f>SUM(C8+C14)</f>
        <v>8357</v>
      </c>
      <c r="D15" s="357">
        <f>SUM(D8+D14)</f>
        <v>8974</v>
      </c>
      <c r="E15" s="357">
        <f t="shared" ref="E15:G15" si="5">SUM(E8+E14)</f>
        <v>3868</v>
      </c>
      <c r="F15" s="357">
        <f t="shared" si="5"/>
        <v>8041</v>
      </c>
      <c r="G15" s="357">
        <f t="shared" si="5"/>
        <v>11909</v>
      </c>
      <c r="H15" s="357">
        <f t="shared" ref="H15:J15" si="6">SUM(H8+H14)</f>
        <v>4485</v>
      </c>
      <c r="I15" s="357">
        <f t="shared" si="6"/>
        <v>16398</v>
      </c>
      <c r="J15" s="357">
        <f t="shared" si="6"/>
        <v>20883</v>
      </c>
      <c r="K15" s="141" t="s">
        <v>18</v>
      </c>
    </row>
    <row r="18" spans="1:7">
      <c r="A18" s="358"/>
      <c r="B18" s="12"/>
      <c r="C18" s="12"/>
      <c r="D18" s="13"/>
      <c r="E18" s="12"/>
      <c r="F18" s="12"/>
      <c r="G18" s="186"/>
    </row>
    <row r="19" spans="1:7">
      <c r="A19" s="358"/>
      <c r="B19" s="358"/>
      <c r="C19" s="358"/>
      <c r="D19" s="358"/>
      <c r="E19" s="358"/>
      <c r="F19" s="358"/>
      <c r="G19" s="186"/>
    </row>
    <row r="20" spans="1:7">
      <c r="A20" s="358"/>
      <c r="B20" s="358"/>
      <c r="C20" s="358"/>
      <c r="D20" s="358"/>
      <c r="E20" s="358"/>
      <c r="F20" s="358"/>
      <c r="G20" s="186"/>
    </row>
    <row r="21" spans="1:7">
      <c r="A21" s="358"/>
      <c r="B21" s="358"/>
      <c r="C21" s="358"/>
      <c r="D21" s="358"/>
      <c r="E21" s="358"/>
      <c r="F21" s="358"/>
      <c r="G21" s="186"/>
    </row>
    <row r="22" spans="1:7">
      <c r="A22" s="358"/>
      <c r="B22" s="358"/>
      <c r="C22" s="358"/>
      <c r="D22" s="358"/>
      <c r="E22" s="358"/>
      <c r="F22" s="358"/>
      <c r="G22" s="186"/>
    </row>
    <row r="23" spans="1:7">
      <c r="A23" s="358"/>
      <c r="B23" s="358"/>
      <c r="C23" s="358"/>
      <c r="D23" s="358"/>
      <c r="E23" s="358"/>
      <c r="F23" s="358"/>
      <c r="G23" s="186"/>
    </row>
    <row r="24" spans="1:7">
      <c r="A24" s="358"/>
      <c r="B24" s="358"/>
      <c r="C24" s="358"/>
      <c r="D24" s="358"/>
      <c r="E24" s="358"/>
      <c r="F24" s="358"/>
      <c r="G24" s="186"/>
    </row>
  </sheetData>
  <mergeCells count="10">
    <mergeCell ref="A1:K1"/>
    <mergeCell ref="A6:A7"/>
    <mergeCell ref="B6:D6"/>
    <mergeCell ref="E6:G6"/>
    <mergeCell ref="H6:I6"/>
    <mergeCell ref="J6:J7"/>
    <mergeCell ref="K6:K7"/>
    <mergeCell ref="A4:K4"/>
    <mergeCell ref="A3:K3"/>
    <mergeCell ref="A2:K2"/>
  </mergeCells>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rightToLeft="1" view="pageBreakPreview" zoomScaleNormal="100" zoomScaleSheetLayoutView="100" workbookViewId="0">
      <selection activeCell="E13" sqref="E13"/>
    </sheetView>
  </sheetViews>
  <sheetFormatPr defaultRowHeight="14.25"/>
  <cols>
    <col min="1" max="1" width="15.140625" style="186" customWidth="1"/>
    <col min="2" max="2" width="11.140625" style="368" customWidth="1"/>
    <col min="3" max="3" width="11.7109375" style="186" hidden="1" customWidth="1"/>
    <col min="4" max="8" width="14.28515625" style="186" customWidth="1"/>
    <col min="9" max="9" width="9.85546875" style="186" customWidth="1"/>
    <col min="10" max="10" width="16.140625" style="186" customWidth="1"/>
    <col min="11" max="11" width="21.42578125" style="186" customWidth="1"/>
    <col min="12" max="16384" width="9.140625" style="15"/>
  </cols>
  <sheetData>
    <row r="1" spans="1:11" s="50" customFormat="1" ht="20.100000000000001" customHeight="1">
      <c r="A1" s="909" t="s">
        <v>530</v>
      </c>
      <c r="B1" s="909"/>
      <c r="C1" s="909"/>
      <c r="D1" s="909"/>
      <c r="E1" s="909"/>
      <c r="F1" s="909"/>
      <c r="G1" s="909"/>
      <c r="H1" s="909"/>
      <c r="I1" s="909"/>
      <c r="J1" s="909"/>
      <c r="K1" s="2"/>
    </row>
    <row r="2" spans="1:11" s="51" customFormat="1" ht="20.100000000000001" customHeight="1">
      <c r="A2" s="914" t="s">
        <v>1158</v>
      </c>
      <c r="B2" s="914"/>
      <c r="C2" s="914"/>
      <c r="D2" s="914"/>
      <c r="E2" s="914"/>
      <c r="F2" s="914"/>
      <c r="G2" s="914"/>
      <c r="H2" s="914"/>
      <c r="I2" s="914"/>
      <c r="J2" s="914"/>
      <c r="K2" s="2"/>
    </row>
    <row r="3" spans="1:11" s="50" customFormat="1" ht="20.100000000000001" customHeight="1">
      <c r="A3" s="922" t="s">
        <v>529</v>
      </c>
      <c r="B3" s="922"/>
      <c r="C3" s="922"/>
      <c r="D3" s="922"/>
      <c r="E3" s="922"/>
      <c r="F3" s="922"/>
      <c r="G3" s="922"/>
      <c r="H3" s="922"/>
      <c r="I3" s="922"/>
      <c r="J3" s="922"/>
      <c r="K3" s="3"/>
    </row>
    <row r="4" spans="1:11" s="50" customFormat="1" ht="20.100000000000001" customHeight="1">
      <c r="A4" s="923" t="s">
        <v>1159</v>
      </c>
      <c r="B4" s="923"/>
      <c r="C4" s="923"/>
      <c r="D4" s="923"/>
      <c r="E4" s="923"/>
      <c r="F4" s="923"/>
      <c r="G4" s="923"/>
      <c r="H4" s="923"/>
      <c r="I4" s="923"/>
      <c r="J4" s="923"/>
      <c r="K4" s="3"/>
    </row>
    <row r="5" spans="1:11" ht="20.100000000000001" customHeight="1">
      <c r="A5" s="14" t="s">
        <v>1346</v>
      </c>
      <c r="B5" s="360"/>
      <c r="C5" s="361"/>
      <c r="D5" s="361"/>
      <c r="E5" s="361"/>
      <c r="F5" s="361"/>
      <c r="G5" s="361"/>
      <c r="H5" s="361"/>
      <c r="I5" s="361"/>
      <c r="J5" s="43" t="s">
        <v>1347</v>
      </c>
      <c r="K5" s="15"/>
    </row>
    <row r="6" spans="1:11" s="352" customFormat="1" ht="22.5" customHeight="1" thickBot="1">
      <c r="A6" s="1130" t="s">
        <v>265</v>
      </c>
      <c r="B6" s="1130"/>
      <c r="C6" s="1124" t="s">
        <v>186</v>
      </c>
      <c r="D6" s="1134" t="s">
        <v>617</v>
      </c>
      <c r="E6" s="1134" t="s">
        <v>726</v>
      </c>
      <c r="F6" s="1134" t="s">
        <v>821</v>
      </c>
      <c r="G6" s="1124" t="s">
        <v>1006</v>
      </c>
      <c r="H6" s="1124" t="s">
        <v>1157</v>
      </c>
      <c r="I6" s="1112" t="s">
        <v>269</v>
      </c>
      <c r="J6" s="1112"/>
    </row>
    <row r="7" spans="1:11" s="352" customFormat="1" ht="22.5" customHeight="1" thickTop="1" thickBot="1">
      <c r="A7" s="1131"/>
      <c r="B7" s="1131"/>
      <c r="C7" s="1133"/>
      <c r="D7" s="1135"/>
      <c r="E7" s="1135"/>
      <c r="F7" s="1135"/>
      <c r="G7" s="1133"/>
      <c r="H7" s="1133"/>
      <c r="I7" s="1113"/>
      <c r="J7" s="1113"/>
    </row>
    <row r="8" spans="1:11" s="352" customFormat="1" ht="22.5" customHeight="1" thickTop="1">
      <c r="A8" s="1132"/>
      <c r="B8" s="1132"/>
      <c r="C8" s="1100"/>
      <c r="D8" s="1136"/>
      <c r="E8" s="1136"/>
      <c r="F8" s="1136"/>
      <c r="G8" s="1100"/>
      <c r="H8" s="1100"/>
      <c r="I8" s="1114"/>
      <c r="J8" s="1114"/>
    </row>
    <row r="9" spans="1:11" ht="21.75" customHeight="1" thickBot="1">
      <c r="A9" s="924" t="s">
        <v>42</v>
      </c>
      <c r="B9" s="258" t="s">
        <v>10</v>
      </c>
      <c r="C9" s="45">
        <v>6186</v>
      </c>
      <c r="D9" s="199">
        <v>7034</v>
      </c>
      <c r="E9" s="199">
        <v>7835</v>
      </c>
      <c r="F9" s="199">
        <v>7196</v>
      </c>
      <c r="G9" s="199">
        <v>5780</v>
      </c>
      <c r="H9" s="199">
        <v>5824</v>
      </c>
      <c r="I9" s="256" t="s">
        <v>12</v>
      </c>
      <c r="J9" s="921" t="s">
        <v>44</v>
      </c>
      <c r="K9" s="15"/>
    </row>
    <row r="10" spans="1:11" ht="21.75" customHeight="1" thickTop="1" thickBot="1">
      <c r="A10" s="925"/>
      <c r="B10" s="259" t="s">
        <v>11</v>
      </c>
      <c r="C10" s="34">
        <v>4049</v>
      </c>
      <c r="D10" s="201">
        <v>4947</v>
      </c>
      <c r="E10" s="201">
        <v>5714</v>
      </c>
      <c r="F10" s="201">
        <v>4914</v>
      </c>
      <c r="G10" s="201">
        <v>3760</v>
      </c>
      <c r="H10" s="201">
        <v>3790</v>
      </c>
      <c r="I10" s="257" t="s">
        <v>13</v>
      </c>
      <c r="J10" s="1143"/>
      <c r="K10" s="15"/>
    </row>
    <row r="11" spans="1:11" ht="21.75" customHeight="1" thickTop="1" thickBot="1">
      <c r="A11" s="925"/>
      <c r="B11" s="259" t="s">
        <v>8</v>
      </c>
      <c r="C11" s="362">
        <f t="shared" ref="C11" si="0">SUM(C10+C9)</f>
        <v>10235</v>
      </c>
      <c r="D11" s="363">
        <f t="shared" ref="D11:G11" si="1">SUM(D10+D9)</f>
        <v>11981</v>
      </c>
      <c r="E11" s="363">
        <f t="shared" si="1"/>
        <v>13549</v>
      </c>
      <c r="F11" s="363">
        <f t="shared" si="1"/>
        <v>12110</v>
      </c>
      <c r="G11" s="363">
        <f t="shared" si="1"/>
        <v>9540</v>
      </c>
      <c r="H11" s="363">
        <f t="shared" ref="H11" si="2">SUM(H10+H9)</f>
        <v>9614</v>
      </c>
      <c r="I11" s="257" t="s">
        <v>43</v>
      </c>
      <c r="J11" s="1143"/>
      <c r="K11" s="15"/>
    </row>
    <row r="12" spans="1:11" ht="21.75" customHeight="1" thickTop="1" thickBot="1">
      <c r="A12" s="930" t="s">
        <v>45</v>
      </c>
      <c r="B12" s="261" t="s">
        <v>10</v>
      </c>
      <c r="C12" s="39">
        <v>13742</v>
      </c>
      <c r="D12" s="200">
        <v>50287</v>
      </c>
      <c r="E12" s="200">
        <v>59209</v>
      </c>
      <c r="F12" s="200">
        <v>65781</v>
      </c>
      <c r="G12" s="200">
        <v>72368</v>
      </c>
      <c r="H12" s="200">
        <v>82736</v>
      </c>
      <c r="I12" s="260" t="s">
        <v>12</v>
      </c>
      <c r="J12" s="1144" t="s">
        <v>46</v>
      </c>
      <c r="K12" s="15"/>
    </row>
    <row r="13" spans="1:11" ht="21.75" customHeight="1" thickTop="1" thickBot="1">
      <c r="A13" s="930"/>
      <c r="B13" s="261" t="s">
        <v>11</v>
      </c>
      <c r="C13" s="39">
        <v>11709</v>
      </c>
      <c r="D13" s="200">
        <v>44316</v>
      </c>
      <c r="E13" s="200">
        <v>52789</v>
      </c>
      <c r="F13" s="200">
        <v>57734</v>
      </c>
      <c r="G13" s="200">
        <v>64416</v>
      </c>
      <c r="H13" s="200">
        <v>73833</v>
      </c>
      <c r="I13" s="260" t="s">
        <v>13</v>
      </c>
      <c r="J13" s="1144"/>
      <c r="K13" s="15"/>
    </row>
    <row r="14" spans="1:11" ht="21.75" customHeight="1" thickTop="1">
      <c r="A14" s="933"/>
      <c r="B14" s="262" t="s">
        <v>8</v>
      </c>
      <c r="C14" s="364">
        <f t="shared" ref="C14" si="3">SUM(C13+C12)</f>
        <v>25451</v>
      </c>
      <c r="D14" s="365">
        <f t="shared" ref="D14:G14" si="4">SUM(D13+D12)</f>
        <v>94603</v>
      </c>
      <c r="E14" s="365">
        <f t="shared" si="4"/>
        <v>111998</v>
      </c>
      <c r="F14" s="365">
        <f t="shared" si="4"/>
        <v>123515</v>
      </c>
      <c r="G14" s="365">
        <f t="shared" si="4"/>
        <v>136784</v>
      </c>
      <c r="H14" s="365">
        <f t="shared" ref="H14" si="5">SUM(H13+H12)</f>
        <v>156569</v>
      </c>
      <c r="I14" s="263" t="s">
        <v>43</v>
      </c>
      <c r="J14" s="928"/>
      <c r="K14" s="15"/>
    </row>
    <row r="15" spans="1:11" ht="21.75" customHeight="1" thickBot="1">
      <c r="A15" s="1137" t="s">
        <v>38</v>
      </c>
      <c r="B15" s="270" t="s">
        <v>10</v>
      </c>
      <c r="C15" s="270">
        <f t="shared" ref="C15:G17" si="6">SUM(C12+C9)</f>
        <v>19928</v>
      </c>
      <c r="D15" s="349">
        <f t="shared" si="6"/>
        <v>57321</v>
      </c>
      <c r="E15" s="349">
        <f t="shared" si="6"/>
        <v>67044</v>
      </c>
      <c r="F15" s="349">
        <f t="shared" si="6"/>
        <v>72977</v>
      </c>
      <c r="G15" s="349">
        <f t="shared" si="6"/>
        <v>78148</v>
      </c>
      <c r="H15" s="349">
        <f t="shared" ref="H15" si="7">SUM(H12+H9)</f>
        <v>88560</v>
      </c>
      <c r="I15" s="272" t="s">
        <v>12</v>
      </c>
      <c r="J15" s="1140" t="s">
        <v>39</v>
      </c>
      <c r="K15" s="15"/>
    </row>
    <row r="16" spans="1:11" ht="21.75" customHeight="1" thickTop="1" thickBot="1">
      <c r="A16" s="1138"/>
      <c r="B16" s="52" t="s">
        <v>11</v>
      </c>
      <c r="C16" s="52">
        <f t="shared" si="6"/>
        <v>15758</v>
      </c>
      <c r="D16" s="366">
        <f t="shared" si="6"/>
        <v>49263</v>
      </c>
      <c r="E16" s="366">
        <f t="shared" si="6"/>
        <v>58503</v>
      </c>
      <c r="F16" s="366">
        <f t="shared" si="6"/>
        <v>62648</v>
      </c>
      <c r="G16" s="366">
        <f t="shared" si="6"/>
        <v>68176</v>
      </c>
      <c r="H16" s="366">
        <f t="shared" ref="H16" si="8">SUM(H13+H10)</f>
        <v>77623</v>
      </c>
      <c r="I16" s="53" t="s">
        <v>13</v>
      </c>
      <c r="J16" s="1141"/>
      <c r="K16" s="15"/>
    </row>
    <row r="17" spans="1:13" ht="21.75" customHeight="1" thickTop="1">
      <c r="A17" s="1139"/>
      <c r="B17" s="271" t="s">
        <v>37</v>
      </c>
      <c r="C17" s="271">
        <f t="shared" si="6"/>
        <v>35686</v>
      </c>
      <c r="D17" s="367">
        <f t="shared" si="6"/>
        <v>106584</v>
      </c>
      <c r="E17" s="367">
        <f t="shared" si="6"/>
        <v>125547</v>
      </c>
      <c r="F17" s="367">
        <f t="shared" si="6"/>
        <v>135625</v>
      </c>
      <c r="G17" s="367">
        <f t="shared" si="6"/>
        <v>146324</v>
      </c>
      <c r="H17" s="367">
        <f t="shared" ref="H17" si="9">SUM(H14+H11)</f>
        <v>166183</v>
      </c>
      <c r="I17" s="273" t="s">
        <v>40</v>
      </c>
      <c r="J17" s="1142"/>
      <c r="K17" s="15"/>
    </row>
    <row r="19" spans="1:13">
      <c r="E19" s="15"/>
      <c r="F19" s="15"/>
      <c r="G19" s="15"/>
      <c r="H19" s="15"/>
      <c r="I19" s="15"/>
      <c r="J19" s="15"/>
      <c r="K19" s="15"/>
    </row>
    <row r="20" spans="1:13" ht="12.75">
      <c r="A20" s="358"/>
      <c r="B20" s="12"/>
      <c r="C20" s="12"/>
      <c r="F20" s="359"/>
      <c r="G20" s="359"/>
      <c r="H20" s="359"/>
      <c r="I20" s="359"/>
      <c r="J20" s="359"/>
      <c r="K20" s="359"/>
      <c r="L20" s="359"/>
      <c r="M20" s="359"/>
    </row>
    <row r="21" spans="1:13" ht="12.75">
      <c r="A21" s="358"/>
      <c r="B21" s="358"/>
      <c r="C21" s="358"/>
      <c r="F21" s="359"/>
      <c r="G21" s="359"/>
      <c r="H21" s="359"/>
      <c r="I21" s="359"/>
      <c r="J21" s="359"/>
      <c r="K21" s="359"/>
      <c r="L21" s="359"/>
      <c r="M21" s="359"/>
    </row>
    <row r="22" spans="1:13" ht="12.75">
      <c r="A22" s="358"/>
      <c r="B22" s="358"/>
      <c r="C22" s="358"/>
      <c r="F22" s="359"/>
      <c r="G22" s="359"/>
      <c r="H22" s="359"/>
      <c r="I22" s="359"/>
      <c r="J22" s="359"/>
      <c r="K22" s="359"/>
      <c r="L22" s="359"/>
      <c r="M22" s="359"/>
    </row>
    <row r="23" spans="1:13" ht="12.75">
      <c r="A23" s="358"/>
      <c r="B23" s="358"/>
      <c r="C23" s="358"/>
      <c r="F23" s="359"/>
      <c r="G23" s="359"/>
      <c r="H23" s="359"/>
      <c r="I23" s="359"/>
      <c r="J23" s="359"/>
      <c r="K23" s="359"/>
      <c r="L23" s="359"/>
      <c r="M23" s="359"/>
    </row>
    <row r="24" spans="1:13" ht="12.75">
      <c r="A24" s="358"/>
      <c r="B24" s="358"/>
      <c r="C24" s="358"/>
      <c r="F24" s="359"/>
      <c r="G24" s="359"/>
      <c r="H24" s="359"/>
      <c r="I24" s="359"/>
      <c r="J24" s="359"/>
      <c r="K24" s="359"/>
      <c r="L24" s="359"/>
      <c r="M24" s="359"/>
    </row>
    <row r="25" spans="1:13" ht="12.75">
      <c r="A25" s="358"/>
      <c r="B25" s="358"/>
      <c r="C25" s="358"/>
      <c r="F25" s="359"/>
      <c r="G25" s="359"/>
      <c r="H25" s="359"/>
      <c r="I25" s="359"/>
      <c r="J25" s="359"/>
      <c r="K25" s="359"/>
      <c r="L25" s="359"/>
      <c r="M25" s="359"/>
    </row>
    <row r="26" spans="1:13" ht="12.75">
      <c r="A26" s="358"/>
      <c r="B26" s="358"/>
      <c r="C26" s="358"/>
      <c r="F26" s="359"/>
      <c r="G26" s="359"/>
      <c r="H26" s="359"/>
      <c r="I26" s="359"/>
      <c r="J26" s="359"/>
      <c r="K26" s="359"/>
      <c r="L26" s="359"/>
      <c r="M26" s="359"/>
    </row>
    <row r="27" spans="1:13">
      <c r="E27" s="15"/>
      <c r="F27" s="15"/>
      <c r="G27" s="15"/>
      <c r="H27" s="15"/>
      <c r="I27" s="15"/>
      <c r="J27" s="15"/>
      <c r="K27" s="15"/>
    </row>
    <row r="28" spans="1:13">
      <c r="E28" s="15"/>
      <c r="F28" s="15"/>
      <c r="G28" s="15"/>
      <c r="H28" s="15"/>
      <c r="I28" s="15"/>
      <c r="J28" s="15"/>
      <c r="K28" s="15"/>
    </row>
    <row r="29" spans="1:13">
      <c r="E29" s="15"/>
      <c r="F29" s="15"/>
      <c r="G29" s="15"/>
      <c r="H29" s="15"/>
      <c r="I29" s="15"/>
      <c r="J29" s="15"/>
      <c r="K29" s="15"/>
    </row>
    <row r="30" spans="1:13">
      <c r="E30" s="15"/>
      <c r="F30" s="15"/>
      <c r="G30" s="15"/>
      <c r="H30" s="15"/>
      <c r="I30" s="15"/>
      <c r="J30" s="15"/>
      <c r="K30" s="15"/>
    </row>
  </sheetData>
  <mergeCells count="18">
    <mergeCell ref="A15:A17"/>
    <mergeCell ref="J15:J17"/>
    <mergeCell ref="A9:A11"/>
    <mergeCell ref="J9:J11"/>
    <mergeCell ref="A12:A14"/>
    <mergeCell ref="J12:J14"/>
    <mergeCell ref="A1:J1"/>
    <mergeCell ref="A2:J2"/>
    <mergeCell ref="A3:J3"/>
    <mergeCell ref="A4:J4"/>
    <mergeCell ref="A6:B8"/>
    <mergeCell ref="I6:J8"/>
    <mergeCell ref="H6:H8"/>
    <mergeCell ref="D6:D8"/>
    <mergeCell ref="C6:C8"/>
    <mergeCell ref="E6:E8"/>
    <mergeCell ref="F6:F8"/>
    <mergeCell ref="G6:G8"/>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rightToLeft="1" view="pageBreakPreview" zoomScaleNormal="100" zoomScaleSheetLayoutView="100" workbookViewId="0">
      <selection activeCell="D13" sqref="D13"/>
    </sheetView>
  </sheetViews>
  <sheetFormatPr defaultRowHeight="12.75"/>
  <cols>
    <col min="1" max="1" width="7.7109375" style="186" customWidth="1"/>
    <col min="2" max="2" width="21" style="186" customWidth="1"/>
    <col min="3" max="4" width="7.7109375" style="186" customWidth="1"/>
    <col min="5" max="10" width="8.7109375" style="186" customWidth="1"/>
    <col min="11" max="11" width="9.28515625" style="186" customWidth="1"/>
    <col min="12" max="12" width="23.42578125" style="186" customWidth="1"/>
    <col min="13" max="13" width="5.42578125" style="16" customWidth="1"/>
    <col min="14" max="16384" width="9.140625" style="15"/>
  </cols>
  <sheetData>
    <row r="1" spans="1:13" s="59" customFormat="1" ht="20.100000000000001" customHeight="1">
      <c r="A1" s="909" t="s">
        <v>535</v>
      </c>
      <c r="B1" s="909"/>
      <c r="C1" s="909"/>
      <c r="D1" s="909"/>
      <c r="E1" s="909"/>
      <c r="F1" s="909"/>
      <c r="G1" s="909"/>
      <c r="H1" s="909"/>
      <c r="I1" s="909"/>
      <c r="J1" s="909"/>
      <c r="K1" s="909"/>
      <c r="L1" s="909"/>
      <c r="M1" s="909"/>
    </row>
    <row r="2" spans="1:13" s="60" customFormat="1" ht="20.100000000000001" customHeight="1">
      <c r="A2" s="914" t="s">
        <v>1160</v>
      </c>
      <c r="B2" s="914"/>
      <c r="C2" s="914"/>
      <c r="D2" s="914"/>
      <c r="E2" s="914"/>
      <c r="F2" s="914"/>
      <c r="G2" s="914"/>
      <c r="H2" s="914"/>
      <c r="I2" s="914"/>
      <c r="J2" s="914"/>
      <c r="K2" s="914"/>
      <c r="L2" s="914"/>
      <c r="M2" s="914"/>
    </row>
    <row r="3" spans="1:13" s="50" customFormat="1" ht="20.100000000000001" customHeight="1">
      <c r="A3" s="922" t="s">
        <v>1123</v>
      </c>
      <c r="B3" s="922"/>
      <c r="C3" s="922"/>
      <c r="D3" s="922"/>
      <c r="E3" s="922"/>
      <c r="F3" s="922"/>
      <c r="G3" s="922"/>
      <c r="H3" s="922"/>
      <c r="I3" s="922"/>
      <c r="J3" s="922"/>
      <c r="K3" s="922"/>
      <c r="L3" s="922"/>
      <c r="M3" s="922"/>
    </row>
    <row r="4" spans="1:13" s="50" customFormat="1" ht="20.100000000000001" customHeight="1">
      <c r="A4" s="923" t="s">
        <v>1157</v>
      </c>
      <c r="B4" s="923"/>
      <c r="C4" s="923"/>
      <c r="D4" s="923"/>
      <c r="E4" s="923"/>
      <c r="F4" s="923"/>
      <c r="G4" s="923"/>
      <c r="H4" s="923"/>
      <c r="I4" s="923"/>
      <c r="J4" s="923"/>
      <c r="K4" s="923"/>
      <c r="L4" s="923"/>
      <c r="M4" s="923"/>
    </row>
    <row r="5" spans="1:13" ht="20.100000000000001" customHeight="1">
      <c r="A5" s="14" t="s">
        <v>1349</v>
      </c>
      <c r="B5" s="361"/>
      <c r="C5" s="361"/>
      <c r="D5" s="361"/>
      <c r="E5" s="361"/>
      <c r="F5" s="361"/>
      <c r="G5" s="361"/>
      <c r="H5" s="361"/>
      <c r="I5" s="361"/>
      <c r="J5" s="361"/>
      <c r="K5" s="361"/>
      <c r="L5" s="361"/>
      <c r="M5" s="43" t="s">
        <v>1348</v>
      </c>
    </row>
    <row r="6" spans="1:13" s="352" customFormat="1" ht="17.25" customHeight="1" thickBot="1">
      <c r="A6" s="926" t="s">
        <v>533</v>
      </c>
      <c r="B6" s="926"/>
      <c r="C6" s="1124" t="s">
        <v>205</v>
      </c>
      <c r="D6" s="1124" t="s">
        <v>206</v>
      </c>
      <c r="E6" s="1149" t="s">
        <v>275</v>
      </c>
      <c r="F6" s="1149"/>
      <c r="G6" s="1149" t="s">
        <v>274</v>
      </c>
      <c r="H6" s="1149"/>
      <c r="I6" s="1150" t="s">
        <v>684</v>
      </c>
      <c r="J6" s="1150"/>
      <c r="K6" s="915" t="s">
        <v>686</v>
      </c>
      <c r="L6" s="1112" t="s">
        <v>536</v>
      </c>
      <c r="M6" s="1151"/>
    </row>
    <row r="7" spans="1:13" s="352" customFormat="1" ht="17.25" customHeight="1" thickTop="1" thickBot="1">
      <c r="A7" s="1103"/>
      <c r="B7" s="1103"/>
      <c r="C7" s="1133"/>
      <c r="D7" s="1133"/>
      <c r="E7" s="1099" t="s">
        <v>267</v>
      </c>
      <c r="F7" s="1099" t="s">
        <v>268</v>
      </c>
      <c r="G7" s="1099" t="s">
        <v>267</v>
      </c>
      <c r="H7" s="1099" t="s">
        <v>268</v>
      </c>
      <c r="I7" s="1099" t="s">
        <v>267</v>
      </c>
      <c r="J7" s="1099" t="s">
        <v>268</v>
      </c>
      <c r="K7" s="1148"/>
      <c r="L7" s="1113"/>
      <c r="M7" s="1152"/>
    </row>
    <row r="8" spans="1:13" s="352" customFormat="1" ht="22.5" customHeight="1" thickTop="1">
      <c r="A8" s="927"/>
      <c r="B8" s="927"/>
      <c r="C8" s="1100"/>
      <c r="D8" s="1100"/>
      <c r="E8" s="1100"/>
      <c r="F8" s="1100"/>
      <c r="G8" s="1100"/>
      <c r="H8" s="1100"/>
      <c r="I8" s="1100"/>
      <c r="J8" s="1100"/>
      <c r="K8" s="916"/>
      <c r="L8" s="1114"/>
      <c r="M8" s="1153"/>
    </row>
    <row r="9" spans="1:13" s="352" customFormat="1" ht="22.5" customHeight="1" thickBot="1">
      <c r="A9" s="1145" t="s">
        <v>900</v>
      </c>
      <c r="B9" s="1145"/>
      <c r="C9" s="381">
        <f>SUM(C10:C11)</f>
        <v>131</v>
      </c>
      <c r="D9" s="381">
        <f t="shared" ref="D9:H9" si="0">SUM(D10:D11)</f>
        <v>695</v>
      </c>
      <c r="E9" s="381">
        <f t="shared" si="0"/>
        <v>953</v>
      </c>
      <c r="F9" s="381">
        <f t="shared" si="0"/>
        <v>830</v>
      </c>
      <c r="G9" s="381">
        <f t="shared" si="0"/>
        <v>2246</v>
      </c>
      <c r="H9" s="381">
        <f t="shared" si="0"/>
        <v>2036</v>
      </c>
      <c r="I9" s="381">
        <f>SUM(E9+G9)</f>
        <v>3199</v>
      </c>
      <c r="J9" s="381">
        <f>SUM(F9+H9)</f>
        <v>2866</v>
      </c>
      <c r="K9" s="381">
        <f>SUM(J9+I9)</f>
        <v>6065</v>
      </c>
      <c r="L9" s="1146" t="s">
        <v>901</v>
      </c>
      <c r="M9" s="1147"/>
    </row>
    <row r="10" spans="1:13" s="352" customFormat="1" ht="22.5" customHeight="1" thickTop="1" thickBot="1">
      <c r="A10" s="148"/>
      <c r="B10" s="705" t="s">
        <v>902</v>
      </c>
      <c r="C10" s="200">
        <v>13</v>
      </c>
      <c r="D10" s="200">
        <v>65</v>
      </c>
      <c r="E10" s="200">
        <v>61</v>
      </c>
      <c r="F10" s="200">
        <v>44</v>
      </c>
      <c r="G10" s="200">
        <v>181</v>
      </c>
      <c r="H10" s="200">
        <v>152</v>
      </c>
      <c r="I10" s="200">
        <f t="shared" ref="I10:J14" si="1">SUM(E10+G10)</f>
        <v>242</v>
      </c>
      <c r="J10" s="200">
        <f t="shared" si="1"/>
        <v>196</v>
      </c>
      <c r="K10" s="382">
        <f t="shared" ref="K10:K11" si="2">SUM(J10+I10)</f>
        <v>438</v>
      </c>
      <c r="L10" s="702" t="s">
        <v>904</v>
      </c>
      <c r="M10" s="734"/>
    </row>
    <row r="11" spans="1:13" s="352" customFormat="1" ht="22.5" customHeight="1" thickTop="1" thickBot="1">
      <c r="A11" s="149"/>
      <c r="B11" s="703" t="s">
        <v>903</v>
      </c>
      <c r="C11" s="201">
        <v>118</v>
      </c>
      <c r="D11" s="201">
        <v>630</v>
      </c>
      <c r="E11" s="201">
        <v>892</v>
      </c>
      <c r="F11" s="201">
        <v>786</v>
      </c>
      <c r="G11" s="201">
        <v>2065</v>
      </c>
      <c r="H11" s="201">
        <v>1884</v>
      </c>
      <c r="I11" s="201">
        <f t="shared" si="1"/>
        <v>2957</v>
      </c>
      <c r="J11" s="201">
        <f t="shared" si="1"/>
        <v>2670</v>
      </c>
      <c r="K11" s="363">
        <f t="shared" si="2"/>
        <v>5627</v>
      </c>
      <c r="L11" s="704" t="s">
        <v>905</v>
      </c>
      <c r="M11" s="704"/>
    </row>
    <row r="12" spans="1:13" ht="21.95" customHeight="1" thickTop="1" thickBot="1">
      <c r="A12" s="1145" t="s">
        <v>53</v>
      </c>
      <c r="B12" s="1145"/>
      <c r="C12" s="381">
        <f>SUM(C13:C14)</f>
        <v>186</v>
      </c>
      <c r="D12" s="381">
        <f t="shared" ref="D12:H12" si="3">SUM(D13:D14)</f>
        <v>1592</v>
      </c>
      <c r="E12" s="381">
        <f t="shared" si="3"/>
        <v>3721</v>
      </c>
      <c r="F12" s="381">
        <f t="shared" si="3"/>
        <v>3328</v>
      </c>
      <c r="G12" s="381">
        <f t="shared" si="3"/>
        <v>14223</v>
      </c>
      <c r="H12" s="381">
        <f t="shared" si="3"/>
        <v>13307</v>
      </c>
      <c r="I12" s="381">
        <f t="shared" si="1"/>
        <v>17944</v>
      </c>
      <c r="J12" s="381">
        <f t="shared" si="1"/>
        <v>16635</v>
      </c>
      <c r="K12" s="381">
        <f>SUM(J12+I12)</f>
        <v>34579</v>
      </c>
      <c r="L12" s="1146" t="s">
        <v>54</v>
      </c>
      <c r="M12" s="1147"/>
    </row>
    <row r="13" spans="1:13" ht="21.95" customHeight="1" thickTop="1" thickBot="1">
      <c r="A13" s="148"/>
      <c r="B13" s="705" t="s">
        <v>55</v>
      </c>
      <c r="C13" s="200">
        <v>25</v>
      </c>
      <c r="D13" s="200">
        <v>135</v>
      </c>
      <c r="E13" s="200">
        <v>333</v>
      </c>
      <c r="F13" s="200">
        <v>254</v>
      </c>
      <c r="G13" s="200">
        <v>1044</v>
      </c>
      <c r="H13" s="200">
        <v>998</v>
      </c>
      <c r="I13" s="200">
        <f t="shared" si="1"/>
        <v>1377</v>
      </c>
      <c r="J13" s="200">
        <f t="shared" si="1"/>
        <v>1252</v>
      </c>
      <c r="K13" s="382">
        <f t="shared" ref="K13:K23" si="4">SUM(J13+I13)</f>
        <v>2629</v>
      </c>
      <c r="L13" s="702" t="s">
        <v>56</v>
      </c>
      <c r="M13" s="735"/>
    </row>
    <row r="14" spans="1:13" ht="21.95" customHeight="1" thickTop="1" thickBot="1">
      <c r="A14" s="149"/>
      <c r="B14" s="703" t="s">
        <v>57</v>
      </c>
      <c r="C14" s="201">
        <v>161</v>
      </c>
      <c r="D14" s="201">
        <v>1457</v>
      </c>
      <c r="E14" s="201">
        <v>3388</v>
      </c>
      <c r="F14" s="201">
        <v>3074</v>
      </c>
      <c r="G14" s="201">
        <v>13179</v>
      </c>
      <c r="H14" s="201">
        <v>12309</v>
      </c>
      <c r="I14" s="201">
        <f t="shared" si="1"/>
        <v>16567</v>
      </c>
      <c r="J14" s="201">
        <f t="shared" si="1"/>
        <v>15383</v>
      </c>
      <c r="K14" s="363">
        <f t="shared" si="4"/>
        <v>31950</v>
      </c>
      <c r="L14" s="704" t="s">
        <v>58</v>
      </c>
      <c r="M14" s="736"/>
    </row>
    <row r="15" spans="1:13" ht="21.95" customHeight="1" thickTop="1" thickBot="1">
      <c r="A15" s="1154" t="s">
        <v>59</v>
      </c>
      <c r="B15" s="1155"/>
      <c r="C15" s="382">
        <f>SUM(C16:C17)</f>
        <v>144</v>
      </c>
      <c r="D15" s="382">
        <f t="shared" ref="D15:H15" si="5">SUM(D16:D17)</f>
        <v>3349</v>
      </c>
      <c r="E15" s="382">
        <f t="shared" si="5"/>
        <v>9043</v>
      </c>
      <c r="F15" s="382">
        <f t="shared" si="5"/>
        <v>6331</v>
      </c>
      <c r="G15" s="382">
        <f t="shared" si="5"/>
        <v>34638</v>
      </c>
      <c r="H15" s="382">
        <f t="shared" si="5"/>
        <v>31648</v>
      </c>
      <c r="I15" s="382">
        <f t="shared" ref="I15:I23" si="6">SUM(E15+G15)</f>
        <v>43681</v>
      </c>
      <c r="J15" s="382">
        <f t="shared" ref="J15:J23" si="7">SUM(F15+H15)</f>
        <v>37979</v>
      </c>
      <c r="K15" s="382">
        <f>SUM(J15+I15)</f>
        <v>81660</v>
      </c>
      <c r="L15" s="1156" t="s">
        <v>60</v>
      </c>
      <c r="M15" s="1157"/>
    </row>
    <row r="16" spans="1:13" ht="21.95" customHeight="1" thickTop="1" thickBot="1">
      <c r="A16" s="149"/>
      <c r="B16" s="703" t="s">
        <v>61</v>
      </c>
      <c r="C16" s="201">
        <v>9</v>
      </c>
      <c r="D16" s="201">
        <v>146</v>
      </c>
      <c r="E16" s="201">
        <v>857</v>
      </c>
      <c r="F16" s="201">
        <v>246</v>
      </c>
      <c r="G16" s="201">
        <v>1295</v>
      </c>
      <c r="H16" s="201">
        <v>1154</v>
      </c>
      <c r="I16" s="201">
        <f t="shared" si="6"/>
        <v>2152</v>
      </c>
      <c r="J16" s="201">
        <f t="shared" si="7"/>
        <v>1400</v>
      </c>
      <c r="K16" s="363">
        <f t="shared" si="4"/>
        <v>3552</v>
      </c>
      <c r="L16" s="704" t="s">
        <v>62</v>
      </c>
      <c r="M16" s="736"/>
    </row>
    <row r="17" spans="1:13" ht="21.95" customHeight="1" thickTop="1" thickBot="1">
      <c r="A17" s="148"/>
      <c r="B17" s="705" t="s">
        <v>63</v>
      </c>
      <c r="C17" s="200">
        <v>135</v>
      </c>
      <c r="D17" s="200">
        <v>3203</v>
      </c>
      <c r="E17" s="200">
        <v>8186</v>
      </c>
      <c r="F17" s="200">
        <v>6085</v>
      </c>
      <c r="G17" s="200">
        <v>33343</v>
      </c>
      <c r="H17" s="200">
        <v>30494</v>
      </c>
      <c r="I17" s="200">
        <f t="shared" si="6"/>
        <v>41529</v>
      </c>
      <c r="J17" s="200">
        <f t="shared" si="7"/>
        <v>36579</v>
      </c>
      <c r="K17" s="382">
        <f t="shared" si="4"/>
        <v>78108</v>
      </c>
      <c r="L17" s="702" t="s">
        <v>64</v>
      </c>
      <c r="M17" s="735"/>
    </row>
    <row r="18" spans="1:13" ht="21.95" customHeight="1" thickTop="1" thickBot="1">
      <c r="A18" s="1161" t="s">
        <v>954</v>
      </c>
      <c r="B18" s="1162"/>
      <c r="C18" s="363">
        <f>SUM(C19:C20)</f>
        <v>93</v>
      </c>
      <c r="D18" s="363">
        <f t="shared" ref="D18:H18" si="8">SUM(D19:D20)</f>
        <v>1089</v>
      </c>
      <c r="E18" s="363">
        <f t="shared" si="8"/>
        <v>2743</v>
      </c>
      <c r="F18" s="363">
        <f t="shared" si="8"/>
        <v>1744</v>
      </c>
      <c r="G18" s="363">
        <f t="shared" si="8"/>
        <v>11471</v>
      </c>
      <c r="H18" s="363">
        <f t="shared" si="8"/>
        <v>10364</v>
      </c>
      <c r="I18" s="363">
        <f t="shared" si="6"/>
        <v>14214</v>
      </c>
      <c r="J18" s="363">
        <f t="shared" si="7"/>
        <v>12108</v>
      </c>
      <c r="K18" s="363">
        <f t="shared" si="4"/>
        <v>26322</v>
      </c>
      <c r="L18" s="1163" t="s">
        <v>65</v>
      </c>
      <c r="M18" s="1164"/>
    </row>
    <row r="19" spans="1:13" ht="21.95" customHeight="1" thickTop="1" thickBot="1">
      <c r="A19" s="148"/>
      <c r="B19" s="705" t="s">
        <v>955</v>
      </c>
      <c r="C19" s="200">
        <v>7</v>
      </c>
      <c r="D19" s="200">
        <v>61</v>
      </c>
      <c r="E19" s="200">
        <v>605</v>
      </c>
      <c r="F19" s="200">
        <v>208</v>
      </c>
      <c r="G19" s="200">
        <v>354</v>
      </c>
      <c r="H19" s="200">
        <v>284</v>
      </c>
      <c r="I19" s="200">
        <f t="shared" si="6"/>
        <v>959</v>
      </c>
      <c r="J19" s="200">
        <f t="shared" si="7"/>
        <v>492</v>
      </c>
      <c r="K19" s="382">
        <f t="shared" si="4"/>
        <v>1451</v>
      </c>
      <c r="L19" s="702" t="s">
        <v>66</v>
      </c>
      <c r="M19" s="735"/>
    </row>
    <row r="20" spans="1:13" ht="21.95" customHeight="1" thickTop="1" thickBot="1">
      <c r="A20" s="149"/>
      <c r="B20" s="703" t="s">
        <v>956</v>
      </c>
      <c r="C20" s="201">
        <v>86</v>
      </c>
      <c r="D20" s="201">
        <v>1028</v>
      </c>
      <c r="E20" s="201">
        <v>2138</v>
      </c>
      <c r="F20" s="201">
        <v>1536</v>
      </c>
      <c r="G20" s="201">
        <v>11117</v>
      </c>
      <c r="H20" s="201">
        <v>10080</v>
      </c>
      <c r="I20" s="363">
        <f t="shared" si="6"/>
        <v>13255</v>
      </c>
      <c r="J20" s="363">
        <f t="shared" si="7"/>
        <v>11616</v>
      </c>
      <c r="K20" s="363">
        <f t="shared" si="4"/>
        <v>24871</v>
      </c>
      <c r="L20" s="704" t="s">
        <v>67</v>
      </c>
      <c r="M20" s="736"/>
    </row>
    <row r="21" spans="1:13" ht="21.95" customHeight="1" thickTop="1" thickBot="1">
      <c r="A21" s="1154" t="s">
        <v>68</v>
      </c>
      <c r="B21" s="1155"/>
      <c r="C21" s="382">
        <f>SUM(C22:C23)</f>
        <v>76</v>
      </c>
      <c r="D21" s="382">
        <f t="shared" ref="D21:H21" si="9">SUM(D22:D23)</f>
        <v>814</v>
      </c>
      <c r="E21" s="382">
        <f t="shared" si="9"/>
        <v>1777</v>
      </c>
      <c r="F21" s="382">
        <f t="shared" si="9"/>
        <v>1007</v>
      </c>
      <c r="G21" s="382">
        <f t="shared" si="9"/>
        <v>7745</v>
      </c>
      <c r="H21" s="382">
        <f t="shared" si="9"/>
        <v>7028</v>
      </c>
      <c r="I21" s="382">
        <f t="shared" si="6"/>
        <v>9522</v>
      </c>
      <c r="J21" s="382">
        <f t="shared" si="7"/>
        <v>8035</v>
      </c>
      <c r="K21" s="382">
        <f t="shared" si="4"/>
        <v>17557</v>
      </c>
      <c r="L21" s="1156" t="s">
        <v>69</v>
      </c>
      <c r="M21" s="1157"/>
    </row>
    <row r="22" spans="1:13" ht="21.95" customHeight="1" thickTop="1" thickBot="1">
      <c r="A22" s="149"/>
      <c r="B22" s="703" t="s">
        <v>70</v>
      </c>
      <c r="C22" s="201">
        <v>6</v>
      </c>
      <c r="D22" s="201">
        <v>67</v>
      </c>
      <c r="E22" s="201">
        <v>693</v>
      </c>
      <c r="F22" s="201">
        <v>208</v>
      </c>
      <c r="G22" s="201">
        <v>401</v>
      </c>
      <c r="H22" s="201">
        <v>242</v>
      </c>
      <c r="I22" s="363">
        <f t="shared" si="6"/>
        <v>1094</v>
      </c>
      <c r="J22" s="363">
        <f t="shared" si="7"/>
        <v>450</v>
      </c>
      <c r="K22" s="363">
        <f t="shared" si="4"/>
        <v>1544</v>
      </c>
      <c r="L22" s="704" t="s">
        <v>71</v>
      </c>
      <c r="M22" s="736"/>
    </row>
    <row r="23" spans="1:13" ht="21.95" customHeight="1" thickTop="1">
      <c r="A23" s="150"/>
      <c r="B23" s="706" t="s">
        <v>72</v>
      </c>
      <c r="C23" s="205">
        <v>70</v>
      </c>
      <c r="D23" s="205">
        <v>747</v>
      </c>
      <c r="E23" s="205">
        <v>1084</v>
      </c>
      <c r="F23" s="205">
        <v>799</v>
      </c>
      <c r="G23" s="205">
        <v>7344</v>
      </c>
      <c r="H23" s="205">
        <v>6786</v>
      </c>
      <c r="I23" s="205">
        <f t="shared" si="6"/>
        <v>8428</v>
      </c>
      <c r="J23" s="205">
        <f t="shared" si="7"/>
        <v>7585</v>
      </c>
      <c r="K23" s="365">
        <f t="shared" si="4"/>
        <v>16013</v>
      </c>
      <c r="L23" s="707" t="s">
        <v>73</v>
      </c>
      <c r="M23" s="737"/>
    </row>
    <row r="24" spans="1:13" ht="27.75" customHeight="1">
      <c r="A24" s="1158" t="s">
        <v>74</v>
      </c>
      <c r="B24" s="1158"/>
      <c r="C24" s="350">
        <f>SUM(C9+C12+C15+C18+C21)</f>
        <v>630</v>
      </c>
      <c r="D24" s="350">
        <f t="shared" ref="D24:K24" si="10">SUM(D9+D12+D15+D18+D21)</f>
        <v>7539</v>
      </c>
      <c r="E24" s="350">
        <f t="shared" si="10"/>
        <v>18237</v>
      </c>
      <c r="F24" s="350">
        <f t="shared" si="10"/>
        <v>13240</v>
      </c>
      <c r="G24" s="350">
        <f t="shared" si="10"/>
        <v>70323</v>
      </c>
      <c r="H24" s="350">
        <f t="shared" si="10"/>
        <v>64383</v>
      </c>
      <c r="I24" s="350">
        <f t="shared" si="10"/>
        <v>88560</v>
      </c>
      <c r="J24" s="350">
        <f t="shared" si="10"/>
        <v>77623</v>
      </c>
      <c r="K24" s="350">
        <f t="shared" si="10"/>
        <v>166183</v>
      </c>
      <c r="L24" s="1159" t="s">
        <v>18</v>
      </c>
      <c r="M24" s="1160"/>
    </row>
    <row r="48" spans="7:7">
      <c r="G48" s="383"/>
    </row>
  </sheetData>
  <mergeCells count="30">
    <mergeCell ref="A24:B24"/>
    <mergeCell ref="L24:M24"/>
    <mergeCell ref="A15:B15"/>
    <mergeCell ref="L15:M15"/>
    <mergeCell ref="A18:B18"/>
    <mergeCell ref="L18:M18"/>
    <mergeCell ref="G7:G8"/>
    <mergeCell ref="H7:H8"/>
    <mergeCell ref="A6:B8"/>
    <mergeCell ref="L6:M8"/>
    <mergeCell ref="A21:B21"/>
    <mergeCell ref="L21:M21"/>
    <mergeCell ref="A9:B9"/>
    <mergeCell ref="L9:M9"/>
    <mergeCell ref="A2:M2"/>
    <mergeCell ref="A1:M1"/>
    <mergeCell ref="A3:M3"/>
    <mergeCell ref="A4:M4"/>
    <mergeCell ref="A12:B12"/>
    <mergeCell ref="L12:M12"/>
    <mergeCell ref="E7:E8"/>
    <mergeCell ref="F7:F8"/>
    <mergeCell ref="K6:K8"/>
    <mergeCell ref="I7:I8"/>
    <mergeCell ref="J7:J8"/>
    <mergeCell ref="E6:F6"/>
    <mergeCell ref="C6:C8"/>
    <mergeCell ref="D6:D8"/>
    <mergeCell ref="G6:H6"/>
    <mergeCell ref="I6:J6"/>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rightToLeft="1" view="pageBreakPreview" zoomScaleNormal="100" zoomScaleSheetLayoutView="100" workbookViewId="0">
      <selection activeCell="A8" sqref="A8"/>
    </sheetView>
  </sheetViews>
  <sheetFormatPr defaultRowHeight="12.75"/>
  <cols>
    <col min="1" max="1" width="19.28515625" style="351" customWidth="1"/>
    <col min="2" max="2" width="9.28515625" style="351" customWidth="1"/>
    <col min="3" max="4" width="10.7109375" style="351" hidden="1" customWidth="1"/>
    <col min="5" max="9" width="13.7109375" style="351" customWidth="1"/>
    <col min="10" max="10" width="11.42578125" style="351" customWidth="1"/>
    <col min="11" max="11" width="21.42578125" style="351" customWidth="1"/>
    <col min="12" max="16384" width="9.140625" style="21"/>
  </cols>
  <sheetData>
    <row r="1" spans="1:11" ht="20.25">
      <c r="A1" s="909" t="s">
        <v>959</v>
      </c>
      <c r="B1" s="909"/>
      <c r="C1" s="909"/>
      <c r="D1" s="909"/>
      <c r="E1" s="909"/>
      <c r="F1" s="909"/>
      <c r="G1" s="909"/>
      <c r="H1" s="909"/>
      <c r="I1" s="909"/>
      <c r="J1" s="909"/>
      <c r="K1" s="909"/>
    </row>
    <row r="2" spans="1:11" s="22" customFormat="1" ht="20.25">
      <c r="A2" s="914" t="s">
        <v>1158</v>
      </c>
      <c r="B2" s="914"/>
      <c r="C2" s="914"/>
      <c r="D2" s="914"/>
      <c r="E2" s="914"/>
      <c r="F2" s="914"/>
      <c r="G2" s="914"/>
      <c r="H2" s="914"/>
      <c r="I2" s="914"/>
      <c r="J2" s="914"/>
      <c r="K2" s="914"/>
    </row>
    <row r="3" spans="1:11" ht="33.75" customHeight="1">
      <c r="A3" s="922" t="s">
        <v>1124</v>
      </c>
      <c r="B3" s="922"/>
      <c r="C3" s="922"/>
      <c r="D3" s="922"/>
      <c r="E3" s="922"/>
      <c r="F3" s="922"/>
      <c r="G3" s="922"/>
      <c r="H3" s="922"/>
      <c r="I3" s="922"/>
      <c r="J3" s="922"/>
      <c r="K3" s="922"/>
    </row>
    <row r="4" spans="1:11" ht="15.75">
      <c r="A4" s="923" t="s">
        <v>1159</v>
      </c>
      <c r="B4" s="923"/>
      <c r="C4" s="923"/>
      <c r="D4" s="923"/>
      <c r="E4" s="923"/>
      <c r="F4" s="923"/>
      <c r="G4" s="923"/>
      <c r="H4" s="923"/>
      <c r="I4" s="923"/>
      <c r="J4" s="923"/>
      <c r="K4" s="923"/>
    </row>
    <row r="5" spans="1:11" ht="15.75">
      <c r="A5" s="14" t="s">
        <v>1350</v>
      </c>
      <c r="B5" s="17"/>
      <c r="C5" s="17"/>
      <c r="D5" s="17"/>
      <c r="E5" s="17"/>
      <c r="F5" s="17"/>
      <c r="G5" s="17"/>
      <c r="H5" s="17"/>
      <c r="I5" s="17"/>
      <c r="J5" s="17"/>
      <c r="K5" s="43" t="s">
        <v>1351</v>
      </c>
    </row>
    <row r="6" spans="1:11" s="344" customFormat="1" ht="22.5" customHeight="1" thickBot="1">
      <c r="A6" s="1130" t="s">
        <v>203</v>
      </c>
      <c r="B6" s="1130"/>
      <c r="C6" s="1124" t="s">
        <v>123</v>
      </c>
      <c r="D6" s="1124" t="s">
        <v>186</v>
      </c>
      <c r="E6" s="1134" t="s">
        <v>617</v>
      </c>
      <c r="F6" s="1134" t="s">
        <v>726</v>
      </c>
      <c r="G6" s="1134" t="s">
        <v>821</v>
      </c>
      <c r="H6" s="1124" t="s">
        <v>1006</v>
      </c>
      <c r="I6" s="1124" t="s">
        <v>1157</v>
      </c>
      <c r="J6" s="1112" t="s">
        <v>685</v>
      </c>
      <c r="K6" s="1112"/>
    </row>
    <row r="7" spans="1:11" s="344" customFormat="1" ht="22.5" customHeight="1" thickTop="1">
      <c r="A7" s="1132"/>
      <c r="B7" s="1132"/>
      <c r="C7" s="1100"/>
      <c r="D7" s="1100"/>
      <c r="E7" s="1136"/>
      <c r="F7" s="1136"/>
      <c r="G7" s="1136"/>
      <c r="H7" s="1100"/>
      <c r="I7" s="1100"/>
      <c r="J7" s="1114"/>
      <c r="K7" s="1114"/>
    </row>
    <row r="8" spans="1:11" s="344" customFormat="1" ht="15" customHeight="1" thickBot="1">
      <c r="A8" s="276" t="s">
        <v>272</v>
      </c>
      <c r="B8" s="258"/>
      <c r="C8" s="45"/>
      <c r="D8" s="45"/>
      <c r="E8" s="198"/>
      <c r="F8" s="198"/>
      <c r="G8" s="198"/>
      <c r="H8" s="198"/>
      <c r="I8" s="198"/>
      <c r="J8" s="256"/>
      <c r="K8" s="86" t="s">
        <v>273</v>
      </c>
    </row>
    <row r="9" spans="1:11" s="50" customFormat="1" ht="15.95" customHeight="1" thickTop="1" thickBot="1">
      <c r="A9" s="1167" t="s">
        <v>47</v>
      </c>
      <c r="B9" s="261" t="s">
        <v>10</v>
      </c>
      <c r="C9" s="39">
        <v>218</v>
      </c>
      <c r="D9" s="39">
        <v>206</v>
      </c>
      <c r="E9" s="195">
        <v>266</v>
      </c>
      <c r="F9" s="195">
        <v>219</v>
      </c>
      <c r="G9" s="195">
        <v>241</v>
      </c>
      <c r="H9" s="195">
        <v>244</v>
      </c>
      <c r="I9" s="195">
        <v>269</v>
      </c>
      <c r="J9" s="260" t="s">
        <v>12</v>
      </c>
      <c r="K9" s="1170" t="s">
        <v>48</v>
      </c>
    </row>
    <row r="10" spans="1:11" s="50" customFormat="1" ht="15.95" customHeight="1" thickTop="1" thickBot="1">
      <c r="A10" s="1168"/>
      <c r="B10" s="261" t="s">
        <v>11</v>
      </c>
      <c r="C10" s="39">
        <v>829</v>
      </c>
      <c r="D10" s="39">
        <v>931</v>
      </c>
      <c r="E10" s="195">
        <v>648</v>
      </c>
      <c r="F10" s="195">
        <v>815</v>
      </c>
      <c r="G10" s="195">
        <v>774</v>
      </c>
      <c r="H10" s="195">
        <v>481</v>
      </c>
      <c r="I10" s="195">
        <v>379</v>
      </c>
      <c r="J10" s="260" t="s">
        <v>13</v>
      </c>
      <c r="K10" s="1171"/>
    </row>
    <row r="11" spans="1:11" s="50" customFormat="1" ht="15.95" customHeight="1" thickTop="1" thickBot="1">
      <c r="A11" s="1169"/>
      <c r="B11" s="261" t="s">
        <v>8</v>
      </c>
      <c r="C11" s="369">
        <f t="shared" ref="C11:D11" si="0">SUM(C10+C9)</f>
        <v>1047</v>
      </c>
      <c r="D11" s="369">
        <f t="shared" si="0"/>
        <v>1137</v>
      </c>
      <c r="E11" s="370">
        <f t="shared" ref="E11:H11" si="1">SUM(E10+E9)</f>
        <v>914</v>
      </c>
      <c r="F11" s="370">
        <f t="shared" si="1"/>
        <v>1034</v>
      </c>
      <c r="G11" s="370">
        <f t="shared" si="1"/>
        <v>1015</v>
      </c>
      <c r="H11" s="370">
        <f t="shared" si="1"/>
        <v>725</v>
      </c>
      <c r="I11" s="370">
        <f t="shared" ref="I11" si="2">SUM(I10+I9)</f>
        <v>648</v>
      </c>
      <c r="J11" s="260" t="s">
        <v>43</v>
      </c>
      <c r="K11" s="1172"/>
    </row>
    <row r="12" spans="1:11" s="50" customFormat="1" ht="15" customHeight="1" thickTop="1" thickBot="1">
      <c r="A12" s="1173" t="s">
        <v>957</v>
      </c>
      <c r="B12" s="258" t="s">
        <v>10</v>
      </c>
      <c r="C12" s="45">
        <v>41</v>
      </c>
      <c r="D12" s="45">
        <v>60</v>
      </c>
      <c r="E12" s="198">
        <v>283</v>
      </c>
      <c r="F12" s="198">
        <v>153</v>
      </c>
      <c r="G12" s="198">
        <v>88</v>
      </c>
      <c r="H12" s="198">
        <v>88</v>
      </c>
      <c r="I12" s="198">
        <v>81</v>
      </c>
      <c r="J12" s="256" t="s">
        <v>12</v>
      </c>
      <c r="K12" s="1165" t="s">
        <v>204</v>
      </c>
    </row>
    <row r="13" spans="1:11" s="50" customFormat="1" ht="15" customHeight="1" thickTop="1" thickBot="1">
      <c r="A13" s="1173"/>
      <c r="B13" s="259" t="s">
        <v>11</v>
      </c>
      <c r="C13" s="34">
        <v>159</v>
      </c>
      <c r="D13" s="34">
        <v>192</v>
      </c>
      <c r="E13" s="196">
        <v>287</v>
      </c>
      <c r="F13" s="196">
        <v>274</v>
      </c>
      <c r="G13" s="196">
        <v>172</v>
      </c>
      <c r="H13" s="196">
        <v>220</v>
      </c>
      <c r="I13" s="196">
        <v>225</v>
      </c>
      <c r="J13" s="257" t="s">
        <v>13</v>
      </c>
      <c r="K13" s="1165"/>
    </row>
    <row r="14" spans="1:11" s="50" customFormat="1" ht="15" customHeight="1" thickTop="1" thickBot="1">
      <c r="A14" s="1174"/>
      <c r="B14" s="259" t="s">
        <v>8</v>
      </c>
      <c r="C14" s="362">
        <f t="shared" ref="C14:H14" si="3">SUM(C13+C12)</f>
        <v>200</v>
      </c>
      <c r="D14" s="362">
        <f t="shared" si="3"/>
        <v>252</v>
      </c>
      <c r="E14" s="371">
        <f t="shared" si="3"/>
        <v>570</v>
      </c>
      <c r="F14" s="371">
        <f t="shared" si="3"/>
        <v>427</v>
      </c>
      <c r="G14" s="371">
        <f t="shared" si="3"/>
        <v>260</v>
      </c>
      <c r="H14" s="371">
        <f t="shared" si="3"/>
        <v>308</v>
      </c>
      <c r="I14" s="371">
        <f t="shared" ref="I14" si="4">SUM(I13+I12)</f>
        <v>306</v>
      </c>
      <c r="J14" s="257" t="s">
        <v>43</v>
      </c>
      <c r="K14" s="1166"/>
    </row>
    <row r="15" spans="1:11" s="344" customFormat="1" ht="15" customHeight="1" thickTop="1" thickBot="1">
      <c r="A15" s="87" t="s">
        <v>270</v>
      </c>
      <c r="B15" s="261"/>
      <c r="C15" s="39"/>
      <c r="D15" s="39"/>
      <c r="E15" s="195"/>
      <c r="F15" s="195"/>
      <c r="G15" s="195"/>
      <c r="H15" s="195"/>
      <c r="I15" s="195"/>
      <c r="J15" s="260"/>
      <c r="K15" s="88" t="s">
        <v>271</v>
      </c>
    </row>
    <row r="16" spans="1:11" s="50" customFormat="1" ht="15" customHeight="1" thickTop="1" thickBot="1">
      <c r="A16" s="1173" t="s">
        <v>50</v>
      </c>
      <c r="B16" s="259" t="s">
        <v>10</v>
      </c>
      <c r="C16" s="34">
        <v>826</v>
      </c>
      <c r="D16" s="34">
        <v>609</v>
      </c>
      <c r="E16" s="196">
        <v>1529</v>
      </c>
      <c r="F16" s="196">
        <v>1706</v>
      </c>
      <c r="G16" s="196">
        <v>2046</v>
      </c>
      <c r="H16" s="196">
        <v>2203</v>
      </c>
      <c r="I16" s="196">
        <v>2469</v>
      </c>
      <c r="J16" s="257" t="s">
        <v>12</v>
      </c>
      <c r="K16" s="1165" t="s">
        <v>48</v>
      </c>
    </row>
    <row r="17" spans="1:11" s="50" customFormat="1" ht="15" customHeight="1" thickTop="1" thickBot="1">
      <c r="A17" s="1173"/>
      <c r="B17" s="259" t="s">
        <v>11</v>
      </c>
      <c r="C17" s="34">
        <v>806</v>
      </c>
      <c r="D17" s="34">
        <v>1184</v>
      </c>
      <c r="E17" s="196">
        <v>5732</v>
      </c>
      <c r="F17" s="196">
        <v>6385</v>
      </c>
      <c r="G17" s="196">
        <v>7022</v>
      </c>
      <c r="H17" s="196">
        <v>6901</v>
      </c>
      <c r="I17" s="196">
        <v>7721</v>
      </c>
      <c r="J17" s="257" t="s">
        <v>13</v>
      </c>
      <c r="K17" s="1165"/>
    </row>
    <row r="18" spans="1:11" s="50" customFormat="1" ht="15" customHeight="1" thickTop="1" thickBot="1">
      <c r="A18" s="1174"/>
      <c r="B18" s="259" t="s">
        <v>8</v>
      </c>
      <c r="C18" s="362">
        <f t="shared" ref="C18:H18" si="5">SUM(C17+C16)</f>
        <v>1632</v>
      </c>
      <c r="D18" s="362">
        <f t="shared" si="5"/>
        <v>1793</v>
      </c>
      <c r="E18" s="371">
        <f t="shared" si="5"/>
        <v>7261</v>
      </c>
      <c r="F18" s="371">
        <f t="shared" si="5"/>
        <v>8091</v>
      </c>
      <c r="G18" s="371">
        <f t="shared" si="5"/>
        <v>9068</v>
      </c>
      <c r="H18" s="371">
        <f t="shared" si="5"/>
        <v>9104</v>
      </c>
      <c r="I18" s="371">
        <f t="shared" ref="I18" si="6">SUM(I17+I16)</f>
        <v>10190</v>
      </c>
      <c r="J18" s="257" t="s">
        <v>43</v>
      </c>
      <c r="K18" s="1166"/>
    </row>
    <row r="19" spans="1:11" s="50" customFormat="1" ht="15.95" customHeight="1" thickTop="1" thickBot="1">
      <c r="A19" s="1167" t="s">
        <v>958</v>
      </c>
      <c r="B19" s="261" t="s">
        <v>10</v>
      </c>
      <c r="C19" s="39">
        <v>79</v>
      </c>
      <c r="D19" s="39">
        <v>80</v>
      </c>
      <c r="E19" s="195">
        <v>1263</v>
      </c>
      <c r="F19" s="195">
        <v>860</v>
      </c>
      <c r="G19" s="195">
        <v>669</v>
      </c>
      <c r="H19" s="195">
        <v>620</v>
      </c>
      <c r="I19" s="195">
        <v>659</v>
      </c>
      <c r="J19" s="260" t="s">
        <v>12</v>
      </c>
      <c r="K19" s="1170" t="s">
        <v>204</v>
      </c>
    </row>
    <row r="20" spans="1:11" s="50" customFormat="1" ht="15.95" customHeight="1" thickTop="1" thickBot="1">
      <c r="A20" s="1168"/>
      <c r="B20" s="261" t="s">
        <v>11</v>
      </c>
      <c r="C20" s="39">
        <v>193</v>
      </c>
      <c r="D20" s="39">
        <v>136</v>
      </c>
      <c r="E20" s="195">
        <v>1353</v>
      </c>
      <c r="F20" s="195">
        <v>1585</v>
      </c>
      <c r="G20" s="195">
        <v>1735</v>
      </c>
      <c r="H20" s="195">
        <v>2827</v>
      </c>
      <c r="I20" s="195">
        <v>3421</v>
      </c>
      <c r="J20" s="260" t="s">
        <v>13</v>
      </c>
      <c r="K20" s="1171"/>
    </row>
    <row r="21" spans="1:11" s="50" customFormat="1" ht="15.95" customHeight="1" thickTop="1">
      <c r="A21" s="1179"/>
      <c r="B21" s="262" t="s">
        <v>8</v>
      </c>
      <c r="C21" s="364">
        <f t="shared" ref="C21:H21" si="7">SUM(C20+C19)</f>
        <v>272</v>
      </c>
      <c r="D21" s="364">
        <f t="shared" si="7"/>
        <v>216</v>
      </c>
      <c r="E21" s="372">
        <f t="shared" si="7"/>
        <v>2616</v>
      </c>
      <c r="F21" s="372">
        <f t="shared" si="7"/>
        <v>2445</v>
      </c>
      <c r="G21" s="372">
        <f t="shared" si="7"/>
        <v>2404</v>
      </c>
      <c r="H21" s="372">
        <f t="shared" si="7"/>
        <v>3447</v>
      </c>
      <c r="I21" s="372">
        <f t="shared" ref="I21" si="8">SUM(I20+I19)</f>
        <v>4080</v>
      </c>
      <c r="J21" s="263" t="s">
        <v>43</v>
      </c>
      <c r="K21" s="1175"/>
    </row>
    <row r="22" spans="1:11" s="344" customFormat="1" ht="15" customHeight="1" thickBot="1">
      <c r="A22" s="276" t="s">
        <v>51</v>
      </c>
      <c r="B22" s="264"/>
      <c r="C22" s="151"/>
      <c r="D22" s="151"/>
      <c r="E22" s="373"/>
      <c r="F22" s="373"/>
      <c r="G22" s="373"/>
      <c r="H22" s="373"/>
      <c r="I22" s="373"/>
      <c r="J22" s="58"/>
      <c r="K22" s="86" t="s">
        <v>52</v>
      </c>
    </row>
    <row r="23" spans="1:11" s="50" customFormat="1" ht="15.95" customHeight="1" thickTop="1" thickBot="1">
      <c r="A23" s="1167" t="s">
        <v>50</v>
      </c>
      <c r="B23" s="261" t="s">
        <v>10</v>
      </c>
      <c r="C23" s="39">
        <f t="shared" ref="C23:D26" si="9">SUM(C16+C9)</f>
        <v>1044</v>
      </c>
      <c r="D23" s="39">
        <f t="shared" si="9"/>
        <v>815</v>
      </c>
      <c r="E23" s="374">
        <f t="shared" ref="E23:H23" si="10">SUM(E16+E9)</f>
        <v>1795</v>
      </c>
      <c r="F23" s="374">
        <f t="shared" si="10"/>
        <v>1925</v>
      </c>
      <c r="G23" s="374">
        <f t="shared" si="10"/>
        <v>2287</v>
      </c>
      <c r="H23" s="374">
        <f t="shared" si="10"/>
        <v>2447</v>
      </c>
      <c r="I23" s="374">
        <f t="shared" ref="I23" si="11">SUM(I16+I9)</f>
        <v>2738</v>
      </c>
      <c r="J23" s="260" t="s">
        <v>12</v>
      </c>
      <c r="K23" s="1170" t="s">
        <v>48</v>
      </c>
    </row>
    <row r="24" spans="1:11" s="50" customFormat="1" ht="15.95" customHeight="1" thickTop="1" thickBot="1">
      <c r="A24" s="1168"/>
      <c r="B24" s="261" t="s">
        <v>11</v>
      </c>
      <c r="C24" s="39">
        <f t="shared" si="9"/>
        <v>1635</v>
      </c>
      <c r="D24" s="39">
        <f t="shared" si="9"/>
        <v>2115</v>
      </c>
      <c r="E24" s="374">
        <f t="shared" ref="E24:H24" si="12">SUM(E17+E10)</f>
        <v>6380</v>
      </c>
      <c r="F24" s="374">
        <f t="shared" si="12"/>
        <v>7200</v>
      </c>
      <c r="G24" s="374">
        <f t="shared" si="12"/>
        <v>7796</v>
      </c>
      <c r="H24" s="374">
        <f t="shared" si="12"/>
        <v>7382</v>
      </c>
      <c r="I24" s="374">
        <f t="shared" ref="I24" si="13">SUM(I17+I10)</f>
        <v>8100</v>
      </c>
      <c r="J24" s="260" t="s">
        <v>13</v>
      </c>
      <c r="K24" s="1171"/>
    </row>
    <row r="25" spans="1:11" s="50" customFormat="1" ht="15.95" customHeight="1" thickTop="1" thickBot="1">
      <c r="A25" s="1169"/>
      <c r="B25" s="261" t="s">
        <v>8</v>
      </c>
      <c r="C25" s="369">
        <f t="shared" si="9"/>
        <v>2679</v>
      </c>
      <c r="D25" s="369">
        <f t="shared" si="9"/>
        <v>2930</v>
      </c>
      <c r="E25" s="370">
        <f t="shared" ref="E25:H25" si="14">E23+E24</f>
        <v>8175</v>
      </c>
      <c r="F25" s="370">
        <f t="shared" si="14"/>
        <v>9125</v>
      </c>
      <c r="G25" s="370">
        <f t="shared" si="14"/>
        <v>10083</v>
      </c>
      <c r="H25" s="370">
        <f t="shared" si="14"/>
        <v>9829</v>
      </c>
      <c r="I25" s="370">
        <f t="shared" ref="I25" si="15">I23+I24</f>
        <v>10838</v>
      </c>
      <c r="J25" s="260" t="s">
        <v>43</v>
      </c>
      <c r="K25" s="1172"/>
    </row>
    <row r="26" spans="1:11" s="50" customFormat="1" ht="15" customHeight="1" thickTop="1" thickBot="1">
      <c r="A26" s="1173" t="s">
        <v>958</v>
      </c>
      <c r="B26" s="259" t="s">
        <v>10</v>
      </c>
      <c r="C26" s="34">
        <f t="shared" si="9"/>
        <v>120</v>
      </c>
      <c r="D26" s="34">
        <f t="shared" si="9"/>
        <v>140</v>
      </c>
      <c r="E26" s="375">
        <f t="shared" ref="E26:H26" si="16">SUM(E19+E12)</f>
        <v>1546</v>
      </c>
      <c r="F26" s="375">
        <f t="shared" si="16"/>
        <v>1013</v>
      </c>
      <c r="G26" s="375">
        <f t="shared" si="16"/>
        <v>757</v>
      </c>
      <c r="H26" s="375">
        <f t="shared" si="16"/>
        <v>708</v>
      </c>
      <c r="I26" s="375">
        <f t="shared" ref="I26" si="17">SUM(I19+I12)</f>
        <v>740</v>
      </c>
      <c r="J26" s="257" t="s">
        <v>12</v>
      </c>
      <c r="K26" s="1165" t="s">
        <v>49</v>
      </c>
    </row>
    <row r="27" spans="1:11" s="50" customFormat="1" ht="15" customHeight="1" thickTop="1" thickBot="1">
      <c r="A27" s="1173"/>
      <c r="B27" s="259" t="s">
        <v>11</v>
      </c>
      <c r="C27" s="34">
        <v>352</v>
      </c>
      <c r="D27" s="34">
        <f>SUM(D20+D13)</f>
        <v>328</v>
      </c>
      <c r="E27" s="375">
        <f t="shared" ref="E27:H27" si="18">SUM(E20+E13)</f>
        <v>1640</v>
      </c>
      <c r="F27" s="375">
        <f t="shared" si="18"/>
        <v>1859</v>
      </c>
      <c r="G27" s="375">
        <f t="shared" si="18"/>
        <v>1907</v>
      </c>
      <c r="H27" s="375">
        <f t="shared" si="18"/>
        <v>3047</v>
      </c>
      <c r="I27" s="375">
        <f t="shared" ref="I27" si="19">SUM(I20+I13)</f>
        <v>3646</v>
      </c>
      <c r="J27" s="257" t="s">
        <v>13</v>
      </c>
      <c r="K27" s="1165"/>
    </row>
    <row r="28" spans="1:11" s="50" customFormat="1" ht="15" customHeight="1" thickTop="1">
      <c r="A28" s="1174"/>
      <c r="B28" s="265" t="s">
        <v>8</v>
      </c>
      <c r="C28" s="376">
        <f t="shared" ref="C28:D28" si="20">SUM(C26:C27)</f>
        <v>472</v>
      </c>
      <c r="D28" s="376">
        <f t="shared" si="20"/>
        <v>468</v>
      </c>
      <c r="E28" s="377">
        <f t="shared" ref="E28:H28" si="21">SUM(E26:E27)</f>
        <v>3186</v>
      </c>
      <c r="F28" s="377">
        <f t="shared" si="21"/>
        <v>2872</v>
      </c>
      <c r="G28" s="377">
        <f t="shared" si="21"/>
        <v>2664</v>
      </c>
      <c r="H28" s="377">
        <f t="shared" si="21"/>
        <v>3755</v>
      </c>
      <c r="I28" s="377">
        <f t="shared" ref="I28" si="22">SUM(I26:I27)</f>
        <v>4386</v>
      </c>
      <c r="J28" s="147" t="s">
        <v>43</v>
      </c>
      <c r="K28" s="1166"/>
    </row>
    <row r="29" spans="1:11" ht="20.25" customHeight="1" thickBot="1">
      <c r="A29" s="1176" t="s">
        <v>1104</v>
      </c>
      <c r="B29" s="274" t="s">
        <v>10</v>
      </c>
      <c r="C29" s="274">
        <f>SUM(C26+C23)</f>
        <v>1164</v>
      </c>
      <c r="D29" s="274">
        <f>SUM(D26+D23)</f>
        <v>955</v>
      </c>
      <c r="E29" s="378">
        <f t="shared" ref="E29:H29" si="23">SUM(E23+E26)</f>
        <v>3341</v>
      </c>
      <c r="F29" s="378">
        <f t="shared" si="23"/>
        <v>2938</v>
      </c>
      <c r="G29" s="378">
        <f t="shared" si="23"/>
        <v>3044</v>
      </c>
      <c r="H29" s="378">
        <f t="shared" si="23"/>
        <v>3155</v>
      </c>
      <c r="I29" s="378">
        <f t="shared" ref="I29" si="24">SUM(I23+I26)</f>
        <v>3478</v>
      </c>
      <c r="J29" s="146" t="s">
        <v>12</v>
      </c>
      <c r="K29" s="1180" t="s">
        <v>18</v>
      </c>
    </row>
    <row r="30" spans="1:11" ht="20.25" customHeight="1" thickTop="1" thickBot="1">
      <c r="A30" s="1177" t="s">
        <v>38</v>
      </c>
      <c r="B30" s="275" t="s">
        <v>11</v>
      </c>
      <c r="C30" s="275">
        <f>SUM(C27+C24)</f>
        <v>1987</v>
      </c>
      <c r="D30" s="275">
        <f>SUM(D27+D24)</f>
        <v>2443</v>
      </c>
      <c r="E30" s="379">
        <f t="shared" ref="E30:H30" si="25">SUM(E24+E27)</f>
        <v>8020</v>
      </c>
      <c r="F30" s="379">
        <f t="shared" si="25"/>
        <v>9059</v>
      </c>
      <c r="G30" s="379">
        <f t="shared" si="25"/>
        <v>9703</v>
      </c>
      <c r="H30" s="379">
        <f t="shared" si="25"/>
        <v>10429</v>
      </c>
      <c r="I30" s="379">
        <f t="shared" ref="I30" si="26">SUM(I24+I27)</f>
        <v>11746</v>
      </c>
      <c r="J30" s="281" t="s">
        <v>13</v>
      </c>
      <c r="K30" s="1181"/>
    </row>
    <row r="31" spans="1:11" ht="20.25" customHeight="1" thickTop="1">
      <c r="A31" s="1178"/>
      <c r="B31" s="253" t="s">
        <v>37</v>
      </c>
      <c r="C31" s="253">
        <f>SUM(C30+C29)</f>
        <v>3151</v>
      </c>
      <c r="D31" s="253">
        <f>SUM(D30+D29)</f>
        <v>3398</v>
      </c>
      <c r="E31" s="380">
        <f t="shared" ref="E31:H31" si="27">SUM(E25+E28)</f>
        <v>11361</v>
      </c>
      <c r="F31" s="380">
        <f t="shared" si="27"/>
        <v>11997</v>
      </c>
      <c r="G31" s="380">
        <f t="shared" si="27"/>
        <v>12747</v>
      </c>
      <c r="H31" s="380">
        <f t="shared" si="27"/>
        <v>13584</v>
      </c>
      <c r="I31" s="380">
        <f t="shared" ref="I31" si="28">SUM(I25+I28)</f>
        <v>15224</v>
      </c>
      <c r="J31" s="255" t="s">
        <v>40</v>
      </c>
      <c r="K31" s="1182"/>
    </row>
  </sheetData>
  <mergeCells count="27">
    <mergeCell ref="K9:K11"/>
    <mergeCell ref="I6:I7"/>
    <mergeCell ref="A29:A31"/>
    <mergeCell ref="A6:B7"/>
    <mergeCell ref="C6:C7"/>
    <mergeCell ref="D6:D7"/>
    <mergeCell ref="A26:A28"/>
    <mergeCell ref="A19:A21"/>
    <mergeCell ref="A12:A14"/>
    <mergeCell ref="A9:A11"/>
    <mergeCell ref="K29:K31"/>
    <mergeCell ref="A2:K2"/>
    <mergeCell ref="A1:K1"/>
    <mergeCell ref="A3:K3"/>
    <mergeCell ref="A4:K4"/>
    <mergeCell ref="K26:K28"/>
    <mergeCell ref="A23:A25"/>
    <mergeCell ref="K23:K25"/>
    <mergeCell ref="A16:A18"/>
    <mergeCell ref="J6:K7"/>
    <mergeCell ref="E6:E7"/>
    <mergeCell ref="F6:F7"/>
    <mergeCell ref="K16:K18"/>
    <mergeCell ref="K19:K21"/>
    <mergeCell ref="K12:K14"/>
    <mergeCell ref="G6:G7"/>
    <mergeCell ref="H6:H7"/>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rightToLeft="1" view="pageBreakPreview" zoomScaleNormal="100" zoomScaleSheetLayoutView="100" workbookViewId="0">
      <selection activeCell="F11" sqref="F11"/>
    </sheetView>
  </sheetViews>
  <sheetFormatPr defaultRowHeight="12.75"/>
  <cols>
    <col min="1" max="1" width="25.7109375" style="359" customWidth="1"/>
    <col min="2" max="9" width="9.7109375" style="359" customWidth="1"/>
    <col min="10" max="10" width="10.7109375" style="359" customWidth="1"/>
    <col min="11" max="11" width="25.7109375" style="359" customWidth="1"/>
    <col min="12" max="16384" width="9.140625" style="355"/>
  </cols>
  <sheetData>
    <row r="1" spans="1:11" s="21" customFormat="1" ht="20.100000000000001" customHeight="1">
      <c r="A1" s="909" t="s">
        <v>960</v>
      </c>
      <c r="B1" s="909"/>
      <c r="C1" s="909"/>
      <c r="D1" s="909"/>
      <c r="E1" s="909"/>
      <c r="F1" s="909"/>
      <c r="G1" s="909"/>
      <c r="H1" s="909"/>
      <c r="I1" s="909"/>
      <c r="J1" s="909"/>
      <c r="K1" s="909"/>
    </row>
    <row r="2" spans="1:11" s="22" customFormat="1" ht="20.100000000000001" customHeight="1">
      <c r="A2" s="914" t="s">
        <v>1160</v>
      </c>
      <c r="B2" s="914"/>
      <c r="C2" s="914"/>
      <c r="D2" s="914"/>
      <c r="E2" s="914"/>
      <c r="F2" s="914"/>
      <c r="G2" s="914"/>
      <c r="H2" s="914"/>
      <c r="I2" s="914"/>
      <c r="J2" s="914"/>
      <c r="K2" s="914"/>
    </row>
    <row r="3" spans="1:11" s="21" customFormat="1" ht="34.5" customHeight="1">
      <c r="A3" s="922" t="s">
        <v>1125</v>
      </c>
      <c r="B3" s="922"/>
      <c r="C3" s="922"/>
      <c r="D3" s="922"/>
      <c r="E3" s="922"/>
      <c r="F3" s="922"/>
      <c r="G3" s="922"/>
      <c r="H3" s="922"/>
      <c r="I3" s="922"/>
      <c r="J3" s="922"/>
      <c r="K3" s="922"/>
    </row>
    <row r="4" spans="1:11" s="21" customFormat="1" ht="20.100000000000001" customHeight="1">
      <c r="A4" s="923" t="s">
        <v>1157</v>
      </c>
      <c r="B4" s="923"/>
      <c r="C4" s="923"/>
      <c r="D4" s="923"/>
      <c r="E4" s="923"/>
      <c r="F4" s="923"/>
      <c r="G4" s="923"/>
      <c r="H4" s="923"/>
      <c r="I4" s="923"/>
      <c r="J4" s="923"/>
      <c r="K4" s="923"/>
    </row>
    <row r="5" spans="1:11" s="21" customFormat="1" ht="20.100000000000001" customHeight="1">
      <c r="A5" s="14" t="s">
        <v>1352</v>
      </c>
      <c r="B5" s="17"/>
      <c r="C5" s="17"/>
      <c r="D5" s="17"/>
      <c r="E5" s="17"/>
      <c r="F5" s="17"/>
      <c r="G5" s="17"/>
      <c r="H5" s="17"/>
      <c r="I5" s="17"/>
      <c r="J5" s="17"/>
      <c r="K5" s="43" t="s">
        <v>1353</v>
      </c>
    </row>
    <row r="6" spans="1:11" s="352" customFormat="1" ht="25.5" customHeight="1" thickBot="1">
      <c r="A6" s="1183" t="s">
        <v>527</v>
      </c>
      <c r="B6" s="1149" t="s">
        <v>275</v>
      </c>
      <c r="C6" s="1149"/>
      <c r="D6" s="1149"/>
      <c r="E6" s="1149" t="s">
        <v>274</v>
      </c>
      <c r="F6" s="1149"/>
      <c r="G6" s="1149"/>
      <c r="H6" s="1125" t="s">
        <v>684</v>
      </c>
      <c r="I6" s="911"/>
      <c r="J6" s="1126" t="s">
        <v>276</v>
      </c>
      <c r="K6" s="1185" t="s">
        <v>528</v>
      </c>
    </row>
    <row r="7" spans="1:11" s="352" customFormat="1" ht="25.5" customHeight="1" thickTop="1">
      <c r="A7" s="1184"/>
      <c r="B7" s="85" t="s">
        <v>267</v>
      </c>
      <c r="C7" s="85" t="s">
        <v>268</v>
      </c>
      <c r="D7" s="85" t="s">
        <v>916</v>
      </c>
      <c r="E7" s="85" t="s">
        <v>267</v>
      </c>
      <c r="F7" s="85" t="s">
        <v>268</v>
      </c>
      <c r="G7" s="85" t="s">
        <v>916</v>
      </c>
      <c r="H7" s="85" t="s">
        <v>267</v>
      </c>
      <c r="I7" s="85" t="s">
        <v>268</v>
      </c>
      <c r="J7" s="1127"/>
      <c r="K7" s="1186"/>
    </row>
    <row r="8" spans="1:11" ht="23.25" customHeight="1" thickBot="1">
      <c r="A8" s="738" t="s">
        <v>202</v>
      </c>
      <c r="B8" s="345">
        <f>SUM(B9:B12)</f>
        <v>3</v>
      </c>
      <c r="C8" s="345">
        <f>SUM(C9:C12)</f>
        <v>18</v>
      </c>
      <c r="D8" s="345">
        <f t="shared" ref="D8:D13" si="0">SUM(B8:C8)</f>
        <v>21</v>
      </c>
      <c r="E8" s="345">
        <f>SUM(E9:E12)</f>
        <v>2735</v>
      </c>
      <c r="F8" s="345">
        <f>SUM(F9:F12)</f>
        <v>8082</v>
      </c>
      <c r="G8" s="345">
        <f t="shared" ref="G8:G13" si="1">SUM(E8:F8)</f>
        <v>10817</v>
      </c>
      <c r="H8" s="345">
        <f>SUM(B8+E8)</f>
        <v>2738</v>
      </c>
      <c r="I8" s="345">
        <f>SUM(C8+F8)</f>
        <v>8100</v>
      </c>
      <c r="J8" s="345">
        <f t="shared" ref="J8:J13" si="2">SUM(H8:I8)</f>
        <v>10838</v>
      </c>
      <c r="K8" s="739" t="s">
        <v>48</v>
      </c>
    </row>
    <row r="9" spans="1:11" ht="23.25" customHeight="1" thickTop="1" thickBot="1">
      <c r="A9" s="740" t="s">
        <v>1149</v>
      </c>
      <c r="B9" s="200">
        <v>0</v>
      </c>
      <c r="C9" s="200">
        <v>4</v>
      </c>
      <c r="D9" s="200">
        <f t="shared" si="0"/>
        <v>4</v>
      </c>
      <c r="E9" s="200">
        <v>4</v>
      </c>
      <c r="F9" s="200">
        <v>3160</v>
      </c>
      <c r="G9" s="200">
        <f t="shared" si="1"/>
        <v>3164</v>
      </c>
      <c r="H9" s="347">
        <f t="shared" ref="H9:I13" si="3">SUM(B9+E9)</f>
        <v>4</v>
      </c>
      <c r="I9" s="347">
        <f t="shared" si="3"/>
        <v>3164</v>
      </c>
      <c r="J9" s="347">
        <f t="shared" si="2"/>
        <v>3168</v>
      </c>
      <c r="K9" s="741" t="s">
        <v>888</v>
      </c>
    </row>
    <row r="10" spans="1:11" ht="23.25" customHeight="1" thickTop="1" thickBot="1">
      <c r="A10" s="742" t="s">
        <v>327</v>
      </c>
      <c r="B10" s="201">
        <v>2</v>
      </c>
      <c r="C10" s="201">
        <v>9</v>
      </c>
      <c r="D10" s="199">
        <f t="shared" si="0"/>
        <v>11</v>
      </c>
      <c r="E10" s="201">
        <v>1455</v>
      </c>
      <c r="F10" s="201">
        <v>3196</v>
      </c>
      <c r="G10" s="201">
        <f t="shared" si="1"/>
        <v>4651</v>
      </c>
      <c r="H10" s="346">
        <f t="shared" si="3"/>
        <v>1457</v>
      </c>
      <c r="I10" s="346">
        <f t="shared" si="3"/>
        <v>3205</v>
      </c>
      <c r="J10" s="346">
        <f t="shared" si="2"/>
        <v>4662</v>
      </c>
      <c r="K10" s="743" t="s">
        <v>553</v>
      </c>
    </row>
    <row r="11" spans="1:11" ht="23.25" customHeight="1" thickTop="1" thickBot="1">
      <c r="A11" s="740" t="s">
        <v>953</v>
      </c>
      <c r="B11" s="200">
        <v>1</v>
      </c>
      <c r="C11" s="200">
        <v>3</v>
      </c>
      <c r="D11" s="200">
        <f t="shared" si="0"/>
        <v>4</v>
      </c>
      <c r="E11" s="200">
        <v>665</v>
      </c>
      <c r="F11" s="200">
        <v>1010</v>
      </c>
      <c r="G11" s="200">
        <f t="shared" si="1"/>
        <v>1675</v>
      </c>
      <c r="H11" s="347">
        <f t="shared" si="3"/>
        <v>666</v>
      </c>
      <c r="I11" s="347">
        <f t="shared" si="3"/>
        <v>1013</v>
      </c>
      <c r="J11" s="347">
        <f t="shared" si="2"/>
        <v>1679</v>
      </c>
      <c r="K11" s="741" t="s">
        <v>4</v>
      </c>
    </row>
    <row r="12" spans="1:11" ht="23.25" customHeight="1" thickTop="1">
      <c r="A12" s="742" t="s">
        <v>326</v>
      </c>
      <c r="B12" s="204">
        <v>0</v>
      </c>
      <c r="C12" s="204">
        <v>2</v>
      </c>
      <c r="D12" s="206">
        <f t="shared" si="0"/>
        <v>2</v>
      </c>
      <c r="E12" s="204">
        <v>611</v>
      </c>
      <c r="F12" s="204">
        <v>716</v>
      </c>
      <c r="G12" s="204">
        <f t="shared" si="1"/>
        <v>1327</v>
      </c>
      <c r="H12" s="348">
        <f t="shared" si="3"/>
        <v>611</v>
      </c>
      <c r="I12" s="348">
        <f t="shared" si="3"/>
        <v>718</v>
      </c>
      <c r="J12" s="348">
        <f t="shared" si="2"/>
        <v>1329</v>
      </c>
      <c r="K12" s="743" t="s">
        <v>6</v>
      </c>
    </row>
    <row r="13" spans="1:11" ht="23.25" customHeight="1">
      <c r="A13" s="776" t="s">
        <v>516</v>
      </c>
      <c r="B13" s="777">
        <v>27</v>
      </c>
      <c r="C13" s="777">
        <v>61</v>
      </c>
      <c r="D13" s="777">
        <f t="shared" si="0"/>
        <v>88</v>
      </c>
      <c r="E13" s="777">
        <v>713</v>
      </c>
      <c r="F13" s="777">
        <v>3585</v>
      </c>
      <c r="G13" s="777">
        <f t="shared" si="1"/>
        <v>4298</v>
      </c>
      <c r="H13" s="777">
        <f t="shared" si="3"/>
        <v>740</v>
      </c>
      <c r="I13" s="777">
        <f t="shared" si="3"/>
        <v>3646</v>
      </c>
      <c r="J13" s="777">
        <f t="shared" si="2"/>
        <v>4386</v>
      </c>
      <c r="K13" s="778" t="s">
        <v>204</v>
      </c>
    </row>
    <row r="14" spans="1:11" ht="23.25" customHeight="1">
      <c r="A14" s="744" t="s">
        <v>41</v>
      </c>
      <c r="B14" s="746">
        <f>SUM(B8+B13)</f>
        <v>30</v>
      </c>
      <c r="C14" s="746">
        <f t="shared" ref="C14:J14" si="4">SUM(C8+C13)</f>
        <v>79</v>
      </c>
      <c r="D14" s="746">
        <f t="shared" si="4"/>
        <v>109</v>
      </c>
      <c r="E14" s="746">
        <f t="shared" si="4"/>
        <v>3448</v>
      </c>
      <c r="F14" s="746">
        <f t="shared" si="4"/>
        <v>11667</v>
      </c>
      <c r="G14" s="746">
        <f t="shared" si="4"/>
        <v>15115</v>
      </c>
      <c r="H14" s="746">
        <f t="shared" si="4"/>
        <v>3478</v>
      </c>
      <c r="I14" s="746">
        <f t="shared" si="4"/>
        <v>11746</v>
      </c>
      <c r="J14" s="746">
        <f t="shared" si="4"/>
        <v>15224</v>
      </c>
      <c r="K14" s="745" t="s">
        <v>18</v>
      </c>
    </row>
    <row r="15" spans="1:11">
      <c r="A15" s="294" t="s">
        <v>1074</v>
      </c>
      <c r="K15" s="298" t="s">
        <v>1075</v>
      </c>
    </row>
    <row r="17" spans="1:7" s="359" customFormat="1">
      <c r="A17" s="358"/>
      <c r="B17" s="12"/>
      <c r="C17" s="12"/>
      <c r="D17" s="13"/>
      <c r="E17" s="12"/>
      <c r="F17" s="12"/>
      <c r="G17" s="186"/>
    </row>
    <row r="18" spans="1:7" s="359" customFormat="1">
      <c r="A18" s="358"/>
      <c r="B18" s="826"/>
      <c r="C18" s="826"/>
      <c r="D18" s="826"/>
      <c r="E18" s="358"/>
      <c r="F18" s="358"/>
      <c r="G18" s="186"/>
    </row>
    <row r="19" spans="1:7" s="359" customFormat="1">
      <c r="A19" s="358"/>
      <c r="B19" s="358"/>
      <c r="C19" s="358"/>
      <c r="D19" s="358"/>
      <c r="E19" s="358"/>
      <c r="F19" s="358"/>
      <c r="G19" s="186"/>
    </row>
    <row r="20" spans="1:7" s="359" customFormat="1">
      <c r="A20" s="358"/>
      <c r="B20" s="358"/>
      <c r="C20" s="358"/>
      <c r="D20" s="358"/>
      <c r="E20" s="358"/>
      <c r="F20" s="358"/>
      <c r="G20" s="186"/>
    </row>
    <row r="21" spans="1:7" s="359" customFormat="1">
      <c r="A21" s="358"/>
      <c r="B21" s="358"/>
      <c r="C21" s="358"/>
      <c r="D21" s="358"/>
      <c r="E21" s="358"/>
      <c r="F21" s="358"/>
      <c r="G21" s="186"/>
    </row>
    <row r="22" spans="1:7" s="359" customFormat="1">
      <c r="A22" s="358"/>
      <c r="B22" s="358"/>
      <c r="C22" s="358"/>
      <c r="D22" s="358"/>
      <c r="E22" s="358"/>
      <c r="F22" s="358"/>
      <c r="G22" s="186"/>
    </row>
    <row r="23" spans="1:7" s="359" customFormat="1">
      <c r="A23" s="358"/>
      <c r="B23" s="358"/>
      <c r="C23" s="358"/>
      <c r="D23" s="358"/>
      <c r="E23" s="358"/>
      <c r="F23" s="358"/>
      <c r="G23" s="186"/>
    </row>
  </sheetData>
  <mergeCells count="10">
    <mergeCell ref="A1:K1"/>
    <mergeCell ref="A6:A7"/>
    <mergeCell ref="B6:D6"/>
    <mergeCell ref="E6:G6"/>
    <mergeCell ref="H6:I6"/>
    <mergeCell ref="J6:J7"/>
    <mergeCell ref="K6:K7"/>
    <mergeCell ref="A2:K2"/>
    <mergeCell ref="A3:K3"/>
    <mergeCell ref="A4:K4"/>
  </mergeCells>
  <printOptions horizontalCentered="1" verticalCentered="1"/>
  <pageMargins left="0" right="0" top="0" bottom="0" header="0" footer="0"/>
  <pageSetup paperSize="9"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showGridLines="0" rightToLeft="1" view="pageBreakPreview" zoomScaleNormal="100" zoomScaleSheetLayoutView="100" workbookViewId="0">
      <selection activeCell="F12" sqref="F12"/>
    </sheetView>
  </sheetViews>
  <sheetFormatPr defaultRowHeight="12.75"/>
  <cols>
    <col min="1" max="1" width="19.28515625" style="351" customWidth="1"/>
    <col min="2" max="2" width="9.28515625" style="351" customWidth="1"/>
    <col min="3" max="4" width="10.7109375" style="351" hidden="1" customWidth="1"/>
    <col min="5" max="9" width="13.140625" style="351" customWidth="1"/>
    <col min="10" max="10" width="7.85546875" style="351" customWidth="1"/>
    <col min="11" max="11" width="21.42578125" style="351" customWidth="1"/>
    <col min="12" max="16384" width="9.140625" style="21"/>
  </cols>
  <sheetData>
    <row r="1" spans="1:11" s="19" customFormat="1" ht="19.5" customHeight="1">
      <c r="A1" s="909" t="s">
        <v>539</v>
      </c>
      <c r="B1" s="909"/>
      <c r="C1" s="909"/>
      <c r="D1" s="909"/>
      <c r="E1" s="909"/>
      <c r="F1" s="909"/>
      <c r="G1" s="909"/>
      <c r="H1" s="909"/>
      <c r="I1" s="909"/>
      <c r="J1" s="909"/>
      <c r="K1" s="909"/>
    </row>
    <row r="2" spans="1:11" s="20" customFormat="1" ht="20.25">
      <c r="A2" s="914" t="s">
        <v>1158</v>
      </c>
      <c r="B2" s="914"/>
      <c r="C2" s="914"/>
      <c r="D2" s="914"/>
      <c r="E2" s="914"/>
      <c r="F2" s="914"/>
      <c r="G2" s="914"/>
      <c r="H2" s="914"/>
      <c r="I2" s="914"/>
      <c r="J2" s="914"/>
      <c r="K2" s="914"/>
    </row>
    <row r="3" spans="1:11" ht="33.75" customHeight="1">
      <c r="A3" s="922" t="s">
        <v>1126</v>
      </c>
      <c r="B3" s="922"/>
      <c r="C3" s="922"/>
      <c r="D3" s="922"/>
      <c r="E3" s="922"/>
      <c r="F3" s="922"/>
      <c r="G3" s="922"/>
      <c r="H3" s="922"/>
      <c r="I3" s="922"/>
      <c r="J3" s="922"/>
      <c r="K3" s="922"/>
    </row>
    <row r="4" spans="1:11" ht="15.75">
      <c r="A4" s="923" t="s">
        <v>1159</v>
      </c>
      <c r="B4" s="923"/>
      <c r="C4" s="923"/>
      <c r="D4" s="923"/>
      <c r="E4" s="923"/>
      <c r="F4" s="923"/>
      <c r="G4" s="923"/>
      <c r="H4" s="923"/>
      <c r="I4" s="923"/>
      <c r="J4" s="923"/>
      <c r="K4" s="923"/>
    </row>
    <row r="5" spans="1:11" ht="15.75">
      <c r="A5" s="14" t="s">
        <v>1355</v>
      </c>
      <c r="B5" s="17"/>
      <c r="C5" s="17"/>
      <c r="D5" s="17"/>
      <c r="E5" s="17"/>
      <c r="F5" s="17"/>
      <c r="G5" s="17"/>
      <c r="H5" s="17"/>
      <c r="I5" s="17"/>
      <c r="J5" s="17"/>
      <c r="K5" s="43" t="s">
        <v>1354</v>
      </c>
    </row>
    <row r="6" spans="1:11" s="344" customFormat="1" ht="22.5" customHeight="1" thickBot="1">
      <c r="A6" s="1130" t="s">
        <v>266</v>
      </c>
      <c r="B6" s="1130"/>
      <c r="C6" s="1124" t="s">
        <v>123</v>
      </c>
      <c r="D6" s="1101" t="s">
        <v>186</v>
      </c>
      <c r="E6" s="1134" t="s">
        <v>617</v>
      </c>
      <c r="F6" s="1134" t="s">
        <v>726</v>
      </c>
      <c r="G6" s="1134" t="s">
        <v>821</v>
      </c>
      <c r="H6" s="1124" t="s">
        <v>1006</v>
      </c>
      <c r="I6" s="1124" t="s">
        <v>1157</v>
      </c>
      <c r="J6" s="1112" t="s">
        <v>196</v>
      </c>
      <c r="K6" s="1112"/>
    </row>
    <row r="7" spans="1:11" s="344" customFormat="1" ht="22.5" customHeight="1" thickTop="1" thickBot="1">
      <c r="A7" s="1131"/>
      <c r="B7" s="1131"/>
      <c r="C7" s="1133"/>
      <c r="D7" s="1191"/>
      <c r="E7" s="1135"/>
      <c r="F7" s="1135"/>
      <c r="G7" s="1135"/>
      <c r="H7" s="1133"/>
      <c r="I7" s="1133"/>
      <c r="J7" s="1113"/>
      <c r="K7" s="1113"/>
    </row>
    <row r="8" spans="1:11" s="344" customFormat="1" ht="22.5" customHeight="1" thickTop="1">
      <c r="A8" s="1132"/>
      <c r="B8" s="1132"/>
      <c r="C8" s="1100"/>
      <c r="D8" s="1102"/>
      <c r="E8" s="1136"/>
      <c r="F8" s="1136"/>
      <c r="G8" s="1136"/>
      <c r="H8" s="1100"/>
      <c r="I8" s="1100"/>
      <c r="J8" s="1114"/>
      <c r="K8" s="1114"/>
    </row>
    <row r="9" spans="1:11" s="344" customFormat="1" ht="21.95" customHeight="1" thickBot="1">
      <c r="A9" s="276"/>
      <c r="B9" s="258" t="s">
        <v>10</v>
      </c>
      <c r="C9" s="45">
        <v>305</v>
      </c>
      <c r="D9" s="45">
        <v>306</v>
      </c>
      <c r="E9" s="199">
        <v>323</v>
      </c>
      <c r="F9" s="199">
        <v>293</v>
      </c>
      <c r="G9" s="199">
        <v>246</v>
      </c>
      <c r="H9" s="199">
        <v>255</v>
      </c>
      <c r="I9" s="199">
        <v>358</v>
      </c>
      <c r="J9" s="256" t="s">
        <v>12</v>
      </c>
      <c r="K9" s="86"/>
    </row>
    <row r="10" spans="1:11" s="50" customFormat="1" ht="21.95" customHeight="1" thickTop="1" thickBot="1">
      <c r="A10" s="89" t="s">
        <v>75</v>
      </c>
      <c r="B10" s="259" t="s">
        <v>11</v>
      </c>
      <c r="C10" s="34">
        <v>464</v>
      </c>
      <c r="D10" s="34">
        <v>315</v>
      </c>
      <c r="E10" s="201">
        <v>171</v>
      </c>
      <c r="F10" s="201">
        <v>495</v>
      </c>
      <c r="G10" s="201">
        <v>613</v>
      </c>
      <c r="H10" s="201">
        <v>478</v>
      </c>
      <c r="I10" s="201">
        <v>805</v>
      </c>
      <c r="J10" s="257" t="s">
        <v>13</v>
      </c>
      <c r="K10" s="24" t="s">
        <v>76</v>
      </c>
    </row>
    <row r="11" spans="1:11" s="50" customFormat="1" ht="21.95" customHeight="1" thickTop="1" thickBot="1">
      <c r="A11" s="89"/>
      <c r="B11" s="259" t="s">
        <v>8</v>
      </c>
      <c r="C11" s="362">
        <f t="shared" ref="C11:I11" si="0">SUM(C10+C9)</f>
        <v>769</v>
      </c>
      <c r="D11" s="362">
        <f t="shared" si="0"/>
        <v>621</v>
      </c>
      <c r="E11" s="363">
        <f t="shared" ref="E11:F11" si="1">SUM(E10+E9)</f>
        <v>494</v>
      </c>
      <c r="F11" s="363">
        <f t="shared" si="1"/>
        <v>788</v>
      </c>
      <c r="G11" s="363">
        <f t="shared" ref="G11:H11" si="2">SUM(G10+G9)</f>
        <v>859</v>
      </c>
      <c r="H11" s="363">
        <f t="shared" si="2"/>
        <v>733</v>
      </c>
      <c r="I11" s="363">
        <f t="shared" si="0"/>
        <v>1163</v>
      </c>
      <c r="J11" s="257" t="s">
        <v>43</v>
      </c>
      <c r="K11" s="24"/>
    </row>
    <row r="12" spans="1:11" s="50" customFormat="1" ht="21.95" customHeight="1" thickTop="1" thickBot="1">
      <c r="A12" s="1115" t="s">
        <v>961</v>
      </c>
      <c r="B12" s="261" t="s">
        <v>10</v>
      </c>
      <c r="C12" s="39">
        <v>730</v>
      </c>
      <c r="D12" s="39">
        <v>585</v>
      </c>
      <c r="E12" s="200">
        <v>1138</v>
      </c>
      <c r="F12" s="200">
        <v>1000</v>
      </c>
      <c r="G12" s="200">
        <v>891</v>
      </c>
      <c r="H12" s="200">
        <v>934</v>
      </c>
      <c r="I12" s="200">
        <v>1320</v>
      </c>
      <c r="J12" s="260" t="s">
        <v>12</v>
      </c>
      <c r="K12" s="1109" t="s">
        <v>77</v>
      </c>
    </row>
    <row r="13" spans="1:11" s="50" customFormat="1" ht="21.95" customHeight="1" thickTop="1" thickBot="1">
      <c r="A13" s="1116"/>
      <c r="B13" s="261" t="s">
        <v>11</v>
      </c>
      <c r="C13" s="39">
        <v>262</v>
      </c>
      <c r="D13" s="39">
        <v>209</v>
      </c>
      <c r="E13" s="200">
        <v>180</v>
      </c>
      <c r="F13" s="200">
        <v>288</v>
      </c>
      <c r="G13" s="200">
        <v>418</v>
      </c>
      <c r="H13" s="200">
        <v>404</v>
      </c>
      <c r="I13" s="200">
        <v>639</v>
      </c>
      <c r="J13" s="260" t="s">
        <v>13</v>
      </c>
      <c r="K13" s="1117"/>
    </row>
    <row r="14" spans="1:11" s="50" customFormat="1" ht="21.95" customHeight="1" thickTop="1" thickBot="1">
      <c r="A14" s="1122"/>
      <c r="B14" s="261" t="s">
        <v>8</v>
      </c>
      <c r="C14" s="369">
        <f t="shared" ref="C14:I14" si="3">SUM(C13+C12)</f>
        <v>992</v>
      </c>
      <c r="D14" s="369">
        <f t="shared" si="3"/>
        <v>794</v>
      </c>
      <c r="E14" s="382">
        <f t="shared" ref="E14:F14" si="4">SUM(E13+E12)</f>
        <v>1318</v>
      </c>
      <c r="F14" s="382">
        <f t="shared" si="4"/>
        <v>1288</v>
      </c>
      <c r="G14" s="382">
        <f t="shared" ref="G14:H14" si="5">SUM(G13+G12)</f>
        <v>1309</v>
      </c>
      <c r="H14" s="382">
        <f t="shared" si="5"/>
        <v>1338</v>
      </c>
      <c r="I14" s="382">
        <f t="shared" si="3"/>
        <v>1959</v>
      </c>
      <c r="J14" s="260" t="s">
        <v>43</v>
      </c>
      <c r="K14" s="1110"/>
    </row>
    <row r="15" spans="1:11" s="50" customFormat="1" ht="21.95" customHeight="1" thickTop="1" thickBot="1">
      <c r="A15" s="54"/>
      <c r="B15" s="259" t="s">
        <v>10</v>
      </c>
      <c r="C15" s="34">
        <v>971</v>
      </c>
      <c r="D15" s="34">
        <v>797</v>
      </c>
      <c r="E15" s="201">
        <v>2493</v>
      </c>
      <c r="F15" s="201">
        <v>2176</v>
      </c>
      <c r="G15" s="201">
        <v>1867</v>
      </c>
      <c r="H15" s="201">
        <v>2059</v>
      </c>
      <c r="I15" s="201">
        <v>2021</v>
      </c>
      <c r="J15" s="257" t="s">
        <v>12</v>
      </c>
      <c r="K15" s="55"/>
    </row>
    <row r="16" spans="1:11" s="50" customFormat="1" ht="21.95" customHeight="1" thickTop="1" thickBot="1">
      <c r="A16" s="89" t="s">
        <v>78</v>
      </c>
      <c r="B16" s="259" t="s">
        <v>11</v>
      </c>
      <c r="C16" s="34">
        <v>539</v>
      </c>
      <c r="D16" s="34">
        <v>422</v>
      </c>
      <c r="E16" s="201">
        <v>330</v>
      </c>
      <c r="F16" s="201">
        <v>513</v>
      </c>
      <c r="G16" s="201">
        <v>749</v>
      </c>
      <c r="H16" s="201">
        <v>833</v>
      </c>
      <c r="I16" s="201">
        <v>1144</v>
      </c>
      <c r="J16" s="257" t="s">
        <v>13</v>
      </c>
      <c r="K16" s="24" t="s">
        <v>811</v>
      </c>
    </row>
    <row r="17" spans="1:11" s="50" customFormat="1" ht="21.95" customHeight="1" thickTop="1">
      <c r="A17" s="38"/>
      <c r="B17" s="49" t="s">
        <v>8</v>
      </c>
      <c r="C17" s="385">
        <f t="shared" ref="C17:I17" si="6">SUM(C16+C15)</f>
        <v>1510</v>
      </c>
      <c r="D17" s="385">
        <f t="shared" si="6"/>
        <v>1219</v>
      </c>
      <c r="E17" s="386">
        <f t="shared" ref="E17:F17" si="7">SUM(E16+E15)</f>
        <v>2823</v>
      </c>
      <c r="F17" s="386">
        <f t="shared" si="7"/>
        <v>2689</v>
      </c>
      <c r="G17" s="386">
        <f t="shared" ref="G17:H17" si="8">SUM(G16+G15)</f>
        <v>2616</v>
      </c>
      <c r="H17" s="386">
        <f t="shared" si="8"/>
        <v>2892</v>
      </c>
      <c r="I17" s="386">
        <f t="shared" si="6"/>
        <v>3165</v>
      </c>
      <c r="J17" s="56" t="s">
        <v>43</v>
      </c>
      <c r="K17" s="32"/>
    </row>
    <row r="18" spans="1:11" ht="21.75" customHeight="1" thickBot="1">
      <c r="A18" s="1187" t="s">
        <v>38</v>
      </c>
      <c r="B18" s="279" t="s">
        <v>10</v>
      </c>
      <c r="C18" s="279">
        <f t="shared" ref="C18:D20" si="9">SUM(C15+C12+C9)</f>
        <v>2006</v>
      </c>
      <c r="D18" s="279">
        <f t="shared" si="9"/>
        <v>1688</v>
      </c>
      <c r="E18" s="387">
        <f t="shared" ref="E18:H18" si="10">SUM(E15+E12+E9)</f>
        <v>3954</v>
      </c>
      <c r="F18" s="387">
        <f t="shared" si="10"/>
        <v>3469</v>
      </c>
      <c r="G18" s="387">
        <f t="shared" si="10"/>
        <v>3004</v>
      </c>
      <c r="H18" s="387">
        <f t="shared" si="10"/>
        <v>3248</v>
      </c>
      <c r="I18" s="387">
        <f t="shared" ref="I18" si="11">SUM(I15+I12+I9)</f>
        <v>3699</v>
      </c>
      <c r="J18" s="280" t="s">
        <v>12</v>
      </c>
      <c r="K18" s="1188" t="s">
        <v>39</v>
      </c>
    </row>
    <row r="19" spans="1:11" ht="21.75" customHeight="1" thickTop="1" thickBot="1">
      <c r="A19" s="1177" t="s">
        <v>38</v>
      </c>
      <c r="B19" s="275" t="s">
        <v>11</v>
      </c>
      <c r="C19" s="275">
        <f t="shared" si="9"/>
        <v>1265</v>
      </c>
      <c r="D19" s="275">
        <f t="shared" si="9"/>
        <v>946</v>
      </c>
      <c r="E19" s="388">
        <f t="shared" ref="E19:H19" si="12">SUM(E16+E13+E10)</f>
        <v>681</v>
      </c>
      <c r="F19" s="388">
        <f t="shared" si="12"/>
        <v>1296</v>
      </c>
      <c r="G19" s="388">
        <f t="shared" si="12"/>
        <v>1780</v>
      </c>
      <c r="H19" s="388">
        <f t="shared" si="12"/>
        <v>1715</v>
      </c>
      <c r="I19" s="388">
        <f t="shared" ref="I19" si="13">SUM(I16+I13+I10)</f>
        <v>2588</v>
      </c>
      <c r="J19" s="281" t="s">
        <v>13</v>
      </c>
      <c r="K19" s="1189"/>
    </row>
    <row r="20" spans="1:11" ht="25.5" customHeight="1" thickTop="1">
      <c r="A20" s="1178"/>
      <c r="B20" s="253" t="s">
        <v>37</v>
      </c>
      <c r="C20" s="253">
        <f t="shared" si="9"/>
        <v>3271</v>
      </c>
      <c r="D20" s="253">
        <f t="shared" si="9"/>
        <v>2634</v>
      </c>
      <c r="E20" s="389">
        <f t="shared" ref="E20:H20" si="14">SUM(E17+E14+E11)</f>
        <v>4635</v>
      </c>
      <c r="F20" s="389">
        <f t="shared" si="14"/>
        <v>4765</v>
      </c>
      <c r="G20" s="389">
        <f t="shared" si="14"/>
        <v>4784</v>
      </c>
      <c r="H20" s="389">
        <f t="shared" si="14"/>
        <v>4963</v>
      </c>
      <c r="I20" s="389">
        <f t="shared" ref="I20" si="15">SUM(I17+I14+I11)</f>
        <v>6287</v>
      </c>
      <c r="J20" s="255" t="s">
        <v>40</v>
      </c>
      <c r="K20" s="1190"/>
    </row>
  </sheetData>
  <mergeCells count="17">
    <mergeCell ref="A2:K2"/>
    <mergeCell ref="A3:K3"/>
    <mergeCell ref="A4:K4"/>
    <mergeCell ref="A1:K1"/>
    <mergeCell ref="A18:A20"/>
    <mergeCell ref="G6:G8"/>
    <mergeCell ref="A12:A14"/>
    <mergeCell ref="K12:K14"/>
    <mergeCell ref="K18:K20"/>
    <mergeCell ref="A6:B8"/>
    <mergeCell ref="J6:K8"/>
    <mergeCell ref="C6:C8"/>
    <mergeCell ref="D6:D8"/>
    <mergeCell ref="E6:E8"/>
    <mergeCell ref="F6:F8"/>
    <mergeCell ref="I6:I8"/>
    <mergeCell ref="H6:H8"/>
  </mergeCells>
  <phoneticPr fontId="19" type="noConversion"/>
  <printOptions horizontalCentered="1" verticalCentered="1"/>
  <pageMargins left="0" right="0.59055118110236227" top="0" bottom="0" header="0" footer="0"/>
  <pageSetup paperSize="9"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
  <sheetViews>
    <sheetView showGridLines="0" rightToLeft="1" view="pageBreakPreview" zoomScaleNormal="100" zoomScaleSheetLayoutView="100" workbookViewId="0">
      <selection activeCell="E18" sqref="E18"/>
    </sheetView>
  </sheetViews>
  <sheetFormatPr defaultRowHeight="12.75"/>
  <cols>
    <col min="1" max="1" width="7.7109375" style="186" customWidth="1"/>
    <col min="2" max="2" width="21" style="186" customWidth="1"/>
    <col min="3" max="11" width="7.7109375" style="186" customWidth="1"/>
    <col min="12" max="12" width="18.85546875" style="186" customWidth="1"/>
    <col min="13" max="13" width="12" style="16" customWidth="1"/>
    <col min="14" max="16384" width="9.140625" style="15"/>
  </cols>
  <sheetData>
    <row r="1" spans="1:13" s="50" customFormat="1" ht="23.25">
      <c r="A1" s="909" t="s">
        <v>541</v>
      </c>
      <c r="B1" s="909"/>
      <c r="C1" s="909"/>
      <c r="D1" s="909"/>
      <c r="E1" s="909"/>
      <c r="F1" s="909"/>
      <c r="G1" s="909"/>
      <c r="H1" s="909"/>
      <c r="I1" s="909"/>
      <c r="J1" s="909"/>
      <c r="K1" s="909"/>
      <c r="L1" s="909"/>
      <c r="M1" s="909"/>
    </row>
    <row r="2" spans="1:13" s="51" customFormat="1" ht="20.25">
      <c r="A2" s="914" t="s">
        <v>1160</v>
      </c>
      <c r="B2" s="914"/>
      <c r="C2" s="914"/>
      <c r="D2" s="914"/>
      <c r="E2" s="914"/>
      <c r="F2" s="914"/>
      <c r="G2" s="914"/>
      <c r="H2" s="914"/>
      <c r="I2" s="914"/>
      <c r="J2" s="914"/>
      <c r="K2" s="914"/>
      <c r="L2" s="914"/>
      <c r="M2" s="914"/>
    </row>
    <row r="3" spans="1:13" s="50" customFormat="1" ht="34.5" customHeight="1">
      <c r="A3" s="922" t="s">
        <v>1127</v>
      </c>
      <c r="B3" s="922"/>
      <c r="C3" s="922"/>
      <c r="D3" s="922"/>
      <c r="E3" s="922"/>
      <c r="F3" s="922"/>
      <c r="G3" s="922"/>
      <c r="H3" s="922"/>
      <c r="I3" s="922"/>
      <c r="J3" s="922"/>
      <c r="K3" s="922"/>
      <c r="L3" s="922"/>
      <c r="M3" s="922"/>
    </row>
    <row r="4" spans="1:13" s="50" customFormat="1" ht="15.75">
      <c r="A4" s="923" t="s">
        <v>1157</v>
      </c>
      <c r="B4" s="923"/>
      <c r="C4" s="923"/>
      <c r="D4" s="923"/>
      <c r="E4" s="923"/>
      <c r="F4" s="923"/>
      <c r="G4" s="923"/>
      <c r="H4" s="923"/>
      <c r="I4" s="923"/>
      <c r="J4" s="923"/>
      <c r="K4" s="923"/>
      <c r="L4" s="923"/>
      <c r="M4" s="923"/>
    </row>
    <row r="5" spans="1:13" ht="15.75">
      <c r="A5" s="14" t="s">
        <v>1356</v>
      </c>
      <c r="B5" s="361"/>
      <c r="C5" s="361"/>
      <c r="D5" s="361"/>
      <c r="E5" s="361"/>
      <c r="F5" s="361"/>
      <c r="G5" s="361"/>
      <c r="H5" s="361"/>
      <c r="I5" s="361"/>
      <c r="J5" s="361"/>
      <c r="K5" s="361"/>
      <c r="L5" s="361"/>
      <c r="M5" s="43" t="s">
        <v>1357</v>
      </c>
    </row>
    <row r="6" spans="1:13" s="352" customFormat="1" ht="16.5" customHeight="1" thickBot="1">
      <c r="A6" s="926" t="s">
        <v>195</v>
      </c>
      <c r="B6" s="926"/>
      <c r="C6" s="1193" t="s">
        <v>275</v>
      </c>
      <c r="D6" s="1193"/>
      <c r="E6" s="1193"/>
      <c r="F6" s="1193" t="s">
        <v>700</v>
      </c>
      <c r="G6" s="1193"/>
      <c r="H6" s="1193"/>
      <c r="I6" s="1194" t="s">
        <v>687</v>
      </c>
      <c r="J6" s="1194"/>
      <c r="K6" s="1194"/>
      <c r="L6" s="1112" t="s">
        <v>197</v>
      </c>
      <c r="M6" s="1112"/>
    </row>
    <row r="7" spans="1:13" s="352" customFormat="1" ht="16.5" customHeight="1" thickTop="1" thickBot="1">
      <c r="A7" s="1103"/>
      <c r="B7" s="1103"/>
      <c r="C7" s="1124" t="s">
        <v>267</v>
      </c>
      <c r="D7" s="1124" t="s">
        <v>268</v>
      </c>
      <c r="E7" s="1124" t="s">
        <v>688</v>
      </c>
      <c r="F7" s="1124" t="s">
        <v>267</v>
      </c>
      <c r="G7" s="1124" t="s">
        <v>268</v>
      </c>
      <c r="H7" s="1124" t="s">
        <v>688</v>
      </c>
      <c r="I7" s="915" t="s">
        <v>267</v>
      </c>
      <c r="J7" s="915" t="s">
        <v>268</v>
      </c>
      <c r="K7" s="915" t="s">
        <v>689</v>
      </c>
      <c r="L7" s="1113"/>
      <c r="M7" s="1113"/>
    </row>
    <row r="8" spans="1:13" s="352" customFormat="1" ht="25.5" customHeight="1" thickTop="1">
      <c r="A8" s="927"/>
      <c r="B8" s="927"/>
      <c r="C8" s="1100"/>
      <c r="D8" s="1100"/>
      <c r="E8" s="1100"/>
      <c r="F8" s="1100"/>
      <c r="G8" s="1100"/>
      <c r="H8" s="1100"/>
      <c r="I8" s="916"/>
      <c r="J8" s="916"/>
      <c r="K8" s="916"/>
      <c r="L8" s="1114"/>
      <c r="M8" s="1114"/>
    </row>
    <row r="9" spans="1:13" ht="18" customHeight="1" thickBot="1">
      <c r="A9" s="66" t="s">
        <v>962</v>
      </c>
      <c r="B9" s="712"/>
      <c r="C9" s="198"/>
      <c r="D9" s="198"/>
      <c r="E9" s="198"/>
      <c r="F9" s="198"/>
      <c r="G9" s="198"/>
      <c r="H9" s="198"/>
      <c r="I9" s="198"/>
      <c r="J9" s="198"/>
      <c r="K9" s="198"/>
      <c r="L9" s="30"/>
      <c r="M9" s="67" t="s">
        <v>277</v>
      </c>
    </row>
    <row r="10" spans="1:13" ht="15" customHeight="1" thickTop="1" thickBot="1">
      <c r="A10" s="87"/>
      <c r="B10" s="40" t="s">
        <v>80</v>
      </c>
      <c r="C10" s="200">
        <v>40</v>
      </c>
      <c r="D10" s="200">
        <v>229</v>
      </c>
      <c r="E10" s="382">
        <f>SUM(C10:D10)</f>
        <v>269</v>
      </c>
      <c r="F10" s="200">
        <v>21</v>
      </c>
      <c r="G10" s="200">
        <v>30</v>
      </c>
      <c r="H10" s="382">
        <f>SUM(F10:G10)</f>
        <v>51</v>
      </c>
      <c r="I10" s="382">
        <f t="shared" ref="I10:J13" si="0">SUM(C10+F10)</f>
        <v>61</v>
      </c>
      <c r="J10" s="382">
        <f t="shared" si="0"/>
        <v>259</v>
      </c>
      <c r="K10" s="382">
        <f>SUM(H10+E10)</f>
        <v>320</v>
      </c>
      <c r="L10" s="28" t="s">
        <v>81</v>
      </c>
      <c r="M10" s="28"/>
    </row>
    <row r="11" spans="1:13" ht="15" customHeight="1" thickTop="1" thickBot="1">
      <c r="A11" s="89"/>
      <c r="B11" s="35" t="s">
        <v>82</v>
      </c>
      <c r="C11" s="201">
        <v>64</v>
      </c>
      <c r="D11" s="201">
        <v>149</v>
      </c>
      <c r="E11" s="363">
        <f>SUM(C11:D11)</f>
        <v>213</v>
      </c>
      <c r="F11" s="201">
        <v>12</v>
      </c>
      <c r="G11" s="201">
        <v>29</v>
      </c>
      <c r="H11" s="363">
        <f>SUM(F11:G11)</f>
        <v>41</v>
      </c>
      <c r="I11" s="363">
        <f t="shared" si="0"/>
        <v>76</v>
      </c>
      <c r="J11" s="363">
        <f t="shared" si="0"/>
        <v>178</v>
      </c>
      <c r="K11" s="363">
        <f>SUM(H11+E11)</f>
        <v>254</v>
      </c>
      <c r="L11" s="24" t="s">
        <v>83</v>
      </c>
      <c r="M11" s="24"/>
    </row>
    <row r="12" spans="1:13" ht="15" customHeight="1" thickTop="1" thickBot="1">
      <c r="A12" s="87"/>
      <c r="B12" s="40" t="s">
        <v>84</v>
      </c>
      <c r="C12" s="200">
        <v>86</v>
      </c>
      <c r="D12" s="200">
        <v>218</v>
      </c>
      <c r="E12" s="382">
        <f>SUM(C12:D12)</f>
        <v>304</v>
      </c>
      <c r="F12" s="200">
        <v>6</v>
      </c>
      <c r="G12" s="200">
        <v>42</v>
      </c>
      <c r="H12" s="382">
        <f>SUM(F12:G12)</f>
        <v>48</v>
      </c>
      <c r="I12" s="382">
        <f t="shared" si="0"/>
        <v>92</v>
      </c>
      <c r="J12" s="382">
        <f t="shared" si="0"/>
        <v>260</v>
      </c>
      <c r="K12" s="382">
        <f>SUM(H12+E12)</f>
        <v>352</v>
      </c>
      <c r="L12" s="28" t="s">
        <v>85</v>
      </c>
      <c r="M12" s="28"/>
    </row>
    <row r="13" spans="1:13" ht="15" customHeight="1" thickTop="1" thickBot="1">
      <c r="A13" s="89"/>
      <c r="B13" s="35" t="s">
        <v>86</v>
      </c>
      <c r="C13" s="201">
        <v>123</v>
      </c>
      <c r="D13" s="201">
        <v>98</v>
      </c>
      <c r="E13" s="363">
        <f>SUM(C13:D13)</f>
        <v>221</v>
      </c>
      <c r="F13" s="201">
        <v>6</v>
      </c>
      <c r="G13" s="201">
        <v>10</v>
      </c>
      <c r="H13" s="363">
        <f>SUM(F13:G13)</f>
        <v>16</v>
      </c>
      <c r="I13" s="363">
        <f t="shared" si="0"/>
        <v>129</v>
      </c>
      <c r="J13" s="363">
        <f t="shared" si="0"/>
        <v>108</v>
      </c>
      <c r="K13" s="363">
        <f>SUM(H13+E13)</f>
        <v>237</v>
      </c>
      <c r="L13" s="24" t="s">
        <v>87</v>
      </c>
      <c r="M13" s="24"/>
    </row>
    <row r="14" spans="1:13" ht="18" customHeight="1" thickTop="1" thickBot="1">
      <c r="A14" s="87"/>
      <c r="B14" s="64" t="s">
        <v>38</v>
      </c>
      <c r="C14" s="382">
        <f>SUM(C10:C13)</f>
        <v>313</v>
      </c>
      <c r="D14" s="382">
        <f t="shared" ref="D14:K14" si="1">SUM(D10:D13)</f>
        <v>694</v>
      </c>
      <c r="E14" s="382">
        <f t="shared" si="1"/>
        <v>1007</v>
      </c>
      <c r="F14" s="382">
        <f t="shared" si="1"/>
        <v>45</v>
      </c>
      <c r="G14" s="382">
        <f t="shared" si="1"/>
        <v>111</v>
      </c>
      <c r="H14" s="382">
        <f t="shared" si="1"/>
        <v>156</v>
      </c>
      <c r="I14" s="382">
        <f t="shared" si="1"/>
        <v>358</v>
      </c>
      <c r="J14" s="382">
        <f t="shared" si="1"/>
        <v>805</v>
      </c>
      <c r="K14" s="382">
        <f t="shared" si="1"/>
        <v>1163</v>
      </c>
      <c r="L14" s="65" t="s">
        <v>39</v>
      </c>
      <c r="M14" s="28"/>
    </row>
    <row r="15" spans="1:13" ht="18" customHeight="1" thickTop="1" thickBot="1">
      <c r="A15" s="37" t="s">
        <v>961</v>
      </c>
      <c r="B15" s="35"/>
      <c r="C15" s="201"/>
      <c r="D15" s="201"/>
      <c r="E15" s="201"/>
      <c r="F15" s="201"/>
      <c r="G15" s="201"/>
      <c r="H15" s="201"/>
      <c r="I15" s="201"/>
      <c r="J15" s="201"/>
      <c r="K15" s="201"/>
      <c r="L15" s="24"/>
      <c r="M15" s="36" t="s">
        <v>77</v>
      </c>
    </row>
    <row r="16" spans="1:13" ht="15" customHeight="1" thickTop="1" thickBot="1">
      <c r="A16" s="42"/>
      <c r="B16" s="40" t="s">
        <v>14</v>
      </c>
      <c r="C16" s="200">
        <v>402</v>
      </c>
      <c r="D16" s="200">
        <v>209</v>
      </c>
      <c r="E16" s="382">
        <f>SUM(C16:D16)</f>
        <v>611</v>
      </c>
      <c r="F16" s="200">
        <v>16</v>
      </c>
      <c r="G16" s="200">
        <v>20</v>
      </c>
      <c r="H16" s="382">
        <f>SUM(F16:G16)</f>
        <v>36</v>
      </c>
      <c r="I16" s="382">
        <f t="shared" ref="I16:I22" si="2">SUM(C16+F16)</f>
        <v>418</v>
      </c>
      <c r="J16" s="382">
        <f t="shared" ref="J16:J23" si="3">SUM(D16+G16)</f>
        <v>229</v>
      </c>
      <c r="K16" s="382">
        <f>SUM(H16+E16)</f>
        <v>647</v>
      </c>
      <c r="L16" s="28" t="s">
        <v>81</v>
      </c>
      <c r="M16" s="28"/>
    </row>
    <row r="17" spans="1:27" ht="15" customHeight="1" thickTop="1" thickBot="1">
      <c r="A17" s="89"/>
      <c r="B17" s="35" t="s">
        <v>15</v>
      </c>
      <c r="C17" s="201">
        <v>412</v>
      </c>
      <c r="D17" s="201">
        <v>156</v>
      </c>
      <c r="E17" s="363">
        <f>SUM(C17:D17)</f>
        <v>568</v>
      </c>
      <c r="F17" s="201">
        <v>19</v>
      </c>
      <c r="G17" s="201">
        <v>27</v>
      </c>
      <c r="H17" s="363">
        <f>SUM(F17:G17)</f>
        <v>46</v>
      </c>
      <c r="I17" s="363">
        <f t="shared" si="2"/>
        <v>431</v>
      </c>
      <c r="J17" s="363">
        <f t="shared" si="3"/>
        <v>183</v>
      </c>
      <c r="K17" s="363">
        <f>SUM(H17+E17)</f>
        <v>614</v>
      </c>
      <c r="L17" s="24" t="s">
        <v>83</v>
      </c>
      <c r="M17" s="24"/>
    </row>
    <row r="18" spans="1:27" ht="15" customHeight="1" thickTop="1" thickBot="1">
      <c r="A18" s="87"/>
      <c r="B18" s="40" t="s">
        <v>16</v>
      </c>
      <c r="C18" s="200">
        <v>444</v>
      </c>
      <c r="D18" s="200">
        <v>195</v>
      </c>
      <c r="E18" s="382">
        <f>SUM(C18:D18)</f>
        <v>639</v>
      </c>
      <c r="F18" s="200">
        <v>27</v>
      </c>
      <c r="G18" s="200">
        <v>32</v>
      </c>
      <c r="H18" s="382">
        <f>SUM(F18:G18)</f>
        <v>59</v>
      </c>
      <c r="I18" s="382">
        <f t="shared" si="2"/>
        <v>471</v>
      </c>
      <c r="J18" s="382">
        <f t="shared" si="3"/>
        <v>227</v>
      </c>
      <c r="K18" s="382">
        <f>SUM(H18+E18)</f>
        <v>698</v>
      </c>
      <c r="L18" s="28" t="s">
        <v>85</v>
      </c>
      <c r="M18" s="28"/>
      <c r="O18" s="922"/>
      <c r="P18" s="922"/>
      <c r="Q18" s="922"/>
      <c r="R18" s="922"/>
      <c r="S18" s="922"/>
      <c r="T18" s="922"/>
      <c r="U18" s="922"/>
      <c r="V18" s="922"/>
      <c r="W18" s="922"/>
      <c r="X18" s="922"/>
      <c r="Y18" s="922"/>
      <c r="Z18" s="922"/>
      <c r="AA18" s="922"/>
    </row>
    <row r="19" spans="1:27" ht="18" customHeight="1" thickTop="1" thickBot="1">
      <c r="A19" s="89"/>
      <c r="B19" s="62" t="s">
        <v>38</v>
      </c>
      <c r="C19" s="363">
        <f t="shared" ref="C19:K19" si="4">SUM(C16:C18)</f>
        <v>1258</v>
      </c>
      <c r="D19" s="363">
        <f t="shared" si="4"/>
        <v>560</v>
      </c>
      <c r="E19" s="363">
        <f t="shared" si="4"/>
        <v>1818</v>
      </c>
      <c r="F19" s="363">
        <f t="shared" si="4"/>
        <v>62</v>
      </c>
      <c r="G19" s="363">
        <f t="shared" si="4"/>
        <v>79</v>
      </c>
      <c r="H19" s="363">
        <f t="shared" si="4"/>
        <v>141</v>
      </c>
      <c r="I19" s="363">
        <f t="shared" si="4"/>
        <v>1320</v>
      </c>
      <c r="J19" s="363">
        <f t="shared" si="4"/>
        <v>639</v>
      </c>
      <c r="K19" s="363">
        <f t="shared" si="4"/>
        <v>1959</v>
      </c>
      <c r="L19" s="63" t="s">
        <v>39</v>
      </c>
      <c r="M19" s="24"/>
    </row>
    <row r="20" spans="1:27" ht="18" customHeight="1" thickTop="1" thickBot="1">
      <c r="A20" s="42" t="s">
        <v>5</v>
      </c>
      <c r="B20" s="40"/>
      <c r="C20" s="200"/>
      <c r="D20" s="200"/>
      <c r="E20" s="200"/>
      <c r="F20" s="200"/>
      <c r="G20" s="200"/>
      <c r="H20" s="200"/>
      <c r="I20" s="200"/>
      <c r="J20" s="200"/>
      <c r="K20" s="200"/>
      <c r="L20" s="28"/>
      <c r="M20" s="41" t="s">
        <v>79</v>
      </c>
    </row>
    <row r="21" spans="1:27" ht="15" customHeight="1" thickTop="1" thickBot="1">
      <c r="A21" s="89"/>
      <c r="B21" s="35" t="s">
        <v>14</v>
      </c>
      <c r="C21" s="201">
        <v>730</v>
      </c>
      <c r="D21" s="201">
        <v>347</v>
      </c>
      <c r="E21" s="363">
        <f>SUM(C21:D21)</f>
        <v>1077</v>
      </c>
      <c r="F21" s="201">
        <v>34</v>
      </c>
      <c r="G21" s="201">
        <v>59</v>
      </c>
      <c r="H21" s="363">
        <f>SUM(F21:G21)</f>
        <v>93</v>
      </c>
      <c r="I21" s="363">
        <f t="shared" si="2"/>
        <v>764</v>
      </c>
      <c r="J21" s="363">
        <f t="shared" si="3"/>
        <v>406</v>
      </c>
      <c r="K21" s="363">
        <f>SUM(H21+E21)</f>
        <v>1170</v>
      </c>
      <c r="L21" s="24" t="s">
        <v>81</v>
      </c>
      <c r="M21" s="24"/>
    </row>
    <row r="22" spans="1:27" ht="15" customHeight="1" thickTop="1" thickBot="1">
      <c r="A22" s="87"/>
      <c r="B22" s="40" t="s">
        <v>768</v>
      </c>
      <c r="C22" s="200">
        <v>591</v>
      </c>
      <c r="D22" s="200">
        <v>250</v>
      </c>
      <c r="E22" s="382">
        <f>SUM(C22:D22)</f>
        <v>841</v>
      </c>
      <c r="F22" s="200">
        <v>41</v>
      </c>
      <c r="G22" s="200">
        <v>46</v>
      </c>
      <c r="H22" s="382">
        <f t="shared" ref="H22:H23" si="5">SUM(F22:G22)</f>
        <v>87</v>
      </c>
      <c r="I22" s="382">
        <f t="shared" si="2"/>
        <v>632</v>
      </c>
      <c r="J22" s="382">
        <f t="shared" si="3"/>
        <v>296</v>
      </c>
      <c r="K22" s="382">
        <f>SUM(H22+E22)</f>
        <v>928</v>
      </c>
      <c r="L22" s="28" t="s">
        <v>1052</v>
      </c>
      <c r="M22" s="28"/>
    </row>
    <row r="23" spans="1:27" ht="15" customHeight="1" thickTop="1" thickBot="1">
      <c r="A23" s="89"/>
      <c r="B23" s="35" t="s">
        <v>772</v>
      </c>
      <c r="C23" s="201">
        <v>585</v>
      </c>
      <c r="D23" s="201">
        <v>385</v>
      </c>
      <c r="E23" s="363">
        <f>SUM(C23:D23)</f>
        <v>970</v>
      </c>
      <c r="F23" s="201">
        <v>40</v>
      </c>
      <c r="G23" s="201">
        <v>57</v>
      </c>
      <c r="H23" s="363">
        <f t="shared" si="5"/>
        <v>97</v>
      </c>
      <c r="I23" s="363">
        <f>SUM(C23+F23)</f>
        <v>625</v>
      </c>
      <c r="J23" s="363">
        <f t="shared" si="3"/>
        <v>442</v>
      </c>
      <c r="K23" s="363">
        <f>SUM(H23+E23)</f>
        <v>1067</v>
      </c>
      <c r="L23" s="24" t="s">
        <v>85</v>
      </c>
      <c r="M23" s="24"/>
    </row>
    <row r="24" spans="1:27" ht="18" customHeight="1" thickTop="1">
      <c r="A24" s="33"/>
      <c r="B24" s="799" t="s">
        <v>8</v>
      </c>
      <c r="C24" s="365">
        <f>SUM(C21:C23)</f>
        <v>1906</v>
      </c>
      <c r="D24" s="365">
        <f t="shared" ref="D24:K24" si="6">SUM(D21:D23)</f>
        <v>982</v>
      </c>
      <c r="E24" s="365">
        <f t="shared" si="6"/>
        <v>2888</v>
      </c>
      <c r="F24" s="365">
        <f t="shared" si="6"/>
        <v>115</v>
      </c>
      <c r="G24" s="365">
        <f t="shared" si="6"/>
        <v>162</v>
      </c>
      <c r="H24" s="365">
        <f t="shared" si="6"/>
        <v>277</v>
      </c>
      <c r="I24" s="365">
        <f t="shared" si="6"/>
        <v>2021</v>
      </c>
      <c r="J24" s="365">
        <f t="shared" si="6"/>
        <v>1144</v>
      </c>
      <c r="K24" s="365">
        <f t="shared" si="6"/>
        <v>3165</v>
      </c>
      <c r="L24" s="800" t="s">
        <v>39</v>
      </c>
      <c r="M24" s="57"/>
    </row>
    <row r="25" spans="1:27" ht="27.75" customHeight="1">
      <c r="A25" s="1195" t="s">
        <v>74</v>
      </c>
      <c r="B25" s="1195"/>
      <c r="C25" s="801">
        <f>SUM(C14+C19+C24)</f>
        <v>3477</v>
      </c>
      <c r="D25" s="801">
        <f t="shared" ref="D25:K25" si="7">SUM(D14+D19+D24)</f>
        <v>2236</v>
      </c>
      <c r="E25" s="801">
        <f t="shared" si="7"/>
        <v>5713</v>
      </c>
      <c r="F25" s="801">
        <f t="shared" si="7"/>
        <v>222</v>
      </c>
      <c r="G25" s="801">
        <f t="shared" si="7"/>
        <v>352</v>
      </c>
      <c r="H25" s="801">
        <f t="shared" si="7"/>
        <v>574</v>
      </c>
      <c r="I25" s="801">
        <f t="shared" si="7"/>
        <v>3699</v>
      </c>
      <c r="J25" s="801">
        <f t="shared" si="7"/>
        <v>2588</v>
      </c>
      <c r="K25" s="801">
        <f t="shared" si="7"/>
        <v>6287</v>
      </c>
      <c r="L25" s="1196" t="s">
        <v>18</v>
      </c>
      <c r="M25" s="1196"/>
    </row>
    <row r="26" spans="1:27" ht="12" customHeight="1">
      <c r="A26" s="1192" t="s">
        <v>88</v>
      </c>
      <c r="B26" s="1192"/>
      <c r="C26" s="390"/>
      <c r="D26" s="390"/>
      <c r="M26" s="391" t="s">
        <v>89</v>
      </c>
    </row>
    <row r="27" spans="1:27" ht="12" customHeight="1">
      <c r="A27" s="1192" t="s">
        <v>90</v>
      </c>
      <c r="B27" s="1192"/>
      <c r="C27" s="1192"/>
      <c r="D27" s="1192"/>
      <c r="M27" s="391" t="s">
        <v>91</v>
      </c>
    </row>
    <row r="28" spans="1:27" ht="12" customHeight="1">
      <c r="A28" s="390" t="s">
        <v>92</v>
      </c>
      <c r="B28" s="390"/>
      <c r="C28" s="390"/>
      <c r="D28" s="390"/>
      <c r="M28" s="391" t="s">
        <v>93</v>
      </c>
    </row>
    <row r="29" spans="1:27" ht="12" customHeight="1">
      <c r="A29" s="390" t="s">
        <v>94</v>
      </c>
      <c r="B29" s="390"/>
      <c r="C29" s="390"/>
      <c r="D29" s="390"/>
      <c r="M29" s="391" t="s">
        <v>95</v>
      </c>
    </row>
    <row r="30" spans="1:27" ht="12" customHeight="1">
      <c r="A30" s="390" t="s">
        <v>96</v>
      </c>
      <c r="B30" s="390"/>
      <c r="C30" s="390"/>
      <c r="D30" s="390"/>
      <c r="M30" s="391" t="s">
        <v>97</v>
      </c>
    </row>
    <row r="31" spans="1:27">
      <c r="M31" s="4"/>
    </row>
    <row r="48" spans="5:5">
      <c r="E48" s="383"/>
    </row>
  </sheetData>
  <mergeCells count="23">
    <mergeCell ref="L25:M25"/>
    <mergeCell ref="C7:C8"/>
    <mergeCell ref="D7:D8"/>
    <mergeCell ref="F7:F8"/>
    <mergeCell ref="G7:G8"/>
    <mergeCell ref="E7:E8"/>
    <mergeCell ref="H7:H8"/>
    <mergeCell ref="K7:K8"/>
    <mergeCell ref="I7:I8"/>
    <mergeCell ref="J7:J8"/>
    <mergeCell ref="L6:M8"/>
    <mergeCell ref="A26:B26"/>
    <mergeCell ref="C6:E6"/>
    <mergeCell ref="F6:H6"/>
    <mergeCell ref="I6:K6"/>
    <mergeCell ref="A27:D27"/>
    <mergeCell ref="A25:B25"/>
    <mergeCell ref="A6:B8"/>
    <mergeCell ref="O18:AA18"/>
    <mergeCell ref="A2:M2"/>
    <mergeCell ref="A1:M1"/>
    <mergeCell ref="A3:M3"/>
    <mergeCell ref="A4:M4"/>
  </mergeCells>
  <phoneticPr fontId="19" type="noConversion"/>
  <printOptions horizontalCentered="1" verticalCentered="1"/>
  <pageMargins left="0" right="0" top="0" bottom="0" header="0" footer="0"/>
  <pageSetup paperSize="9" scale="95" orientation="landscape" r:id="rId1"/>
  <headerFooter alignWithMargins="0"/>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46"/>
  <sheetViews>
    <sheetView rightToLeft="1" view="pageBreakPreview" zoomScaleNormal="100" zoomScaleSheetLayoutView="100" workbookViewId="0">
      <selection activeCell="A7" sqref="A7"/>
    </sheetView>
  </sheetViews>
  <sheetFormatPr defaultRowHeight="15"/>
  <cols>
    <col min="1" max="1" width="50.28515625" style="244" customWidth="1"/>
    <col min="2" max="2" width="11.140625" style="244" customWidth="1"/>
    <col min="3" max="3" width="50.28515625" style="1" customWidth="1"/>
    <col min="4" max="256" width="9.140625" style="244"/>
    <col min="257" max="257" width="50.28515625" style="244" customWidth="1"/>
    <col min="258" max="258" width="11.140625" style="244" customWidth="1"/>
    <col min="259" max="259" width="50.28515625" style="244" customWidth="1"/>
    <col min="260" max="512" width="9.140625" style="244"/>
    <col min="513" max="513" width="50.28515625" style="244" customWidth="1"/>
    <col min="514" max="514" width="11.140625" style="244" customWidth="1"/>
    <col min="515" max="515" width="50.28515625" style="244" customWidth="1"/>
    <col min="516" max="768" width="9.140625" style="244"/>
    <col min="769" max="769" width="50.28515625" style="244" customWidth="1"/>
    <col min="770" max="770" width="11.140625" style="244" customWidth="1"/>
    <col min="771" max="771" width="50.28515625" style="244" customWidth="1"/>
    <col min="772" max="1024" width="9.140625" style="244"/>
    <col min="1025" max="1025" width="50.28515625" style="244" customWidth="1"/>
    <col min="1026" max="1026" width="11.140625" style="244" customWidth="1"/>
    <col min="1027" max="1027" width="50.28515625" style="244" customWidth="1"/>
    <col min="1028" max="1280" width="9.140625" style="244"/>
    <col min="1281" max="1281" width="50.28515625" style="244" customWidth="1"/>
    <col min="1282" max="1282" width="11.140625" style="244" customWidth="1"/>
    <col min="1283" max="1283" width="50.28515625" style="244" customWidth="1"/>
    <col min="1284" max="1536" width="9.140625" style="244"/>
    <col min="1537" max="1537" width="50.28515625" style="244" customWidth="1"/>
    <col min="1538" max="1538" width="11.140625" style="244" customWidth="1"/>
    <col min="1539" max="1539" width="50.28515625" style="244" customWidth="1"/>
    <col min="1540" max="1792" width="9.140625" style="244"/>
    <col min="1793" max="1793" width="50.28515625" style="244" customWidth="1"/>
    <col min="1794" max="1794" width="11.140625" style="244" customWidth="1"/>
    <col min="1795" max="1795" width="50.28515625" style="244" customWidth="1"/>
    <col min="1796" max="2048" width="9.140625" style="244"/>
    <col min="2049" max="2049" width="50.28515625" style="244" customWidth="1"/>
    <col min="2050" max="2050" width="11.140625" style="244" customWidth="1"/>
    <col min="2051" max="2051" width="50.28515625" style="244" customWidth="1"/>
    <col min="2052" max="2304" width="9.140625" style="244"/>
    <col min="2305" max="2305" width="50.28515625" style="244" customWidth="1"/>
    <col min="2306" max="2306" width="11.140625" style="244" customWidth="1"/>
    <col min="2307" max="2307" width="50.28515625" style="244" customWidth="1"/>
    <col min="2308" max="2560" width="9.140625" style="244"/>
    <col min="2561" max="2561" width="50.28515625" style="244" customWidth="1"/>
    <col min="2562" max="2562" width="11.140625" style="244" customWidth="1"/>
    <col min="2563" max="2563" width="50.28515625" style="244" customWidth="1"/>
    <col min="2564" max="2816" width="9.140625" style="244"/>
    <col min="2817" max="2817" width="50.28515625" style="244" customWidth="1"/>
    <col min="2818" max="2818" width="11.140625" style="244" customWidth="1"/>
    <col min="2819" max="2819" width="50.28515625" style="244" customWidth="1"/>
    <col min="2820" max="3072" width="9.140625" style="244"/>
    <col min="3073" max="3073" width="50.28515625" style="244" customWidth="1"/>
    <col min="3074" max="3074" width="11.140625" style="244" customWidth="1"/>
    <col min="3075" max="3075" width="50.28515625" style="244" customWidth="1"/>
    <col min="3076" max="3328" width="9.140625" style="244"/>
    <col min="3329" max="3329" width="50.28515625" style="244" customWidth="1"/>
    <col min="3330" max="3330" width="11.140625" style="244" customWidth="1"/>
    <col min="3331" max="3331" width="50.28515625" style="244" customWidth="1"/>
    <col min="3332" max="3584" width="9.140625" style="244"/>
    <col min="3585" max="3585" width="50.28515625" style="244" customWidth="1"/>
    <col min="3586" max="3586" width="11.140625" style="244" customWidth="1"/>
    <col min="3587" max="3587" width="50.28515625" style="244" customWidth="1"/>
    <col min="3588" max="3840" width="9.140625" style="244"/>
    <col min="3841" max="3841" width="50.28515625" style="244" customWidth="1"/>
    <col min="3842" max="3842" width="11.140625" style="244" customWidth="1"/>
    <col min="3843" max="3843" width="50.28515625" style="244" customWidth="1"/>
    <col min="3844" max="4096" width="9.140625" style="244"/>
    <col min="4097" max="4097" width="50.28515625" style="244" customWidth="1"/>
    <col min="4098" max="4098" width="11.140625" style="244" customWidth="1"/>
    <col min="4099" max="4099" width="50.28515625" style="244" customWidth="1"/>
    <col min="4100" max="4352" width="9.140625" style="244"/>
    <col min="4353" max="4353" width="50.28515625" style="244" customWidth="1"/>
    <col min="4354" max="4354" width="11.140625" style="244" customWidth="1"/>
    <col min="4355" max="4355" width="50.28515625" style="244" customWidth="1"/>
    <col min="4356" max="4608" width="9.140625" style="244"/>
    <col min="4609" max="4609" width="50.28515625" style="244" customWidth="1"/>
    <col min="4610" max="4610" width="11.140625" style="244" customWidth="1"/>
    <col min="4611" max="4611" width="50.28515625" style="244" customWidth="1"/>
    <col min="4612" max="4864" width="9.140625" style="244"/>
    <col min="4865" max="4865" width="50.28515625" style="244" customWidth="1"/>
    <col min="4866" max="4866" width="11.140625" style="244" customWidth="1"/>
    <col min="4867" max="4867" width="50.28515625" style="244" customWidth="1"/>
    <col min="4868" max="5120" width="9.140625" style="244"/>
    <col min="5121" max="5121" width="50.28515625" style="244" customWidth="1"/>
    <col min="5122" max="5122" width="11.140625" style="244" customWidth="1"/>
    <col min="5123" max="5123" width="50.28515625" style="244" customWidth="1"/>
    <col min="5124" max="5376" width="9.140625" style="244"/>
    <col min="5377" max="5377" width="50.28515625" style="244" customWidth="1"/>
    <col min="5378" max="5378" width="11.140625" style="244" customWidth="1"/>
    <col min="5379" max="5379" width="50.28515625" style="244" customWidth="1"/>
    <col min="5380" max="5632" width="9.140625" style="244"/>
    <col min="5633" max="5633" width="50.28515625" style="244" customWidth="1"/>
    <col min="5634" max="5634" width="11.140625" style="244" customWidth="1"/>
    <col min="5635" max="5635" width="50.28515625" style="244" customWidth="1"/>
    <col min="5636" max="5888" width="9.140625" style="244"/>
    <col min="5889" max="5889" width="50.28515625" style="244" customWidth="1"/>
    <col min="5890" max="5890" width="11.140625" style="244" customWidth="1"/>
    <col min="5891" max="5891" width="50.28515625" style="244" customWidth="1"/>
    <col min="5892" max="6144" width="9.140625" style="244"/>
    <col min="6145" max="6145" width="50.28515625" style="244" customWidth="1"/>
    <col min="6146" max="6146" width="11.140625" style="244" customWidth="1"/>
    <col min="6147" max="6147" width="50.28515625" style="244" customWidth="1"/>
    <col min="6148" max="6400" width="9.140625" style="244"/>
    <col min="6401" max="6401" width="50.28515625" style="244" customWidth="1"/>
    <col min="6402" max="6402" width="11.140625" style="244" customWidth="1"/>
    <col min="6403" max="6403" width="50.28515625" style="244" customWidth="1"/>
    <col min="6404" max="6656" width="9.140625" style="244"/>
    <col min="6657" max="6657" width="50.28515625" style="244" customWidth="1"/>
    <col min="6658" max="6658" width="11.140625" style="244" customWidth="1"/>
    <col min="6659" max="6659" width="50.28515625" style="244" customWidth="1"/>
    <col min="6660" max="6912" width="9.140625" style="244"/>
    <col min="6913" max="6913" width="50.28515625" style="244" customWidth="1"/>
    <col min="6914" max="6914" width="11.140625" style="244" customWidth="1"/>
    <col min="6915" max="6915" width="50.28515625" style="244" customWidth="1"/>
    <col min="6916" max="7168" width="9.140625" style="244"/>
    <col min="7169" max="7169" width="50.28515625" style="244" customWidth="1"/>
    <col min="7170" max="7170" width="11.140625" style="244" customWidth="1"/>
    <col min="7171" max="7171" width="50.28515625" style="244" customWidth="1"/>
    <col min="7172" max="7424" width="9.140625" style="244"/>
    <col min="7425" max="7425" width="50.28515625" style="244" customWidth="1"/>
    <col min="7426" max="7426" width="11.140625" style="244" customWidth="1"/>
    <col min="7427" max="7427" width="50.28515625" style="244" customWidth="1"/>
    <col min="7428" max="7680" width="9.140625" style="244"/>
    <col min="7681" max="7681" width="50.28515625" style="244" customWidth="1"/>
    <col min="7682" max="7682" width="11.140625" style="244" customWidth="1"/>
    <col min="7683" max="7683" width="50.28515625" style="244" customWidth="1"/>
    <col min="7684" max="7936" width="9.140625" style="244"/>
    <col min="7937" max="7937" width="50.28515625" style="244" customWidth="1"/>
    <col min="7938" max="7938" width="11.140625" style="244" customWidth="1"/>
    <col min="7939" max="7939" width="50.28515625" style="244" customWidth="1"/>
    <col min="7940" max="8192" width="9.140625" style="244"/>
    <col min="8193" max="8193" width="50.28515625" style="244" customWidth="1"/>
    <col min="8194" max="8194" width="11.140625" style="244" customWidth="1"/>
    <col min="8195" max="8195" width="50.28515625" style="244" customWidth="1"/>
    <col min="8196" max="8448" width="9.140625" style="244"/>
    <col min="8449" max="8449" width="50.28515625" style="244" customWidth="1"/>
    <col min="8450" max="8450" width="11.140625" style="244" customWidth="1"/>
    <col min="8451" max="8451" width="50.28515625" style="244" customWidth="1"/>
    <col min="8452" max="8704" width="9.140625" style="244"/>
    <col min="8705" max="8705" width="50.28515625" style="244" customWidth="1"/>
    <col min="8706" max="8706" width="11.140625" style="244" customWidth="1"/>
    <col min="8707" max="8707" width="50.28515625" style="244" customWidth="1"/>
    <col min="8708" max="8960" width="9.140625" style="244"/>
    <col min="8961" max="8961" width="50.28515625" style="244" customWidth="1"/>
    <col min="8962" max="8962" width="11.140625" style="244" customWidth="1"/>
    <col min="8963" max="8963" width="50.28515625" style="244" customWidth="1"/>
    <col min="8964" max="9216" width="9.140625" style="244"/>
    <col min="9217" max="9217" width="50.28515625" style="244" customWidth="1"/>
    <col min="9218" max="9218" width="11.140625" style="244" customWidth="1"/>
    <col min="9219" max="9219" width="50.28515625" style="244" customWidth="1"/>
    <col min="9220" max="9472" width="9.140625" style="244"/>
    <col min="9473" max="9473" width="50.28515625" style="244" customWidth="1"/>
    <col min="9474" max="9474" width="11.140625" style="244" customWidth="1"/>
    <col min="9475" max="9475" width="50.28515625" style="244" customWidth="1"/>
    <col min="9476" max="9728" width="9.140625" style="244"/>
    <col min="9729" max="9729" width="50.28515625" style="244" customWidth="1"/>
    <col min="9730" max="9730" width="11.140625" style="244" customWidth="1"/>
    <col min="9731" max="9731" width="50.28515625" style="244" customWidth="1"/>
    <col min="9732" max="9984" width="9.140625" style="244"/>
    <col min="9985" max="9985" width="50.28515625" style="244" customWidth="1"/>
    <col min="9986" max="9986" width="11.140625" style="244" customWidth="1"/>
    <col min="9987" max="9987" width="50.28515625" style="244" customWidth="1"/>
    <col min="9988" max="10240" width="9.140625" style="244"/>
    <col min="10241" max="10241" width="50.28515625" style="244" customWidth="1"/>
    <col min="10242" max="10242" width="11.140625" style="244" customWidth="1"/>
    <col min="10243" max="10243" width="50.28515625" style="244" customWidth="1"/>
    <col min="10244" max="10496" width="9.140625" style="244"/>
    <col min="10497" max="10497" width="50.28515625" style="244" customWidth="1"/>
    <col min="10498" max="10498" width="11.140625" style="244" customWidth="1"/>
    <col min="10499" max="10499" width="50.28515625" style="244" customWidth="1"/>
    <col min="10500" max="10752" width="9.140625" style="244"/>
    <col min="10753" max="10753" width="50.28515625" style="244" customWidth="1"/>
    <col min="10754" max="10754" width="11.140625" style="244" customWidth="1"/>
    <col min="10755" max="10755" width="50.28515625" style="244" customWidth="1"/>
    <col min="10756" max="11008" width="9.140625" style="244"/>
    <col min="11009" max="11009" width="50.28515625" style="244" customWidth="1"/>
    <col min="11010" max="11010" width="11.140625" style="244" customWidth="1"/>
    <col min="11011" max="11011" width="50.28515625" style="244" customWidth="1"/>
    <col min="11012" max="11264" width="9.140625" style="244"/>
    <col min="11265" max="11265" width="50.28515625" style="244" customWidth="1"/>
    <col min="11266" max="11266" width="11.140625" style="244" customWidth="1"/>
    <col min="11267" max="11267" width="50.28515625" style="244" customWidth="1"/>
    <col min="11268" max="11520" width="9.140625" style="244"/>
    <col min="11521" max="11521" width="50.28515625" style="244" customWidth="1"/>
    <col min="11522" max="11522" width="11.140625" style="244" customWidth="1"/>
    <col min="11523" max="11523" width="50.28515625" style="244" customWidth="1"/>
    <col min="11524" max="11776" width="9.140625" style="244"/>
    <col min="11777" max="11777" width="50.28515625" style="244" customWidth="1"/>
    <col min="11778" max="11778" width="11.140625" style="244" customWidth="1"/>
    <col min="11779" max="11779" width="50.28515625" style="244" customWidth="1"/>
    <col min="11780" max="12032" width="9.140625" style="244"/>
    <col min="12033" max="12033" width="50.28515625" style="244" customWidth="1"/>
    <col min="12034" max="12034" width="11.140625" style="244" customWidth="1"/>
    <col min="12035" max="12035" width="50.28515625" style="244" customWidth="1"/>
    <col min="12036" max="12288" width="9.140625" style="244"/>
    <col min="12289" max="12289" width="50.28515625" style="244" customWidth="1"/>
    <col min="12290" max="12290" width="11.140625" style="244" customWidth="1"/>
    <col min="12291" max="12291" width="50.28515625" style="244" customWidth="1"/>
    <col min="12292" max="12544" width="9.140625" style="244"/>
    <col min="12545" max="12545" width="50.28515625" style="244" customWidth="1"/>
    <col min="12546" max="12546" width="11.140625" style="244" customWidth="1"/>
    <col min="12547" max="12547" width="50.28515625" style="244" customWidth="1"/>
    <col min="12548" max="12800" width="9.140625" style="244"/>
    <col min="12801" max="12801" width="50.28515625" style="244" customWidth="1"/>
    <col min="12802" max="12802" width="11.140625" style="244" customWidth="1"/>
    <col min="12803" max="12803" width="50.28515625" style="244" customWidth="1"/>
    <col min="12804" max="13056" width="9.140625" style="244"/>
    <col min="13057" max="13057" width="50.28515625" style="244" customWidth="1"/>
    <col min="13058" max="13058" width="11.140625" style="244" customWidth="1"/>
    <col min="13059" max="13059" width="50.28515625" style="244" customWidth="1"/>
    <col min="13060" max="13312" width="9.140625" style="244"/>
    <col min="13313" max="13313" width="50.28515625" style="244" customWidth="1"/>
    <col min="13314" max="13314" width="11.140625" style="244" customWidth="1"/>
    <col min="13315" max="13315" width="50.28515625" style="244" customWidth="1"/>
    <col min="13316" max="13568" width="9.140625" style="244"/>
    <col min="13569" max="13569" width="50.28515625" style="244" customWidth="1"/>
    <col min="13570" max="13570" width="11.140625" style="244" customWidth="1"/>
    <col min="13571" max="13571" width="50.28515625" style="244" customWidth="1"/>
    <col min="13572" max="13824" width="9.140625" style="244"/>
    <col min="13825" max="13825" width="50.28515625" style="244" customWidth="1"/>
    <col min="13826" max="13826" width="11.140625" style="244" customWidth="1"/>
    <col min="13827" max="13827" width="50.28515625" style="244" customWidth="1"/>
    <col min="13828" max="14080" width="9.140625" style="244"/>
    <col min="14081" max="14081" width="50.28515625" style="244" customWidth="1"/>
    <col min="14082" max="14082" width="11.140625" style="244" customWidth="1"/>
    <col min="14083" max="14083" width="50.28515625" style="244" customWidth="1"/>
    <col min="14084" max="14336" width="9.140625" style="244"/>
    <col min="14337" max="14337" width="50.28515625" style="244" customWidth="1"/>
    <col min="14338" max="14338" width="11.140625" style="244" customWidth="1"/>
    <col min="14339" max="14339" width="50.28515625" style="244" customWidth="1"/>
    <col min="14340" max="14592" width="9.140625" style="244"/>
    <col min="14593" max="14593" width="50.28515625" style="244" customWidth="1"/>
    <col min="14594" max="14594" width="11.140625" style="244" customWidth="1"/>
    <col min="14595" max="14595" width="50.28515625" style="244" customWidth="1"/>
    <col min="14596" max="14848" width="9.140625" style="244"/>
    <col min="14849" max="14849" width="50.28515625" style="244" customWidth="1"/>
    <col min="14850" max="14850" width="11.140625" style="244" customWidth="1"/>
    <col min="14851" max="14851" width="50.28515625" style="244" customWidth="1"/>
    <col min="14852" max="15104" width="9.140625" style="244"/>
    <col min="15105" max="15105" width="50.28515625" style="244" customWidth="1"/>
    <col min="15106" max="15106" width="11.140625" style="244" customWidth="1"/>
    <col min="15107" max="15107" width="50.28515625" style="244" customWidth="1"/>
    <col min="15108" max="15360" width="9.140625" style="244"/>
    <col min="15361" max="15361" width="50.28515625" style="244" customWidth="1"/>
    <col min="15362" max="15362" width="11.140625" style="244" customWidth="1"/>
    <col min="15363" max="15363" width="50.28515625" style="244" customWidth="1"/>
    <col min="15364" max="15616" width="9.140625" style="244"/>
    <col min="15617" max="15617" width="50.28515625" style="244" customWidth="1"/>
    <col min="15618" max="15618" width="11.140625" style="244" customWidth="1"/>
    <col min="15619" max="15619" width="50.28515625" style="244" customWidth="1"/>
    <col min="15620" max="15872" width="9.140625" style="244"/>
    <col min="15873" max="15873" width="50.28515625" style="244" customWidth="1"/>
    <col min="15874" max="15874" width="11.140625" style="244" customWidth="1"/>
    <col min="15875" max="15875" width="50.28515625" style="244" customWidth="1"/>
    <col min="15876" max="16128" width="9.140625" style="244"/>
    <col min="16129" max="16129" width="50.28515625" style="244" customWidth="1"/>
    <col min="16130" max="16130" width="11.140625" style="244" customWidth="1"/>
    <col min="16131" max="16131" width="50.28515625" style="244" customWidth="1"/>
    <col min="16132" max="16384" width="9.140625" style="244"/>
  </cols>
  <sheetData>
    <row r="1" spans="1:3" s="246" customFormat="1" ht="26.25" customHeight="1">
      <c r="A1" s="243" t="s">
        <v>647</v>
      </c>
      <c r="B1" s="244"/>
      <c r="C1" s="245" t="s">
        <v>648</v>
      </c>
    </row>
    <row r="2" spans="1:3" s="246" customFormat="1" ht="21" customHeight="1">
      <c r="A2" s="247" t="s">
        <v>0</v>
      </c>
      <c r="B2" s="244"/>
      <c r="C2" s="245" t="s">
        <v>1</v>
      </c>
    </row>
    <row r="3" spans="1:3" ht="29.25" customHeight="1">
      <c r="A3" s="314" t="s">
        <v>649</v>
      </c>
      <c r="B3" s="315" t="s">
        <v>678</v>
      </c>
      <c r="C3" s="316" t="s">
        <v>650</v>
      </c>
    </row>
    <row r="4" spans="1:3" s="248" customFormat="1" ht="29.25" customHeight="1" thickBot="1">
      <c r="A4" s="313" t="s">
        <v>715</v>
      </c>
      <c r="B4" s="328">
        <v>1</v>
      </c>
      <c r="C4" s="306" t="s">
        <v>716</v>
      </c>
    </row>
    <row r="5" spans="1:3" s="248" customFormat="1" ht="25.5" customHeight="1" thickBot="1">
      <c r="A5" s="311" t="s">
        <v>301</v>
      </c>
      <c r="B5" s="329">
        <v>2</v>
      </c>
      <c r="C5" s="307" t="s">
        <v>524</v>
      </c>
    </row>
    <row r="6" spans="1:3" ht="26.25" customHeight="1" thickBot="1">
      <c r="A6" s="310" t="s">
        <v>521</v>
      </c>
      <c r="B6" s="330">
        <v>3</v>
      </c>
      <c r="C6" s="308" t="s">
        <v>551</v>
      </c>
    </row>
    <row r="7" spans="1:3" s="248" customFormat="1" ht="26.25" customHeight="1" thickBot="1">
      <c r="A7" s="311" t="s">
        <v>522</v>
      </c>
      <c r="B7" s="329">
        <v>4</v>
      </c>
      <c r="C7" s="307" t="s">
        <v>523</v>
      </c>
    </row>
    <row r="8" spans="1:3" s="248" customFormat="1" ht="26.25" customHeight="1" thickBot="1">
      <c r="A8" s="490" t="s">
        <v>791</v>
      </c>
      <c r="B8" s="491"/>
      <c r="C8" s="492" t="s">
        <v>790</v>
      </c>
    </row>
    <row r="9" spans="1:3" s="248" customFormat="1" ht="26.25" customHeight="1" thickBot="1">
      <c r="A9" s="311" t="s">
        <v>717</v>
      </c>
      <c r="B9" s="329">
        <v>6</v>
      </c>
      <c r="C9" s="307" t="s">
        <v>718</v>
      </c>
    </row>
    <row r="10" spans="1:3" s="248" customFormat="1" ht="26.25" customHeight="1" thickBot="1">
      <c r="A10" s="490" t="s">
        <v>798</v>
      </c>
      <c r="B10" s="491">
        <v>7</v>
      </c>
      <c r="C10" s="492" t="s">
        <v>799</v>
      </c>
    </row>
    <row r="11" spans="1:3" s="249" customFormat="1" ht="24.75" customHeight="1" thickBot="1">
      <c r="A11" s="321" t="s">
        <v>681</v>
      </c>
      <c r="B11" s="329"/>
      <c r="C11" s="322" t="s">
        <v>651</v>
      </c>
    </row>
    <row r="12" spans="1:3" s="248" customFormat="1" ht="21.95" customHeight="1" thickBot="1">
      <c r="A12" s="493" t="s">
        <v>669</v>
      </c>
      <c r="B12" s="491"/>
      <c r="C12" s="494" t="s">
        <v>670</v>
      </c>
    </row>
    <row r="13" spans="1:3" ht="24.75" customHeight="1" thickBot="1">
      <c r="A13" s="310" t="s">
        <v>721</v>
      </c>
      <c r="B13" s="330">
        <v>8</v>
      </c>
      <c r="C13" s="308" t="s">
        <v>722</v>
      </c>
    </row>
    <row r="14" spans="1:3" ht="27.75" customHeight="1" thickBot="1">
      <c r="A14" s="311" t="s">
        <v>525</v>
      </c>
      <c r="B14" s="330">
        <v>9</v>
      </c>
      <c r="C14" s="307" t="s">
        <v>554</v>
      </c>
    </row>
    <row r="15" spans="1:3" ht="37.5" customHeight="1" thickBot="1">
      <c r="A15" s="310" t="s">
        <v>526</v>
      </c>
      <c r="B15" s="330">
        <v>10</v>
      </c>
      <c r="C15" s="308" t="s">
        <v>595</v>
      </c>
    </row>
    <row r="16" spans="1:3" ht="21.95" customHeight="1" thickBot="1">
      <c r="A16" s="317" t="s">
        <v>671</v>
      </c>
      <c r="B16" s="329"/>
      <c r="C16" s="318" t="s">
        <v>672</v>
      </c>
    </row>
    <row r="17" spans="1:3" ht="23.25" thickBot="1">
      <c r="A17" s="310" t="s">
        <v>530</v>
      </c>
      <c r="B17" s="330">
        <v>11</v>
      </c>
      <c r="C17" s="308" t="s">
        <v>529</v>
      </c>
    </row>
    <row r="18" spans="1:3" ht="26.25" customHeight="1" thickBot="1">
      <c r="A18" s="311" t="s">
        <v>532</v>
      </c>
      <c r="B18" s="329">
        <v>12</v>
      </c>
      <c r="C18" s="307" t="s">
        <v>531</v>
      </c>
    </row>
    <row r="19" spans="1:3" ht="23.25" thickBot="1">
      <c r="A19" s="310" t="s">
        <v>535</v>
      </c>
      <c r="B19" s="330">
        <v>13</v>
      </c>
      <c r="C19" s="308" t="s">
        <v>534</v>
      </c>
    </row>
    <row r="20" spans="1:3" ht="29.25" customHeight="1" thickBot="1">
      <c r="A20" s="311" t="s">
        <v>537</v>
      </c>
      <c r="B20" s="329">
        <v>14</v>
      </c>
      <c r="C20" s="307" t="s">
        <v>538</v>
      </c>
    </row>
    <row r="21" spans="1:3" ht="21.95" customHeight="1" thickBot="1">
      <c r="A21" s="319" t="s">
        <v>679</v>
      </c>
      <c r="B21" s="330"/>
      <c r="C21" s="320" t="s">
        <v>680</v>
      </c>
    </row>
    <row r="22" spans="1:3" ht="34.5" thickBot="1">
      <c r="A22" s="311" t="s">
        <v>539</v>
      </c>
      <c r="B22" s="329">
        <v>15</v>
      </c>
      <c r="C22" s="307" t="s">
        <v>540</v>
      </c>
    </row>
    <row r="23" spans="1:3" ht="34.5" thickBot="1">
      <c r="A23" s="310" t="s">
        <v>719</v>
      </c>
      <c r="B23" s="330">
        <v>16</v>
      </c>
      <c r="C23" s="308" t="s">
        <v>720</v>
      </c>
    </row>
    <row r="24" spans="1:3" s="249" customFormat="1" ht="24.75" customHeight="1" thickBot="1">
      <c r="A24" s="321" t="s">
        <v>682</v>
      </c>
      <c r="B24" s="329"/>
      <c r="C24" s="322" t="s">
        <v>652</v>
      </c>
    </row>
    <row r="25" spans="1:3" ht="21.95" customHeight="1" thickBot="1">
      <c r="A25" s="323" t="s">
        <v>653</v>
      </c>
      <c r="B25" s="330"/>
      <c r="C25" s="324" t="s">
        <v>654</v>
      </c>
    </row>
    <row r="26" spans="1:3" ht="18" customHeight="1" thickBot="1">
      <c r="A26" s="311" t="s">
        <v>713</v>
      </c>
      <c r="B26" s="329">
        <v>17</v>
      </c>
      <c r="C26" s="307" t="s">
        <v>714</v>
      </c>
    </row>
    <row r="27" spans="1:3" ht="23.25" thickBot="1">
      <c r="A27" s="310" t="s">
        <v>712</v>
      </c>
      <c r="B27" s="330">
        <v>18</v>
      </c>
      <c r="C27" s="308" t="s">
        <v>711</v>
      </c>
    </row>
    <row r="28" spans="1:3" ht="26.25" customHeight="1" thickBot="1">
      <c r="A28" s="311" t="s">
        <v>544</v>
      </c>
      <c r="B28" s="329">
        <v>19</v>
      </c>
      <c r="C28" s="307" t="s">
        <v>706</v>
      </c>
    </row>
    <row r="29" spans="1:3" ht="25.5" customHeight="1" thickBot="1">
      <c r="A29" s="310" t="s">
        <v>145</v>
      </c>
      <c r="B29" s="330">
        <v>20</v>
      </c>
      <c r="C29" s="308" t="s">
        <v>146</v>
      </c>
    </row>
    <row r="30" spans="1:3" ht="25.5" customHeight="1" thickBot="1">
      <c r="A30" s="311" t="s">
        <v>710</v>
      </c>
      <c r="B30" s="329">
        <v>21</v>
      </c>
      <c r="C30" s="307" t="s">
        <v>724</v>
      </c>
    </row>
    <row r="31" spans="1:3" ht="23.25" thickBot="1">
      <c r="A31" s="310" t="s">
        <v>709</v>
      </c>
      <c r="B31" s="330">
        <v>22</v>
      </c>
      <c r="C31" s="308" t="s">
        <v>723</v>
      </c>
    </row>
    <row r="32" spans="1:3" ht="21.95" customHeight="1" thickBot="1">
      <c r="A32" s="325" t="s">
        <v>655</v>
      </c>
      <c r="B32" s="329"/>
      <c r="C32" s="326" t="s">
        <v>656</v>
      </c>
    </row>
    <row r="33" spans="1:3" ht="15.75" thickBot="1">
      <c r="A33" s="310" t="s">
        <v>657</v>
      </c>
      <c r="B33" s="330">
        <v>23</v>
      </c>
      <c r="C33" s="308" t="s">
        <v>658</v>
      </c>
    </row>
    <row r="34" spans="1:3" ht="15.75" thickBot="1">
      <c r="A34" s="311" t="s">
        <v>708</v>
      </c>
      <c r="B34" s="329">
        <v>24</v>
      </c>
      <c r="C34" s="307" t="s">
        <v>646</v>
      </c>
    </row>
    <row r="35" spans="1:3" ht="26.25" thickBot="1">
      <c r="A35" s="310" t="s">
        <v>659</v>
      </c>
      <c r="B35" s="330">
        <v>25</v>
      </c>
      <c r="C35" s="308" t="s">
        <v>660</v>
      </c>
    </row>
    <row r="36" spans="1:3" ht="21.95" customHeight="1" thickBot="1">
      <c r="A36" s="325" t="s">
        <v>661</v>
      </c>
      <c r="B36" s="329"/>
      <c r="C36" s="327" t="s">
        <v>662</v>
      </c>
    </row>
    <row r="37" spans="1:3" ht="23.25" thickBot="1">
      <c r="A37" s="310" t="s">
        <v>696</v>
      </c>
      <c r="B37" s="330">
        <v>26</v>
      </c>
      <c r="C37" s="308" t="s">
        <v>673</v>
      </c>
    </row>
    <row r="38" spans="1:3" ht="26.25" thickBot="1">
      <c r="A38" s="311" t="s">
        <v>697</v>
      </c>
      <c r="B38" s="329">
        <v>27</v>
      </c>
      <c r="C38" s="307" t="s">
        <v>548</v>
      </c>
    </row>
    <row r="39" spans="1:3" ht="23.25" thickBot="1">
      <c r="A39" s="310" t="s">
        <v>663</v>
      </c>
      <c r="B39" s="330">
        <v>28</v>
      </c>
      <c r="C39" s="308" t="s">
        <v>477</v>
      </c>
    </row>
    <row r="40" spans="1:3" ht="23.25" thickBot="1">
      <c r="A40" s="311" t="s">
        <v>707</v>
      </c>
      <c r="B40" s="329">
        <v>29</v>
      </c>
      <c r="C40" s="307" t="s">
        <v>664</v>
      </c>
    </row>
    <row r="41" spans="1:3" ht="23.25" thickBot="1">
      <c r="A41" s="310" t="s">
        <v>665</v>
      </c>
      <c r="B41" s="330">
        <v>30</v>
      </c>
      <c r="C41" s="308" t="s">
        <v>509</v>
      </c>
    </row>
    <row r="42" spans="1:3" ht="23.25" thickBot="1">
      <c r="A42" s="311" t="s">
        <v>666</v>
      </c>
      <c r="B42" s="329">
        <v>31</v>
      </c>
      <c r="C42" s="307" t="s">
        <v>511</v>
      </c>
    </row>
    <row r="43" spans="1:3" ht="22.5">
      <c r="A43" s="312" t="s">
        <v>667</v>
      </c>
      <c r="B43" s="331">
        <v>32</v>
      </c>
      <c r="C43" s="309" t="s">
        <v>668</v>
      </c>
    </row>
    <row r="44" spans="1:3" ht="15.75">
      <c r="A44" s="250"/>
      <c r="C44" s="251"/>
    </row>
    <row r="45" spans="1:3" ht="15.75">
      <c r="A45" s="250"/>
      <c r="C45" s="251"/>
    </row>
    <row r="46" spans="1:3" ht="15.75">
      <c r="A46" s="250"/>
      <c r="C46" s="25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rightToLeft="1" view="pageBreakPreview" zoomScaleNormal="100" zoomScaleSheetLayoutView="100" workbookViewId="0">
      <selection activeCell="P6" sqref="P6:P8"/>
    </sheetView>
  </sheetViews>
  <sheetFormatPr defaultRowHeight="12.75"/>
  <cols>
    <col min="1" max="1" width="13.42578125" style="16" customWidth="1"/>
    <col min="2" max="2" width="9.85546875" style="16" customWidth="1"/>
    <col min="3" max="14" width="7.7109375" style="16" customWidth="1"/>
    <col min="15" max="15" width="11.5703125" style="16" customWidth="1"/>
    <col min="16" max="16" width="12.85546875" style="16" customWidth="1"/>
    <col min="17" max="16384" width="9.140625" style="50"/>
  </cols>
  <sheetData>
    <row r="1" spans="1:16" ht="24" customHeight="1">
      <c r="A1" s="909" t="s">
        <v>1314</v>
      </c>
      <c r="B1" s="909"/>
      <c r="C1" s="909"/>
      <c r="D1" s="909"/>
      <c r="E1" s="909"/>
      <c r="F1" s="909"/>
      <c r="G1" s="909"/>
      <c r="H1" s="909"/>
      <c r="I1" s="909"/>
      <c r="J1" s="909"/>
      <c r="K1" s="909"/>
      <c r="L1" s="909"/>
      <c r="M1" s="909"/>
      <c r="N1" s="909"/>
      <c r="O1" s="909"/>
      <c r="P1" s="909"/>
    </row>
    <row r="2" spans="1:16" s="51" customFormat="1" ht="20.100000000000001" customHeight="1">
      <c r="A2" s="914" t="s">
        <v>1297</v>
      </c>
      <c r="B2" s="914"/>
      <c r="C2" s="914"/>
      <c r="D2" s="914"/>
      <c r="E2" s="914"/>
      <c r="F2" s="914"/>
      <c r="G2" s="914"/>
      <c r="H2" s="914"/>
      <c r="I2" s="914"/>
      <c r="J2" s="914"/>
      <c r="K2" s="914"/>
      <c r="L2" s="914"/>
      <c r="M2" s="914"/>
      <c r="N2" s="914"/>
      <c r="O2" s="914"/>
      <c r="P2" s="914"/>
    </row>
    <row r="3" spans="1:16" ht="34.5" customHeight="1">
      <c r="A3" s="922" t="s">
        <v>1318</v>
      </c>
      <c r="B3" s="922"/>
      <c r="C3" s="922"/>
      <c r="D3" s="922"/>
      <c r="E3" s="922"/>
      <c r="F3" s="922"/>
      <c r="G3" s="922"/>
      <c r="H3" s="922"/>
      <c r="I3" s="922"/>
      <c r="J3" s="922"/>
      <c r="K3" s="922"/>
      <c r="L3" s="922"/>
      <c r="M3" s="922"/>
      <c r="N3" s="922"/>
      <c r="O3" s="922"/>
      <c r="P3" s="922"/>
    </row>
    <row r="4" spans="1:16" ht="20.100000000000001" customHeight="1">
      <c r="A4" s="922" t="s">
        <v>1297</v>
      </c>
      <c r="B4" s="922"/>
      <c r="C4" s="922"/>
      <c r="D4" s="922"/>
      <c r="E4" s="922"/>
      <c r="F4" s="922"/>
      <c r="G4" s="922"/>
      <c r="H4" s="922"/>
      <c r="I4" s="922"/>
      <c r="J4" s="922"/>
      <c r="K4" s="922"/>
      <c r="L4" s="922"/>
      <c r="M4" s="922"/>
      <c r="N4" s="922"/>
      <c r="O4" s="922"/>
      <c r="P4" s="922"/>
    </row>
    <row r="5" spans="1:16" ht="20.100000000000001" customHeight="1">
      <c r="A5" s="14" t="s">
        <v>1358</v>
      </c>
      <c r="B5" s="14"/>
      <c r="C5" s="17"/>
      <c r="D5" s="17"/>
      <c r="E5" s="17"/>
      <c r="F5" s="17"/>
      <c r="G5" s="17"/>
      <c r="H5" s="17"/>
      <c r="I5" s="17"/>
      <c r="J5" s="17"/>
      <c r="K5" s="17"/>
      <c r="L5" s="17"/>
      <c r="M5" s="17"/>
      <c r="N5" s="17"/>
      <c r="O5" s="17"/>
      <c r="P5" s="43" t="s">
        <v>1359</v>
      </c>
    </row>
    <row r="6" spans="1:16" s="344" customFormat="1" ht="25.5" customHeight="1" thickBot="1">
      <c r="A6" s="1197" t="s">
        <v>1298</v>
      </c>
      <c r="B6" s="1212" t="s">
        <v>1299</v>
      </c>
      <c r="C6" s="1200" t="s">
        <v>1300</v>
      </c>
      <c r="D6" s="1200"/>
      <c r="E6" s="1200"/>
      <c r="F6" s="1200" t="s">
        <v>1301</v>
      </c>
      <c r="G6" s="1200"/>
      <c r="H6" s="1200"/>
      <c r="I6" s="1200" t="s">
        <v>1302</v>
      </c>
      <c r="J6" s="1200"/>
      <c r="K6" s="1200"/>
      <c r="L6" s="1200" t="s">
        <v>1303</v>
      </c>
      <c r="M6" s="1200"/>
      <c r="N6" s="1200"/>
      <c r="O6" s="1215" t="s">
        <v>1304</v>
      </c>
      <c r="P6" s="1219" t="s">
        <v>1305</v>
      </c>
    </row>
    <row r="7" spans="1:16" s="344" customFormat="1" ht="19.5" customHeight="1" thickBot="1">
      <c r="A7" s="1198"/>
      <c r="B7" s="1213"/>
      <c r="C7" s="840" t="s">
        <v>10</v>
      </c>
      <c r="D7" s="840" t="s">
        <v>1306</v>
      </c>
      <c r="E7" s="840" t="s">
        <v>8</v>
      </c>
      <c r="F7" s="840" t="s">
        <v>10</v>
      </c>
      <c r="G7" s="840" t="s">
        <v>1306</v>
      </c>
      <c r="H7" s="840" t="s">
        <v>8</v>
      </c>
      <c r="I7" s="840" t="s">
        <v>10</v>
      </c>
      <c r="J7" s="840" t="s">
        <v>1306</v>
      </c>
      <c r="K7" s="840" t="s">
        <v>8</v>
      </c>
      <c r="L7" s="840" t="s">
        <v>10</v>
      </c>
      <c r="M7" s="840" t="s">
        <v>1306</v>
      </c>
      <c r="N7" s="840" t="s">
        <v>8</v>
      </c>
      <c r="O7" s="1204"/>
      <c r="P7" s="1220"/>
    </row>
    <row r="8" spans="1:16" s="344" customFormat="1" ht="19.5" customHeight="1">
      <c r="A8" s="1199"/>
      <c r="B8" s="1214"/>
      <c r="C8" s="841" t="s">
        <v>1307</v>
      </c>
      <c r="D8" s="841" t="s">
        <v>1308</v>
      </c>
      <c r="E8" s="841" t="s">
        <v>9</v>
      </c>
      <c r="F8" s="841" t="s">
        <v>1307</v>
      </c>
      <c r="G8" s="841" t="s">
        <v>1308</v>
      </c>
      <c r="H8" s="841" t="s">
        <v>9</v>
      </c>
      <c r="I8" s="841" t="s">
        <v>1307</v>
      </c>
      <c r="J8" s="841" t="s">
        <v>1308</v>
      </c>
      <c r="K8" s="841" t="s">
        <v>9</v>
      </c>
      <c r="L8" s="841" t="s">
        <v>1307</v>
      </c>
      <c r="M8" s="841" t="s">
        <v>1308</v>
      </c>
      <c r="N8" s="841" t="s">
        <v>9</v>
      </c>
      <c r="O8" s="1216"/>
      <c r="P8" s="1221"/>
    </row>
    <row r="9" spans="1:16" ht="24.95" customHeight="1" thickBot="1">
      <c r="A9" s="1217" t="s">
        <v>1309</v>
      </c>
      <c r="B9" s="842" t="s">
        <v>314</v>
      </c>
      <c r="C9" s="843">
        <v>644</v>
      </c>
      <c r="D9" s="843">
        <v>116</v>
      </c>
      <c r="E9" s="844">
        <f>C9+D9</f>
        <v>760</v>
      </c>
      <c r="F9" s="843">
        <v>741</v>
      </c>
      <c r="G9" s="843">
        <v>175</v>
      </c>
      <c r="H9" s="844">
        <f>F9+G9</f>
        <v>916</v>
      </c>
      <c r="I9" s="843">
        <v>296</v>
      </c>
      <c r="J9" s="843">
        <v>120</v>
      </c>
      <c r="K9" s="844">
        <f>I9+J9</f>
        <v>416</v>
      </c>
      <c r="L9" s="843">
        <v>83</v>
      </c>
      <c r="M9" s="843">
        <v>85</v>
      </c>
      <c r="N9" s="844">
        <f>L9+M9</f>
        <v>168</v>
      </c>
      <c r="O9" s="845" t="s">
        <v>312</v>
      </c>
      <c r="P9" s="1209" t="s">
        <v>1312</v>
      </c>
    </row>
    <row r="10" spans="1:16" ht="24.95" customHeight="1" thickBot="1">
      <c r="A10" s="1218"/>
      <c r="B10" s="846" t="s">
        <v>313</v>
      </c>
      <c r="C10" s="847">
        <v>27</v>
      </c>
      <c r="D10" s="847">
        <v>30</v>
      </c>
      <c r="E10" s="848">
        <f t="shared" ref="E10" si="0">C10+D10</f>
        <v>57</v>
      </c>
      <c r="F10" s="847">
        <v>31</v>
      </c>
      <c r="G10" s="847">
        <v>29</v>
      </c>
      <c r="H10" s="848">
        <f t="shared" ref="H10" si="1">F10+G10</f>
        <v>60</v>
      </c>
      <c r="I10" s="847">
        <v>16</v>
      </c>
      <c r="J10" s="847">
        <v>21</v>
      </c>
      <c r="K10" s="848">
        <f t="shared" ref="K10" si="2">I10+J10</f>
        <v>37</v>
      </c>
      <c r="L10" s="847">
        <v>5</v>
      </c>
      <c r="M10" s="847">
        <v>11</v>
      </c>
      <c r="N10" s="848">
        <f t="shared" ref="N10" si="3">L10+M10</f>
        <v>16</v>
      </c>
      <c r="O10" s="849" t="s">
        <v>311</v>
      </c>
      <c r="P10" s="1210"/>
    </row>
    <row r="11" spans="1:16" ht="24.95" customHeight="1" thickBot="1">
      <c r="A11" s="1218"/>
      <c r="B11" s="846" t="s">
        <v>282</v>
      </c>
      <c r="C11" s="848">
        <f t="shared" ref="C11:N11" si="4">C9+C10</f>
        <v>671</v>
      </c>
      <c r="D11" s="848">
        <f t="shared" si="4"/>
        <v>146</v>
      </c>
      <c r="E11" s="848">
        <f t="shared" si="4"/>
        <v>817</v>
      </c>
      <c r="F11" s="848">
        <f t="shared" si="4"/>
        <v>772</v>
      </c>
      <c r="G11" s="848">
        <f t="shared" si="4"/>
        <v>204</v>
      </c>
      <c r="H11" s="848">
        <f t="shared" si="4"/>
        <v>976</v>
      </c>
      <c r="I11" s="848">
        <f t="shared" si="4"/>
        <v>312</v>
      </c>
      <c r="J11" s="848">
        <f t="shared" si="4"/>
        <v>141</v>
      </c>
      <c r="K11" s="848">
        <f t="shared" si="4"/>
        <v>453</v>
      </c>
      <c r="L11" s="848">
        <f t="shared" si="4"/>
        <v>88</v>
      </c>
      <c r="M11" s="848">
        <f t="shared" si="4"/>
        <v>96</v>
      </c>
      <c r="N11" s="848">
        <f t="shared" si="4"/>
        <v>184</v>
      </c>
      <c r="O11" s="849" t="s">
        <v>9</v>
      </c>
      <c r="P11" s="1210"/>
    </row>
    <row r="12" spans="1:16" ht="24.95" customHeight="1" thickBot="1">
      <c r="A12" s="1201" t="s">
        <v>1310</v>
      </c>
      <c r="B12" s="850" t="s">
        <v>314</v>
      </c>
      <c r="C12" s="851">
        <v>768</v>
      </c>
      <c r="D12" s="851">
        <v>279</v>
      </c>
      <c r="E12" s="852">
        <f>C12+D12</f>
        <v>1047</v>
      </c>
      <c r="F12" s="851">
        <v>1086</v>
      </c>
      <c r="G12" s="851">
        <v>489</v>
      </c>
      <c r="H12" s="852">
        <f>F12+G12</f>
        <v>1575</v>
      </c>
      <c r="I12" s="851">
        <v>159</v>
      </c>
      <c r="J12" s="851">
        <v>103</v>
      </c>
      <c r="K12" s="852">
        <f>I12+J12</f>
        <v>262</v>
      </c>
      <c r="L12" s="851">
        <v>78</v>
      </c>
      <c r="M12" s="851">
        <v>34</v>
      </c>
      <c r="N12" s="852">
        <f>L12+M12</f>
        <v>112</v>
      </c>
      <c r="O12" s="853" t="s">
        <v>312</v>
      </c>
      <c r="P12" s="1203" t="s">
        <v>1313</v>
      </c>
    </row>
    <row r="13" spans="1:16" ht="24.95" customHeight="1" thickBot="1">
      <c r="A13" s="1201"/>
      <c r="B13" s="850" t="s">
        <v>313</v>
      </c>
      <c r="C13" s="851">
        <v>220</v>
      </c>
      <c r="D13" s="851">
        <v>111</v>
      </c>
      <c r="E13" s="852">
        <f t="shared" ref="E13" si="5">C13+D13</f>
        <v>331</v>
      </c>
      <c r="F13" s="851">
        <v>227</v>
      </c>
      <c r="G13" s="851">
        <v>154</v>
      </c>
      <c r="H13" s="852">
        <f t="shared" ref="H13" si="6">F13+G13</f>
        <v>381</v>
      </c>
      <c r="I13" s="851">
        <v>76</v>
      </c>
      <c r="J13" s="851">
        <v>75</v>
      </c>
      <c r="K13" s="852">
        <f t="shared" ref="K13" si="7">I13+J13</f>
        <v>151</v>
      </c>
      <c r="L13" s="851">
        <v>36</v>
      </c>
      <c r="M13" s="851">
        <v>50</v>
      </c>
      <c r="N13" s="852">
        <f t="shared" ref="N13" si="8">L13+M13</f>
        <v>86</v>
      </c>
      <c r="O13" s="853" t="s">
        <v>311</v>
      </c>
      <c r="P13" s="1204"/>
    </row>
    <row r="14" spans="1:16" ht="24.95" customHeight="1">
      <c r="A14" s="1202"/>
      <c r="B14" s="854" t="s">
        <v>282</v>
      </c>
      <c r="C14" s="855">
        <f t="shared" ref="C14:N14" si="9">C12+C13</f>
        <v>988</v>
      </c>
      <c r="D14" s="855">
        <f t="shared" si="9"/>
        <v>390</v>
      </c>
      <c r="E14" s="855">
        <f t="shared" si="9"/>
        <v>1378</v>
      </c>
      <c r="F14" s="855">
        <f t="shared" si="9"/>
        <v>1313</v>
      </c>
      <c r="G14" s="855">
        <f t="shared" si="9"/>
        <v>643</v>
      </c>
      <c r="H14" s="855">
        <f t="shared" si="9"/>
        <v>1956</v>
      </c>
      <c r="I14" s="855">
        <f t="shared" si="9"/>
        <v>235</v>
      </c>
      <c r="J14" s="855">
        <f t="shared" si="9"/>
        <v>178</v>
      </c>
      <c r="K14" s="855">
        <f t="shared" si="9"/>
        <v>413</v>
      </c>
      <c r="L14" s="855">
        <f t="shared" si="9"/>
        <v>114</v>
      </c>
      <c r="M14" s="855">
        <f t="shared" si="9"/>
        <v>84</v>
      </c>
      <c r="N14" s="855">
        <f t="shared" si="9"/>
        <v>198</v>
      </c>
      <c r="O14" s="856" t="s">
        <v>9</v>
      </c>
      <c r="P14" s="1205"/>
    </row>
    <row r="15" spans="1:16" ht="24.95" customHeight="1" thickBot="1">
      <c r="A15" s="1206" t="s">
        <v>1311</v>
      </c>
      <c r="B15" s="857" t="s">
        <v>314</v>
      </c>
      <c r="C15" s="858">
        <f>C9+C12</f>
        <v>1412</v>
      </c>
      <c r="D15" s="858">
        <f t="shared" ref="D15:N15" si="10">D9+D12</f>
        <v>395</v>
      </c>
      <c r="E15" s="858">
        <f t="shared" si="10"/>
        <v>1807</v>
      </c>
      <c r="F15" s="858">
        <f t="shared" si="10"/>
        <v>1827</v>
      </c>
      <c r="G15" s="858">
        <f t="shared" si="10"/>
        <v>664</v>
      </c>
      <c r="H15" s="858">
        <f t="shared" si="10"/>
        <v>2491</v>
      </c>
      <c r="I15" s="858">
        <f t="shared" si="10"/>
        <v>455</v>
      </c>
      <c r="J15" s="858">
        <f t="shared" si="10"/>
        <v>223</v>
      </c>
      <c r="K15" s="858">
        <f t="shared" si="10"/>
        <v>678</v>
      </c>
      <c r="L15" s="858">
        <f t="shared" si="10"/>
        <v>161</v>
      </c>
      <c r="M15" s="858">
        <f t="shared" si="10"/>
        <v>119</v>
      </c>
      <c r="N15" s="858">
        <f t="shared" si="10"/>
        <v>280</v>
      </c>
      <c r="O15" s="845" t="s">
        <v>312</v>
      </c>
      <c r="P15" s="1209" t="s">
        <v>1103</v>
      </c>
    </row>
    <row r="16" spans="1:16" ht="24.95" customHeight="1" thickBot="1">
      <c r="A16" s="1207"/>
      <c r="B16" s="846" t="s">
        <v>313</v>
      </c>
      <c r="C16" s="858">
        <f t="shared" ref="C16:N17" si="11">C10+C13</f>
        <v>247</v>
      </c>
      <c r="D16" s="858">
        <f t="shared" si="11"/>
        <v>141</v>
      </c>
      <c r="E16" s="858">
        <f t="shared" si="11"/>
        <v>388</v>
      </c>
      <c r="F16" s="858">
        <f t="shared" si="11"/>
        <v>258</v>
      </c>
      <c r="G16" s="858">
        <f t="shared" si="11"/>
        <v>183</v>
      </c>
      <c r="H16" s="858">
        <f t="shared" si="11"/>
        <v>441</v>
      </c>
      <c r="I16" s="858">
        <f t="shared" si="11"/>
        <v>92</v>
      </c>
      <c r="J16" s="858">
        <f t="shared" si="11"/>
        <v>96</v>
      </c>
      <c r="K16" s="858">
        <f t="shared" si="11"/>
        <v>188</v>
      </c>
      <c r="L16" s="858">
        <f t="shared" si="11"/>
        <v>41</v>
      </c>
      <c r="M16" s="858">
        <f t="shared" si="11"/>
        <v>61</v>
      </c>
      <c r="N16" s="858">
        <f t="shared" si="11"/>
        <v>102</v>
      </c>
      <c r="O16" s="849" t="s">
        <v>311</v>
      </c>
      <c r="P16" s="1210"/>
    </row>
    <row r="17" spans="1:16" ht="24.95" customHeight="1">
      <c r="A17" s="1208"/>
      <c r="B17" s="859" t="s">
        <v>282</v>
      </c>
      <c r="C17" s="860">
        <f t="shared" si="11"/>
        <v>1659</v>
      </c>
      <c r="D17" s="860">
        <f t="shared" si="11"/>
        <v>536</v>
      </c>
      <c r="E17" s="860">
        <f t="shared" si="11"/>
        <v>2195</v>
      </c>
      <c r="F17" s="860">
        <f t="shared" si="11"/>
        <v>2085</v>
      </c>
      <c r="G17" s="860">
        <f t="shared" si="11"/>
        <v>847</v>
      </c>
      <c r="H17" s="860">
        <f t="shared" si="11"/>
        <v>2932</v>
      </c>
      <c r="I17" s="860">
        <f t="shared" si="11"/>
        <v>547</v>
      </c>
      <c r="J17" s="860">
        <f t="shared" si="11"/>
        <v>319</v>
      </c>
      <c r="K17" s="860">
        <f t="shared" si="11"/>
        <v>866</v>
      </c>
      <c r="L17" s="860">
        <f t="shared" si="11"/>
        <v>202</v>
      </c>
      <c r="M17" s="860">
        <f t="shared" si="11"/>
        <v>180</v>
      </c>
      <c r="N17" s="860">
        <f t="shared" si="11"/>
        <v>382</v>
      </c>
      <c r="O17" s="861" t="s">
        <v>9</v>
      </c>
      <c r="P17" s="1211"/>
    </row>
    <row r="20" spans="1:16">
      <c r="C20" s="808"/>
      <c r="D20" s="808"/>
      <c r="F20" s="808"/>
      <c r="G20" s="808"/>
      <c r="I20" s="808"/>
      <c r="J20" s="808"/>
      <c r="L20" s="808"/>
      <c r="M20" s="808"/>
    </row>
  </sheetData>
  <mergeCells count="18">
    <mergeCell ref="A12:A14"/>
    <mergeCell ref="P12:P14"/>
    <mergeCell ref="A15:A17"/>
    <mergeCell ref="P15:P17"/>
    <mergeCell ref="B6:B8"/>
    <mergeCell ref="O6:O8"/>
    <mergeCell ref="I6:K6"/>
    <mergeCell ref="F6:H6"/>
    <mergeCell ref="C6:E6"/>
    <mergeCell ref="A9:A11"/>
    <mergeCell ref="P9:P11"/>
    <mergeCell ref="P6:P8"/>
    <mergeCell ref="A1:P1"/>
    <mergeCell ref="A2:P2"/>
    <mergeCell ref="A3:P3"/>
    <mergeCell ref="A4:P4"/>
    <mergeCell ref="A6:A8"/>
    <mergeCell ref="L6:N6"/>
  </mergeCells>
  <printOptions horizontalCentered="1" verticalCentered="1"/>
  <pageMargins left="0" right="0" top="0.74803149606299213" bottom="0" header="0" footer="0"/>
  <pageSetup paperSize="9" scale="95"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rightToLeft="1" view="pageBreakPreview" zoomScaleNormal="100" zoomScaleSheetLayoutView="100" workbookViewId="0">
      <selection activeCell="L6" sqref="L6:L8"/>
    </sheetView>
  </sheetViews>
  <sheetFormatPr defaultRowHeight="12.75"/>
  <cols>
    <col min="1" max="1" width="22.85546875" style="16" customWidth="1"/>
    <col min="2" max="11" width="8.5703125" style="16" customWidth="1"/>
    <col min="12" max="12" width="25.7109375" style="16" customWidth="1"/>
    <col min="13" max="16384" width="9.140625" style="50"/>
  </cols>
  <sheetData>
    <row r="1" spans="1:12" ht="24" customHeight="1">
      <c r="A1" s="909" t="s">
        <v>813</v>
      </c>
      <c r="B1" s="909"/>
      <c r="C1" s="909"/>
      <c r="D1" s="909"/>
      <c r="E1" s="909"/>
      <c r="F1" s="909"/>
      <c r="G1" s="909"/>
      <c r="H1" s="909"/>
      <c r="I1" s="909"/>
      <c r="J1" s="909"/>
      <c r="K1" s="909"/>
      <c r="L1" s="909"/>
    </row>
    <row r="2" spans="1:12" s="51" customFormat="1" ht="20.100000000000001" customHeight="1">
      <c r="A2" s="914" t="s">
        <v>1158</v>
      </c>
      <c r="B2" s="914"/>
      <c r="C2" s="914"/>
      <c r="D2" s="914"/>
      <c r="E2" s="914"/>
      <c r="F2" s="914"/>
      <c r="G2" s="914"/>
      <c r="H2" s="914"/>
      <c r="I2" s="914"/>
      <c r="J2" s="914"/>
      <c r="K2" s="914"/>
      <c r="L2" s="914"/>
    </row>
    <row r="3" spans="1:12" ht="20.100000000000001" customHeight="1">
      <c r="A3" s="922" t="s">
        <v>1128</v>
      </c>
      <c r="B3" s="922"/>
      <c r="C3" s="922"/>
      <c r="D3" s="922"/>
      <c r="E3" s="922"/>
      <c r="F3" s="922"/>
      <c r="G3" s="922"/>
      <c r="H3" s="922"/>
      <c r="I3" s="922"/>
      <c r="J3" s="922"/>
      <c r="K3" s="922"/>
      <c r="L3" s="922"/>
    </row>
    <row r="4" spans="1:12" ht="20.100000000000001" customHeight="1">
      <c r="A4" s="922" t="s">
        <v>1159</v>
      </c>
      <c r="B4" s="922"/>
      <c r="C4" s="922"/>
      <c r="D4" s="922"/>
      <c r="E4" s="922"/>
      <c r="F4" s="922"/>
      <c r="G4" s="922"/>
      <c r="H4" s="922"/>
      <c r="I4" s="922"/>
      <c r="J4" s="922"/>
      <c r="K4" s="922"/>
      <c r="L4" s="922"/>
    </row>
    <row r="5" spans="1:12" ht="20.100000000000001" customHeight="1">
      <c r="A5" s="14" t="s">
        <v>1360</v>
      </c>
      <c r="B5" s="17"/>
      <c r="C5" s="17"/>
      <c r="D5" s="17"/>
      <c r="E5" s="17"/>
      <c r="F5" s="17"/>
      <c r="G5" s="17"/>
      <c r="H5" s="17"/>
      <c r="I5" s="17"/>
      <c r="J5" s="17"/>
      <c r="K5" s="17"/>
      <c r="L5" s="43" t="s">
        <v>1361</v>
      </c>
    </row>
    <row r="6" spans="1:12" s="344" customFormat="1" ht="20.25" customHeight="1" thickBot="1">
      <c r="A6" s="926" t="s">
        <v>1316</v>
      </c>
      <c r="B6" s="1223" t="s">
        <v>617</v>
      </c>
      <c r="C6" s="1224"/>
      <c r="D6" s="1223" t="s">
        <v>726</v>
      </c>
      <c r="E6" s="1224"/>
      <c r="F6" s="1223" t="s">
        <v>821</v>
      </c>
      <c r="G6" s="1224"/>
      <c r="H6" s="1101" t="s">
        <v>1006</v>
      </c>
      <c r="I6" s="1101"/>
      <c r="J6" s="1101" t="s">
        <v>1157</v>
      </c>
      <c r="K6" s="1101"/>
      <c r="L6" s="1112" t="s">
        <v>1317</v>
      </c>
    </row>
    <row r="7" spans="1:12" s="344" customFormat="1" ht="16.5" customHeight="1" thickTop="1" thickBot="1">
      <c r="A7" s="1103"/>
      <c r="B7" s="1222" t="s">
        <v>267</v>
      </c>
      <c r="C7" s="1222" t="s">
        <v>268</v>
      </c>
      <c r="D7" s="1222" t="s">
        <v>267</v>
      </c>
      <c r="E7" s="1222" t="s">
        <v>268</v>
      </c>
      <c r="F7" s="1222" t="s">
        <v>267</v>
      </c>
      <c r="G7" s="1222" t="s">
        <v>268</v>
      </c>
      <c r="H7" s="1222" t="s">
        <v>267</v>
      </c>
      <c r="I7" s="1222" t="s">
        <v>268</v>
      </c>
      <c r="J7" s="1222" t="s">
        <v>267</v>
      </c>
      <c r="K7" s="1222" t="s">
        <v>268</v>
      </c>
      <c r="L7" s="1113"/>
    </row>
    <row r="8" spans="1:12" s="344" customFormat="1" ht="16.5" customHeight="1" thickTop="1">
      <c r="A8" s="927"/>
      <c r="B8" s="1136"/>
      <c r="C8" s="1136"/>
      <c r="D8" s="1136"/>
      <c r="E8" s="1136"/>
      <c r="F8" s="1136"/>
      <c r="G8" s="1136"/>
      <c r="H8" s="1136"/>
      <c r="I8" s="1136"/>
      <c r="J8" s="1136"/>
      <c r="K8" s="1136"/>
      <c r="L8" s="1114"/>
    </row>
    <row r="9" spans="1:12" ht="24.95" customHeight="1" thickBot="1">
      <c r="A9" s="276" t="s">
        <v>1067</v>
      </c>
      <c r="B9" s="199">
        <v>733</v>
      </c>
      <c r="C9" s="199">
        <v>2324</v>
      </c>
      <c r="D9" s="199">
        <v>640</v>
      </c>
      <c r="E9" s="199">
        <v>1352</v>
      </c>
      <c r="F9" s="199" t="s">
        <v>730</v>
      </c>
      <c r="G9" s="199" t="s">
        <v>730</v>
      </c>
      <c r="H9" s="199" t="s">
        <v>730</v>
      </c>
      <c r="I9" s="199" t="s">
        <v>730</v>
      </c>
      <c r="J9" s="199" t="s">
        <v>730</v>
      </c>
      <c r="K9" s="199" t="s">
        <v>730</v>
      </c>
      <c r="L9" s="30" t="s">
        <v>1068</v>
      </c>
    </row>
    <row r="10" spans="1:12" ht="24.95" customHeight="1" thickTop="1" thickBot="1">
      <c r="A10" s="87" t="s">
        <v>115</v>
      </c>
      <c r="B10" s="200">
        <v>24</v>
      </c>
      <c r="C10" s="200">
        <v>161</v>
      </c>
      <c r="D10" s="200">
        <v>11</v>
      </c>
      <c r="E10" s="200">
        <v>296</v>
      </c>
      <c r="F10" s="200">
        <v>73</v>
      </c>
      <c r="G10" s="200">
        <v>608</v>
      </c>
      <c r="H10" s="200">
        <v>116</v>
      </c>
      <c r="I10" s="200">
        <v>1112</v>
      </c>
      <c r="J10" s="200">
        <v>77</v>
      </c>
      <c r="K10" s="200">
        <v>1264</v>
      </c>
      <c r="L10" s="28" t="s">
        <v>116</v>
      </c>
    </row>
    <row r="11" spans="1:12" ht="24.95" customHeight="1" thickTop="1" thickBot="1">
      <c r="A11" s="89" t="s">
        <v>963</v>
      </c>
      <c r="B11" s="201">
        <v>205</v>
      </c>
      <c r="C11" s="201">
        <v>1955</v>
      </c>
      <c r="D11" s="201">
        <v>442</v>
      </c>
      <c r="E11" s="201">
        <v>3359</v>
      </c>
      <c r="F11" s="201">
        <v>942</v>
      </c>
      <c r="G11" s="201">
        <v>4365</v>
      </c>
      <c r="H11" s="201">
        <v>1173</v>
      </c>
      <c r="I11" s="201">
        <v>5228</v>
      </c>
      <c r="J11" s="201">
        <v>1099</v>
      </c>
      <c r="K11" s="201">
        <v>5386</v>
      </c>
      <c r="L11" s="24" t="s">
        <v>215</v>
      </c>
    </row>
    <row r="12" spans="1:12" ht="24.95" customHeight="1" thickTop="1" thickBot="1">
      <c r="A12" s="87" t="s">
        <v>117</v>
      </c>
      <c r="B12" s="200">
        <v>121</v>
      </c>
      <c r="C12" s="200">
        <v>482</v>
      </c>
      <c r="D12" s="200">
        <v>121</v>
      </c>
      <c r="E12" s="200">
        <v>452</v>
      </c>
      <c r="F12" s="200">
        <v>191</v>
      </c>
      <c r="G12" s="200">
        <v>508</v>
      </c>
      <c r="H12" s="200">
        <v>215</v>
      </c>
      <c r="I12" s="200">
        <v>603</v>
      </c>
      <c r="J12" s="200">
        <v>206</v>
      </c>
      <c r="K12" s="200">
        <v>626</v>
      </c>
      <c r="L12" s="28" t="s">
        <v>118</v>
      </c>
    </row>
    <row r="13" spans="1:12" ht="24.95" customHeight="1" thickTop="1" thickBot="1">
      <c r="A13" s="89" t="s">
        <v>119</v>
      </c>
      <c r="B13" s="201">
        <v>518</v>
      </c>
      <c r="C13" s="201">
        <v>627</v>
      </c>
      <c r="D13" s="201">
        <v>587</v>
      </c>
      <c r="E13" s="201">
        <v>695</v>
      </c>
      <c r="F13" s="201">
        <v>1133</v>
      </c>
      <c r="G13" s="201">
        <v>1065</v>
      </c>
      <c r="H13" s="201">
        <v>1336</v>
      </c>
      <c r="I13" s="201">
        <v>1254</v>
      </c>
      <c r="J13" s="201">
        <v>1465</v>
      </c>
      <c r="K13" s="201">
        <v>1238</v>
      </c>
      <c r="L13" s="24" t="s">
        <v>120</v>
      </c>
    </row>
    <row r="14" spans="1:12" ht="24.95" customHeight="1" thickTop="1" thickBot="1">
      <c r="A14" s="87" t="s">
        <v>121</v>
      </c>
      <c r="B14" s="200">
        <v>344</v>
      </c>
      <c r="C14" s="200">
        <v>944</v>
      </c>
      <c r="D14" s="200">
        <v>377</v>
      </c>
      <c r="E14" s="200">
        <v>1000</v>
      </c>
      <c r="F14" s="200">
        <v>1114</v>
      </c>
      <c r="G14" s="200">
        <v>1995</v>
      </c>
      <c r="H14" s="200">
        <v>1361</v>
      </c>
      <c r="I14" s="200">
        <v>2285</v>
      </c>
      <c r="J14" s="200">
        <v>1332</v>
      </c>
      <c r="K14" s="200">
        <v>2596</v>
      </c>
      <c r="L14" s="28" t="s">
        <v>122</v>
      </c>
    </row>
    <row r="15" spans="1:12" ht="24.95" customHeight="1" thickTop="1" thickBot="1">
      <c r="A15" s="89" t="s">
        <v>216</v>
      </c>
      <c r="B15" s="201">
        <v>80</v>
      </c>
      <c r="C15" s="201">
        <v>228</v>
      </c>
      <c r="D15" s="201">
        <v>129</v>
      </c>
      <c r="E15" s="201">
        <v>408</v>
      </c>
      <c r="F15" s="201">
        <v>304</v>
      </c>
      <c r="G15" s="201">
        <v>510</v>
      </c>
      <c r="H15" s="201">
        <v>408</v>
      </c>
      <c r="I15" s="201">
        <v>608</v>
      </c>
      <c r="J15" s="201">
        <v>394</v>
      </c>
      <c r="K15" s="201">
        <v>762</v>
      </c>
      <c r="L15" s="24" t="s">
        <v>217</v>
      </c>
    </row>
    <row r="16" spans="1:12" ht="24.95" customHeight="1" thickTop="1" thickBot="1">
      <c r="A16" s="87" t="s">
        <v>917</v>
      </c>
      <c r="B16" s="200">
        <v>0</v>
      </c>
      <c r="C16" s="200">
        <v>165</v>
      </c>
      <c r="D16" s="200">
        <v>0</v>
      </c>
      <c r="E16" s="200">
        <v>192</v>
      </c>
      <c r="F16" s="200">
        <v>0</v>
      </c>
      <c r="G16" s="200">
        <v>207</v>
      </c>
      <c r="H16" s="200">
        <v>0</v>
      </c>
      <c r="I16" s="200">
        <v>174</v>
      </c>
      <c r="J16" s="200">
        <v>0</v>
      </c>
      <c r="K16" s="200">
        <v>156</v>
      </c>
      <c r="L16" s="28" t="s">
        <v>918</v>
      </c>
    </row>
    <row r="17" spans="1:12" ht="24.95" customHeight="1" thickTop="1" thickBot="1">
      <c r="A17" s="89" t="s">
        <v>1069</v>
      </c>
      <c r="B17" s="201">
        <v>237</v>
      </c>
      <c r="C17" s="201">
        <v>437</v>
      </c>
      <c r="D17" s="201">
        <v>307</v>
      </c>
      <c r="E17" s="201">
        <v>647</v>
      </c>
      <c r="F17" s="201">
        <v>362</v>
      </c>
      <c r="G17" s="201">
        <v>873</v>
      </c>
      <c r="H17" s="201">
        <v>539</v>
      </c>
      <c r="I17" s="201">
        <v>1586</v>
      </c>
      <c r="J17" s="201">
        <v>953</v>
      </c>
      <c r="K17" s="201">
        <v>2570</v>
      </c>
      <c r="L17" s="28" t="s">
        <v>1070</v>
      </c>
    </row>
    <row r="18" spans="1:12" ht="24.95" customHeight="1" thickTop="1" thickBot="1">
      <c r="A18" s="87" t="s">
        <v>212</v>
      </c>
      <c r="B18" s="200">
        <v>0</v>
      </c>
      <c r="C18" s="200">
        <v>3</v>
      </c>
      <c r="D18" s="200">
        <v>6</v>
      </c>
      <c r="E18" s="200">
        <v>14</v>
      </c>
      <c r="F18" s="200">
        <v>1</v>
      </c>
      <c r="G18" s="200">
        <v>5</v>
      </c>
      <c r="H18" s="200">
        <v>15</v>
      </c>
      <c r="I18" s="200">
        <v>19</v>
      </c>
      <c r="J18" s="200">
        <v>31</v>
      </c>
      <c r="K18" s="200">
        <v>89</v>
      </c>
      <c r="L18" s="28" t="s">
        <v>211</v>
      </c>
    </row>
    <row r="19" spans="1:12" ht="24.95" customHeight="1" thickTop="1">
      <c r="A19" s="38" t="s">
        <v>193</v>
      </c>
      <c r="B19" s="204">
        <v>77</v>
      </c>
      <c r="C19" s="204">
        <v>128</v>
      </c>
      <c r="D19" s="204">
        <v>91</v>
      </c>
      <c r="E19" s="204">
        <v>180</v>
      </c>
      <c r="F19" s="204">
        <v>176</v>
      </c>
      <c r="G19" s="204">
        <v>285</v>
      </c>
      <c r="H19" s="204">
        <v>247</v>
      </c>
      <c r="I19" s="204">
        <v>345</v>
      </c>
      <c r="J19" s="204">
        <v>341</v>
      </c>
      <c r="K19" s="204">
        <v>544</v>
      </c>
      <c r="L19" s="32" t="s">
        <v>194</v>
      </c>
    </row>
    <row r="20" spans="1:12" ht="32.25" customHeight="1">
      <c r="A20" s="830" t="s">
        <v>38</v>
      </c>
      <c r="B20" s="831">
        <f t="shared" ref="B20:K20" si="0">SUM(B9:B19)</f>
        <v>2339</v>
      </c>
      <c r="C20" s="831">
        <f t="shared" si="0"/>
        <v>7454</v>
      </c>
      <c r="D20" s="831">
        <f t="shared" si="0"/>
        <v>2711</v>
      </c>
      <c r="E20" s="831">
        <f t="shared" si="0"/>
        <v>8595</v>
      </c>
      <c r="F20" s="831">
        <f t="shared" si="0"/>
        <v>4296</v>
      </c>
      <c r="G20" s="831">
        <f t="shared" si="0"/>
        <v>10421</v>
      </c>
      <c r="H20" s="831">
        <f t="shared" si="0"/>
        <v>5410</v>
      </c>
      <c r="I20" s="831">
        <f t="shared" si="0"/>
        <v>13214</v>
      </c>
      <c r="J20" s="831">
        <f t="shared" si="0"/>
        <v>5898</v>
      </c>
      <c r="K20" s="831">
        <f t="shared" si="0"/>
        <v>15231</v>
      </c>
      <c r="L20" s="832" t="s">
        <v>9</v>
      </c>
    </row>
    <row r="21" spans="1:12">
      <c r="A21" s="296" t="s">
        <v>641</v>
      </c>
      <c r="L21" s="391" t="s">
        <v>642</v>
      </c>
    </row>
    <row r="22" spans="1:12">
      <c r="A22" s="774" t="s">
        <v>1071</v>
      </c>
      <c r="L22" s="775" t="s">
        <v>1076</v>
      </c>
    </row>
    <row r="23" spans="1:12">
      <c r="A23" s="392" t="s">
        <v>1072</v>
      </c>
      <c r="L23" s="393" t="s">
        <v>1073</v>
      </c>
    </row>
    <row r="26" spans="1:12">
      <c r="B26" s="808"/>
    </row>
  </sheetData>
  <mergeCells count="21">
    <mergeCell ref="C7:C8"/>
    <mergeCell ref="D7:D8"/>
    <mergeCell ref="E7:E8"/>
    <mergeCell ref="F7:F8"/>
    <mergeCell ref="G7:G8"/>
    <mergeCell ref="H6:I6"/>
    <mergeCell ref="J7:J8"/>
    <mergeCell ref="K7:K8"/>
    <mergeCell ref="A1:L1"/>
    <mergeCell ref="D6:E6"/>
    <mergeCell ref="A3:L3"/>
    <mergeCell ref="J6:K6"/>
    <mergeCell ref="A6:A8"/>
    <mergeCell ref="H7:H8"/>
    <mergeCell ref="I7:I8"/>
    <mergeCell ref="A2:L2"/>
    <mergeCell ref="A4:L4"/>
    <mergeCell ref="L6:L8"/>
    <mergeCell ref="F6:G6"/>
    <mergeCell ref="B6:C6"/>
    <mergeCell ref="B7:B8"/>
  </mergeCells>
  <phoneticPr fontId="19" type="noConversion"/>
  <printOptions horizontalCentered="1"/>
  <pageMargins left="0" right="0" top="0.74803149606299213" bottom="0" header="0" footer="0"/>
  <pageSetup paperSize="9"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rightToLeft="1" view="pageBreakPreview" zoomScaleNormal="100" zoomScaleSheetLayoutView="100" workbookViewId="0">
      <selection activeCell="A10" sqref="A10"/>
    </sheetView>
  </sheetViews>
  <sheetFormatPr defaultRowHeight="12.75"/>
  <cols>
    <col min="1" max="1" width="25.7109375" style="16" customWidth="1"/>
    <col min="2" max="4" width="14" style="16" customWidth="1"/>
    <col min="5" max="5" width="25.7109375" style="4" customWidth="1"/>
    <col min="6" max="16384" width="9.140625" style="50"/>
  </cols>
  <sheetData>
    <row r="1" spans="1:5" ht="23.25">
      <c r="A1" s="909" t="s">
        <v>812</v>
      </c>
      <c r="B1" s="909"/>
      <c r="C1" s="909"/>
      <c r="D1" s="909"/>
      <c r="E1" s="909"/>
    </row>
    <row r="2" spans="1:5" s="51" customFormat="1" ht="20.100000000000001" customHeight="1">
      <c r="A2" s="914" t="s">
        <v>1160</v>
      </c>
      <c r="B2" s="914"/>
      <c r="C2" s="914"/>
      <c r="D2" s="914"/>
      <c r="E2" s="914"/>
    </row>
    <row r="3" spans="1:5" ht="37.5" customHeight="1">
      <c r="A3" s="922" t="s">
        <v>1129</v>
      </c>
      <c r="B3" s="922"/>
      <c r="C3" s="922"/>
      <c r="D3" s="922"/>
      <c r="E3" s="922"/>
    </row>
    <row r="4" spans="1:5" ht="20.100000000000001" customHeight="1">
      <c r="A4" s="923" t="s">
        <v>1157</v>
      </c>
      <c r="B4" s="923"/>
      <c r="C4" s="923"/>
      <c r="D4" s="923"/>
      <c r="E4" s="923"/>
    </row>
    <row r="5" spans="1:5" ht="20.100000000000001" customHeight="1">
      <c r="A5" s="14" t="s">
        <v>1363</v>
      </c>
      <c r="B5" s="17"/>
      <c r="C5" s="17"/>
      <c r="D5" s="17"/>
      <c r="E5" s="43" t="s">
        <v>1362</v>
      </c>
    </row>
    <row r="6" spans="1:5" ht="14.25" customHeight="1" thickBot="1">
      <c r="A6" s="926" t="s">
        <v>542</v>
      </c>
      <c r="B6" s="1101" t="s">
        <v>267</v>
      </c>
      <c r="C6" s="1101" t="s">
        <v>268</v>
      </c>
      <c r="D6" s="1101" t="s">
        <v>690</v>
      </c>
      <c r="E6" s="1112" t="s">
        <v>543</v>
      </c>
    </row>
    <row r="7" spans="1:5" s="344" customFormat="1" ht="14.25" customHeight="1" thickTop="1" thickBot="1">
      <c r="A7" s="1103"/>
      <c r="B7" s="1191"/>
      <c r="C7" s="1191"/>
      <c r="D7" s="1191"/>
      <c r="E7" s="1113"/>
    </row>
    <row r="8" spans="1:5" s="344" customFormat="1" ht="14.25" customHeight="1" thickTop="1">
      <c r="A8" s="927"/>
      <c r="B8" s="1102"/>
      <c r="C8" s="1102"/>
      <c r="D8" s="1102"/>
      <c r="E8" s="1114"/>
    </row>
    <row r="9" spans="1:5" ht="29.25" customHeight="1" thickBot="1">
      <c r="A9" s="258" t="s">
        <v>607</v>
      </c>
      <c r="B9" s="345">
        <f>SUM(B10:B15)</f>
        <v>3409</v>
      </c>
      <c r="C9" s="345">
        <f t="shared" ref="C9:D9" si="0">SUM(C10:C15)</f>
        <v>11297</v>
      </c>
      <c r="D9" s="345">
        <f t="shared" si="0"/>
        <v>14706</v>
      </c>
      <c r="E9" s="809" t="s">
        <v>1156</v>
      </c>
    </row>
    <row r="10" spans="1:5" ht="16.5" customHeight="1" thickTop="1" thickBot="1">
      <c r="A10" s="87" t="s">
        <v>98</v>
      </c>
      <c r="B10" s="200">
        <v>3211</v>
      </c>
      <c r="C10" s="200">
        <v>10708</v>
      </c>
      <c r="D10" s="382">
        <f>SUM(B10+C10)</f>
        <v>13919</v>
      </c>
      <c r="E10" s="28" t="s">
        <v>99</v>
      </c>
    </row>
    <row r="11" spans="1:5" ht="16.5" customHeight="1" thickTop="1" thickBot="1">
      <c r="A11" s="89" t="s">
        <v>106</v>
      </c>
      <c r="B11" s="201">
        <v>5</v>
      </c>
      <c r="C11" s="201">
        <v>42</v>
      </c>
      <c r="D11" s="479">
        <f t="shared" ref="D11:D15" si="1">SUM(B11+C11)</f>
        <v>47</v>
      </c>
      <c r="E11" s="24" t="s">
        <v>107</v>
      </c>
    </row>
    <row r="12" spans="1:5" ht="16.5" customHeight="1" thickTop="1" thickBot="1">
      <c r="A12" s="87" t="s">
        <v>100</v>
      </c>
      <c r="B12" s="200">
        <v>67</v>
      </c>
      <c r="C12" s="200">
        <v>146</v>
      </c>
      <c r="D12" s="382">
        <f t="shared" si="1"/>
        <v>213</v>
      </c>
      <c r="E12" s="28" t="s">
        <v>101</v>
      </c>
    </row>
    <row r="13" spans="1:5" ht="16.5" customHeight="1" thickTop="1" thickBot="1">
      <c r="A13" s="89" t="s">
        <v>124</v>
      </c>
      <c r="B13" s="201">
        <v>5</v>
      </c>
      <c r="C13" s="201">
        <v>18</v>
      </c>
      <c r="D13" s="479">
        <f t="shared" si="1"/>
        <v>23</v>
      </c>
      <c r="E13" s="24" t="s">
        <v>125</v>
      </c>
    </row>
    <row r="14" spans="1:5" ht="16.5" customHeight="1" thickTop="1" thickBot="1">
      <c r="A14" s="87" t="s">
        <v>102</v>
      </c>
      <c r="B14" s="200">
        <v>83</v>
      </c>
      <c r="C14" s="200">
        <v>237</v>
      </c>
      <c r="D14" s="382">
        <f t="shared" si="1"/>
        <v>320</v>
      </c>
      <c r="E14" s="28" t="s">
        <v>103</v>
      </c>
    </row>
    <row r="15" spans="1:5" ht="16.5" customHeight="1" thickTop="1" thickBot="1">
      <c r="A15" s="89" t="s">
        <v>104</v>
      </c>
      <c r="B15" s="201">
        <v>38</v>
      </c>
      <c r="C15" s="201">
        <v>146</v>
      </c>
      <c r="D15" s="479">
        <f t="shared" si="1"/>
        <v>184</v>
      </c>
      <c r="E15" s="24" t="s">
        <v>105</v>
      </c>
    </row>
    <row r="16" spans="1:5" ht="26.25" customHeight="1" thickTop="1" thickBot="1">
      <c r="A16" s="261" t="s">
        <v>608</v>
      </c>
      <c r="B16" s="347">
        <f>SUM(B17:B29)</f>
        <v>1980</v>
      </c>
      <c r="C16" s="347">
        <f t="shared" ref="C16:D16" si="2">SUM(C17:C29)</f>
        <v>3136</v>
      </c>
      <c r="D16" s="347">
        <f t="shared" si="2"/>
        <v>5116</v>
      </c>
      <c r="E16" s="260" t="s">
        <v>609</v>
      </c>
    </row>
    <row r="17" spans="1:5" ht="16.5" customHeight="1" thickTop="1" thickBot="1">
      <c r="A17" s="89" t="s">
        <v>126</v>
      </c>
      <c r="B17" s="201">
        <v>63</v>
      </c>
      <c r="C17" s="201">
        <v>78</v>
      </c>
      <c r="D17" s="346">
        <f>SUM(B17:C17)</f>
        <v>141</v>
      </c>
      <c r="E17" s="24" t="s">
        <v>127</v>
      </c>
    </row>
    <row r="18" spans="1:5" ht="16.5" customHeight="1" thickTop="1" thickBot="1">
      <c r="A18" s="87" t="s">
        <v>108</v>
      </c>
      <c r="B18" s="200">
        <v>235</v>
      </c>
      <c r="C18" s="200">
        <v>544</v>
      </c>
      <c r="D18" s="347">
        <f t="shared" ref="D18:D29" si="3">SUM(B18:C18)</f>
        <v>779</v>
      </c>
      <c r="E18" s="28" t="s">
        <v>109</v>
      </c>
    </row>
    <row r="19" spans="1:5" ht="16.5" customHeight="1" thickTop="1" thickBot="1">
      <c r="A19" s="89" t="s">
        <v>110</v>
      </c>
      <c r="B19" s="201">
        <v>237</v>
      </c>
      <c r="C19" s="201">
        <v>542</v>
      </c>
      <c r="D19" s="346">
        <f t="shared" si="3"/>
        <v>779</v>
      </c>
      <c r="E19" s="24" t="s">
        <v>111</v>
      </c>
    </row>
    <row r="20" spans="1:5" ht="16.5" customHeight="1" thickTop="1" thickBot="1">
      <c r="A20" s="87" t="s">
        <v>112</v>
      </c>
      <c r="B20" s="200">
        <v>273</v>
      </c>
      <c r="C20" s="200">
        <v>483</v>
      </c>
      <c r="D20" s="347">
        <f t="shared" si="3"/>
        <v>756</v>
      </c>
      <c r="E20" s="28" t="s">
        <v>113</v>
      </c>
    </row>
    <row r="21" spans="1:5" ht="16.5" customHeight="1" thickTop="1" thickBot="1">
      <c r="A21" s="89" t="s">
        <v>132</v>
      </c>
      <c r="B21" s="201">
        <v>593</v>
      </c>
      <c r="C21" s="201">
        <v>578</v>
      </c>
      <c r="D21" s="346">
        <f t="shared" si="3"/>
        <v>1171</v>
      </c>
      <c r="E21" s="24" t="s">
        <v>133</v>
      </c>
    </row>
    <row r="22" spans="1:5" ht="16.5" customHeight="1" thickTop="1" thickBot="1">
      <c r="A22" s="87" t="s">
        <v>128</v>
      </c>
      <c r="B22" s="200">
        <v>187</v>
      </c>
      <c r="C22" s="200">
        <v>239</v>
      </c>
      <c r="D22" s="347">
        <f t="shared" si="3"/>
        <v>426</v>
      </c>
      <c r="E22" s="28" t="s">
        <v>129</v>
      </c>
    </row>
    <row r="23" spans="1:5" ht="16.5" customHeight="1" thickTop="1" thickBot="1">
      <c r="A23" s="89" t="s">
        <v>130</v>
      </c>
      <c r="B23" s="201">
        <v>24</v>
      </c>
      <c r="C23" s="201">
        <v>49</v>
      </c>
      <c r="D23" s="346">
        <f t="shared" si="3"/>
        <v>73</v>
      </c>
      <c r="E23" s="24" t="s">
        <v>131</v>
      </c>
    </row>
    <row r="24" spans="1:5" ht="16.5" customHeight="1" thickTop="1" thickBot="1">
      <c r="A24" s="87" t="s">
        <v>134</v>
      </c>
      <c r="B24" s="200">
        <v>174</v>
      </c>
      <c r="C24" s="200">
        <v>324</v>
      </c>
      <c r="D24" s="347">
        <f t="shared" si="3"/>
        <v>498</v>
      </c>
      <c r="E24" s="28" t="s">
        <v>135</v>
      </c>
    </row>
    <row r="25" spans="1:5" ht="16.5" customHeight="1" thickTop="1" thickBot="1">
      <c r="A25" s="89" t="s">
        <v>596</v>
      </c>
      <c r="B25" s="201">
        <v>57</v>
      </c>
      <c r="C25" s="201">
        <v>64</v>
      </c>
      <c r="D25" s="346">
        <f t="shared" si="3"/>
        <v>121</v>
      </c>
      <c r="E25" s="24" t="s">
        <v>114</v>
      </c>
    </row>
    <row r="26" spans="1:5" ht="16.5" customHeight="1" thickTop="1" thickBot="1">
      <c r="A26" s="87" t="s">
        <v>597</v>
      </c>
      <c r="B26" s="200">
        <v>30</v>
      </c>
      <c r="C26" s="200">
        <v>73</v>
      </c>
      <c r="D26" s="347">
        <f t="shared" si="3"/>
        <v>103</v>
      </c>
      <c r="E26" s="28" t="s">
        <v>598</v>
      </c>
    </row>
    <row r="27" spans="1:5" ht="16.5" customHeight="1" thickTop="1" thickBot="1">
      <c r="A27" s="89" t="s">
        <v>137</v>
      </c>
      <c r="B27" s="201">
        <v>32</v>
      </c>
      <c r="C27" s="201">
        <v>57</v>
      </c>
      <c r="D27" s="346">
        <f t="shared" si="3"/>
        <v>89</v>
      </c>
      <c r="E27" s="24" t="s">
        <v>138</v>
      </c>
    </row>
    <row r="28" spans="1:5" ht="16.5" customHeight="1" thickTop="1" thickBot="1">
      <c r="A28" s="87" t="s">
        <v>136</v>
      </c>
      <c r="B28" s="200">
        <v>28</v>
      </c>
      <c r="C28" s="200">
        <v>29</v>
      </c>
      <c r="D28" s="347">
        <f t="shared" si="3"/>
        <v>57</v>
      </c>
      <c r="E28" s="28" t="s">
        <v>599</v>
      </c>
    </row>
    <row r="29" spans="1:5" ht="16.5" customHeight="1" thickTop="1" thickBot="1">
      <c r="A29" s="89" t="s">
        <v>343</v>
      </c>
      <c r="B29" s="201">
        <v>47</v>
      </c>
      <c r="C29" s="201">
        <v>76</v>
      </c>
      <c r="D29" s="346">
        <f t="shared" si="3"/>
        <v>123</v>
      </c>
      <c r="E29" s="24" t="s">
        <v>342</v>
      </c>
    </row>
    <row r="30" spans="1:5" ht="26.25" customHeight="1" thickTop="1" thickBot="1">
      <c r="A30" s="261" t="s">
        <v>610</v>
      </c>
      <c r="B30" s="347">
        <f>SUM(B31:B37)</f>
        <v>509</v>
      </c>
      <c r="C30" s="347">
        <f t="shared" ref="C30:D30" si="4">SUM(C31:C37)</f>
        <v>798</v>
      </c>
      <c r="D30" s="347">
        <f t="shared" si="4"/>
        <v>1307</v>
      </c>
      <c r="E30" s="260" t="s">
        <v>611</v>
      </c>
    </row>
    <row r="31" spans="1:5" ht="16.5" customHeight="1" thickTop="1" thickBot="1">
      <c r="A31" s="89" t="s">
        <v>341</v>
      </c>
      <c r="B31" s="201">
        <v>10</v>
      </c>
      <c r="C31" s="201">
        <v>40</v>
      </c>
      <c r="D31" s="346">
        <f>SUM(B31:C31)</f>
        <v>50</v>
      </c>
      <c r="E31" s="24" t="s">
        <v>340</v>
      </c>
    </row>
    <row r="32" spans="1:5" ht="16.5" customHeight="1" thickTop="1" thickBot="1">
      <c r="A32" s="87" t="s">
        <v>339</v>
      </c>
      <c r="B32" s="200">
        <v>3</v>
      </c>
      <c r="C32" s="200">
        <v>13</v>
      </c>
      <c r="D32" s="347">
        <f t="shared" ref="D32:D37" si="5">SUM(B32:C32)</f>
        <v>16</v>
      </c>
      <c r="E32" s="28" t="s">
        <v>338</v>
      </c>
    </row>
    <row r="33" spans="1:5" ht="16.5" customHeight="1" thickTop="1" thickBot="1">
      <c r="A33" s="89" t="s">
        <v>507</v>
      </c>
      <c r="B33" s="201">
        <v>10</v>
      </c>
      <c r="C33" s="201">
        <v>31</v>
      </c>
      <c r="D33" s="346">
        <f t="shared" si="5"/>
        <v>41</v>
      </c>
      <c r="E33" s="24" t="s">
        <v>506</v>
      </c>
    </row>
    <row r="34" spans="1:5" ht="16.5" customHeight="1" thickTop="1" thickBot="1">
      <c r="A34" s="87" t="s">
        <v>335</v>
      </c>
      <c r="B34" s="200">
        <v>114</v>
      </c>
      <c r="C34" s="200">
        <v>264</v>
      </c>
      <c r="D34" s="347">
        <f t="shared" si="5"/>
        <v>378</v>
      </c>
      <c r="E34" s="28" t="s">
        <v>334</v>
      </c>
    </row>
    <row r="35" spans="1:5" ht="16.5" customHeight="1" thickTop="1" thickBot="1">
      <c r="A35" s="89" t="s">
        <v>333</v>
      </c>
      <c r="B35" s="201">
        <v>82</v>
      </c>
      <c r="C35" s="201">
        <v>154</v>
      </c>
      <c r="D35" s="346">
        <f t="shared" si="5"/>
        <v>236</v>
      </c>
      <c r="E35" s="24" t="s">
        <v>332</v>
      </c>
    </row>
    <row r="36" spans="1:5" ht="16.5" customHeight="1" thickTop="1" thickBot="1">
      <c r="A36" s="87" t="s">
        <v>600</v>
      </c>
      <c r="B36" s="200">
        <v>50</v>
      </c>
      <c r="C36" s="200">
        <v>90</v>
      </c>
      <c r="D36" s="347">
        <f t="shared" si="5"/>
        <v>140</v>
      </c>
      <c r="E36" s="28" t="s">
        <v>331</v>
      </c>
    </row>
    <row r="37" spans="1:5" ht="16.5" customHeight="1" thickTop="1">
      <c r="A37" s="38" t="s">
        <v>330</v>
      </c>
      <c r="B37" s="204">
        <v>240</v>
      </c>
      <c r="C37" s="204">
        <v>206</v>
      </c>
      <c r="D37" s="348">
        <f t="shared" si="5"/>
        <v>446</v>
      </c>
      <c r="E37" s="32" t="s">
        <v>329</v>
      </c>
    </row>
    <row r="38" spans="1:5" ht="24.75" customHeight="1">
      <c r="A38" s="282" t="s">
        <v>37</v>
      </c>
      <c r="B38" s="384">
        <f>B9+B16+B30</f>
        <v>5898</v>
      </c>
      <c r="C38" s="384">
        <f t="shared" ref="C38:D38" si="6">C9+C16+C30</f>
        <v>15231</v>
      </c>
      <c r="D38" s="384">
        <f t="shared" si="6"/>
        <v>21129</v>
      </c>
      <c r="E38" s="283" t="s">
        <v>18</v>
      </c>
    </row>
    <row r="39" spans="1:5">
      <c r="A39" s="296" t="s">
        <v>641</v>
      </c>
      <c r="B39" s="394"/>
      <c r="C39" s="394"/>
      <c r="D39" s="394"/>
      <c r="E39" s="391" t="s">
        <v>642</v>
      </c>
    </row>
    <row r="40" spans="1:5">
      <c r="B40" s="769"/>
      <c r="C40" s="769"/>
      <c r="D40" s="769"/>
    </row>
  </sheetData>
  <mergeCells count="9">
    <mergeCell ref="A1:E1"/>
    <mergeCell ref="D6:D8"/>
    <mergeCell ref="A6:A8"/>
    <mergeCell ref="E6:E8"/>
    <mergeCell ref="B6:B8"/>
    <mergeCell ref="C6:C8"/>
    <mergeCell ref="A4:E4"/>
    <mergeCell ref="A2:E2"/>
    <mergeCell ref="A3:E3"/>
  </mergeCells>
  <phoneticPr fontId="19" type="noConversion"/>
  <printOptions horizontalCentered="1" verticalCentered="1"/>
  <pageMargins left="0" right="0" top="0" bottom="0" header="0" footer="0"/>
  <pageSetup paperSize="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showGridLines="0" rightToLeft="1" view="pageBreakPreview" zoomScaleNormal="100" zoomScaleSheetLayoutView="100" workbookViewId="0">
      <selection activeCell="H11" sqref="H11"/>
    </sheetView>
  </sheetViews>
  <sheetFormatPr defaultRowHeight="12.75"/>
  <cols>
    <col min="1" max="1" width="28.5703125" style="122" customWidth="1"/>
    <col min="2" max="10" width="9.5703125" style="122" customWidth="1"/>
    <col min="11" max="11" width="30.140625" style="122" customWidth="1"/>
    <col min="12" max="16384" width="9.140625" style="98"/>
  </cols>
  <sheetData>
    <row r="1" spans="1:11" s="102" customFormat="1" ht="20.25">
      <c r="A1" s="909" t="s">
        <v>964</v>
      </c>
      <c r="B1" s="909"/>
      <c r="C1" s="909"/>
      <c r="D1" s="909"/>
      <c r="E1" s="909"/>
      <c r="F1" s="909"/>
      <c r="G1" s="909"/>
      <c r="H1" s="909"/>
      <c r="I1" s="909"/>
      <c r="J1" s="909"/>
      <c r="K1" s="909"/>
    </row>
    <row r="2" spans="1:11" s="103" customFormat="1" ht="20.25">
      <c r="A2" s="914" t="s">
        <v>1160</v>
      </c>
      <c r="B2" s="914"/>
      <c r="C2" s="914"/>
      <c r="D2" s="914"/>
      <c r="E2" s="914"/>
      <c r="F2" s="914"/>
      <c r="G2" s="914"/>
      <c r="H2" s="914"/>
      <c r="I2" s="914"/>
      <c r="J2" s="914"/>
      <c r="K2" s="914"/>
    </row>
    <row r="3" spans="1:11" ht="31.5" customHeight="1">
      <c r="A3" s="922" t="s">
        <v>1130</v>
      </c>
      <c r="B3" s="922"/>
      <c r="C3" s="922"/>
      <c r="D3" s="922"/>
      <c r="E3" s="922"/>
      <c r="F3" s="922"/>
      <c r="G3" s="922"/>
      <c r="H3" s="922"/>
      <c r="I3" s="922"/>
      <c r="J3" s="922"/>
      <c r="K3" s="922"/>
    </row>
    <row r="4" spans="1:11" ht="15.75">
      <c r="A4" s="923" t="s">
        <v>1157</v>
      </c>
      <c r="B4" s="923"/>
      <c r="C4" s="923"/>
      <c r="D4" s="923"/>
      <c r="E4" s="923"/>
      <c r="F4" s="923"/>
      <c r="G4" s="923"/>
      <c r="H4" s="923"/>
      <c r="I4" s="923"/>
      <c r="J4" s="923"/>
      <c r="K4" s="923"/>
    </row>
    <row r="5" spans="1:11" ht="20.100000000000001" customHeight="1">
      <c r="A5" s="14" t="s">
        <v>1364</v>
      </c>
      <c r="B5" s="17"/>
      <c r="C5" s="17"/>
      <c r="D5" s="17"/>
      <c r="E5" s="17"/>
      <c r="F5" s="17"/>
      <c r="G5" s="17"/>
      <c r="H5" s="17"/>
      <c r="I5" s="17"/>
      <c r="J5" s="17"/>
      <c r="K5" s="43" t="s">
        <v>1365</v>
      </c>
    </row>
    <row r="6" spans="1:11" s="293" customFormat="1" ht="24" customHeight="1" thickBot="1">
      <c r="A6" s="1183" t="s">
        <v>1097</v>
      </c>
      <c r="B6" s="910" t="s">
        <v>701</v>
      </c>
      <c r="C6" s="1125"/>
      <c r="D6" s="911"/>
      <c r="E6" s="910" t="s">
        <v>702</v>
      </c>
      <c r="F6" s="1125"/>
      <c r="G6" s="911"/>
      <c r="H6" s="1226" t="s">
        <v>690</v>
      </c>
      <c r="I6" s="1226"/>
      <c r="J6" s="1150"/>
      <c r="K6" s="1151" t="s">
        <v>1098</v>
      </c>
    </row>
    <row r="7" spans="1:11" s="293" customFormat="1" ht="17.25" customHeight="1" thickTop="1" thickBot="1">
      <c r="A7" s="1225"/>
      <c r="B7" s="1099" t="s">
        <v>288</v>
      </c>
      <c r="C7" s="1099" t="s">
        <v>287</v>
      </c>
      <c r="D7" s="1099" t="s">
        <v>690</v>
      </c>
      <c r="E7" s="1099" t="s">
        <v>288</v>
      </c>
      <c r="F7" s="1099" t="s">
        <v>287</v>
      </c>
      <c r="G7" s="1099" t="s">
        <v>690</v>
      </c>
      <c r="H7" s="1099" t="s">
        <v>288</v>
      </c>
      <c r="I7" s="1134" t="s">
        <v>287</v>
      </c>
      <c r="J7" s="1099" t="s">
        <v>690</v>
      </c>
      <c r="K7" s="1152"/>
    </row>
    <row r="8" spans="1:11" s="293" customFormat="1" ht="12" customHeight="1" thickTop="1">
      <c r="A8" s="1184"/>
      <c r="B8" s="1100"/>
      <c r="C8" s="1100"/>
      <c r="D8" s="1100" t="s">
        <v>9</v>
      </c>
      <c r="E8" s="1100"/>
      <c r="F8" s="1100"/>
      <c r="G8" s="1100" t="s">
        <v>9</v>
      </c>
      <c r="H8" s="1100"/>
      <c r="I8" s="1136"/>
      <c r="J8" s="1100" t="s">
        <v>9</v>
      </c>
      <c r="K8" s="1153"/>
    </row>
    <row r="9" spans="1:11" ht="19.5" customHeight="1" thickBot="1">
      <c r="A9" s="548" t="s">
        <v>140</v>
      </c>
      <c r="B9" s="199">
        <v>0</v>
      </c>
      <c r="C9" s="199">
        <v>9</v>
      </c>
      <c r="D9" s="381">
        <f t="shared" ref="D9:D16" si="0">B9+C9</f>
        <v>9</v>
      </c>
      <c r="E9" s="199">
        <v>1</v>
      </c>
      <c r="F9" s="199">
        <v>0</v>
      </c>
      <c r="G9" s="381">
        <f t="shared" ref="G9:G16" si="1">E9+F9</f>
        <v>1</v>
      </c>
      <c r="H9" s="381">
        <f t="shared" ref="H9:I16" si="2">SUM(B9+E9)</f>
        <v>1</v>
      </c>
      <c r="I9" s="381">
        <f t="shared" si="2"/>
        <v>9</v>
      </c>
      <c r="J9" s="381">
        <f t="shared" ref="J9:J16" si="3">SUM(H9:I9)</f>
        <v>10</v>
      </c>
      <c r="K9" s="747" t="s">
        <v>141</v>
      </c>
    </row>
    <row r="10" spans="1:11" ht="19.5" customHeight="1" thickTop="1" thickBot="1">
      <c r="A10" s="710" t="s">
        <v>219</v>
      </c>
      <c r="B10" s="200">
        <v>10</v>
      </c>
      <c r="C10" s="200">
        <v>197</v>
      </c>
      <c r="D10" s="382">
        <f t="shared" si="0"/>
        <v>207</v>
      </c>
      <c r="E10" s="200">
        <v>28</v>
      </c>
      <c r="F10" s="200">
        <v>145</v>
      </c>
      <c r="G10" s="382">
        <f t="shared" si="1"/>
        <v>173</v>
      </c>
      <c r="H10" s="382">
        <f t="shared" si="2"/>
        <v>38</v>
      </c>
      <c r="I10" s="382">
        <f t="shared" si="2"/>
        <v>342</v>
      </c>
      <c r="J10" s="382">
        <f t="shared" si="3"/>
        <v>380</v>
      </c>
      <c r="K10" s="632" t="s">
        <v>218</v>
      </c>
    </row>
    <row r="11" spans="1:11" ht="19.5" customHeight="1" thickTop="1" thickBot="1">
      <c r="A11" s="711" t="s">
        <v>142</v>
      </c>
      <c r="B11" s="201">
        <v>14</v>
      </c>
      <c r="C11" s="201">
        <v>79</v>
      </c>
      <c r="D11" s="363">
        <f t="shared" si="0"/>
        <v>93</v>
      </c>
      <c r="E11" s="201">
        <v>10</v>
      </c>
      <c r="F11" s="201">
        <v>26</v>
      </c>
      <c r="G11" s="363">
        <f t="shared" si="1"/>
        <v>36</v>
      </c>
      <c r="H11" s="363">
        <f t="shared" si="2"/>
        <v>24</v>
      </c>
      <c r="I11" s="363">
        <f t="shared" si="2"/>
        <v>105</v>
      </c>
      <c r="J11" s="363">
        <f t="shared" si="3"/>
        <v>129</v>
      </c>
      <c r="K11" s="649" t="s">
        <v>250</v>
      </c>
    </row>
    <row r="12" spans="1:11" ht="19.5" customHeight="1" thickTop="1" thickBot="1">
      <c r="A12" s="710" t="s">
        <v>143</v>
      </c>
      <c r="B12" s="200">
        <v>23</v>
      </c>
      <c r="C12" s="200">
        <v>49</v>
      </c>
      <c r="D12" s="382">
        <f t="shared" si="0"/>
        <v>72</v>
      </c>
      <c r="E12" s="200">
        <v>94</v>
      </c>
      <c r="F12" s="200">
        <v>80</v>
      </c>
      <c r="G12" s="382">
        <f t="shared" si="1"/>
        <v>174</v>
      </c>
      <c r="H12" s="382">
        <f t="shared" si="2"/>
        <v>117</v>
      </c>
      <c r="I12" s="382">
        <f t="shared" si="2"/>
        <v>129</v>
      </c>
      <c r="J12" s="382">
        <f t="shared" si="3"/>
        <v>246</v>
      </c>
      <c r="K12" s="632" t="s">
        <v>251</v>
      </c>
    </row>
    <row r="13" spans="1:11" ht="19.5" customHeight="1" thickTop="1" thickBot="1">
      <c r="A13" s="711" t="s">
        <v>253</v>
      </c>
      <c r="B13" s="201">
        <v>33</v>
      </c>
      <c r="C13" s="201">
        <v>130</v>
      </c>
      <c r="D13" s="363">
        <f t="shared" si="0"/>
        <v>163</v>
      </c>
      <c r="E13" s="201">
        <v>49</v>
      </c>
      <c r="F13" s="201">
        <v>57</v>
      </c>
      <c r="G13" s="363">
        <f t="shared" si="1"/>
        <v>106</v>
      </c>
      <c r="H13" s="363">
        <f t="shared" si="2"/>
        <v>82</v>
      </c>
      <c r="I13" s="363">
        <f t="shared" si="2"/>
        <v>187</v>
      </c>
      <c r="J13" s="363">
        <f t="shared" si="3"/>
        <v>269</v>
      </c>
      <c r="K13" s="649" t="s">
        <v>252</v>
      </c>
    </row>
    <row r="14" spans="1:11" ht="19.5" customHeight="1" thickTop="1" thickBot="1">
      <c r="A14" s="710" t="s">
        <v>220</v>
      </c>
      <c r="B14" s="200">
        <v>17</v>
      </c>
      <c r="C14" s="200">
        <v>65</v>
      </c>
      <c r="D14" s="382">
        <f t="shared" si="0"/>
        <v>82</v>
      </c>
      <c r="E14" s="200">
        <v>5</v>
      </c>
      <c r="F14" s="200">
        <v>19</v>
      </c>
      <c r="G14" s="382">
        <f t="shared" si="1"/>
        <v>24</v>
      </c>
      <c r="H14" s="382">
        <f t="shared" si="2"/>
        <v>22</v>
      </c>
      <c r="I14" s="382">
        <f t="shared" si="2"/>
        <v>84</v>
      </c>
      <c r="J14" s="382">
        <f t="shared" si="3"/>
        <v>106</v>
      </c>
      <c r="K14" s="632" t="s">
        <v>221</v>
      </c>
    </row>
    <row r="15" spans="1:11" ht="19.5" customHeight="1" thickTop="1" thickBot="1">
      <c r="A15" s="711" t="s">
        <v>620</v>
      </c>
      <c r="B15" s="201">
        <v>0</v>
      </c>
      <c r="C15" s="201">
        <v>1</v>
      </c>
      <c r="D15" s="363">
        <f t="shared" si="0"/>
        <v>1</v>
      </c>
      <c r="E15" s="201">
        <v>0</v>
      </c>
      <c r="F15" s="201">
        <v>20</v>
      </c>
      <c r="G15" s="363">
        <f t="shared" si="1"/>
        <v>20</v>
      </c>
      <c r="H15" s="363">
        <f t="shared" si="2"/>
        <v>0</v>
      </c>
      <c r="I15" s="363">
        <f t="shared" si="2"/>
        <v>21</v>
      </c>
      <c r="J15" s="363">
        <f t="shared" si="3"/>
        <v>21</v>
      </c>
      <c r="K15" s="649" t="s">
        <v>694</v>
      </c>
    </row>
    <row r="16" spans="1:11" ht="19.5" customHeight="1" thickTop="1">
      <c r="A16" s="554" t="s">
        <v>1077</v>
      </c>
      <c r="B16" s="205">
        <v>47</v>
      </c>
      <c r="C16" s="205">
        <v>74</v>
      </c>
      <c r="D16" s="365">
        <f t="shared" si="0"/>
        <v>121</v>
      </c>
      <c r="E16" s="205">
        <v>0</v>
      </c>
      <c r="F16" s="205">
        <v>0</v>
      </c>
      <c r="G16" s="365">
        <f t="shared" si="1"/>
        <v>0</v>
      </c>
      <c r="H16" s="365">
        <f t="shared" si="2"/>
        <v>47</v>
      </c>
      <c r="I16" s="365">
        <f t="shared" si="2"/>
        <v>74</v>
      </c>
      <c r="J16" s="365">
        <f t="shared" si="3"/>
        <v>121</v>
      </c>
      <c r="K16" s="555" t="s">
        <v>1078</v>
      </c>
    </row>
    <row r="17" spans="1:12" ht="19.5" customHeight="1">
      <c r="A17" s="794" t="s">
        <v>144</v>
      </c>
      <c r="B17" s="510"/>
      <c r="C17" s="510"/>
      <c r="D17" s="795"/>
      <c r="E17" s="510"/>
      <c r="F17" s="510"/>
      <c r="G17" s="795"/>
      <c r="H17" s="795"/>
      <c r="I17" s="795"/>
      <c r="J17" s="795"/>
      <c r="K17" s="796" t="s">
        <v>802</v>
      </c>
      <c r="L17" s="523"/>
    </row>
    <row r="18" spans="1:12" ht="19.5" customHeight="1" thickBot="1">
      <c r="A18" s="560" t="s">
        <v>621</v>
      </c>
      <c r="B18" s="421">
        <v>0</v>
      </c>
      <c r="C18" s="421">
        <v>0</v>
      </c>
      <c r="D18" s="792">
        <f>B18+C18</f>
        <v>0</v>
      </c>
      <c r="E18" s="421">
        <v>0</v>
      </c>
      <c r="F18" s="421">
        <v>0</v>
      </c>
      <c r="G18" s="792">
        <f t="shared" ref="G18:G27" si="4">E18+F18</f>
        <v>0</v>
      </c>
      <c r="H18" s="792">
        <f t="shared" ref="H18:I36" si="5">SUM(B18+E18)</f>
        <v>0</v>
      </c>
      <c r="I18" s="792">
        <f t="shared" si="5"/>
        <v>0</v>
      </c>
      <c r="J18" s="792">
        <f>SUM(H18:I18)</f>
        <v>0</v>
      </c>
      <c r="K18" s="793" t="s">
        <v>622</v>
      </c>
    </row>
    <row r="19" spans="1:12" ht="19.5" customHeight="1" thickTop="1" thickBot="1">
      <c r="A19" s="711" t="s">
        <v>612</v>
      </c>
      <c r="B19" s="201">
        <v>0</v>
      </c>
      <c r="C19" s="201">
        <v>0</v>
      </c>
      <c r="D19" s="363">
        <f>B19+C19</f>
        <v>0</v>
      </c>
      <c r="E19" s="201">
        <v>0</v>
      </c>
      <c r="F19" s="201">
        <v>1</v>
      </c>
      <c r="G19" s="363">
        <f t="shared" si="4"/>
        <v>1</v>
      </c>
      <c r="H19" s="363">
        <f t="shared" si="5"/>
        <v>0</v>
      </c>
      <c r="I19" s="363">
        <f t="shared" si="5"/>
        <v>1</v>
      </c>
      <c r="J19" s="363">
        <f>SUM(H19:I19)</f>
        <v>1</v>
      </c>
      <c r="K19" s="649" t="s">
        <v>613</v>
      </c>
    </row>
    <row r="20" spans="1:12" ht="19.5" customHeight="1" thickTop="1" thickBot="1">
      <c r="A20" s="710" t="s">
        <v>198</v>
      </c>
      <c r="B20" s="200">
        <v>0</v>
      </c>
      <c r="C20" s="200">
        <v>0</v>
      </c>
      <c r="D20" s="382">
        <f>B20+C20</f>
        <v>0</v>
      </c>
      <c r="E20" s="200">
        <v>0</v>
      </c>
      <c r="F20" s="200">
        <v>0</v>
      </c>
      <c r="G20" s="382">
        <f t="shared" si="4"/>
        <v>0</v>
      </c>
      <c r="H20" s="382">
        <f t="shared" si="5"/>
        <v>0</v>
      </c>
      <c r="I20" s="382">
        <f t="shared" si="5"/>
        <v>0</v>
      </c>
      <c r="J20" s="382">
        <f>SUM(H20:I20)</f>
        <v>0</v>
      </c>
      <c r="K20" s="632" t="s">
        <v>623</v>
      </c>
    </row>
    <row r="21" spans="1:12" ht="19.5" customHeight="1" thickTop="1" thickBot="1">
      <c r="A21" s="711" t="s">
        <v>614</v>
      </c>
      <c r="B21" s="201">
        <v>0</v>
      </c>
      <c r="C21" s="201">
        <v>0</v>
      </c>
      <c r="D21" s="363">
        <f>B21+C21</f>
        <v>0</v>
      </c>
      <c r="E21" s="201">
        <v>2</v>
      </c>
      <c r="F21" s="201">
        <v>4</v>
      </c>
      <c r="G21" s="363">
        <f t="shared" si="4"/>
        <v>6</v>
      </c>
      <c r="H21" s="363">
        <f t="shared" si="5"/>
        <v>2</v>
      </c>
      <c r="I21" s="363">
        <f t="shared" si="5"/>
        <v>4</v>
      </c>
      <c r="J21" s="363">
        <f>SUM(H21:I21)</f>
        <v>6</v>
      </c>
      <c r="K21" s="649" t="s">
        <v>740</v>
      </c>
    </row>
    <row r="22" spans="1:12" ht="19.5" customHeight="1" thickTop="1" thickBot="1">
      <c r="A22" s="710" t="s">
        <v>739</v>
      </c>
      <c r="B22" s="200">
        <v>0</v>
      </c>
      <c r="C22" s="200">
        <v>4</v>
      </c>
      <c r="D22" s="382">
        <f t="shared" ref="D22:D36" si="6">B22+C22</f>
        <v>4</v>
      </c>
      <c r="E22" s="200">
        <v>2</v>
      </c>
      <c r="F22" s="200">
        <v>4</v>
      </c>
      <c r="G22" s="382">
        <f t="shared" si="4"/>
        <v>6</v>
      </c>
      <c r="H22" s="382">
        <f t="shared" si="5"/>
        <v>2</v>
      </c>
      <c r="I22" s="382">
        <f t="shared" si="5"/>
        <v>8</v>
      </c>
      <c r="J22" s="382">
        <f t="shared" ref="J22:J36" si="7">SUM(H22:I22)</f>
        <v>10</v>
      </c>
      <c r="K22" s="632" t="s">
        <v>741</v>
      </c>
    </row>
    <row r="23" spans="1:12" ht="19.5" customHeight="1" thickTop="1" thickBot="1">
      <c r="A23" s="711" t="s">
        <v>862</v>
      </c>
      <c r="B23" s="201">
        <v>0</v>
      </c>
      <c r="C23" s="201">
        <v>1</v>
      </c>
      <c r="D23" s="363">
        <f>B23+C23</f>
        <v>1</v>
      </c>
      <c r="E23" s="201">
        <v>2</v>
      </c>
      <c r="F23" s="201">
        <v>4</v>
      </c>
      <c r="G23" s="363">
        <f t="shared" si="4"/>
        <v>6</v>
      </c>
      <c r="H23" s="363">
        <f t="shared" ref="H23:H25" si="8">SUM(B23+E23)</f>
        <v>2</v>
      </c>
      <c r="I23" s="363">
        <f t="shared" ref="I23:I25" si="9">SUM(C23+F23)</f>
        <v>5</v>
      </c>
      <c r="J23" s="363">
        <f>SUM(H23:I23)</f>
        <v>7</v>
      </c>
      <c r="K23" s="649" t="s">
        <v>863</v>
      </c>
    </row>
    <row r="24" spans="1:12" ht="19.5" customHeight="1" thickTop="1" thickBot="1">
      <c r="A24" s="763" t="s">
        <v>1040</v>
      </c>
      <c r="B24" s="200">
        <v>0</v>
      </c>
      <c r="C24" s="200">
        <v>0</v>
      </c>
      <c r="D24" s="382">
        <f>B24+C24</f>
        <v>0</v>
      </c>
      <c r="E24" s="200">
        <v>0</v>
      </c>
      <c r="F24" s="200">
        <v>7</v>
      </c>
      <c r="G24" s="382">
        <f t="shared" si="4"/>
        <v>7</v>
      </c>
      <c r="H24" s="382">
        <f t="shared" si="8"/>
        <v>0</v>
      </c>
      <c r="I24" s="382">
        <f t="shared" si="9"/>
        <v>7</v>
      </c>
      <c r="J24" s="382">
        <f>SUM(H24:I24)</f>
        <v>7</v>
      </c>
      <c r="K24" s="632" t="s">
        <v>1041</v>
      </c>
    </row>
    <row r="25" spans="1:12" ht="19.5" customHeight="1" thickTop="1" thickBot="1">
      <c r="A25" s="764" t="s">
        <v>1043</v>
      </c>
      <c r="B25" s="201">
        <v>1</v>
      </c>
      <c r="C25" s="201">
        <v>4</v>
      </c>
      <c r="D25" s="363">
        <f>B25+C25</f>
        <v>5</v>
      </c>
      <c r="E25" s="201">
        <v>3</v>
      </c>
      <c r="F25" s="201">
        <v>4</v>
      </c>
      <c r="G25" s="363">
        <f t="shared" si="4"/>
        <v>7</v>
      </c>
      <c r="H25" s="363">
        <f t="shared" si="8"/>
        <v>4</v>
      </c>
      <c r="I25" s="363">
        <f t="shared" si="9"/>
        <v>8</v>
      </c>
      <c r="J25" s="363">
        <f>SUM(H25:I25)</f>
        <v>12</v>
      </c>
      <c r="K25" s="649" t="s">
        <v>1042</v>
      </c>
    </row>
    <row r="26" spans="1:12" ht="19.5" customHeight="1" thickTop="1" thickBot="1">
      <c r="A26" s="827" t="s">
        <v>1249</v>
      </c>
      <c r="B26" s="200">
        <v>0</v>
      </c>
      <c r="C26" s="200">
        <v>6</v>
      </c>
      <c r="D26" s="382">
        <f t="shared" si="6"/>
        <v>6</v>
      </c>
      <c r="E26" s="200">
        <v>0</v>
      </c>
      <c r="F26" s="200">
        <v>5</v>
      </c>
      <c r="G26" s="382">
        <f t="shared" ref="G26:G36" si="10">E26+F26</f>
        <v>5</v>
      </c>
      <c r="H26" s="382">
        <f t="shared" ref="H26" si="11">SUM(B26+E26)</f>
        <v>0</v>
      </c>
      <c r="I26" s="382">
        <f t="shared" ref="I26" si="12">SUM(C26+F26)</f>
        <v>11</v>
      </c>
      <c r="J26" s="382">
        <f>SUM(H26:I26)</f>
        <v>11</v>
      </c>
      <c r="K26" s="632" t="s">
        <v>1251</v>
      </c>
    </row>
    <row r="27" spans="1:12" ht="19.5" customHeight="1" thickTop="1" thickBot="1">
      <c r="A27" s="828" t="s">
        <v>1252</v>
      </c>
      <c r="B27" s="201">
        <v>1</v>
      </c>
      <c r="C27" s="201">
        <v>0</v>
      </c>
      <c r="D27" s="363">
        <f>B27+C27</f>
        <v>1</v>
      </c>
      <c r="E27" s="201">
        <v>3</v>
      </c>
      <c r="F27" s="201">
        <v>0</v>
      </c>
      <c r="G27" s="363">
        <f t="shared" si="4"/>
        <v>3</v>
      </c>
      <c r="H27" s="363">
        <f t="shared" ref="H27" si="13">SUM(B27+E27)</f>
        <v>4</v>
      </c>
      <c r="I27" s="363">
        <f t="shared" ref="I27" si="14">SUM(C27+F27)</f>
        <v>0</v>
      </c>
      <c r="J27" s="363">
        <f>SUM(H27:I27)</f>
        <v>4</v>
      </c>
      <c r="K27" s="649" t="s">
        <v>1250</v>
      </c>
    </row>
    <row r="28" spans="1:12" ht="19.5" customHeight="1" thickTop="1" thickBot="1">
      <c r="A28" s="710" t="s">
        <v>207</v>
      </c>
      <c r="B28" s="200">
        <v>4</v>
      </c>
      <c r="C28" s="200">
        <v>9</v>
      </c>
      <c r="D28" s="382">
        <f t="shared" si="6"/>
        <v>13</v>
      </c>
      <c r="E28" s="200">
        <v>8</v>
      </c>
      <c r="F28" s="200">
        <v>2</v>
      </c>
      <c r="G28" s="382">
        <f t="shared" si="10"/>
        <v>10</v>
      </c>
      <c r="H28" s="382">
        <f t="shared" si="5"/>
        <v>12</v>
      </c>
      <c r="I28" s="382">
        <f t="shared" si="5"/>
        <v>11</v>
      </c>
      <c r="J28" s="382">
        <f t="shared" si="7"/>
        <v>23</v>
      </c>
      <c r="K28" s="632" t="s">
        <v>564</v>
      </c>
    </row>
    <row r="29" spans="1:12" ht="19.5" customHeight="1" thickTop="1" thickBot="1">
      <c r="A29" s="711" t="s">
        <v>864</v>
      </c>
      <c r="B29" s="201">
        <v>0</v>
      </c>
      <c r="C29" s="201">
        <v>6</v>
      </c>
      <c r="D29" s="363">
        <f>B29+C29</f>
        <v>6</v>
      </c>
      <c r="E29" s="201">
        <v>2</v>
      </c>
      <c r="F29" s="201">
        <v>5</v>
      </c>
      <c r="G29" s="363">
        <f>E29+F29</f>
        <v>7</v>
      </c>
      <c r="H29" s="363">
        <f t="shared" ref="H29" si="15">SUM(B29+E29)</f>
        <v>2</v>
      </c>
      <c r="I29" s="363">
        <f t="shared" ref="I29" si="16">SUM(C29+F29)</f>
        <v>11</v>
      </c>
      <c r="J29" s="363">
        <f>SUM(H29:I29)</f>
        <v>13</v>
      </c>
      <c r="K29" s="649" t="s">
        <v>865</v>
      </c>
    </row>
    <row r="30" spans="1:12" ht="19.5" customHeight="1" thickTop="1">
      <c r="A30" s="635" t="s">
        <v>1253</v>
      </c>
      <c r="B30" s="202">
        <v>0</v>
      </c>
      <c r="C30" s="202">
        <v>0</v>
      </c>
      <c r="D30" s="862">
        <f t="shared" si="6"/>
        <v>0</v>
      </c>
      <c r="E30" s="202">
        <v>1</v>
      </c>
      <c r="F30" s="202">
        <v>0</v>
      </c>
      <c r="G30" s="862">
        <f t="shared" si="10"/>
        <v>1</v>
      </c>
      <c r="H30" s="862">
        <f t="shared" si="5"/>
        <v>1</v>
      </c>
      <c r="I30" s="862">
        <f t="shared" si="5"/>
        <v>0</v>
      </c>
      <c r="J30" s="862">
        <f t="shared" si="7"/>
        <v>1</v>
      </c>
      <c r="K30" s="639" t="s">
        <v>1258</v>
      </c>
    </row>
    <row r="31" spans="1:12" ht="19.5" customHeight="1" thickBot="1">
      <c r="A31" s="548" t="s">
        <v>1038</v>
      </c>
      <c r="B31" s="199">
        <v>0</v>
      </c>
      <c r="C31" s="199">
        <v>1</v>
      </c>
      <c r="D31" s="381">
        <f t="shared" si="6"/>
        <v>1</v>
      </c>
      <c r="E31" s="199">
        <v>3</v>
      </c>
      <c r="F31" s="199">
        <v>7</v>
      </c>
      <c r="G31" s="381">
        <f>E31+F31</f>
        <v>10</v>
      </c>
      <c r="H31" s="381">
        <f t="shared" si="5"/>
        <v>3</v>
      </c>
      <c r="I31" s="381">
        <f t="shared" si="5"/>
        <v>8</v>
      </c>
      <c r="J31" s="381">
        <f>SUM(H31:I31)</f>
        <v>11</v>
      </c>
      <c r="K31" s="747" t="s">
        <v>1259</v>
      </c>
    </row>
    <row r="32" spans="1:12" ht="19.5" customHeight="1" thickTop="1" thickBot="1">
      <c r="A32" s="827" t="s">
        <v>1039</v>
      </c>
      <c r="B32" s="200">
        <v>0</v>
      </c>
      <c r="C32" s="200">
        <v>0</v>
      </c>
      <c r="D32" s="382">
        <f t="shared" si="6"/>
        <v>0</v>
      </c>
      <c r="E32" s="200">
        <v>2</v>
      </c>
      <c r="F32" s="200">
        <v>0</v>
      </c>
      <c r="G32" s="382">
        <f t="shared" ref="G32" si="17">E32+F32</f>
        <v>2</v>
      </c>
      <c r="H32" s="382">
        <f t="shared" ref="H32" si="18">SUM(B32+E32)</f>
        <v>2</v>
      </c>
      <c r="I32" s="382">
        <f t="shared" ref="I32" si="19">SUM(C32+F32)</f>
        <v>0</v>
      </c>
      <c r="J32" s="382">
        <f t="shared" ref="J32" si="20">SUM(H32:I32)</f>
        <v>2</v>
      </c>
      <c r="K32" s="632" t="s">
        <v>1260</v>
      </c>
    </row>
    <row r="33" spans="1:11" ht="19.5" customHeight="1" thickTop="1" thickBot="1">
      <c r="A33" s="828" t="s">
        <v>1254</v>
      </c>
      <c r="B33" s="201">
        <v>2</v>
      </c>
      <c r="C33" s="201">
        <v>1</v>
      </c>
      <c r="D33" s="363">
        <f t="shared" si="6"/>
        <v>3</v>
      </c>
      <c r="E33" s="201">
        <v>10</v>
      </c>
      <c r="F33" s="201">
        <v>7</v>
      </c>
      <c r="G33" s="363">
        <f>E33+F33</f>
        <v>17</v>
      </c>
      <c r="H33" s="363">
        <f t="shared" si="5"/>
        <v>12</v>
      </c>
      <c r="I33" s="363">
        <f t="shared" ref="I33" si="21">SUM(C33+F33)</f>
        <v>8</v>
      </c>
      <c r="J33" s="363">
        <f>SUM(H33:I33)</f>
        <v>20</v>
      </c>
      <c r="K33" s="649" t="s">
        <v>1261</v>
      </c>
    </row>
    <row r="34" spans="1:11" ht="19.5" customHeight="1" thickTop="1" thickBot="1">
      <c r="A34" s="827" t="s">
        <v>1255</v>
      </c>
      <c r="B34" s="200">
        <v>0</v>
      </c>
      <c r="C34" s="200">
        <v>2</v>
      </c>
      <c r="D34" s="382">
        <f>B34+C34</f>
        <v>2</v>
      </c>
      <c r="E34" s="200">
        <v>2</v>
      </c>
      <c r="F34" s="200">
        <v>3</v>
      </c>
      <c r="G34" s="382">
        <f>E34+F34</f>
        <v>5</v>
      </c>
      <c r="H34" s="382">
        <f t="shared" si="5"/>
        <v>2</v>
      </c>
      <c r="I34" s="382">
        <f t="shared" si="5"/>
        <v>5</v>
      </c>
      <c r="J34" s="382">
        <f>SUM(H34:I34)</f>
        <v>7</v>
      </c>
      <c r="K34" s="632" t="s">
        <v>1262</v>
      </c>
    </row>
    <row r="35" spans="1:11" ht="19.5" customHeight="1" thickTop="1" thickBot="1">
      <c r="A35" s="828" t="s">
        <v>1256</v>
      </c>
      <c r="B35" s="201">
        <v>0</v>
      </c>
      <c r="C35" s="201">
        <v>0</v>
      </c>
      <c r="D35" s="363">
        <f t="shared" si="6"/>
        <v>0</v>
      </c>
      <c r="E35" s="201">
        <v>3</v>
      </c>
      <c r="F35" s="201">
        <v>0</v>
      </c>
      <c r="G35" s="363">
        <f t="shared" si="10"/>
        <v>3</v>
      </c>
      <c r="H35" s="363">
        <f t="shared" ref="H35" si="22">SUM(B35+E35)</f>
        <v>3</v>
      </c>
      <c r="I35" s="363">
        <f t="shared" ref="I35" si="23">SUM(C35+F35)</f>
        <v>0</v>
      </c>
      <c r="J35" s="363">
        <f t="shared" ref="J35" si="24">SUM(H35:I35)</f>
        <v>3</v>
      </c>
      <c r="K35" s="649" t="s">
        <v>1263</v>
      </c>
    </row>
    <row r="36" spans="1:11" ht="19.5" customHeight="1" thickTop="1" thickBot="1">
      <c r="A36" s="827" t="s">
        <v>1257</v>
      </c>
      <c r="B36" s="200">
        <v>0</v>
      </c>
      <c r="C36" s="200">
        <v>0</v>
      </c>
      <c r="D36" s="382">
        <f t="shared" si="6"/>
        <v>0</v>
      </c>
      <c r="E36" s="200">
        <v>0</v>
      </c>
      <c r="F36" s="200">
        <v>2</v>
      </c>
      <c r="G36" s="382">
        <f t="shared" si="10"/>
        <v>2</v>
      </c>
      <c r="H36" s="382">
        <f t="shared" si="5"/>
        <v>0</v>
      </c>
      <c r="I36" s="382">
        <f t="shared" si="5"/>
        <v>2</v>
      </c>
      <c r="J36" s="382">
        <f t="shared" si="7"/>
        <v>2</v>
      </c>
      <c r="K36" s="632" t="s">
        <v>1264</v>
      </c>
    </row>
    <row r="37" spans="1:11" ht="19.5" customHeight="1" thickTop="1" thickBot="1">
      <c r="A37" s="828" t="s">
        <v>761</v>
      </c>
      <c r="B37" s="201">
        <v>0</v>
      </c>
      <c r="C37" s="201">
        <v>0</v>
      </c>
      <c r="D37" s="363">
        <f t="shared" ref="D37:D40" si="25">B37+C37</f>
        <v>0</v>
      </c>
      <c r="E37" s="201">
        <v>2</v>
      </c>
      <c r="F37" s="201">
        <v>10</v>
      </c>
      <c r="G37" s="363">
        <f t="shared" ref="G37:G40" si="26">E37+F37</f>
        <v>12</v>
      </c>
      <c r="H37" s="363">
        <f t="shared" ref="H37:H38" si="27">SUM(B37+E37)</f>
        <v>2</v>
      </c>
      <c r="I37" s="363">
        <f t="shared" ref="I37:I38" si="28">SUM(C37+F37)</f>
        <v>10</v>
      </c>
      <c r="J37" s="363">
        <f t="shared" ref="J37:J38" si="29">SUM(H37:I37)</f>
        <v>12</v>
      </c>
      <c r="K37" s="649" t="s">
        <v>742</v>
      </c>
    </row>
    <row r="38" spans="1:11" ht="19.5" customHeight="1" thickTop="1" thickBot="1">
      <c r="A38" s="827" t="s">
        <v>1044</v>
      </c>
      <c r="B38" s="200">
        <v>0</v>
      </c>
      <c r="C38" s="200">
        <v>0</v>
      </c>
      <c r="D38" s="382">
        <f t="shared" si="25"/>
        <v>0</v>
      </c>
      <c r="E38" s="200">
        <v>0</v>
      </c>
      <c r="F38" s="200">
        <v>1</v>
      </c>
      <c r="G38" s="382">
        <f t="shared" si="26"/>
        <v>1</v>
      </c>
      <c r="H38" s="382">
        <f t="shared" si="27"/>
        <v>0</v>
      </c>
      <c r="I38" s="382">
        <f t="shared" si="28"/>
        <v>1</v>
      </c>
      <c r="J38" s="382">
        <f t="shared" si="29"/>
        <v>1</v>
      </c>
      <c r="K38" s="632" t="s">
        <v>1045</v>
      </c>
    </row>
    <row r="39" spans="1:11" ht="19.5" customHeight="1" thickTop="1" thickBot="1">
      <c r="A39" s="828" t="s">
        <v>1265</v>
      </c>
      <c r="B39" s="201">
        <v>2</v>
      </c>
      <c r="C39" s="201">
        <v>1</v>
      </c>
      <c r="D39" s="363">
        <f t="shared" si="25"/>
        <v>3</v>
      </c>
      <c r="E39" s="201">
        <v>2</v>
      </c>
      <c r="F39" s="201">
        <v>0</v>
      </c>
      <c r="G39" s="363">
        <f t="shared" si="26"/>
        <v>2</v>
      </c>
      <c r="H39" s="363">
        <f t="shared" ref="H39:H40" si="30">SUM(B39+E39)</f>
        <v>4</v>
      </c>
      <c r="I39" s="363">
        <f t="shared" ref="I39:I40" si="31">SUM(C39+F39)</f>
        <v>1</v>
      </c>
      <c r="J39" s="363">
        <f t="shared" ref="J39:J40" si="32">SUM(H39:I39)</f>
        <v>5</v>
      </c>
      <c r="K39" s="649" t="s">
        <v>1266</v>
      </c>
    </row>
    <row r="40" spans="1:11" ht="19.5" customHeight="1" thickTop="1" thickBot="1">
      <c r="A40" s="827" t="s">
        <v>1267</v>
      </c>
      <c r="B40" s="200">
        <v>0</v>
      </c>
      <c r="C40" s="200">
        <v>0</v>
      </c>
      <c r="D40" s="382">
        <f t="shared" si="25"/>
        <v>0</v>
      </c>
      <c r="E40" s="200">
        <v>1</v>
      </c>
      <c r="F40" s="200">
        <v>0</v>
      </c>
      <c r="G40" s="382">
        <f t="shared" si="26"/>
        <v>1</v>
      </c>
      <c r="H40" s="382">
        <f t="shared" si="30"/>
        <v>1</v>
      </c>
      <c r="I40" s="382">
        <f t="shared" si="31"/>
        <v>0</v>
      </c>
      <c r="J40" s="382">
        <f t="shared" si="32"/>
        <v>1</v>
      </c>
      <c r="K40" s="632" t="s">
        <v>1268</v>
      </c>
    </row>
    <row r="41" spans="1:11" ht="19.5" customHeight="1" thickTop="1">
      <c r="A41" s="794" t="s">
        <v>37</v>
      </c>
      <c r="B41" s="765">
        <f>SUM(B9:B40)</f>
        <v>154</v>
      </c>
      <c r="C41" s="765">
        <f>SUM(C9:C40)</f>
        <v>639</v>
      </c>
      <c r="D41" s="746">
        <f t="shared" ref="D41" si="33">SUM(D9:D40)</f>
        <v>793</v>
      </c>
      <c r="E41" s="765">
        <f t="shared" ref="E41" si="34">SUM(E9:E40)</f>
        <v>235</v>
      </c>
      <c r="F41" s="765">
        <f t="shared" ref="F41" si="35">SUM(F9:F40)</f>
        <v>413</v>
      </c>
      <c r="G41" s="746">
        <f t="shared" ref="G41" si="36">SUM(G9:G40)</f>
        <v>648</v>
      </c>
      <c r="H41" s="746">
        <f t="shared" ref="H41" si="37">SUM(H9:H40)</f>
        <v>389</v>
      </c>
      <c r="I41" s="746">
        <f t="shared" ref="I41" si="38">SUM(I9:I40)</f>
        <v>1052</v>
      </c>
      <c r="J41" s="746">
        <f t="shared" ref="J41" si="39">SUM(J9:J40)</f>
        <v>1441</v>
      </c>
      <c r="K41" s="796" t="s">
        <v>18</v>
      </c>
    </row>
    <row r="42" spans="1:11" ht="12.75" customHeight="1">
      <c r="A42" s="392" t="s">
        <v>1079</v>
      </c>
      <c r="K42" s="393" t="s">
        <v>1080</v>
      </c>
    </row>
    <row r="43" spans="1:11" ht="21" customHeight="1"/>
    <row r="44" spans="1:11" ht="21" customHeight="1"/>
    <row r="45" spans="1:11" ht="21" customHeight="1">
      <c r="A45" s="98"/>
      <c r="B45" s="254"/>
      <c r="H45" s="133"/>
      <c r="I45" s="133"/>
    </row>
    <row r="46" spans="1:11" ht="21" customHeight="1">
      <c r="A46" s="16"/>
      <c r="B46" s="358"/>
      <c r="C46" s="358"/>
      <c r="D46" s="358"/>
      <c r="E46" s="358"/>
      <c r="F46" s="254"/>
      <c r="G46" s="254"/>
      <c r="H46" s="254"/>
      <c r="I46" s="254"/>
      <c r="J46" s="254"/>
    </row>
    <row r="47" spans="1:11" ht="30" customHeight="1">
      <c r="A47" s="395"/>
      <c r="B47" s="396"/>
      <c r="C47" s="396"/>
      <c r="D47" s="396"/>
      <c r="E47" s="16"/>
      <c r="F47" s="133"/>
      <c r="G47" s="133"/>
      <c r="H47" s="133"/>
      <c r="I47" s="133"/>
      <c r="K47" s="98"/>
    </row>
    <row r="48" spans="1:11" ht="30" customHeight="1">
      <c r="A48" s="395"/>
      <c r="B48" s="396"/>
      <c r="C48" s="496"/>
      <c r="D48" s="396"/>
      <c r="E48" s="16"/>
      <c r="F48" s="133"/>
      <c r="G48" s="133"/>
      <c r="H48" s="133"/>
      <c r="I48" s="133"/>
      <c r="K48" s="98"/>
    </row>
    <row r="49" spans="1:12" ht="30" customHeight="1">
      <c r="A49" s="395"/>
      <c r="B49" s="396"/>
      <c r="C49" s="396"/>
      <c r="D49" s="396"/>
      <c r="E49" s="16"/>
      <c r="F49" s="133"/>
      <c r="G49" s="133"/>
      <c r="H49" s="133"/>
      <c r="I49" s="133"/>
      <c r="K49" s="98"/>
      <c r="L49" s="122"/>
    </row>
    <row r="50" spans="1:12" ht="30" customHeight="1">
      <c r="A50" s="395"/>
      <c r="B50" s="396"/>
      <c r="C50" s="396"/>
      <c r="D50" s="396"/>
      <c r="E50" s="16"/>
      <c r="F50" s="133"/>
      <c r="G50" s="133"/>
      <c r="H50" s="133"/>
      <c r="I50" s="133"/>
      <c r="K50" s="98"/>
      <c r="L50" s="122"/>
    </row>
    <row r="51" spans="1:12" ht="30" customHeight="1">
      <c r="A51" s="395"/>
      <c r="B51" s="396"/>
      <c r="C51" s="396"/>
      <c r="D51" s="396"/>
      <c r="E51" s="16"/>
      <c r="F51" s="133"/>
      <c r="G51" s="133"/>
      <c r="H51" s="133"/>
      <c r="I51" s="133"/>
    </row>
    <row r="52" spans="1:12" ht="30" customHeight="1">
      <c r="A52" s="395"/>
      <c r="B52" s="396"/>
      <c r="C52" s="396"/>
      <c r="D52" s="396"/>
      <c r="E52" s="16"/>
      <c r="F52" s="133"/>
      <c r="G52" s="133"/>
      <c r="H52" s="133"/>
      <c r="I52" s="133"/>
      <c r="L52" s="122"/>
    </row>
    <row r="53" spans="1:12" ht="24.95" customHeight="1">
      <c r="A53" s="98"/>
      <c r="L53" s="122"/>
    </row>
    <row r="54" spans="1:12" ht="24.95" customHeight="1">
      <c r="A54" s="98"/>
      <c r="L54" s="122"/>
    </row>
    <row r="55" spans="1:12" ht="24.95" customHeight="1">
      <c r="A55" s="122" t="s">
        <v>261</v>
      </c>
    </row>
    <row r="56" spans="1:12" ht="24.95" customHeight="1">
      <c r="A56" s="122" t="s">
        <v>262</v>
      </c>
    </row>
    <row r="57" spans="1:12" ht="13.5" customHeight="1">
      <c r="A57" s="122" t="s">
        <v>263</v>
      </c>
    </row>
    <row r="58" spans="1:12">
      <c r="A58" s="122" t="s">
        <v>264</v>
      </c>
    </row>
  </sheetData>
  <mergeCells count="18">
    <mergeCell ref="I7:I8"/>
    <mergeCell ref="H6:J6"/>
    <mergeCell ref="A2:K2"/>
    <mergeCell ref="A3:K3"/>
    <mergeCell ref="A1:K1"/>
    <mergeCell ref="A4:K4"/>
    <mergeCell ref="A6:A8"/>
    <mergeCell ref="G7:G8"/>
    <mergeCell ref="D7:D8"/>
    <mergeCell ref="B6:D6"/>
    <mergeCell ref="E6:G6"/>
    <mergeCell ref="K6:K8"/>
    <mergeCell ref="B7:B8"/>
    <mergeCell ref="C7:C8"/>
    <mergeCell ref="E7:E8"/>
    <mergeCell ref="F7:F8"/>
    <mergeCell ref="J7:J8"/>
    <mergeCell ref="H7:H8"/>
  </mergeCells>
  <printOptions horizontalCentered="1" verticalCentered="1"/>
  <pageMargins left="0" right="0" top="0.74803149606299213" bottom="0" header="0" footer="0"/>
  <pageSetup paperSize="9" scale="90" orientation="landscape" r:id="rId1"/>
  <headerFooter alignWithMargins="0"/>
  <rowBreaks count="1" manualBreakCount="1">
    <brk id="30" max="10"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8"/>
  <sheetViews>
    <sheetView showGridLines="0" rightToLeft="1" view="pageBreakPreview" zoomScaleNormal="100" zoomScaleSheetLayoutView="100" workbookViewId="0">
      <selection activeCell="L6" sqref="L6:L8"/>
    </sheetView>
  </sheetViews>
  <sheetFormatPr defaultRowHeight="15"/>
  <cols>
    <col min="1" max="1" width="30.42578125" style="406" customWidth="1"/>
    <col min="2" max="11" width="8.7109375" style="122" customWidth="1"/>
    <col min="12" max="12" width="31" style="122" customWidth="1"/>
    <col min="13" max="16384" width="9.140625" style="98"/>
  </cols>
  <sheetData>
    <row r="1" spans="1:12" s="102" customFormat="1" ht="20.100000000000001" customHeight="1">
      <c r="A1" s="909" t="s">
        <v>965</v>
      </c>
      <c r="B1" s="909"/>
      <c r="C1" s="909"/>
      <c r="D1" s="909"/>
      <c r="E1" s="909"/>
      <c r="F1" s="909"/>
      <c r="G1" s="909"/>
      <c r="H1" s="909"/>
      <c r="I1" s="909"/>
      <c r="J1" s="909"/>
      <c r="K1" s="909"/>
      <c r="L1" s="909"/>
    </row>
    <row r="2" spans="1:12" s="103" customFormat="1" ht="20.100000000000001" customHeight="1">
      <c r="A2" s="914" t="s">
        <v>1158</v>
      </c>
      <c r="B2" s="914"/>
      <c r="C2" s="914"/>
      <c r="D2" s="914"/>
      <c r="E2" s="914"/>
      <c r="F2" s="914"/>
      <c r="G2" s="914"/>
      <c r="H2" s="914"/>
      <c r="I2" s="914"/>
      <c r="J2" s="914"/>
      <c r="K2" s="914"/>
      <c r="L2" s="914"/>
    </row>
    <row r="3" spans="1:12" ht="32.25" customHeight="1">
      <c r="A3" s="922" t="s">
        <v>1131</v>
      </c>
      <c r="B3" s="922"/>
      <c r="C3" s="922"/>
      <c r="D3" s="922"/>
      <c r="E3" s="922"/>
      <c r="F3" s="922"/>
      <c r="G3" s="922"/>
      <c r="H3" s="922"/>
      <c r="I3" s="922"/>
      <c r="J3" s="922"/>
      <c r="K3" s="922"/>
      <c r="L3" s="922"/>
    </row>
    <row r="4" spans="1:12" ht="20.100000000000001" customHeight="1">
      <c r="A4" s="923" t="s">
        <v>1159</v>
      </c>
      <c r="B4" s="923"/>
      <c r="C4" s="923"/>
      <c r="D4" s="923"/>
      <c r="E4" s="923"/>
      <c r="F4" s="923"/>
      <c r="G4" s="923"/>
      <c r="H4" s="923"/>
      <c r="I4" s="923"/>
      <c r="J4" s="923"/>
      <c r="K4" s="923"/>
      <c r="L4" s="923"/>
    </row>
    <row r="5" spans="1:12" ht="20.100000000000001" customHeight="1">
      <c r="A5" s="14" t="s">
        <v>1366</v>
      </c>
      <c r="B5" s="143"/>
      <c r="C5" s="143"/>
      <c r="D5" s="143"/>
      <c r="E5" s="143"/>
      <c r="F5" s="143"/>
      <c r="G5" s="143"/>
      <c r="H5" s="143"/>
      <c r="I5" s="143"/>
      <c r="J5" s="143"/>
      <c r="K5" s="143"/>
      <c r="L5" s="144" t="s">
        <v>1367</v>
      </c>
    </row>
    <row r="6" spans="1:12" s="344" customFormat="1" ht="23.25" customHeight="1" thickBot="1">
      <c r="A6" s="1183" t="s">
        <v>1100</v>
      </c>
      <c r="B6" s="910" t="s">
        <v>617</v>
      </c>
      <c r="C6" s="911"/>
      <c r="D6" s="910" t="s">
        <v>726</v>
      </c>
      <c r="E6" s="911"/>
      <c r="F6" s="910" t="s">
        <v>821</v>
      </c>
      <c r="G6" s="911"/>
      <c r="H6" s="910" t="s">
        <v>1006</v>
      </c>
      <c r="I6" s="911"/>
      <c r="J6" s="910" t="s">
        <v>1157</v>
      </c>
      <c r="K6" s="911"/>
      <c r="L6" s="1151" t="s">
        <v>1099</v>
      </c>
    </row>
    <row r="7" spans="1:12" s="344" customFormat="1" ht="14.25" thickTop="1" thickBot="1">
      <c r="A7" s="1225"/>
      <c r="B7" s="818" t="s">
        <v>314</v>
      </c>
      <c r="C7" s="818" t="s">
        <v>313</v>
      </c>
      <c r="D7" s="818" t="s">
        <v>314</v>
      </c>
      <c r="E7" s="818" t="s">
        <v>313</v>
      </c>
      <c r="F7" s="818" t="s">
        <v>314</v>
      </c>
      <c r="G7" s="818" t="s">
        <v>313</v>
      </c>
      <c r="H7" s="818" t="s">
        <v>314</v>
      </c>
      <c r="I7" s="818" t="s">
        <v>313</v>
      </c>
      <c r="J7" s="781" t="s">
        <v>314</v>
      </c>
      <c r="K7" s="781" t="s">
        <v>313</v>
      </c>
      <c r="L7" s="1152"/>
    </row>
    <row r="8" spans="1:12" s="344" customFormat="1" ht="23.25" thickTop="1">
      <c r="A8" s="1184"/>
      <c r="B8" s="817" t="s">
        <v>139</v>
      </c>
      <c r="C8" s="817" t="s">
        <v>147</v>
      </c>
      <c r="D8" s="817" t="s">
        <v>139</v>
      </c>
      <c r="E8" s="817" t="s">
        <v>147</v>
      </c>
      <c r="F8" s="817" t="s">
        <v>139</v>
      </c>
      <c r="G8" s="817" t="s">
        <v>147</v>
      </c>
      <c r="H8" s="817" t="s">
        <v>139</v>
      </c>
      <c r="I8" s="817" t="s">
        <v>147</v>
      </c>
      <c r="J8" s="780" t="s">
        <v>139</v>
      </c>
      <c r="K8" s="780" t="s">
        <v>147</v>
      </c>
      <c r="L8" s="1153"/>
    </row>
    <row r="9" spans="1:12" s="50" customFormat="1" ht="18.95" customHeight="1" thickBot="1">
      <c r="A9" s="548" t="s">
        <v>184</v>
      </c>
      <c r="B9" s="45"/>
      <c r="C9" s="45"/>
      <c r="D9" s="45"/>
      <c r="E9" s="45"/>
      <c r="F9" s="45"/>
      <c r="G9" s="45"/>
      <c r="H9" s="45"/>
      <c r="I9" s="45"/>
      <c r="J9" s="45"/>
      <c r="K9" s="45"/>
      <c r="L9" s="549" t="s">
        <v>185</v>
      </c>
    </row>
    <row r="10" spans="1:12" s="50" customFormat="1" ht="18.95" customHeight="1" thickTop="1" thickBot="1">
      <c r="A10" s="550" t="s">
        <v>396</v>
      </c>
      <c r="B10" s="195">
        <v>0</v>
      </c>
      <c r="C10" s="195">
        <v>0</v>
      </c>
      <c r="D10" s="195">
        <v>0</v>
      </c>
      <c r="E10" s="195">
        <v>0</v>
      </c>
      <c r="F10" s="195">
        <v>0</v>
      </c>
      <c r="G10" s="195">
        <v>0</v>
      </c>
      <c r="H10" s="195">
        <v>0</v>
      </c>
      <c r="I10" s="195">
        <v>0</v>
      </c>
      <c r="J10" s="195">
        <v>0</v>
      </c>
      <c r="K10" s="195">
        <v>0</v>
      </c>
      <c r="L10" s="551" t="s">
        <v>395</v>
      </c>
    </row>
    <row r="11" spans="1:12" s="50" customFormat="1" ht="18.95" customHeight="1" thickTop="1" thickBot="1">
      <c r="A11" s="552" t="s">
        <v>417</v>
      </c>
      <c r="B11" s="196">
        <v>0</v>
      </c>
      <c r="C11" s="196">
        <v>0</v>
      </c>
      <c r="D11" s="196">
        <v>0</v>
      </c>
      <c r="E11" s="196">
        <v>0</v>
      </c>
      <c r="F11" s="196">
        <v>0</v>
      </c>
      <c r="G11" s="196">
        <v>0</v>
      </c>
      <c r="H11" s="196">
        <v>0</v>
      </c>
      <c r="I11" s="196">
        <v>0</v>
      </c>
      <c r="J11" s="196">
        <v>0</v>
      </c>
      <c r="K11" s="196">
        <v>0</v>
      </c>
      <c r="L11" s="553" t="s">
        <v>416</v>
      </c>
    </row>
    <row r="12" spans="1:12" s="50" customFormat="1" ht="18.95" customHeight="1" thickTop="1" thickBot="1">
      <c r="A12" s="550" t="s">
        <v>415</v>
      </c>
      <c r="B12" s="195">
        <v>0</v>
      </c>
      <c r="C12" s="195">
        <v>0</v>
      </c>
      <c r="D12" s="195">
        <v>0</v>
      </c>
      <c r="E12" s="195">
        <v>0</v>
      </c>
      <c r="F12" s="195">
        <v>0</v>
      </c>
      <c r="G12" s="195">
        <v>0</v>
      </c>
      <c r="H12" s="195">
        <v>0</v>
      </c>
      <c r="I12" s="195">
        <v>0</v>
      </c>
      <c r="J12" s="195">
        <v>0</v>
      </c>
      <c r="K12" s="195">
        <v>0</v>
      </c>
      <c r="L12" s="551" t="s">
        <v>414</v>
      </c>
    </row>
    <row r="13" spans="1:12" s="50" customFormat="1" ht="18.95" customHeight="1" thickTop="1" thickBot="1">
      <c r="A13" s="552" t="s">
        <v>413</v>
      </c>
      <c r="B13" s="196">
        <v>0</v>
      </c>
      <c r="C13" s="196">
        <v>0</v>
      </c>
      <c r="D13" s="196">
        <v>0</v>
      </c>
      <c r="E13" s="196">
        <v>0</v>
      </c>
      <c r="F13" s="196">
        <v>0</v>
      </c>
      <c r="G13" s="196">
        <v>0</v>
      </c>
      <c r="H13" s="196">
        <v>0</v>
      </c>
      <c r="I13" s="196">
        <v>0</v>
      </c>
      <c r="J13" s="196">
        <v>0</v>
      </c>
      <c r="K13" s="196">
        <v>0</v>
      </c>
      <c r="L13" s="553" t="s">
        <v>412</v>
      </c>
    </row>
    <row r="14" spans="1:12" s="50" customFormat="1" ht="18.95" customHeight="1" thickTop="1" thickBot="1">
      <c r="A14" s="550" t="s">
        <v>411</v>
      </c>
      <c r="B14" s="195">
        <v>0</v>
      </c>
      <c r="C14" s="195">
        <v>0</v>
      </c>
      <c r="D14" s="195">
        <v>0</v>
      </c>
      <c r="E14" s="195">
        <v>0</v>
      </c>
      <c r="F14" s="195">
        <v>0</v>
      </c>
      <c r="G14" s="195">
        <v>0</v>
      </c>
      <c r="H14" s="195">
        <v>0</v>
      </c>
      <c r="I14" s="195">
        <v>0</v>
      </c>
      <c r="J14" s="195">
        <v>0</v>
      </c>
      <c r="K14" s="195">
        <v>0</v>
      </c>
      <c r="L14" s="551" t="s">
        <v>410</v>
      </c>
    </row>
    <row r="15" spans="1:12" s="50" customFormat="1" ht="18.95" customHeight="1" thickTop="1" thickBot="1">
      <c r="A15" s="552" t="s">
        <v>409</v>
      </c>
      <c r="B15" s="196">
        <v>0</v>
      </c>
      <c r="C15" s="196">
        <v>0</v>
      </c>
      <c r="D15" s="196">
        <v>0</v>
      </c>
      <c r="E15" s="196">
        <v>0</v>
      </c>
      <c r="F15" s="196">
        <v>0</v>
      </c>
      <c r="G15" s="196">
        <v>0</v>
      </c>
      <c r="H15" s="196">
        <v>0</v>
      </c>
      <c r="I15" s="196">
        <v>0</v>
      </c>
      <c r="J15" s="196">
        <v>0</v>
      </c>
      <c r="K15" s="196">
        <v>0</v>
      </c>
      <c r="L15" s="553" t="s">
        <v>408</v>
      </c>
    </row>
    <row r="16" spans="1:12" s="50" customFormat="1" ht="18.95" customHeight="1" thickTop="1" thickBot="1">
      <c r="A16" s="550" t="s">
        <v>407</v>
      </c>
      <c r="B16" s="195">
        <v>0</v>
      </c>
      <c r="C16" s="195">
        <v>0</v>
      </c>
      <c r="D16" s="195">
        <v>0</v>
      </c>
      <c r="E16" s="195">
        <v>0</v>
      </c>
      <c r="F16" s="195">
        <v>0</v>
      </c>
      <c r="G16" s="195">
        <v>0</v>
      </c>
      <c r="H16" s="195">
        <v>0</v>
      </c>
      <c r="I16" s="195">
        <v>0</v>
      </c>
      <c r="J16" s="195">
        <v>0</v>
      </c>
      <c r="K16" s="195">
        <v>0</v>
      </c>
      <c r="L16" s="551" t="s">
        <v>406</v>
      </c>
    </row>
    <row r="17" spans="1:12" s="50" customFormat="1" ht="18.95" customHeight="1" thickTop="1" thickBot="1">
      <c r="A17" s="552" t="s">
        <v>405</v>
      </c>
      <c r="B17" s="196">
        <v>0</v>
      </c>
      <c r="C17" s="196">
        <v>0</v>
      </c>
      <c r="D17" s="196">
        <v>0</v>
      </c>
      <c r="E17" s="196">
        <v>0</v>
      </c>
      <c r="F17" s="196">
        <v>0</v>
      </c>
      <c r="G17" s="196">
        <v>0</v>
      </c>
      <c r="H17" s="196">
        <v>0</v>
      </c>
      <c r="I17" s="196">
        <v>0</v>
      </c>
      <c r="J17" s="196">
        <v>0</v>
      </c>
      <c r="K17" s="196">
        <v>0</v>
      </c>
      <c r="L17" s="553" t="s">
        <v>404</v>
      </c>
    </row>
    <row r="18" spans="1:12" s="50" customFormat="1" ht="18.95" customHeight="1" thickTop="1" thickBot="1">
      <c r="A18" s="550" t="s">
        <v>403</v>
      </c>
      <c r="B18" s="195">
        <v>0</v>
      </c>
      <c r="C18" s="195">
        <v>0</v>
      </c>
      <c r="D18" s="195">
        <v>0</v>
      </c>
      <c r="E18" s="195">
        <v>0</v>
      </c>
      <c r="F18" s="195">
        <v>0</v>
      </c>
      <c r="G18" s="195">
        <v>0</v>
      </c>
      <c r="H18" s="195">
        <v>0</v>
      </c>
      <c r="I18" s="195">
        <v>0</v>
      </c>
      <c r="J18" s="195">
        <v>0</v>
      </c>
      <c r="K18" s="195">
        <v>0</v>
      </c>
      <c r="L18" s="551" t="s">
        <v>402</v>
      </c>
    </row>
    <row r="19" spans="1:12" s="50" customFormat="1" ht="18.95" customHeight="1" thickTop="1" thickBot="1">
      <c r="A19" s="552" t="s">
        <v>401</v>
      </c>
      <c r="B19" s="196">
        <v>0</v>
      </c>
      <c r="C19" s="196">
        <v>0</v>
      </c>
      <c r="D19" s="196">
        <v>0</v>
      </c>
      <c r="E19" s="196">
        <v>0</v>
      </c>
      <c r="F19" s="196">
        <v>0</v>
      </c>
      <c r="G19" s="196">
        <v>0</v>
      </c>
      <c r="H19" s="196">
        <v>0</v>
      </c>
      <c r="I19" s="196">
        <v>0</v>
      </c>
      <c r="J19" s="196">
        <v>0</v>
      </c>
      <c r="K19" s="196">
        <v>0</v>
      </c>
      <c r="L19" s="553" t="s">
        <v>148</v>
      </c>
    </row>
    <row r="20" spans="1:12" s="50" customFormat="1" ht="18.95" customHeight="1" thickTop="1" thickBot="1">
      <c r="A20" s="550" t="s">
        <v>400</v>
      </c>
      <c r="B20" s="195">
        <v>0</v>
      </c>
      <c r="C20" s="195">
        <v>0</v>
      </c>
      <c r="D20" s="195">
        <v>0</v>
      </c>
      <c r="E20" s="195">
        <v>0</v>
      </c>
      <c r="F20" s="195">
        <v>0</v>
      </c>
      <c r="G20" s="195">
        <v>0</v>
      </c>
      <c r="H20" s="195">
        <v>0</v>
      </c>
      <c r="I20" s="195">
        <v>0</v>
      </c>
      <c r="J20" s="195">
        <v>0</v>
      </c>
      <c r="K20" s="195">
        <v>0</v>
      </c>
      <c r="L20" s="551" t="s">
        <v>149</v>
      </c>
    </row>
    <row r="21" spans="1:12" s="50" customFormat="1" ht="18.95" customHeight="1" thickTop="1" thickBot="1">
      <c r="A21" s="552" t="s">
        <v>399</v>
      </c>
      <c r="B21" s="196">
        <v>0</v>
      </c>
      <c r="C21" s="196">
        <v>0</v>
      </c>
      <c r="D21" s="196">
        <v>0</v>
      </c>
      <c r="E21" s="196">
        <v>0</v>
      </c>
      <c r="F21" s="196">
        <v>0</v>
      </c>
      <c r="G21" s="196">
        <v>0</v>
      </c>
      <c r="H21" s="196">
        <v>0</v>
      </c>
      <c r="I21" s="196">
        <v>0</v>
      </c>
      <c r="J21" s="196">
        <v>0</v>
      </c>
      <c r="K21" s="196">
        <v>0</v>
      </c>
      <c r="L21" s="553" t="s">
        <v>150</v>
      </c>
    </row>
    <row r="22" spans="1:12" s="50" customFormat="1" ht="18.95" customHeight="1" thickTop="1" thickBot="1">
      <c r="A22" s="550" t="s">
        <v>398</v>
      </c>
      <c r="B22" s="195">
        <v>24</v>
      </c>
      <c r="C22" s="195">
        <v>3</v>
      </c>
      <c r="D22" s="195">
        <v>37</v>
      </c>
      <c r="E22" s="195">
        <v>9</v>
      </c>
      <c r="F22" s="195">
        <v>15</v>
      </c>
      <c r="G22" s="195">
        <v>1</v>
      </c>
      <c r="H22" s="195">
        <v>1</v>
      </c>
      <c r="I22" s="195">
        <v>0</v>
      </c>
      <c r="J22" s="195">
        <v>1</v>
      </c>
      <c r="K22" s="195">
        <v>0</v>
      </c>
      <c r="L22" s="551" t="s">
        <v>866</v>
      </c>
    </row>
    <row r="23" spans="1:12" s="50" customFormat="1" ht="18.95" customHeight="1" thickTop="1" thickBot="1">
      <c r="A23" s="552" t="s">
        <v>397</v>
      </c>
      <c r="B23" s="196">
        <v>23</v>
      </c>
      <c r="C23" s="196">
        <v>5</v>
      </c>
      <c r="D23" s="196">
        <v>33</v>
      </c>
      <c r="E23" s="196">
        <v>2</v>
      </c>
      <c r="F23" s="196">
        <v>3</v>
      </c>
      <c r="G23" s="196">
        <v>1</v>
      </c>
      <c r="H23" s="196">
        <v>2</v>
      </c>
      <c r="I23" s="196">
        <v>0</v>
      </c>
      <c r="J23" s="196">
        <v>0</v>
      </c>
      <c r="K23" s="196">
        <v>1</v>
      </c>
      <c r="L23" s="553" t="s">
        <v>151</v>
      </c>
    </row>
    <row r="24" spans="1:12" s="50" customFormat="1" ht="18.95" customHeight="1" thickTop="1" thickBot="1">
      <c r="A24" s="552" t="s">
        <v>867</v>
      </c>
      <c r="B24" s="196">
        <v>0</v>
      </c>
      <c r="C24" s="196">
        <v>0</v>
      </c>
      <c r="D24" s="196">
        <v>0</v>
      </c>
      <c r="E24" s="196">
        <v>0</v>
      </c>
      <c r="F24" s="196">
        <v>2</v>
      </c>
      <c r="G24" s="196">
        <v>4</v>
      </c>
      <c r="H24" s="196">
        <v>5</v>
      </c>
      <c r="I24" s="196">
        <v>5</v>
      </c>
      <c r="J24" s="196">
        <v>8</v>
      </c>
      <c r="K24" s="196">
        <v>0</v>
      </c>
      <c r="L24" s="553" t="s">
        <v>868</v>
      </c>
    </row>
    <row r="25" spans="1:12" s="50" customFormat="1" ht="18.95" customHeight="1" thickTop="1" thickBot="1">
      <c r="A25" s="550" t="s">
        <v>869</v>
      </c>
      <c r="B25" s="195">
        <v>0</v>
      </c>
      <c r="C25" s="195">
        <v>0</v>
      </c>
      <c r="D25" s="195">
        <v>0</v>
      </c>
      <c r="E25" s="195">
        <v>0</v>
      </c>
      <c r="F25" s="195">
        <v>0</v>
      </c>
      <c r="G25" s="195">
        <v>0</v>
      </c>
      <c r="H25" s="195">
        <v>0</v>
      </c>
      <c r="I25" s="195">
        <v>0</v>
      </c>
      <c r="J25" s="195">
        <v>0</v>
      </c>
      <c r="K25" s="195">
        <v>0</v>
      </c>
      <c r="L25" s="551" t="s">
        <v>875</v>
      </c>
    </row>
    <row r="26" spans="1:12" s="50" customFormat="1" ht="18.95" customHeight="1" thickTop="1" thickBot="1">
      <c r="A26" s="552" t="s">
        <v>870</v>
      </c>
      <c r="B26" s="196">
        <v>0</v>
      </c>
      <c r="C26" s="196">
        <v>9</v>
      </c>
      <c r="D26" s="196">
        <v>2</v>
      </c>
      <c r="E26" s="196">
        <v>0</v>
      </c>
      <c r="F26" s="196">
        <v>0</v>
      </c>
      <c r="G26" s="196">
        <v>3</v>
      </c>
      <c r="H26" s="196">
        <v>1</v>
      </c>
      <c r="I26" s="196">
        <v>3</v>
      </c>
      <c r="J26" s="196">
        <v>0</v>
      </c>
      <c r="K26" s="196">
        <v>0</v>
      </c>
      <c r="L26" s="553" t="s">
        <v>876</v>
      </c>
    </row>
    <row r="27" spans="1:12" s="50" customFormat="1" ht="18.95" customHeight="1" thickTop="1" thickBot="1">
      <c r="A27" s="554" t="s">
        <v>871</v>
      </c>
      <c r="B27" s="207">
        <v>2</v>
      </c>
      <c r="C27" s="207">
        <v>10</v>
      </c>
      <c r="D27" s="207">
        <v>2</v>
      </c>
      <c r="E27" s="207">
        <v>5</v>
      </c>
      <c r="F27" s="207">
        <v>2</v>
      </c>
      <c r="G27" s="207">
        <v>1</v>
      </c>
      <c r="H27" s="207">
        <v>3</v>
      </c>
      <c r="I27" s="207">
        <v>6</v>
      </c>
      <c r="J27" s="207">
        <v>0</v>
      </c>
      <c r="K27" s="207">
        <v>0</v>
      </c>
      <c r="L27" s="555" t="s">
        <v>877</v>
      </c>
    </row>
    <row r="28" spans="1:12" s="50" customFormat="1" ht="18.95" customHeight="1" thickTop="1" thickBot="1">
      <c r="A28" s="556" t="s">
        <v>872</v>
      </c>
      <c r="B28" s="208">
        <v>1</v>
      </c>
      <c r="C28" s="208">
        <v>6</v>
      </c>
      <c r="D28" s="208">
        <v>0</v>
      </c>
      <c r="E28" s="208">
        <v>1</v>
      </c>
      <c r="F28" s="208">
        <v>2</v>
      </c>
      <c r="G28" s="208">
        <v>5</v>
      </c>
      <c r="H28" s="208">
        <v>0</v>
      </c>
      <c r="I28" s="208">
        <v>2</v>
      </c>
      <c r="J28" s="208">
        <v>0</v>
      </c>
      <c r="K28" s="208">
        <v>1</v>
      </c>
      <c r="L28" s="557" t="s">
        <v>878</v>
      </c>
    </row>
    <row r="29" spans="1:12" s="50" customFormat="1" ht="18.95" customHeight="1" thickTop="1" thickBot="1">
      <c r="A29" s="554" t="s">
        <v>873</v>
      </c>
      <c r="B29" s="207">
        <v>0</v>
      </c>
      <c r="C29" s="207">
        <v>0</v>
      </c>
      <c r="D29" s="207">
        <v>4</v>
      </c>
      <c r="E29" s="207">
        <v>5</v>
      </c>
      <c r="F29" s="207">
        <v>3</v>
      </c>
      <c r="G29" s="207">
        <v>9</v>
      </c>
      <c r="H29" s="207">
        <v>3</v>
      </c>
      <c r="I29" s="207">
        <v>15</v>
      </c>
      <c r="J29" s="207">
        <v>4</v>
      </c>
      <c r="K29" s="207">
        <v>6</v>
      </c>
      <c r="L29" s="555" t="s">
        <v>879</v>
      </c>
    </row>
    <row r="30" spans="1:12" s="50" customFormat="1" ht="18.95" customHeight="1" thickTop="1">
      <c r="A30" s="556" t="s">
        <v>874</v>
      </c>
      <c r="B30" s="208">
        <v>3</v>
      </c>
      <c r="C30" s="208">
        <v>4</v>
      </c>
      <c r="D30" s="208">
        <v>2</v>
      </c>
      <c r="E30" s="208">
        <v>1</v>
      </c>
      <c r="F30" s="208">
        <v>0</v>
      </c>
      <c r="G30" s="208">
        <v>2</v>
      </c>
      <c r="H30" s="208">
        <v>1</v>
      </c>
      <c r="I30" s="208">
        <v>8</v>
      </c>
      <c r="J30" s="208">
        <v>0</v>
      </c>
      <c r="K30" s="208">
        <v>6</v>
      </c>
      <c r="L30" s="557" t="s">
        <v>880</v>
      </c>
    </row>
    <row r="31" spans="1:12" s="50" customFormat="1" ht="18.95" customHeight="1">
      <c r="A31" s="558" t="s">
        <v>38</v>
      </c>
      <c r="B31" s="403">
        <f t="shared" ref="B31:I31" si="0">SUM(B10:B30)</f>
        <v>53</v>
      </c>
      <c r="C31" s="403">
        <f t="shared" si="0"/>
        <v>37</v>
      </c>
      <c r="D31" s="403">
        <f t="shared" si="0"/>
        <v>80</v>
      </c>
      <c r="E31" s="403">
        <f t="shared" si="0"/>
        <v>23</v>
      </c>
      <c r="F31" s="403">
        <f t="shared" si="0"/>
        <v>27</v>
      </c>
      <c r="G31" s="403">
        <f t="shared" si="0"/>
        <v>26</v>
      </c>
      <c r="H31" s="403">
        <f t="shared" si="0"/>
        <v>16</v>
      </c>
      <c r="I31" s="403">
        <f t="shared" si="0"/>
        <v>39</v>
      </c>
      <c r="J31" s="403">
        <f t="shared" ref="J31:K31" si="1">SUM(J10:J30)</f>
        <v>13</v>
      </c>
      <c r="K31" s="403">
        <f t="shared" si="1"/>
        <v>14</v>
      </c>
      <c r="L31" s="559" t="s">
        <v>39</v>
      </c>
    </row>
    <row r="32" spans="1:12" s="50" customFormat="1" ht="15" customHeight="1" thickBot="1">
      <c r="A32" s="560" t="s">
        <v>966</v>
      </c>
      <c r="B32" s="209"/>
      <c r="C32" s="209"/>
      <c r="D32" s="209"/>
      <c r="E32" s="209"/>
      <c r="F32" s="209"/>
      <c r="G32" s="209"/>
      <c r="H32" s="209"/>
      <c r="I32" s="209"/>
      <c r="J32" s="209"/>
      <c r="K32" s="209"/>
      <c r="L32" s="561" t="s">
        <v>692</v>
      </c>
    </row>
    <row r="33" spans="1:12" s="50" customFormat="1" ht="15" customHeight="1" thickTop="1" thickBot="1">
      <c r="A33" s="552" t="s">
        <v>396</v>
      </c>
      <c r="B33" s="196">
        <v>52</v>
      </c>
      <c r="C33" s="196">
        <v>13</v>
      </c>
      <c r="D33" s="196">
        <v>46</v>
      </c>
      <c r="E33" s="196">
        <v>25</v>
      </c>
      <c r="F33" s="196">
        <v>50</v>
      </c>
      <c r="G33" s="196">
        <v>26</v>
      </c>
      <c r="H33" s="196">
        <v>37</v>
      </c>
      <c r="I33" s="196">
        <v>20</v>
      </c>
      <c r="J33" s="196">
        <v>37</v>
      </c>
      <c r="K33" s="196">
        <v>12</v>
      </c>
      <c r="L33" s="553" t="s">
        <v>395</v>
      </c>
    </row>
    <row r="34" spans="1:12" s="50" customFormat="1" ht="15" customHeight="1" thickTop="1" thickBot="1">
      <c r="A34" s="562" t="s">
        <v>394</v>
      </c>
      <c r="B34" s="210">
        <v>107</v>
      </c>
      <c r="C34" s="210">
        <v>16</v>
      </c>
      <c r="D34" s="210">
        <v>87</v>
      </c>
      <c r="E34" s="210">
        <v>14</v>
      </c>
      <c r="F34" s="210">
        <v>58</v>
      </c>
      <c r="G34" s="210">
        <v>17</v>
      </c>
      <c r="H34" s="210">
        <v>25</v>
      </c>
      <c r="I34" s="210">
        <v>0</v>
      </c>
      <c r="J34" s="210">
        <v>11</v>
      </c>
      <c r="K34" s="210">
        <v>4</v>
      </c>
      <c r="L34" s="563" t="s">
        <v>393</v>
      </c>
    </row>
    <row r="35" spans="1:12" s="50" customFormat="1" ht="15" customHeight="1" thickTop="1" thickBot="1">
      <c r="A35" s="552" t="s">
        <v>392</v>
      </c>
      <c r="B35" s="196">
        <v>32</v>
      </c>
      <c r="C35" s="196">
        <v>9</v>
      </c>
      <c r="D35" s="196">
        <v>27</v>
      </c>
      <c r="E35" s="196">
        <v>9</v>
      </c>
      <c r="F35" s="196">
        <v>12</v>
      </c>
      <c r="G35" s="196">
        <v>6</v>
      </c>
      <c r="H35" s="196">
        <v>4</v>
      </c>
      <c r="I35" s="196">
        <v>0</v>
      </c>
      <c r="J35" s="196">
        <v>1</v>
      </c>
      <c r="K35" s="196">
        <v>0</v>
      </c>
      <c r="L35" s="553" t="s">
        <v>391</v>
      </c>
    </row>
    <row r="36" spans="1:12" s="50" customFormat="1" ht="15" customHeight="1" thickTop="1" thickBot="1">
      <c r="A36" s="562" t="s">
        <v>390</v>
      </c>
      <c r="B36" s="210">
        <v>20</v>
      </c>
      <c r="C36" s="210">
        <v>1</v>
      </c>
      <c r="D36" s="210">
        <v>11</v>
      </c>
      <c r="E36" s="210">
        <v>0</v>
      </c>
      <c r="F36" s="210">
        <v>13</v>
      </c>
      <c r="G36" s="210">
        <v>1</v>
      </c>
      <c r="H36" s="210">
        <v>7</v>
      </c>
      <c r="I36" s="210">
        <v>3</v>
      </c>
      <c r="J36" s="210">
        <v>18</v>
      </c>
      <c r="K36" s="210">
        <v>6</v>
      </c>
      <c r="L36" s="563" t="s">
        <v>389</v>
      </c>
    </row>
    <row r="37" spans="1:12" s="50" customFormat="1" ht="15" customHeight="1" thickTop="1" thickBot="1">
      <c r="A37" s="552" t="s">
        <v>388</v>
      </c>
      <c r="B37" s="196">
        <v>0</v>
      </c>
      <c r="C37" s="196">
        <v>0</v>
      </c>
      <c r="D37" s="196">
        <v>0</v>
      </c>
      <c r="E37" s="196">
        <v>0</v>
      </c>
      <c r="F37" s="196">
        <v>3</v>
      </c>
      <c r="G37" s="196">
        <v>1</v>
      </c>
      <c r="H37" s="196">
        <v>33</v>
      </c>
      <c r="I37" s="196">
        <v>6</v>
      </c>
      <c r="J37" s="196">
        <v>24</v>
      </c>
      <c r="K37" s="196">
        <v>7</v>
      </c>
      <c r="L37" s="553" t="s">
        <v>387</v>
      </c>
    </row>
    <row r="38" spans="1:12" s="50" customFormat="1" ht="15" customHeight="1" thickTop="1" thickBot="1">
      <c r="A38" s="562" t="s">
        <v>386</v>
      </c>
      <c r="B38" s="210">
        <v>31</v>
      </c>
      <c r="C38" s="210">
        <v>24</v>
      </c>
      <c r="D38" s="210">
        <v>39</v>
      </c>
      <c r="E38" s="210">
        <v>22</v>
      </c>
      <c r="F38" s="210">
        <v>27</v>
      </c>
      <c r="G38" s="210">
        <v>10</v>
      </c>
      <c r="H38" s="210">
        <v>23</v>
      </c>
      <c r="I38" s="210">
        <v>29</v>
      </c>
      <c r="J38" s="210">
        <v>23</v>
      </c>
      <c r="K38" s="210">
        <v>22</v>
      </c>
      <c r="L38" s="563" t="s">
        <v>385</v>
      </c>
    </row>
    <row r="39" spans="1:12" s="50" customFormat="1" ht="15" customHeight="1" thickTop="1" thickBot="1">
      <c r="A39" s="552" t="s">
        <v>624</v>
      </c>
      <c r="B39" s="196">
        <v>23</v>
      </c>
      <c r="C39" s="196">
        <v>7</v>
      </c>
      <c r="D39" s="196">
        <v>14</v>
      </c>
      <c r="E39" s="196">
        <v>5</v>
      </c>
      <c r="F39" s="196">
        <v>32</v>
      </c>
      <c r="G39" s="196">
        <v>11</v>
      </c>
      <c r="H39" s="196">
        <v>29</v>
      </c>
      <c r="I39" s="196">
        <v>25</v>
      </c>
      <c r="J39" s="196">
        <v>32</v>
      </c>
      <c r="K39" s="196">
        <v>20</v>
      </c>
      <c r="L39" s="553" t="s">
        <v>625</v>
      </c>
    </row>
    <row r="40" spans="1:12" s="50" customFormat="1" ht="15" customHeight="1" thickTop="1" thickBot="1">
      <c r="A40" s="562" t="s">
        <v>967</v>
      </c>
      <c r="B40" s="210">
        <v>12</v>
      </c>
      <c r="C40" s="210">
        <v>8</v>
      </c>
      <c r="D40" s="210">
        <v>18</v>
      </c>
      <c r="E40" s="210">
        <v>13</v>
      </c>
      <c r="F40" s="210">
        <v>25</v>
      </c>
      <c r="G40" s="210">
        <v>33</v>
      </c>
      <c r="H40" s="210">
        <v>31</v>
      </c>
      <c r="I40" s="210">
        <v>34</v>
      </c>
      <c r="J40" s="210">
        <v>40</v>
      </c>
      <c r="K40" s="210">
        <v>42</v>
      </c>
      <c r="L40" s="563" t="s">
        <v>191</v>
      </c>
    </row>
    <row r="41" spans="1:12" s="50" customFormat="1" ht="15" customHeight="1" thickTop="1" thickBot="1">
      <c r="A41" s="552" t="s">
        <v>384</v>
      </c>
      <c r="B41" s="196">
        <v>3</v>
      </c>
      <c r="C41" s="196">
        <v>0</v>
      </c>
      <c r="D41" s="196">
        <v>0</v>
      </c>
      <c r="E41" s="196">
        <v>0</v>
      </c>
      <c r="F41" s="196">
        <v>0</v>
      </c>
      <c r="G41" s="196">
        <v>0</v>
      </c>
      <c r="H41" s="196">
        <v>0</v>
      </c>
      <c r="I41" s="196">
        <v>0</v>
      </c>
      <c r="J41" s="196">
        <v>0</v>
      </c>
      <c r="K41" s="196">
        <v>0</v>
      </c>
      <c r="L41" s="553" t="s">
        <v>693</v>
      </c>
    </row>
    <row r="42" spans="1:12" s="50" customFormat="1" ht="15" customHeight="1" thickTop="1" thickBot="1">
      <c r="A42" s="562" t="s">
        <v>383</v>
      </c>
      <c r="B42" s="210">
        <v>0</v>
      </c>
      <c r="C42" s="210">
        <v>2</v>
      </c>
      <c r="D42" s="210">
        <v>0</v>
      </c>
      <c r="E42" s="210">
        <v>0</v>
      </c>
      <c r="F42" s="210">
        <v>0</v>
      </c>
      <c r="G42" s="210">
        <v>0</v>
      </c>
      <c r="H42" s="210">
        <v>0</v>
      </c>
      <c r="I42" s="210">
        <v>0</v>
      </c>
      <c r="J42" s="210">
        <v>0</v>
      </c>
      <c r="K42" s="210">
        <v>0</v>
      </c>
      <c r="L42" s="563" t="s">
        <v>382</v>
      </c>
    </row>
    <row r="43" spans="1:12" s="50" customFormat="1" ht="15" customHeight="1" thickTop="1" thickBot="1">
      <c r="A43" s="552" t="s">
        <v>381</v>
      </c>
      <c r="B43" s="196">
        <v>0</v>
      </c>
      <c r="C43" s="196">
        <v>0</v>
      </c>
      <c r="D43" s="196">
        <v>0</v>
      </c>
      <c r="E43" s="196">
        <v>0</v>
      </c>
      <c r="F43" s="196">
        <v>0</v>
      </c>
      <c r="G43" s="196">
        <v>0</v>
      </c>
      <c r="H43" s="196">
        <v>0</v>
      </c>
      <c r="I43" s="196">
        <v>0</v>
      </c>
      <c r="J43" s="196">
        <v>0</v>
      </c>
      <c r="K43" s="196">
        <v>0</v>
      </c>
      <c r="L43" s="553" t="s">
        <v>380</v>
      </c>
    </row>
    <row r="44" spans="1:12" s="50" customFormat="1" ht="15" customHeight="1" thickTop="1" thickBot="1">
      <c r="A44" s="562" t="s">
        <v>379</v>
      </c>
      <c r="B44" s="210">
        <v>0</v>
      </c>
      <c r="C44" s="210">
        <v>2</v>
      </c>
      <c r="D44" s="210">
        <v>2</v>
      </c>
      <c r="E44" s="210">
        <v>4</v>
      </c>
      <c r="F44" s="210">
        <v>2</v>
      </c>
      <c r="G44" s="210">
        <v>7</v>
      </c>
      <c r="H44" s="210">
        <v>2</v>
      </c>
      <c r="I44" s="210">
        <v>0</v>
      </c>
      <c r="J44" s="210">
        <v>1</v>
      </c>
      <c r="K44" s="210">
        <v>7</v>
      </c>
      <c r="L44" s="563" t="s">
        <v>378</v>
      </c>
    </row>
    <row r="45" spans="1:12" s="50" customFormat="1" ht="15" customHeight="1" thickTop="1" thickBot="1">
      <c r="A45" s="552" t="s">
        <v>377</v>
      </c>
      <c r="B45" s="196">
        <v>0</v>
      </c>
      <c r="C45" s="196">
        <v>0</v>
      </c>
      <c r="D45" s="196">
        <v>0</v>
      </c>
      <c r="E45" s="196">
        <v>0</v>
      </c>
      <c r="F45" s="196">
        <v>0</v>
      </c>
      <c r="G45" s="196">
        <v>0</v>
      </c>
      <c r="H45" s="196">
        <v>0</v>
      </c>
      <c r="I45" s="196">
        <v>0</v>
      </c>
      <c r="J45" s="196">
        <v>0</v>
      </c>
      <c r="K45" s="196">
        <v>0</v>
      </c>
      <c r="L45" s="553" t="s">
        <v>376</v>
      </c>
    </row>
    <row r="46" spans="1:12" s="50" customFormat="1" ht="15" customHeight="1" thickTop="1" thickBot="1">
      <c r="A46" s="562" t="s">
        <v>375</v>
      </c>
      <c r="B46" s="210">
        <v>0</v>
      </c>
      <c r="C46" s="210">
        <v>0</v>
      </c>
      <c r="D46" s="210">
        <v>0</v>
      </c>
      <c r="E46" s="210">
        <v>0</v>
      </c>
      <c r="F46" s="210">
        <v>0</v>
      </c>
      <c r="G46" s="210">
        <v>0</v>
      </c>
      <c r="H46" s="210">
        <v>0</v>
      </c>
      <c r="I46" s="210">
        <v>0</v>
      </c>
      <c r="J46" s="210">
        <v>0</v>
      </c>
      <c r="K46" s="210">
        <v>0</v>
      </c>
      <c r="L46" s="563" t="s">
        <v>374</v>
      </c>
    </row>
    <row r="47" spans="1:12" s="50" customFormat="1" ht="15" customHeight="1" thickTop="1" thickBot="1">
      <c r="A47" s="552" t="s">
        <v>373</v>
      </c>
      <c r="B47" s="196">
        <v>4</v>
      </c>
      <c r="C47" s="196">
        <v>4</v>
      </c>
      <c r="D47" s="196">
        <v>2</v>
      </c>
      <c r="E47" s="196">
        <v>3</v>
      </c>
      <c r="F47" s="196">
        <v>1</v>
      </c>
      <c r="G47" s="196">
        <v>0</v>
      </c>
      <c r="H47" s="196">
        <v>2</v>
      </c>
      <c r="I47" s="196">
        <v>0</v>
      </c>
      <c r="J47" s="196">
        <v>2</v>
      </c>
      <c r="K47" s="196">
        <v>8</v>
      </c>
      <c r="L47" s="553" t="s">
        <v>372</v>
      </c>
    </row>
    <row r="48" spans="1:12" s="50" customFormat="1" ht="15" customHeight="1" thickTop="1" thickBot="1">
      <c r="A48" s="562" t="s">
        <v>371</v>
      </c>
      <c r="B48" s="210">
        <v>3</v>
      </c>
      <c r="C48" s="210">
        <v>20</v>
      </c>
      <c r="D48" s="210">
        <v>3</v>
      </c>
      <c r="E48" s="210">
        <v>21</v>
      </c>
      <c r="F48" s="210">
        <v>4</v>
      </c>
      <c r="G48" s="210">
        <v>14</v>
      </c>
      <c r="H48" s="210">
        <v>2</v>
      </c>
      <c r="I48" s="210">
        <v>17</v>
      </c>
      <c r="J48" s="210">
        <v>1</v>
      </c>
      <c r="K48" s="210">
        <v>13</v>
      </c>
      <c r="L48" s="563" t="s">
        <v>370</v>
      </c>
    </row>
    <row r="49" spans="1:12" s="50" customFormat="1" ht="15" customHeight="1" thickTop="1" thickBot="1">
      <c r="A49" s="552" t="s">
        <v>369</v>
      </c>
      <c r="B49" s="196">
        <v>0</v>
      </c>
      <c r="C49" s="196">
        <v>0</v>
      </c>
      <c r="D49" s="196">
        <v>0</v>
      </c>
      <c r="E49" s="196">
        <v>0</v>
      </c>
      <c r="F49" s="196">
        <v>0</v>
      </c>
      <c r="G49" s="196">
        <v>0</v>
      </c>
      <c r="H49" s="196">
        <v>0</v>
      </c>
      <c r="I49" s="196">
        <v>0</v>
      </c>
      <c r="J49" s="196">
        <v>0</v>
      </c>
      <c r="K49" s="196">
        <v>0</v>
      </c>
      <c r="L49" s="553" t="s">
        <v>234</v>
      </c>
    </row>
    <row r="50" spans="1:12" s="50" customFormat="1" ht="15" customHeight="1" thickTop="1" thickBot="1">
      <c r="A50" s="562" t="s">
        <v>231</v>
      </c>
      <c r="B50" s="210">
        <v>0</v>
      </c>
      <c r="C50" s="210">
        <v>0</v>
      </c>
      <c r="D50" s="210">
        <v>0</v>
      </c>
      <c r="E50" s="210">
        <v>0</v>
      </c>
      <c r="F50" s="210">
        <v>0</v>
      </c>
      <c r="G50" s="210">
        <v>0</v>
      </c>
      <c r="H50" s="210">
        <v>0</v>
      </c>
      <c r="I50" s="210">
        <v>0</v>
      </c>
      <c r="J50" s="210">
        <v>0</v>
      </c>
      <c r="K50" s="210">
        <v>0</v>
      </c>
      <c r="L50" s="563" t="s">
        <v>235</v>
      </c>
    </row>
    <row r="51" spans="1:12" s="50" customFormat="1" ht="15" customHeight="1" thickTop="1" thickBot="1">
      <c r="A51" s="552" t="s">
        <v>232</v>
      </c>
      <c r="B51" s="196">
        <v>5</v>
      </c>
      <c r="C51" s="196">
        <v>7</v>
      </c>
      <c r="D51" s="196">
        <v>1</v>
      </c>
      <c r="E51" s="196">
        <v>4</v>
      </c>
      <c r="F51" s="196">
        <v>1</v>
      </c>
      <c r="G51" s="196">
        <v>9</v>
      </c>
      <c r="H51" s="196">
        <v>5</v>
      </c>
      <c r="I51" s="196">
        <v>7</v>
      </c>
      <c r="J51" s="196">
        <v>3</v>
      </c>
      <c r="K51" s="196">
        <v>11</v>
      </c>
      <c r="L51" s="553" t="s">
        <v>368</v>
      </c>
    </row>
    <row r="52" spans="1:12" s="50" customFormat="1" ht="15" customHeight="1" thickTop="1" thickBot="1">
      <c r="A52" s="562" t="s">
        <v>233</v>
      </c>
      <c r="B52" s="210">
        <v>0</v>
      </c>
      <c r="C52" s="210">
        <v>3</v>
      </c>
      <c r="D52" s="210">
        <v>3</v>
      </c>
      <c r="E52" s="210">
        <v>3</v>
      </c>
      <c r="F52" s="210">
        <v>3</v>
      </c>
      <c r="G52" s="210">
        <v>2</v>
      </c>
      <c r="H52" s="210">
        <v>9</v>
      </c>
      <c r="I52" s="210">
        <v>7</v>
      </c>
      <c r="J52" s="210">
        <v>8</v>
      </c>
      <c r="K52" s="210">
        <v>7</v>
      </c>
      <c r="L52" s="563" t="s">
        <v>565</v>
      </c>
    </row>
    <row r="53" spans="1:12" s="50" customFormat="1" ht="15" customHeight="1" thickTop="1" thickBot="1">
      <c r="A53" s="564" t="s">
        <v>743</v>
      </c>
      <c r="B53" s="197" t="s">
        <v>820</v>
      </c>
      <c r="C53" s="197" t="s">
        <v>820</v>
      </c>
      <c r="D53" s="197">
        <v>3</v>
      </c>
      <c r="E53" s="197">
        <v>0</v>
      </c>
      <c r="F53" s="197">
        <v>3</v>
      </c>
      <c r="G53" s="197">
        <v>4</v>
      </c>
      <c r="H53" s="197">
        <v>4</v>
      </c>
      <c r="I53" s="197">
        <v>5</v>
      </c>
      <c r="J53" s="197">
        <v>1</v>
      </c>
      <c r="K53" s="197">
        <v>8</v>
      </c>
      <c r="L53" s="565" t="s">
        <v>744</v>
      </c>
    </row>
    <row r="54" spans="1:12" s="50" customFormat="1" ht="15" customHeight="1" thickTop="1" thickBot="1">
      <c r="A54" s="562" t="s">
        <v>1272</v>
      </c>
      <c r="B54" s="210" t="s">
        <v>820</v>
      </c>
      <c r="C54" s="210" t="s">
        <v>820</v>
      </c>
      <c r="D54" s="210" t="s">
        <v>820</v>
      </c>
      <c r="E54" s="210" t="s">
        <v>820</v>
      </c>
      <c r="F54" s="210" t="s">
        <v>820</v>
      </c>
      <c r="G54" s="210" t="s">
        <v>820</v>
      </c>
      <c r="H54" s="210" t="s">
        <v>820</v>
      </c>
      <c r="I54" s="210" t="s">
        <v>820</v>
      </c>
      <c r="J54" s="210">
        <v>5</v>
      </c>
      <c r="K54" s="210">
        <v>6</v>
      </c>
      <c r="L54" s="563" t="s">
        <v>1276</v>
      </c>
    </row>
    <row r="55" spans="1:12" s="50" customFormat="1" ht="15" customHeight="1" thickTop="1" thickBot="1">
      <c r="A55" s="564" t="s">
        <v>1273</v>
      </c>
      <c r="B55" s="197" t="s">
        <v>820</v>
      </c>
      <c r="C55" s="197" t="s">
        <v>820</v>
      </c>
      <c r="D55" s="197" t="s">
        <v>820</v>
      </c>
      <c r="E55" s="197" t="s">
        <v>820</v>
      </c>
      <c r="F55" s="197">
        <v>3</v>
      </c>
      <c r="G55" s="197">
        <v>1</v>
      </c>
      <c r="H55" s="197">
        <v>4</v>
      </c>
      <c r="I55" s="197">
        <v>1</v>
      </c>
      <c r="J55" s="197">
        <v>1</v>
      </c>
      <c r="K55" s="197">
        <v>6</v>
      </c>
      <c r="L55" s="565" t="s">
        <v>1277</v>
      </c>
    </row>
    <row r="56" spans="1:12" s="50" customFormat="1" ht="15" customHeight="1" thickTop="1" thickBot="1">
      <c r="A56" s="562" t="s">
        <v>1274</v>
      </c>
      <c r="B56" s="210" t="s">
        <v>820</v>
      </c>
      <c r="C56" s="210" t="s">
        <v>820</v>
      </c>
      <c r="D56" s="210" t="s">
        <v>820</v>
      </c>
      <c r="E56" s="210" t="s">
        <v>820</v>
      </c>
      <c r="F56" s="210" t="s">
        <v>820</v>
      </c>
      <c r="G56" s="210" t="s">
        <v>820</v>
      </c>
      <c r="H56" s="210">
        <v>2</v>
      </c>
      <c r="I56" s="210">
        <v>2</v>
      </c>
      <c r="J56" s="210">
        <v>0</v>
      </c>
      <c r="K56" s="210">
        <v>7</v>
      </c>
      <c r="L56" s="563" t="s">
        <v>1278</v>
      </c>
    </row>
    <row r="57" spans="1:12" s="50" customFormat="1" ht="15" customHeight="1" thickTop="1" thickBot="1">
      <c r="A57" s="564" t="s">
        <v>1269</v>
      </c>
      <c r="B57" s="197" t="s">
        <v>820</v>
      </c>
      <c r="C57" s="197" t="s">
        <v>820</v>
      </c>
      <c r="D57" s="197" t="s">
        <v>820</v>
      </c>
      <c r="E57" s="197" t="s">
        <v>820</v>
      </c>
      <c r="F57" s="197" t="s">
        <v>820</v>
      </c>
      <c r="G57" s="197" t="s">
        <v>820</v>
      </c>
      <c r="H57" s="197">
        <v>0</v>
      </c>
      <c r="I57" s="197">
        <v>1</v>
      </c>
      <c r="J57" s="197">
        <v>5</v>
      </c>
      <c r="K57" s="197">
        <v>7</v>
      </c>
      <c r="L57" s="565" t="s">
        <v>1270</v>
      </c>
    </row>
    <row r="58" spans="1:12" s="50" customFormat="1" ht="15" customHeight="1" thickTop="1" thickBot="1">
      <c r="A58" s="562" t="s">
        <v>1271</v>
      </c>
      <c r="B58" s="210" t="s">
        <v>820</v>
      </c>
      <c r="C58" s="210" t="s">
        <v>820</v>
      </c>
      <c r="D58" s="210" t="s">
        <v>820</v>
      </c>
      <c r="E58" s="210" t="s">
        <v>820</v>
      </c>
      <c r="F58" s="210" t="s">
        <v>820</v>
      </c>
      <c r="G58" s="210" t="s">
        <v>820</v>
      </c>
      <c r="H58" s="210" t="s">
        <v>820</v>
      </c>
      <c r="I58" s="210" t="s">
        <v>820</v>
      </c>
      <c r="J58" s="210">
        <v>6</v>
      </c>
      <c r="K58" s="210">
        <v>5</v>
      </c>
      <c r="L58" s="563" t="s">
        <v>1279</v>
      </c>
    </row>
    <row r="59" spans="1:12" s="50" customFormat="1" ht="15" customHeight="1" thickTop="1">
      <c r="A59" s="564" t="s">
        <v>1275</v>
      </c>
      <c r="B59" s="197" t="s">
        <v>820</v>
      </c>
      <c r="C59" s="197" t="s">
        <v>820</v>
      </c>
      <c r="D59" s="197" t="s">
        <v>820</v>
      </c>
      <c r="E59" s="197" t="s">
        <v>820</v>
      </c>
      <c r="F59" s="197" t="s">
        <v>820</v>
      </c>
      <c r="G59" s="197" t="s">
        <v>820</v>
      </c>
      <c r="H59" s="197" t="s">
        <v>820</v>
      </c>
      <c r="I59" s="197" t="s">
        <v>820</v>
      </c>
      <c r="J59" s="197">
        <v>1</v>
      </c>
      <c r="K59" s="197">
        <v>3</v>
      </c>
      <c r="L59" s="565" t="s">
        <v>1280</v>
      </c>
    </row>
    <row r="60" spans="1:12" s="50" customFormat="1" ht="15" customHeight="1">
      <c r="A60" s="569" t="s">
        <v>38</v>
      </c>
      <c r="B60" s="404">
        <f t="shared" ref="B60:I60" si="2">SUM(B33:B59)</f>
        <v>292</v>
      </c>
      <c r="C60" s="404">
        <f t="shared" si="2"/>
        <v>116</v>
      </c>
      <c r="D60" s="404">
        <f t="shared" si="2"/>
        <v>256</v>
      </c>
      <c r="E60" s="404">
        <f t="shared" si="2"/>
        <v>123</v>
      </c>
      <c r="F60" s="404">
        <f t="shared" si="2"/>
        <v>237</v>
      </c>
      <c r="G60" s="404">
        <f t="shared" si="2"/>
        <v>142</v>
      </c>
      <c r="H60" s="404">
        <f t="shared" si="2"/>
        <v>219</v>
      </c>
      <c r="I60" s="404">
        <f t="shared" si="2"/>
        <v>157</v>
      </c>
      <c r="J60" s="404">
        <f t="shared" ref="J60:K60" si="3">SUM(J33:J59)</f>
        <v>220</v>
      </c>
      <c r="K60" s="404">
        <f t="shared" si="3"/>
        <v>201</v>
      </c>
      <c r="L60" s="570" t="s">
        <v>39</v>
      </c>
    </row>
    <row r="61" spans="1:12" s="50" customFormat="1" ht="15" customHeight="1" thickBot="1">
      <c r="A61" s="560" t="s">
        <v>367</v>
      </c>
      <c r="B61" s="209"/>
      <c r="C61" s="209"/>
      <c r="D61" s="209"/>
      <c r="E61" s="209"/>
      <c r="F61" s="209"/>
      <c r="G61" s="209"/>
      <c r="H61" s="209"/>
      <c r="I61" s="209"/>
      <c r="J61" s="209"/>
      <c r="K61" s="209"/>
      <c r="L61" s="561" t="s">
        <v>152</v>
      </c>
    </row>
    <row r="62" spans="1:12" s="50" customFormat="1" ht="15" customHeight="1" thickTop="1" thickBot="1">
      <c r="A62" s="552" t="s">
        <v>366</v>
      </c>
      <c r="B62" s="196">
        <v>44</v>
      </c>
      <c r="C62" s="196">
        <v>25</v>
      </c>
      <c r="D62" s="196">
        <v>26</v>
      </c>
      <c r="E62" s="196">
        <v>18</v>
      </c>
      <c r="F62" s="196">
        <v>18</v>
      </c>
      <c r="G62" s="196">
        <v>3</v>
      </c>
      <c r="H62" s="196">
        <v>26</v>
      </c>
      <c r="I62" s="196">
        <v>11</v>
      </c>
      <c r="J62" s="196">
        <v>51</v>
      </c>
      <c r="K62" s="196">
        <v>17</v>
      </c>
      <c r="L62" s="553" t="s">
        <v>189</v>
      </c>
    </row>
    <row r="63" spans="1:12" s="50" customFormat="1" ht="15" customHeight="1" thickTop="1" thickBot="1">
      <c r="A63" s="550" t="s">
        <v>187</v>
      </c>
      <c r="B63" s="195">
        <v>32</v>
      </c>
      <c r="C63" s="195">
        <v>12</v>
      </c>
      <c r="D63" s="195">
        <v>24</v>
      </c>
      <c r="E63" s="195">
        <v>6</v>
      </c>
      <c r="F63" s="195">
        <v>13</v>
      </c>
      <c r="G63" s="195">
        <v>3</v>
      </c>
      <c r="H63" s="195">
        <v>3</v>
      </c>
      <c r="I63" s="195">
        <v>0</v>
      </c>
      <c r="J63" s="195">
        <v>2</v>
      </c>
      <c r="K63" s="195">
        <v>1</v>
      </c>
      <c r="L63" s="551" t="s">
        <v>188</v>
      </c>
    </row>
    <row r="64" spans="1:12" s="50" customFormat="1" ht="15" customHeight="1" thickTop="1" thickBot="1">
      <c r="A64" s="564" t="s">
        <v>247</v>
      </c>
      <c r="B64" s="197">
        <v>1</v>
      </c>
      <c r="C64" s="197">
        <v>0</v>
      </c>
      <c r="D64" s="197">
        <v>0</v>
      </c>
      <c r="E64" s="197">
        <v>1</v>
      </c>
      <c r="F64" s="197">
        <v>2</v>
      </c>
      <c r="G64" s="197">
        <v>3</v>
      </c>
      <c r="H64" s="197">
        <v>39</v>
      </c>
      <c r="I64" s="197">
        <v>20</v>
      </c>
      <c r="J64" s="197">
        <v>40</v>
      </c>
      <c r="K64" s="197">
        <v>18</v>
      </c>
      <c r="L64" s="565" t="s">
        <v>249</v>
      </c>
    </row>
    <row r="65" spans="1:12" s="50" customFormat="1" ht="15" customHeight="1" thickTop="1">
      <c r="A65" s="554" t="s">
        <v>1281</v>
      </c>
      <c r="B65" s="210" t="s">
        <v>820</v>
      </c>
      <c r="C65" s="210" t="s">
        <v>820</v>
      </c>
      <c r="D65" s="210" t="s">
        <v>820</v>
      </c>
      <c r="E65" s="210" t="s">
        <v>820</v>
      </c>
      <c r="F65" s="210" t="s">
        <v>820</v>
      </c>
      <c r="G65" s="210" t="s">
        <v>820</v>
      </c>
      <c r="H65" s="210" t="s">
        <v>820</v>
      </c>
      <c r="I65" s="210" t="s">
        <v>820</v>
      </c>
      <c r="J65" s="207">
        <v>3</v>
      </c>
      <c r="K65" s="207">
        <v>2</v>
      </c>
      <c r="L65" s="555" t="s">
        <v>1282</v>
      </c>
    </row>
    <row r="66" spans="1:12" s="50" customFormat="1" ht="15" customHeight="1">
      <c r="A66" s="566" t="s">
        <v>38</v>
      </c>
      <c r="B66" s="405">
        <f t="shared" ref="B66:I66" si="4">SUM(B62:B65)</f>
        <v>77</v>
      </c>
      <c r="C66" s="405">
        <f t="shared" si="4"/>
        <v>37</v>
      </c>
      <c r="D66" s="405">
        <f t="shared" si="4"/>
        <v>50</v>
      </c>
      <c r="E66" s="405">
        <f t="shared" si="4"/>
        <v>25</v>
      </c>
      <c r="F66" s="405">
        <f t="shared" si="4"/>
        <v>33</v>
      </c>
      <c r="G66" s="405">
        <f t="shared" si="4"/>
        <v>9</v>
      </c>
      <c r="H66" s="405">
        <f t="shared" si="4"/>
        <v>68</v>
      </c>
      <c r="I66" s="405">
        <f t="shared" si="4"/>
        <v>31</v>
      </c>
      <c r="J66" s="405">
        <f t="shared" ref="J66:K66" si="5">SUM(J62:J65)</f>
        <v>96</v>
      </c>
      <c r="K66" s="405">
        <f t="shared" si="5"/>
        <v>38</v>
      </c>
      <c r="L66" s="567" t="s">
        <v>9</v>
      </c>
    </row>
    <row r="67" spans="1:12" s="50" customFormat="1" ht="15" customHeight="1" thickBot="1">
      <c r="A67" s="568" t="s">
        <v>222</v>
      </c>
      <c r="B67" s="211"/>
      <c r="C67" s="211"/>
      <c r="D67" s="211"/>
      <c r="E67" s="211"/>
      <c r="F67" s="211"/>
      <c r="G67" s="211"/>
      <c r="H67" s="211"/>
      <c r="I67" s="211"/>
      <c r="J67" s="211"/>
      <c r="K67" s="211"/>
      <c r="L67" s="779" t="s">
        <v>236</v>
      </c>
    </row>
    <row r="68" spans="1:12" s="50" customFormat="1" ht="15" customHeight="1" thickTop="1" thickBot="1">
      <c r="A68" s="550" t="s">
        <v>365</v>
      </c>
      <c r="B68" s="195">
        <v>32</v>
      </c>
      <c r="C68" s="195">
        <v>5</v>
      </c>
      <c r="D68" s="195">
        <v>25</v>
      </c>
      <c r="E68" s="195">
        <v>4</v>
      </c>
      <c r="F68" s="195">
        <v>47</v>
      </c>
      <c r="G68" s="195">
        <v>11</v>
      </c>
      <c r="H68" s="195">
        <v>73</v>
      </c>
      <c r="I68" s="195">
        <v>17</v>
      </c>
      <c r="J68" s="195">
        <v>82</v>
      </c>
      <c r="K68" s="195">
        <v>24</v>
      </c>
      <c r="L68" s="551" t="s">
        <v>244</v>
      </c>
    </row>
    <row r="69" spans="1:12" s="50" customFormat="1" ht="15" customHeight="1" thickTop="1" thickBot="1">
      <c r="A69" s="552" t="s">
        <v>364</v>
      </c>
      <c r="B69" s="196">
        <v>0</v>
      </c>
      <c r="C69" s="196">
        <v>0</v>
      </c>
      <c r="D69" s="196">
        <v>0</v>
      </c>
      <c r="E69" s="196">
        <v>0</v>
      </c>
      <c r="F69" s="196">
        <v>0</v>
      </c>
      <c r="G69" s="196">
        <v>0</v>
      </c>
      <c r="H69" s="196">
        <v>0</v>
      </c>
      <c r="I69" s="196">
        <v>0</v>
      </c>
      <c r="J69" s="196">
        <v>0</v>
      </c>
      <c r="K69" s="196">
        <v>0</v>
      </c>
      <c r="L69" s="553" t="s">
        <v>245</v>
      </c>
    </row>
    <row r="70" spans="1:12" s="50" customFormat="1" ht="15" customHeight="1" thickTop="1">
      <c r="A70" s="554" t="s">
        <v>246</v>
      </c>
      <c r="B70" s="207">
        <v>1</v>
      </c>
      <c r="C70" s="207">
        <v>0</v>
      </c>
      <c r="D70" s="207">
        <v>0</v>
      </c>
      <c r="E70" s="207">
        <v>0</v>
      </c>
      <c r="F70" s="207">
        <v>0</v>
      </c>
      <c r="G70" s="207">
        <v>0</v>
      </c>
      <c r="H70" s="207">
        <v>0</v>
      </c>
      <c r="I70" s="207">
        <v>0</v>
      </c>
      <c r="J70" s="207">
        <v>0</v>
      </c>
      <c r="K70" s="207">
        <v>0</v>
      </c>
      <c r="L70" s="555" t="s">
        <v>248</v>
      </c>
    </row>
    <row r="71" spans="1:12" s="50" customFormat="1" ht="15" customHeight="1">
      <c r="A71" s="569" t="s">
        <v>38</v>
      </c>
      <c r="B71" s="404">
        <f t="shared" ref="B71:I71" si="6">SUM(B68:B70)</f>
        <v>33</v>
      </c>
      <c r="C71" s="404">
        <f t="shared" si="6"/>
        <v>5</v>
      </c>
      <c r="D71" s="404">
        <f t="shared" si="6"/>
        <v>25</v>
      </c>
      <c r="E71" s="404">
        <f t="shared" si="6"/>
        <v>4</v>
      </c>
      <c r="F71" s="404">
        <f t="shared" si="6"/>
        <v>47</v>
      </c>
      <c r="G71" s="404">
        <f t="shared" si="6"/>
        <v>11</v>
      </c>
      <c r="H71" s="404">
        <f t="shared" si="6"/>
        <v>73</v>
      </c>
      <c r="I71" s="404">
        <f t="shared" si="6"/>
        <v>17</v>
      </c>
      <c r="J71" s="404">
        <f t="shared" ref="J71:K71" si="7">SUM(J68:J70)</f>
        <v>82</v>
      </c>
      <c r="K71" s="404">
        <f t="shared" si="7"/>
        <v>24</v>
      </c>
      <c r="L71" s="570" t="s">
        <v>39</v>
      </c>
    </row>
    <row r="72" spans="1:12" s="50" customFormat="1" ht="15" customHeight="1" thickBot="1">
      <c r="A72" s="560" t="s">
        <v>363</v>
      </c>
      <c r="B72" s="209"/>
      <c r="C72" s="209"/>
      <c r="D72" s="209"/>
      <c r="E72" s="209"/>
      <c r="F72" s="209"/>
      <c r="G72" s="209"/>
      <c r="H72" s="209"/>
      <c r="I72" s="209"/>
      <c r="J72" s="209"/>
      <c r="K72" s="209"/>
      <c r="L72" s="561" t="s">
        <v>153</v>
      </c>
    </row>
    <row r="73" spans="1:12" s="50" customFormat="1" ht="15" customHeight="1" thickTop="1" thickBot="1">
      <c r="A73" s="552" t="s">
        <v>362</v>
      </c>
      <c r="B73" s="196">
        <v>5</v>
      </c>
      <c r="C73" s="196">
        <v>13</v>
      </c>
      <c r="D73" s="196">
        <v>2</v>
      </c>
      <c r="E73" s="196">
        <v>9</v>
      </c>
      <c r="F73" s="196">
        <v>7</v>
      </c>
      <c r="G73" s="196">
        <v>14</v>
      </c>
      <c r="H73" s="196">
        <v>7</v>
      </c>
      <c r="I73" s="196">
        <v>13</v>
      </c>
      <c r="J73" s="196">
        <v>4</v>
      </c>
      <c r="K73" s="196">
        <v>26</v>
      </c>
      <c r="L73" s="553" t="s">
        <v>361</v>
      </c>
    </row>
    <row r="74" spans="1:12" s="50" customFormat="1" ht="15" customHeight="1" thickTop="1" thickBot="1">
      <c r="A74" s="550" t="s">
        <v>360</v>
      </c>
      <c r="B74" s="195">
        <v>5</v>
      </c>
      <c r="C74" s="195">
        <v>10</v>
      </c>
      <c r="D74" s="195">
        <v>10</v>
      </c>
      <c r="E74" s="195">
        <v>31</v>
      </c>
      <c r="F74" s="195">
        <v>5</v>
      </c>
      <c r="G74" s="195">
        <v>19</v>
      </c>
      <c r="H74" s="195">
        <v>4</v>
      </c>
      <c r="I74" s="195">
        <v>31</v>
      </c>
      <c r="J74" s="195">
        <v>4</v>
      </c>
      <c r="K74" s="195">
        <v>29</v>
      </c>
      <c r="L74" s="551" t="s">
        <v>359</v>
      </c>
    </row>
    <row r="75" spans="1:12" s="50" customFormat="1" ht="15" customHeight="1" thickTop="1" thickBot="1">
      <c r="A75" s="552" t="s">
        <v>358</v>
      </c>
      <c r="B75" s="196">
        <v>1</v>
      </c>
      <c r="C75" s="196">
        <v>21</v>
      </c>
      <c r="D75" s="196">
        <v>7</v>
      </c>
      <c r="E75" s="196">
        <v>12</v>
      </c>
      <c r="F75" s="196">
        <v>3</v>
      </c>
      <c r="G75" s="196">
        <v>25</v>
      </c>
      <c r="H75" s="196">
        <v>1</v>
      </c>
      <c r="I75" s="196">
        <v>14</v>
      </c>
      <c r="J75" s="196">
        <v>7</v>
      </c>
      <c r="K75" s="196">
        <v>32</v>
      </c>
      <c r="L75" s="553" t="s">
        <v>357</v>
      </c>
    </row>
    <row r="76" spans="1:12" s="50" customFormat="1" ht="15" customHeight="1" thickTop="1" thickBot="1">
      <c r="A76" s="550" t="s">
        <v>601</v>
      </c>
      <c r="B76" s="195">
        <v>6</v>
      </c>
      <c r="C76" s="195">
        <v>8</v>
      </c>
      <c r="D76" s="195">
        <v>8</v>
      </c>
      <c r="E76" s="195">
        <v>9</v>
      </c>
      <c r="F76" s="195">
        <v>11</v>
      </c>
      <c r="G76" s="195">
        <v>0</v>
      </c>
      <c r="H76" s="195">
        <v>8</v>
      </c>
      <c r="I76" s="195">
        <v>9</v>
      </c>
      <c r="J76" s="195">
        <v>5</v>
      </c>
      <c r="K76" s="195">
        <v>8</v>
      </c>
      <c r="L76" s="551" t="s">
        <v>745</v>
      </c>
    </row>
    <row r="77" spans="1:12" s="50" customFormat="1" ht="15" customHeight="1" thickTop="1" thickBot="1">
      <c r="A77" s="552" t="s">
        <v>746</v>
      </c>
      <c r="B77" s="196">
        <v>12</v>
      </c>
      <c r="C77" s="196">
        <v>14</v>
      </c>
      <c r="D77" s="196">
        <v>9</v>
      </c>
      <c r="E77" s="196">
        <v>34</v>
      </c>
      <c r="F77" s="196">
        <v>6</v>
      </c>
      <c r="G77" s="196">
        <v>22</v>
      </c>
      <c r="H77" s="196">
        <v>4</v>
      </c>
      <c r="I77" s="196">
        <v>21</v>
      </c>
      <c r="J77" s="196">
        <v>8</v>
      </c>
      <c r="K77" s="196">
        <v>31</v>
      </c>
      <c r="L77" s="553" t="s">
        <v>751</v>
      </c>
    </row>
    <row r="78" spans="1:12" s="50" customFormat="1" ht="15" customHeight="1" thickTop="1" thickBot="1">
      <c r="A78" s="550" t="s">
        <v>747</v>
      </c>
      <c r="B78" s="195">
        <v>8</v>
      </c>
      <c r="C78" s="195">
        <v>14</v>
      </c>
      <c r="D78" s="195">
        <v>11</v>
      </c>
      <c r="E78" s="195">
        <v>7</v>
      </c>
      <c r="F78" s="195">
        <v>6</v>
      </c>
      <c r="G78" s="195">
        <v>19</v>
      </c>
      <c r="H78" s="195">
        <v>9</v>
      </c>
      <c r="I78" s="195">
        <v>18</v>
      </c>
      <c r="J78" s="195">
        <v>11</v>
      </c>
      <c r="K78" s="195">
        <v>21</v>
      </c>
      <c r="L78" s="551" t="s">
        <v>752</v>
      </c>
    </row>
    <row r="79" spans="1:12" s="50" customFormat="1" ht="15" customHeight="1" thickTop="1" thickBot="1">
      <c r="A79" s="552" t="s">
        <v>748</v>
      </c>
      <c r="B79" s="196">
        <v>18</v>
      </c>
      <c r="C79" s="196">
        <v>7</v>
      </c>
      <c r="D79" s="196">
        <v>10</v>
      </c>
      <c r="E79" s="196">
        <v>5</v>
      </c>
      <c r="F79" s="196">
        <v>12</v>
      </c>
      <c r="G79" s="196">
        <v>21</v>
      </c>
      <c r="H79" s="196">
        <v>6</v>
      </c>
      <c r="I79" s="196">
        <v>15</v>
      </c>
      <c r="J79" s="196">
        <v>11</v>
      </c>
      <c r="K79" s="196">
        <v>9</v>
      </c>
      <c r="L79" s="553" t="s">
        <v>753</v>
      </c>
    </row>
    <row r="80" spans="1:12" s="50" customFormat="1" ht="15" customHeight="1" thickTop="1" thickBot="1">
      <c r="A80" s="550" t="s">
        <v>749</v>
      </c>
      <c r="B80" s="195">
        <v>13</v>
      </c>
      <c r="C80" s="195">
        <v>11</v>
      </c>
      <c r="D80" s="195">
        <v>12</v>
      </c>
      <c r="E80" s="195">
        <v>14</v>
      </c>
      <c r="F80" s="195">
        <v>17</v>
      </c>
      <c r="G80" s="195">
        <v>12</v>
      </c>
      <c r="H80" s="195">
        <v>17</v>
      </c>
      <c r="I80" s="195">
        <v>15</v>
      </c>
      <c r="J80" s="195">
        <v>22</v>
      </c>
      <c r="K80" s="195">
        <v>18</v>
      </c>
      <c r="L80" s="551" t="s">
        <v>754</v>
      </c>
    </row>
    <row r="81" spans="1:12" s="50" customFormat="1" ht="15" customHeight="1" thickTop="1" thickBot="1">
      <c r="A81" s="552" t="s">
        <v>750</v>
      </c>
      <c r="B81" s="197" t="s">
        <v>820</v>
      </c>
      <c r="C81" s="197" t="s">
        <v>820</v>
      </c>
      <c r="D81" s="196">
        <v>0</v>
      </c>
      <c r="E81" s="196">
        <v>5</v>
      </c>
      <c r="F81" s="196">
        <v>0</v>
      </c>
      <c r="G81" s="196">
        <v>3</v>
      </c>
      <c r="H81" s="196">
        <v>3</v>
      </c>
      <c r="I81" s="196">
        <v>11</v>
      </c>
      <c r="J81" s="196">
        <v>1</v>
      </c>
      <c r="K81" s="196">
        <v>10</v>
      </c>
      <c r="L81" s="553" t="s">
        <v>755</v>
      </c>
    </row>
    <row r="82" spans="1:12" s="50" customFormat="1" ht="15" customHeight="1" thickTop="1" thickBot="1">
      <c r="A82" s="554" t="s">
        <v>757</v>
      </c>
      <c r="B82" s="207" t="s">
        <v>820</v>
      </c>
      <c r="C82" s="207" t="s">
        <v>820</v>
      </c>
      <c r="D82" s="207">
        <v>0</v>
      </c>
      <c r="E82" s="207">
        <v>1</v>
      </c>
      <c r="F82" s="207">
        <v>1</v>
      </c>
      <c r="G82" s="207">
        <v>3</v>
      </c>
      <c r="H82" s="207">
        <v>1</v>
      </c>
      <c r="I82" s="207">
        <v>4</v>
      </c>
      <c r="J82" s="207">
        <v>3</v>
      </c>
      <c r="K82" s="207">
        <v>17</v>
      </c>
      <c r="L82" s="555" t="s">
        <v>756</v>
      </c>
    </row>
    <row r="83" spans="1:12" s="50" customFormat="1" ht="15" customHeight="1" thickTop="1" thickBot="1">
      <c r="A83" s="586" t="s">
        <v>881</v>
      </c>
      <c r="B83" s="197" t="s">
        <v>820</v>
      </c>
      <c r="C83" s="197" t="s">
        <v>820</v>
      </c>
      <c r="D83" s="197" t="s">
        <v>820</v>
      </c>
      <c r="E83" s="197" t="s">
        <v>820</v>
      </c>
      <c r="F83" s="197">
        <v>0</v>
      </c>
      <c r="G83" s="197">
        <v>1</v>
      </c>
      <c r="H83" s="197">
        <v>0</v>
      </c>
      <c r="I83" s="197">
        <v>2</v>
      </c>
      <c r="J83" s="197">
        <v>0</v>
      </c>
      <c r="K83" s="197">
        <v>2</v>
      </c>
      <c r="L83" s="565" t="s">
        <v>882</v>
      </c>
    </row>
    <row r="84" spans="1:12" s="50" customFormat="1" ht="15" customHeight="1" thickTop="1" thickBot="1">
      <c r="A84" s="554" t="s">
        <v>1049</v>
      </c>
      <c r="B84" s="207" t="s">
        <v>820</v>
      </c>
      <c r="C84" s="207" t="s">
        <v>820</v>
      </c>
      <c r="D84" s="207" t="s">
        <v>820</v>
      </c>
      <c r="E84" s="207" t="s">
        <v>820</v>
      </c>
      <c r="F84" s="207" t="s">
        <v>820</v>
      </c>
      <c r="G84" s="207" t="s">
        <v>820</v>
      </c>
      <c r="H84" s="207">
        <v>0</v>
      </c>
      <c r="I84" s="207">
        <v>1</v>
      </c>
      <c r="J84" s="207">
        <v>0</v>
      </c>
      <c r="K84" s="207">
        <v>2</v>
      </c>
      <c r="L84" s="555" t="s">
        <v>1048</v>
      </c>
    </row>
    <row r="85" spans="1:12" s="50" customFormat="1" ht="15" customHeight="1" thickTop="1" thickBot="1">
      <c r="A85" s="586" t="s">
        <v>1050</v>
      </c>
      <c r="B85" s="197" t="s">
        <v>820</v>
      </c>
      <c r="C85" s="197" t="s">
        <v>820</v>
      </c>
      <c r="D85" s="197" t="s">
        <v>820</v>
      </c>
      <c r="E85" s="197" t="s">
        <v>820</v>
      </c>
      <c r="F85" s="197" t="s">
        <v>820</v>
      </c>
      <c r="G85" s="197" t="s">
        <v>820</v>
      </c>
      <c r="H85" s="197">
        <v>0</v>
      </c>
      <c r="I85" s="197">
        <v>5</v>
      </c>
      <c r="J85" s="197">
        <v>2</v>
      </c>
      <c r="K85" s="197">
        <v>5</v>
      </c>
      <c r="L85" s="565" t="s">
        <v>1051</v>
      </c>
    </row>
    <row r="86" spans="1:12" s="50" customFormat="1" ht="15" customHeight="1" thickTop="1" thickBot="1">
      <c r="A86" s="554" t="s">
        <v>1284</v>
      </c>
      <c r="B86" s="207" t="s">
        <v>820</v>
      </c>
      <c r="C86" s="207" t="s">
        <v>820</v>
      </c>
      <c r="D86" s="207" t="s">
        <v>820</v>
      </c>
      <c r="E86" s="207" t="s">
        <v>820</v>
      </c>
      <c r="F86" s="207" t="s">
        <v>820</v>
      </c>
      <c r="G86" s="207" t="s">
        <v>820</v>
      </c>
      <c r="H86" s="207" t="s">
        <v>820</v>
      </c>
      <c r="I86" s="207" t="s">
        <v>820</v>
      </c>
      <c r="J86" s="207">
        <v>0</v>
      </c>
      <c r="K86" s="207">
        <v>1</v>
      </c>
      <c r="L86" s="555" t="s">
        <v>1283</v>
      </c>
    </row>
    <row r="87" spans="1:12" s="50" customFormat="1" ht="15" customHeight="1" thickTop="1" thickBot="1">
      <c r="A87" s="586" t="s">
        <v>1286</v>
      </c>
      <c r="B87" s="197" t="s">
        <v>820</v>
      </c>
      <c r="C87" s="197" t="s">
        <v>820</v>
      </c>
      <c r="D87" s="197" t="s">
        <v>820</v>
      </c>
      <c r="E87" s="197" t="s">
        <v>820</v>
      </c>
      <c r="F87" s="197" t="s">
        <v>820</v>
      </c>
      <c r="G87" s="197" t="s">
        <v>820</v>
      </c>
      <c r="H87" s="197" t="s">
        <v>820</v>
      </c>
      <c r="I87" s="197" t="s">
        <v>820</v>
      </c>
      <c r="J87" s="197">
        <v>0</v>
      </c>
      <c r="K87" s="197">
        <v>3</v>
      </c>
      <c r="L87" s="565" t="s">
        <v>1287</v>
      </c>
    </row>
    <row r="88" spans="1:12" s="50" customFormat="1" ht="15" customHeight="1" thickTop="1">
      <c r="A88" s="554" t="s">
        <v>1285</v>
      </c>
      <c r="B88" s="207" t="s">
        <v>820</v>
      </c>
      <c r="C88" s="207" t="s">
        <v>820</v>
      </c>
      <c r="D88" s="207" t="s">
        <v>820</v>
      </c>
      <c r="E88" s="207" t="s">
        <v>820</v>
      </c>
      <c r="F88" s="207" t="s">
        <v>820</v>
      </c>
      <c r="G88" s="207" t="s">
        <v>820</v>
      </c>
      <c r="H88" s="207" t="s">
        <v>820</v>
      </c>
      <c r="I88" s="207" t="s">
        <v>820</v>
      </c>
      <c r="J88" s="207">
        <v>0</v>
      </c>
      <c r="K88" s="207">
        <v>1</v>
      </c>
      <c r="L88" s="555" t="s">
        <v>1288</v>
      </c>
    </row>
    <row r="89" spans="1:12" s="50" customFormat="1" ht="15" customHeight="1">
      <c r="A89" s="569" t="s">
        <v>38</v>
      </c>
      <c r="B89" s="404">
        <f t="shared" ref="B89:I89" si="8">SUM(B73:B88)</f>
        <v>68</v>
      </c>
      <c r="C89" s="404">
        <f t="shared" si="8"/>
        <v>98</v>
      </c>
      <c r="D89" s="404">
        <f t="shared" si="8"/>
        <v>69</v>
      </c>
      <c r="E89" s="404">
        <f t="shared" si="8"/>
        <v>127</v>
      </c>
      <c r="F89" s="404">
        <f t="shared" si="8"/>
        <v>68</v>
      </c>
      <c r="G89" s="404">
        <f t="shared" si="8"/>
        <v>139</v>
      </c>
      <c r="H89" s="404">
        <f t="shared" si="8"/>
        <v>60</v>
      </c>
      <c r="I89" s="404">
        <f t="shared" si="8"/>
        <v>159</v>
      </c>
      <c r="J89" s="404">
        <f t="shared" ref="J89:K89" si="9">SUM(J73:J88)</f>
        <v>78</v>
      </c>
      <c r="K89" s="404">
        <f t="shared" si="9"/>
        <v>215</v>
      </c>
      <c r="L89" s="570" t="s">
        <v>39</v>
      </c>
    </row>
    <row r="90" spans="1:12" s="50" customFormat="1" ht="18.95" customHeight="1" thickBot="1">
      <c r="A90" s="560" t="s">
        <v>356</v>
      </c>
      <c r="B90" s="209"/>
      <c r="C90" s="209"/>
      <c r="D90" s="209"/>
      <c r="E90" s="209"/>
      <c r="F90" s="209"/>
      <c r="G90" s="209"/>
      <c r="H90" s="209"/>
      <c r="I90" s="209"/>
      <c r="J90" s="209"/>
      <c r="K90" s="209"/>
      <c r="L90" s="561" t="s">
        <v>154</v>
      </c>
    </row>
    <row r="91" spans="1:12" s="50" customFormat="1" ht="18.95" customHeight="1" thickTop="1" thickBot="1">
      <c r="A91" s="552" t="s">
        <v>355</v>
      </c>
      <c r="B91" s="196">
        <v>31</v>
      </c>
      <c r="C91" s="196">
        <v>25</v>
      </c>
      <c r="D91" s="196">
        <v>47</v>
      </c>
      <c r="E91" s="196">
        <v>30</v>
      </c>
      <c r="F91" s="196">
        <v>36</v>
      </c>
      <c r="G91" s="196">
        <v>38</v>
      </c>
      <c r="H91" s="196">
        <v>46</v>
      </c>
      <c r="I91" s="196">
        <v>40</v>
      </c>
      <c r="J91" s="196">
        <v>48</v>
      </c>
      <c r="K91" s="196">
        <v>51</v>
      </c>
      <c r="L91" s="553" t="s">
        <v>354</v>
      </c>
    </row>
    <row r="92" spans="1:12" s="50" customFormat="1" ht="18.95" customHeight="1" thickTop="1" thickBot="1">
      <c r="A92" s="550" t="s">
        <v>353</v>
      </c>
      <c r="B92" s="195">
        <v>35</v>
      </c>
      <c r="C92" s="195">
        <v>17</v>
      </c>
      <c r="D92" s="195">
        <v>44</v>
      </c>
      <c r="E92" s="195">
        <v>12</v>
      </c>
      <c r="F92" s="195">
        <v>39</v>
      </c>
      <c r="G92" s="195">
        <v>13</v>
      </c>
      <c r="H92" s="195">
        <v>38</v>
      </c>
      <c r="I92" s="195">
        <v>12</v>
      </c>
      <c r="J92" s="195">
        <v>45</v>
      </c>
      <c r="K92" s="195">
        <v>12</v>
      </c>
      <c r="L92" s="551" t="s">
        <v>352</v>
      </c>
    </row>
    <row r="93" spans="1:12" s="50" customFormat="1" ht="18.95" customHeight="1" thickTop="1" thickBot="1">
      <c r="A93" s="552" t="s">
        <v>351</v>
      </c>
      <c r="B93" s="196">
        <v>0</v>
      </c>
      <c r="C93" s="196">
        <v>0</v>
      </c>
      <c r="D93" s="196">
        <v>0</v>
      </c>
      <c r="E93" s="196">
        <v>0</v>
      </c>
      <c r="F93" s="196">
        <v>0</v>
      </c>
      <c r="G93" s="196">
        <v>0</v>
      </c>
      <c r="H93" s="196">
        <v>0</v>
      </c>
      <c r="I93" s="196">
        <v>0</v>
      </c>
      <c r="J93" s="196">
        <v>0</v>
      </c>
      <c r="K93" s="196">
        <v>0</v>
      </c>
      <c r="L93" s="553" t="s">
        <v>350</v>
      </c>
    </row>
    <row r="94" spans="1:12" s="50" customFormat="1" ht="18.95" customHeight="1" thickTop="1" thickBot="1">
      <c r="A94" s="550" t="s">
        <v>349</v>
      </c>
      <c r="B94" s="195">
        <v>14</v>
      </c>
      <c r="C94" s="195">
        <v>9</v>
      </c>
      <c r="D94" s="195">
        <v>19</v>
      </c>
      <c r="E94" s="195">
        <v>6</v>
      </c>
      <c r="F94" s="195">
        <v>18</v>
      </c>
      <c r="G94" s="195">
        <v>8</v>
      </c>
      <c r="H94" s="195">
        <v>27</v>
      </c>
      <c r="I94" s="195">
        <v>12</v>
      </c>
      <c r="J94" s="195">
        <v>29</v>
      </c>
      <c r="K94" s="195">
        <v>13</v>
      </c>
      <c r="L94" s="551" t="s">
        <v>348</v>
      </c>
    </row>
    <row r="95" spans="1:12" s="50" customFormat="1" ht="18.95" customHeight="1" thickTop="1" thickBot="1">
      <c r="A95" s="552" t="s">
        <v>347</v>
      </c>
      <c r="B95" s="196">
        <v>0</v>
      </c>
      <c r="C95" s="196">
        <v>0</v>
      </c>
      <c r="D95" s="196">
        <v>0</v>
      </c>
      <c r="E95" s="196">
        <v>0</v>
      </c>
      <c r="F95" s="196">
        <v>0</v>
      </c>
      <c r="G95" s="196">
        <v>0</v>
      </c>
      <c r="H95" s="196">
        <v>0</v>
      </c>
      <c r="I95" s="196">
        <v>0</v>
      </c>
      <c r="J95" s="196">
        <v>0</v>
      </c>
      <c r="K95" s="196">
        <v>0</v>
      </c>
      <c r="L95" s="553" t="s">
        <v>346</v>
      </c>
    </row>
    <row r="96" spans="1:12" s="50" customFormat="1" ht="18.95" customHeight="1" thickTop="1" thickBot="1">
      <c r="A96" s="550" t="s">
        <v>345</v>
      </c>
      <c r="B96" s="195">
        <v>64</v>
      </c>
      <c r="C96" s="195">
        <v>36</v>
      </c>
      <c r="D96" s="195">
        <v>62</v>
      </c>
      <c r="E96" s="195">
        <v>29</v>
      </c>
      <c r="F96" s="195">
        <v>59</v>
      </c>
      <c r="G96" s="195">
        <v>29</v>
      </c>
      <c r="H96" s="195">
        <v>66</v>
      </c>
      <c r="I96" s="195">
        <v>34</v>
      </c>
      <c r="J96" s="195">
        <v>41</v>
      </c>
      <c r="K96" s="195">
        <v>30</v>
      </c>
      <c r="L96" s="551" t="s">
        <v>566</v>
      </c>
    </row>
    <row r="97" spans="1:12" s="50" customFormat="1" ht="18.95" customHeight="1" thickTop="1" thickBot="1">
      <c r="A97" s="564" t="s">
        <v>344</v>
      </c>
      <c r="B97" s="197">
        <v>10</v>
      </c>
      <c r="C97" s="197">
        <v>26</v>
      </c>
      <c r="D97" s="197">
        <v>10</v>
      </c>
      <c r="E97" s="197">
        <v>6</v>
      </c>
      <c r="F97" s="197">
        <v>7</v>
      </c>
      <c r="G97" s="197">
        <v>9</v>
      </c>
      <c r="H97" s="197">
        <v>11</v>
      </c>
      <c r="I97" s="197">
        <v>8</v>
      </c>
      <c r="J97" s="197">
        <v>13</v>
      </c>
      <c r="K97" s="197">
        <v>10</v>
      </c>
      <c r="L97" s="565" t="s">
        <v>567</v>
      </c>
    </row>
    <row r="98" spans="1:12" s="50" customFormat="1" ht="18.95" customHeight="1" thickTop="1">
      <c r="A98" s="554" t="s">
        <v>883</v>
      </c>
      <c r="B98" s="207" t="s">
        <v>820</v>
      </c>
      <c r="C98" s="207" t="s">
        <v>820</v>
      </c>
      <c r="D98" s="207" t="s">
        <v>820</v>
      </c>
      <c r="E98" s="207" t="s">
        <v>820</v>
      </c>
      <c r="F98" s="207">
        <v>2</v>
      </c>
      <c r="G98" s="207">
        <v>4</v>
      </c>
      <c r="H98" s="207">
        <v>1</v>
      </c>
      <c r="I98" s="207">
        <v>3</v>
      </c>
      <c r="J98" s="207">
        <v>6</v>
      </c>
      <c r="K98" s="207">
        <v>7</v>
      </c>
      <c r="L98" s="555" t="s">
        <v>884</v>
      </c>
    </row>
    <row r="99" spans="1:12" s="50" customFormat="1" ht="18.95" customHeight="1">
      <c r="A99" s="571" t="s">
        <v>38</v>
      </c>
      <c r="B99" s="495">
        <f t="shared" ref="B99:I99" si="10">SUM(B91:B98)</f>
        <v>154</v>
      </c>
      <c r="C99" s="495">
        <f t="shared" si="10"/>
        <v>113</v>
      </c>
      <c r="D99" s="495">
        <f t="shared" si="10"/>
        <v>182</v>
      </c>
      <c r="E99" s="495">
        <f t="shared" si="10"/>
        <v>83</v>
      </c>
      <c r="F99" s="495">
        <f t="shared" si="10"/>
        <v>161</v>
      </c>
      <c r="G99" s="495">
        <f t="shared" si="10"/>
        <v>101</v>
      </c>
      <c r="H99" s="495">
        <f t="shared" si="10"/>
        <v>189</v>
      </c>
      <c r="I99" s="495">
        <f t="shared" si="10"/>
        <v>109</v>
      </c>
      <c r="J99" s="495">
        <f t="shared" ref="J99:K99" si="11">SUM(J91:J98)</f>
        <v>182</v>
      </c>
      <c r="K99" s="495">
        <f t="shared" si="11"/>
        <v>123</v>
      </c>
      <c r="L99" s="572" t="s">
        <v>39</v>
      </c>
    </row>
    <row r="100" spans="1:12" s="50" customFormat="1" ht="18.95" customHeight="1" thickBot="1">
      <c r="A100" s="573" t="s">
        <v>803</v>
      </c>
      <c r="B100" s="524"/>
      <c r="C100" s="524"/>
      <c r="D100" s="524"/>
      <c r="E100" s="524"/>
      <c r="F100" s="524"/>
      <c r="G100" s="524"/>
      <c r="H100" s="524"/>
      <c r="I100" s="524"/>
      <c r="J100" s="524"/>
      <c r="K100" s="524"/>
      <c r="L100" s="574" t="s">
        <v>804</v>
      </c>
    </row>
    <row r="101" spans="1:12" s="50" customFormat="1" ht="18.95" customHeight="1" thickTop="1" thickBot="1">
      <c r="A101" s="575" t="s">
        <v>758</v>
      </c>
      <c r="B101" s="209">
        <v>3</v>
      </c>
      <c r="C101" s="209">
        <v>15</v>
      </c>
      <c r="D101" s="209">
        <v>0</v>
      </c>
      <c r="E101" s="209">
        <v>14</v>
      </c>
      <c r="F101" s="209">
        <v>0</v>
      </c>
      <c r="G101" s="209">
        <v>20</v>
      </c>
      <c r="H101" s="209">
        <v>2</v>
      </c>
      <c r="I101" s="209">
        <v>21</v>
      </c>
      <c r="J101" s="209">
        <v>1</v>
      </c>
      <c r="K101" s="209">
        <v>20</v>
      </c>
      <c r="L101" s="576" t="s">
        <v>759</v>
      </c>
    </row>
    <row r="102" spans="1:12" s="50" customFormat="1" ht="18.95" customHeight="1" thickTop="1" thickBot="1">
      <c r="A102" s="577" t="s">
        <v>762</v>
      </c>
      <c r="B102" s="525">
        <v>0</v>
      </c>
      <c r="C102" s="525">
        <v>0</v>
      </c>
      <c r="D102" s="525">
        <v>2</v>
      </c>
      <c r="E102" s="525">
        <v>7</v>
      </c>
      <c r="F102" s="525">
        <v>1</v>
      </c>
      <c r="G102" s="525">
        <v>7</v>
      </c>
      <c r="H102" s="525">
        <v>0</v>
      </c>
      <c r="I102" s="525">
        <v>7</v>
      </c>
      <c r="J102" s="525">
        <v>0</v>
      </c>
      <c r="K102" s="525">
        <v>12</v>
      </c>
      <c r="L102" s="578" t="s">
        <v>760</v>
      </c>
    </row>
    <row r="103" spans="1:12" s="50" customFormat="1" ht="18.95" customHeight="1" thickTop="1" thickBot="1">
      <c r="A103" s="575" t="s">
        <v>1046</v>
      </c>
      <c r="B103" s="195" t="s">
        <v>820</v>
      </c>
      <c r="C103" s="195" t="s">
        <v>820</v>
      </c>
      <c r="D103" s="195" t="s">
        <v>820</v>
      </c>
      <c r="E103" s="195" t="s">
        <v>820</v>
      </c>
      <c r="F103" s="195" t="s">
        <v>820</v>
      </c>
      <c r="G103" s="195" t="s">
        <v>820</v>
      </c>
      <c r="H103" s="209">
        <v>0</v>
      </c>
      <c r="I103" s="209">
        <v>1</v>
      </c>
      <c r="J103" s="209">
        <v>0</v>
      </c>
      <c r="K103" s="209">
        <v>1</v>
      </c>
      <c r="L103" s="576" t="s">
        <v>1047</v>
      </c>
    </row>
    <row r="104" spans="1:12" s="50" customFormat="1" ht="18.95" customHeight="1" thickTop="1">
      <c r="A104" s="569" t="s">
        <v>38</v>
      </c>
      <c r="B104" s="403">
        <f t="shared" ref="B104:G104" si="12">SUM(B101:B102)</f>
        <v>3</v>
      </c>
      <c r="C104" s="403">
        <f t="shared" si="12"/>
        <v>15</v>
      </c>
      <c r="D104" s="403">
        <f t="shared" si="12"/>
        <v>2</v>
      </c>
      <c r="E104" s="403">
        <f t="shared" si="12"/>
        <v>21</v>
      </c>
      <c r="F104" s="403">
        <f t="shared" si="12"/>
        <v>1</v>
      </c>
      <c r="G104" s="403">
        <f t="shared" si="12"/>
        <v>27</v>
      </c>
      <c r="H104" s="404">
        <f>SUM(H101:H103)</f>
        <v>2</v>
      </c>
      <c r="I104" s="404">
        <f>SUM(I101:I103)</f>
        <v>29</v>
      </c>
      <c r="J104" s="404">
        <f t="shared" ref="J104:K104" si="13">SUM(J101:J103)</f>
        <v>1</v>
      </c>
      <c r="K104" s="404">
        <f t="shared" si="13"/>
        <v>33</v>
      </c>
      <c r="L104" s="570" t="s">
        <v>39</v>
      </c>
    </row>
    <row r="105" spans="1:12" s="50" customFormat="1" ht="18.95" customHeight="1">
      <c r="A105" s="766" t="s">
        <v>763</v>
      </c>
      <c r="B105" s="767">
        <v>0</v>
      </c>
      <c r="C105" s="767">
        <v>0</v>
      </c>
      <c r="D105" s="767">
        <v>11</v>
      </c>
      <c r="E105" s="767">
        <v>0</v>
      </c>
      <c r="F105" s="767">
        <v>133</v>
      </c>
      <c r="G105" s="767">
        <v>0</v>
      </c>
      <c r="H105" s="767">
        <v>115</v>
      </c>
      <c r="I105" s="767">
        <v>0</v>
      </c>
      <c r="J105" s="767">
        <v>121</v>
      </c>
      <c r="K105" s="767">
        <v>0</v>
      </c>
      <c r="L105" s="768" t="s">
        <v>764</v>
      </c>
    </row>
    <row r="106" spans="1:12" s="50" customFormat="1" ht="18.95" customHeight="1">
      <c r="A106" s="569" t="s">
        <v>17</v>
      </c>
      <c r="B106" s="404">
        <f t="shared" ref="B106:I106" si="14">B31+B60+B66+B71+B89+B99+B104+B105</f>
        <v>680</v>
      </c>
      <c r="C106" s="404">
        <f t="shared" si="14"/>
        <v>421</v>
      </c>
      <c r="D106" s="404">
        <f t="shared" si="14"/>
        <v>675</v>
      </c>
      <c r="E106" s="404">
        <f t="shared" si="14"/>
        <v>406</v>
      </c>
      <c r="F106" s="404">
        <f t="shared" si="14"/>
        <v>707</v>
      </c>
      <c r="G106" s="404">
        <f t="shared" si="14"/>
        <v>455</v>
      </c>
      <c r="H106" s="404">
        <f t="shared" si="14"/>
        <v>742</v>
      </c>
      <c r="I106" s="404">
        <f t="shared" si="14"/>
        <v>541</v>
      </c>
      <c r="J106" s="404">
        <f t="shared" ref="J106:K106" si="15">J31+J60+J66+J71+J89+J99+J104+J105</f>
        <v>793</v>
      </c>
      <c r="K106" s="404">
        <f t="shared" si="15"/>
        <v>648</v>
      </c>
      <c r="L106" s="570" t="s">
        <v>156</v>
      </c>
    </row>
    <row r="107" spans="1:12">
      <c r="A107" s="1227"/>
      <c r="B107" s="1227"/>
      <c r="C107" s="1227"/>
      <c r="D107" s="1227"/>
      <c r="E107" s="1227"/>
      <c r="F107" s="1227"/>
      <c r="G107" s="1227"/>
      <c r="H107" s="1227"/>
      <c r="I107" s="1227"/>
      <c r="J107" s="1227"/>
      <c r="K107" s="1227"/>
      <c r="L107" s="1227"/>
    </row>
    <row r="108" spans="1:12">
      <c r="B108" s="305"/>
      <c r="C108" s="305"/>
      <c r="D108" s="305"/>
      <c r="E108" s="305"/>
      <c r="F108" s="305"/>
      <c r="G108" s="305"/>
      <c r="H108" s="305"/>
      <c r="I108" s="305"/>
      <c r="J108" s="305"/>
      <c r="K108" s="305"/>
    </row>
    <row r="109" spans="1:12">
      <c r="H109" s="122" t="s">
        <v>765</v>
      </c>
    </row>
    <row r="112" spans="1:12" ht="21" customHeight="1">
      <c r="A112" s="16"/>
      <c r="B112" s="358" t="s">
        <v>208</v>
      </c>
      <c r="C112" s="358" t="s">
        <v>209</v>
      </c>
      <c r="D112" s="254"/>
      <c r="E112" s="254"/>
      <c r="F112" s="254"/>
      <c r="G112" s="254"/>
      <c r="H112" s="254"/>
      <c r="J112" s="98"/>
      <c r="K112" s="98"/>
      <c r="L112" s="98"/>
    </row>
    <row r="113" spans="1:3" ht="25.5">
      <c r="A113" s="395" t="s">
        <v>256</v>
      </c>
      <c r="B113" s="305">
        <f>J60</f>
        <v>220</v>
      </c>
      <c r="C113" s="305">
        <f>K60</f>
        <v>201</v>
      </c>
    </row>
    <row r="114" spans="1:3" ht="25.5">
      <c r="A114" s="395" t="s">
        <v>259</v>
      </c>
      <c r="B114" s="305">
        <f>J99</f>
        <v>182</v>
      </c>
      <c r="C114" s="305">
        <f>K99</f>
        <v>123</v>
      </c>
    </row>
    <row r="115" spans="1:3" ht="25.5">
      <c r="A115" s="395" t="s">
        <v>258</v>
      </c>
      <c r="B115" s="305">
        <f>J89</f>
        <v>78</v>
      </c>
      <c r="C115" s="305">
        <f>K89</f>
        <v>215</v>
      </c>
    </row>
    <row r="116" spans="1:3" ht="25.5">
      <c r="A116" s="395" t="s">
        <v>257</v>
      </c>
      <c r="B116" s="305">
        <f>J66</f>
        <v>96</v>
      </c>
      <c r="C116" s="305">
        <f>K66</f>
        <v>38</v>
      </c>
    </row>
    <row r="117" spans="1:3" ht="25.5">
      <c r="A117" s="395" t="s">
        <v>255</v>
      </c>
      <c r="B117" s="305">
        <f>J31</f>
        <v>13</v>
      </c>
      <c r="C117" s="305">
        <f>K31</f>
        <v>14</v>
      </c>
    </row>
    <row r="118" spans="1:3" ht="25.5">
      <c r="A118" s="395" t="s">
        <v>260</v>
      </c>
      <c r="B118" s="305">
        <f>J71</f>
        <v>82</v>
      </c>
      <c r="C118" s="305">
        <f>K71</f>
        <v>24</v>
      </c>
    </row>
    <row r="119" spans="1:3" ht="25.5">
      <c r="A119" s="395" t="s">
        <v>695</v>
      </c>
      <c r="B119" s="305">
        <f>J104</f>
        <v>1</v>
      </c>
      <c r="C119" s="305">
        <f>K104</f>
        <v>33</v>
      </c>
    </row>
    <row r="120" spans="1:3" ht="25.5">
      <c r="A120" s="395" t="s">
        <v>805</v>
      </c>
      <c r="B120" s="305">
        <f>J105</f>
        <v>121</v>
      </c>
      <c r="C120" s="305">
        <f>K105</f>
        <v>0</v>
      </c>
    </row>
    <row r="121" spans="1:3" ht="12.75">
      <c r="A121" s="395"/>
      <c r="B121" s="305"/>
      <c r="C121" s="305"/>
    </row>
    <row r="122" spans="1:3" ht="12.75">
      <c r="A122" s="395"/>
    </row>
    <row r="123" spans="1:3" ht="12.75">
      <c r="A123" s="395"/>
    </row>
    <row r="124" spans="1:3" ht="12.75">
      <c r="A124" s="395" t="s">
        <v>261</v>
      </c>
    </row>
    <row r="125" spans="1:3" ht="12.75">
      <c r="A125" s="395" t="s">
        <v>262</v>
      </c>
    </row>
    <row r="126" spans="1:3" ht="12.75">
      <c r="A126" s="395" t="s">
        <v>263</v>
      </c>
    </row>
    <row r="127" spans="1:3" ht="12.75">
      <c r="A127" s="395" t="s">
        <v>264</v>
      </c>
    </row>
    <row r="128" spans="1:3" ht="12.75">
      <c r="A128" s="395"/>
    </row>
  </sheetData>
  <mergeCells count="12">
    <mergeCell ref="A107:L107"/>
    <mergeCell ref="A1:L1"/>
    <mergeCell ref="F6:G6"/>
    <mergeCell ref="B6:C6"/>
    <mergeCell ref="J6:K6"/>
    <mergeCell ref="A2:L2"/>
    <mergeCell ref="L6:L8"/>
    <mergeCell ref="D6:E6"/>
    <mergeCell ref="A6:A8"/>
    <mergeCell ref="A4:L4"/>
    <mergeCell ref="H6:I6"/>
    <mergeCell ref="A3:L3"/>
  </mergeCells>
  <printOptions horizontalCentered="1" verticalCentered="1"/>
  <pageMargins left="0" right="0" top="0" bottom="0" header="0.51181102362204722" footer="0.47244094488188981"/>
  <pageSetup paperSize="9" scale="90" orientation="landscape" r:id="rId1"/>
  <headerFooter alignWithMargins="0"/>
  <rowBreaks count="3" manualBreakCount="3">
    <brk id="31" max="11" man="1"/>
    <brk id="60" max="11" man="1"/>
    <brk id="89" max="11"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showGridLines="0" rightToLeft="1" view="pageBreakPreview" zoomScaleNormal="100" zoomScaleSheetLayoutView="100" workbookViewId="0">
      <selection activeCell="A6" sqref="A6:A7"/>
    </sheetView>
  </sheetViews>
  <sheetFormatPr defaultRowHeight="12.75"/>
  <cols>
    <col min="1" max="1" width="19.28515625" style="351" customWidth="1"/>
    <col min="2" max="4" width="4.7109375" style="351" hidden="1" customWidth="1"/>
    <col min="5" max="15" width="6" style="351" customWidth="1"/>
    <col min="16" max="16" width="7.28515625" style="351" customWidth="1"/>
    <col min="17" max="18" width="6" style="351" customWidth="1"/>
    <col min="19" max="19" width="7.85546875" style="351" customWidth="1"/>
    <col min="20" max="20" width="25.42578125" style="351" customWidth="1"/>
    <col min="21" max="16384" width="9.140625" style="351"/>
  </cols>
  <sheetData>
    <row r="1" spans="1:22" s="50" customFormat="1" ht="27.75" customHeight="1">
      <c r="A1" s="909" t="s">
        <v>814</v>
      </c>
      <c r="B1" s="909"/>
      <c r="C1" s="909"/>
      <c r="D1" s="909"/>
      <c r="E1" s="909"/>
      <c r="F1" s="909"/>
      <c r="G1" s="909"/>
      <c r="H1" s="909"/>
      <c r="I1" s="909"/>
      <c r="J1" s="909"/>
      <c r="K1" s="909"/>
      <c r="L1" s="909"/>
      <c r="M1" s="909"/>
      <c r="N1" s="909"/>
      <c r="O1" s="909"/>
      <c r="P1" s="909"/>
      <c r="Q1" s="909"/>
      <c r="R1" s="909"/>
      <c r="S1" s="909"/>
      <c r="T1" s="909"/>
    </row>
    <row r="2" spans="1:22" s="51" customFormat="1" ht="20.100000000000001" customHeight="1">
      <c r="A2" s="914" t="s">
        <v>1158</v>
      </c>
      <c r="B2" s="914"/>
      <c r="C2" s="914"/>
      <c r="D2" s="914"/>
      <c r="E2" s="914"/>
      <c r="F2" s="914"/>
      <c r="G2" s="914"/>
      <c r="H2" s="914"/>
      <c r="I2" s="914"/>
      <c r="J2" s="914"/>
      <c r="K2" s="914"/>
      <c r="L2" s="914"/>
      <c r="M2" s="914"/>
      <c r="N2" s="914"/>
      <c r="O2" s="914"/>
      <c r="P2" s="914"/>
      <c r="Q2" s="914"/>
      <c r="R2" s="914"/>
      <c r="S2" s="914"/>
      <c r="T2" s="914"/>
      <c r="U2" s="69"/>
    </row>
    <row r="3" spans="1:22" s="50" customFormat="1" ht="36" customHeight="1">
      <c r="A3" s="922" t="s">
        <v>1132</v>
      </c>
      <c r="B3" s="922"/>
      <c r="C3" s="922"/>
      <c r="D3" s="922"/>
      <c r="E3" s="922"/>
      <c r="F3" s="922"/>
      <c r="G3" s="922"/>
      <c r="H3" s="922"/>
      <c r="I3" s="922"/>
      <c r="J3" s="922"/>
      <c r="K3" s="922"/>
      <c r="L3" s="922"/>
      <c r="M3" s="922"/>
      <c r="N3" s="922"/>
      <c r="O3" s="922"/>
      <c r="P3" s="922"/>
      <c r="Q3" s="922"/>
      <c r="R3" s="922"/>
      <c r="S3" s="922"/>
      <c r="T3" s="922"/>
      <c r="U3" s="68"/>
    </row>
    <row r="4" spans="1:22" s="50" customFormat="1" ht="20.100000000000001" customHeight="1">
      <c r="A4" s="923" t="s">
        <v>1159</v>
      </c>
      <c r="B4" s="923"/>
      <c r="C4" s="923"/>
      <c r="D4" s="923"/>
      <c r="E4" s="923"/>
      <c r="F4" s="923"/>
      <c r="G4" s="923"/>
      <c r="H4" s="923"/>
      <c r="I4" s="923"/>
      <c r="J4" s="923"/>
      <c r="K4" s="923"/>
      <c r="L4" s="923"/>
      <c r="M4" s="923"/>
      <c r="N4" s="923"/>
      <c r="O4" s="923"/>
      <c r="P4" s="923"/>
      <c r="Q4" s="923"/>
      <c r="R4" s="923"/>
      <c r="S4" s="923"/>
      <c r="T4" s="923"/>
      <c r="U4" s="68"/>
    </row>
    <row r="5" spans="1:22" s="50" customFormat="1" ht="20.100000000000001" customHeight="1">
      <c r="A5" s="14" t="s">
        <v>1369</v>
      </c>
      <c r="B5" s="17"/>
      <c r="C5" s="17"/>
      <c r="D5" s="17"/>
      <c r="E5" s="17"/>
      <c r="F5" s="17"/>
      <c r="G5" s="17"/>
      <c r="H5" s="17"/>
      <c r="I5" s="17"/>
      <c r="J5" s="17"/>
      <c r="K5" s="17"/>
      <c r="L5" s="17"/>
      <c r="M5" s="17"/>
      <c r="N5" s="17"/>
      <c r="O5" s="17"/>
      <c r="P5" s="17"/>
      <c r="Q5" s="17"/>
      <c r="R5" s="17"/>
      <c r="S5" s="17"/>
      <c r="T5" s="43" t="s">
        <v>1368</v>
      </c>
      <c r="U5" s="68"/>
    </row>
    <row r="6" spans="1:22" s="344" customFormat="1" ht="38.25" customHeight="1" thickBot="1">
      <c r="A6" s="926" t="s">
        <v>605</v>
      </c>
      <c r="B6" s="1124" t="s">
        <v>186</v>
      </c>
      <c r="C6" s="1124"/>
      <c r="D6" s="1124"/>
      <c r="E6" s="910" t="s">
        <v>617</v>
      </c>
      <c r="F6" s="1125"/>
      <c r="G6" s="911"/>
      <c r="H6" s="910" t="s">
        <v>726</v>
      </c>
      <c r="I6" s="1125"/>
      <c r="J6" s="911"/>
      <c r="K6" s="910" t="s">
        <v>821</v>
      </c>
      <c r="L6" s="1125"/>
      <c r="M6" s="911"/>
      <c r="N6" s="1193" t="s">
        <v>1006</v>
      </c>
      <c r="O6" s="1193"/>
      <c r="P6" s="1193"/>
      <c r="Q6" s="1193" t="s">
        <v>1157</v>
      </c>
      <c r="R6" s="1193"/>
      <c r="S6" s="1193"/>
      <c r="T6" s="1112" t="s">
        <v>606</v>
      </c>
      <c r="U6" s="397"/>
    </row>
    <row r="7" spans="1:22" s="344" customFormat="1" ht="55.5" customHeight="1" thickTop="1">
      <c r="A7" s="927"/>
      <c r="B7" s="74" t="s">
        <v>208</v>
      </c>
      <c r="C7" s="74" t="s">
        <v>209</v>
      </c>
      <c r="D7" s="74" t="s">
        <v>210</v>
      </c>
      <c r="E7" s="227" t="s">
        <v>703</v>
      </c>
      <c r="F7" s="227" t="s">
        <v>704</v>
      </c>
      <c r="G7" s="227" t="s">
        <v>691</v>
      </c>
      <c r="H7" s="227" t="s">
        <v>703</v>
      </c>
      <c r="I7" s="227" t="s">
        <v>704</v>
      </c>
      <c r="J7" s="227" t="s">
        <v>691</v>
      </c>
      <c r="K7" s="227" t="s">
        <v>703</v>
      </c>
      <c r="L7" s="227" t="s">
        <v>704</v>
      </c>
      <c r="M7" s="227" t="s">
        <v>691</v>
      </c>
      <c r="N7" s="227" t="s">
        <v>703</v>
      </c>
      <c r="O7" s="227" t="s">
        <v>704</v>
      </c>
      <c r="P7" s="227" t="s">
        <v>691</v>
      </c>
      <c r="Q7" s="227" t="s">
        <v>703</v>
      </c>
      <c r="R7" s="227" t="s">
        <v>704</v>
      </c>
      <c r="S7" s="227" t="s">
        <v>691</v>
      </c>
      <c r="T7" s="1114"/>
      <c r="U7" s="397"/>
    </row>
    <row r="8" spans="1:22" s="50" customFormat="1" ht="28.5" customHeight="1" thickBot="1">
      <c r="A8" s="276" t="s">
        <v>164</v>
      </c>
      <c r="B8" s="46"/>
      <c r="C8" s="46"/>
      <c r="D8" s="398"/>
      <c r="E8" s="199">
        <v>12</v>
      </c>
      <c r="F8" s="199">
        <v>85</v>
      </c>
      <c r="G8" s="381">
        <f t="shared" ref="G8:G13" si="0">F8+E8</f>
        <v>97</v>
      </c>
      <c r="H8" s="199">
        <v>13</v>
      </c>
      <c r="I8" s="199">
        <v>43</v>
      </c>
      <c r="J8" s="381">
        <f t="shared" ref="J8:J13" si="1">I8+H8</f>
        <v>56</v>
      </c>
      <c r="K8" s="199">
        <v>14</v>
      </c>
      <c r="L8" s="199">
        <v>72</v>
      </c>
      <c r="M8" s="381">
        <f t="shared" ref="M8:M13" si="2">L8+K8</f>
        <v>86</v>
      </c>
      <c r="N8" s="199">
        <v>12</v>
      </c>
      <c r="O8" s="199">
        <v>73</v>
      </c>
      <c r="P8" s="381">
        <f t="shared" ref="P8:P13" si="3">O8+N8</f>
        <v>85</v>
      </c>
      <c r="Q8" s="199">
        <v>22</v>
      </c>
      <c r="R8" s="199">
        <v>104</v>
      </c>
      <c r="S8" s="381">
        <f t="shared" ref="S8:S13" si="4">R8+Q8</f>
        <v>126</v>
      </c>
      <c r="T8" s="30" t="s">
        <v>165</v>
      </c>
      <c r="U8" s="68"/>
    </row>
    <row r="9" spans="1:22" s="50" customFormat="1" ht="28.5" customHeight="1" thickTop="1" thickBot="1">
      <c r="A9" s="87" t="s">
        <v>226</v>
      </c>
      <c r="B9" s="26"/>
      <c r="C9" s="26"/>
      <c r="D9" s="399"/>
      <c r="E9" s="200">
        <v>47</v>
      </c>
      <c r="F9" s="200">
        <v>71</v>
      </c>
      <c r="G9" s="382">
        <f t="shared" si="0"/>
        <v>118</v>
      </c>
      <c r="H9" s="200">
        <v>55</v>
      </c>
      <c r="I9" s="200">
        <v>79</v>
      </c>
      <c r="J9" s="382">
        <f t="shared" si="1"/>
        <v>134</v>
      </c>
      <c r="K9" s="200">
        <v>41</v>
      </c>
      <c r="L9" s="200">
        <v>85</v>
      </c>
      <c r="M9" s="382">
        <f t="shared" si="2"/>
        <v>126</v>
      </c>
      <c r="N9" s="200">
        <v>40</v>
      </c>
      <c r="O9" s="200">
        <v>130</v>
      </c>
      <c r="P9" s="382">
        <f t="shared" si="3"/>
        <v>170</v>
      </c>
      <c r="Q9" s="200">
        <v>44</v>
      </c>
      <c r="R9" s="200">
        <v>179</v>
      </c>
      <c r="S9" s="382">
        <f t="shared" si="4"/>
        <v>223</v>
      </c>
      <c r="T9" s="28" t="s">
        <v>166</v>
      </c>
      <c r="U9" s="68">
        <v>1</v>
      </c>
      <c r="V9" s="50">
        <v>2</v>
      </c>
    </row>
    <row r="10" spans="1:22" s="50" customFormat="1" ht="28.5" customHeight="1" thickTop="1" thickBot="1">
      <c r="A10" s="89" t="s">
        <v>168</v>
      </c>
      <c r="B10" s="25"/>
      <c r="C10" s="25"/>
      <c r="D10" s="400"/>
      <c r="E10" s="201">
        <v>61</v>
      </c>
      <c r="F10" s="201">
        <v>103</v>
      </c>
      <c r="G10" s="363">
        <f t="shared" si="0"/>
        <v>164</v>
      </c>
      <c r="H10" s="201">
        <v>63</v>
      </c>
      <c r="I10" s="201">
        <v>118</v>
      </c>
      <c r="J10" s="363">
        <f t="shared" si="1"/>
        <v>181</v>
      </c>
      <c r="K10" s="201">
        <v>59</v>
      </c>
      <c r="L10" s="201">
        <v>145</v>
      </c>
      <c r="M10" s="363">
        <f t="shared" si="2"/>
        <v>204</v>
      </c>
      <c r="N10" s="201">
        <v>51</v>
      </c>
      <c r="O10" s="201">
        <v>246</v>
      </c>
      <c r="P10" s="363">
        <f t="shared" si="3"/>
        <v>297</v>
      </c>
      <c r="Q10" s="201">
        <v>67</v>
      </c>
      <c r="R10" s="201">
        <v>263</v>
      </c>
      <c r="S10" s="363">
        <f t="shared" si="4"/>
        <v>330</v>
      </c>
      <c r="T10" s="24" t="s">
        <v>223</v>
      </c>
      <c r="U10" s="68">
        <v>0</v>
      </c>
      <c r="V10" s="50">
        <v>28</v>
      </c>
    </row>
    <row r="11" spans="1:22" s="50" customFormat="1" ht="28.5" customHeight="1" thickTop="1" thickBot="1">
      <c r="A11" s="87" t="s">
        <v>224</v>
      </c>
      <c r="B11" s="26"/>
      <c r="C11" s="26"/>
      <c r="D11" s="399"/>
      <c r="E11" s="200">
        <v>30</v>
      </c>
      <c r="F11" s="200">
        <v>193</v>
      </c>
      <c r="G11" s="382">
        <f t="shared" si="0"/>
        <v>223</v>
      </c>
      <c r="H11" s="200">
        <v>56</v>
      </c>
      <c r="I11" s="200">
        <v>210</v>
      </c>
      <c r="J11" s="382">
        <f t="shared" si="1"/>
        <v>266</v>
      </c>
      <c r="K11" s="200">
        <v>27</v>
      </c>
      <c r="L11" s="200">
        <v>256</v>
      </c>
      <c r="M11" s="382">
        <f t="shared" si="2"/>
        <v>283</v>
      </c>
      <c r="N11" s="200">
        <v>30</v>
      </c>
      <c r="O11" s="200">
        <v>259</v>
      </c>
      <c r="P11" s="382">
        <f t="shared" si="3"/>
        <v>289</v>
      </c>
      <c r="Q11" s="200">
        <v>31</v>
      </c>
      <c r="R11" s="200">
        <v>287</v>
      </c>
      <c r="S11" s="382">
        <f t="shared" si="4"/>
        <v>318</v>
      </c>
      <c r="T11" s="28" t="s">
        <v>225</v>
      </c>
      <c r="U11" s="68">
        <v>0</v>
      </c>
      <c r="V11" s="50">
        <v>54</v>
      </c>
    </row>
    <row r="12" spans="1:22" s="50" customFormat="1" ht="28.5" customHeight="1" thickTop="1" thickBot="1">
      <c r="A12" s="89" t="s">
        <v>968</v>
      </c>
      <c r="B12" s="25"/>
      <c r="C12" s="25"/>
      <c r="D12" s="400"/>
      <c r="E12" s="201">
        <v>53</v>
      </c>
      <c r="F12" s="201">
        <v>61</v>
      </c>
      <c r="G12" s="363">
        <f t="shared" si="0"/>
        <v>114</v>
      </c>
      <c r="H12" s="201">
        <v>47</v>
      </c>
      <c r="I12" s="201">
        <v>72</v>
      </c>
      <c r="J12" s="363">
        <f t="shared" si="1"/>
        <v>119</v>
      </c>
      <c r="K12" s="201">
        <v>48</v>
      </c>
      <c r="L12" s="201">
        <v>77</v>
      </c>
      <c r="M12" s="363">
        <f t="shared" si="2"/>
        <v>125</v>
      </c>
      <c r="N12" s="201">
        <v>53</v>
      </c>
      <c r="O12" s="201">
        <v>109</v>
      </c>
      <c r="P12" s="363">
        <f t="shared" si="3"/>
        <v>162</v>
      </c>
      <c r="Q12" s="201">
        <v>58</v>
      </c>
      <c r="R12" s="201">
        <v>155</v>
      </c>
      <c r="S12" s="363">
        <f t="shared" si="4"/>
        <v>213</v>
      </c>
      <c r="T12" s="24" t="s">
        <v>228</v>
      </c>
      <c r="U12" s="68">
        <v>0</v>
      </c>
      <c r="V12" s="50">
        <v>41</v>
      </c>
    </row>
    <row r="13" spans="1:22" s="50" customFormat="1" ht="28.5" customHeight="1" thickTop="1">
      <c r="A13" s="33" t="s">
        <v>190</v>
      </c>
      <c r="B13" s="48"/>
      <c r="C13" s="48"/>
      <c r="D13" s="401"/>
      <c r="E13" s="205">
        <v>5</v>
      </c>
      <c r="F13" s="205">
        <v>0</v>
      </c>
      <c r="G13" s="365">
        <f t="shared" si="0"/>
        <v>5</v>
      </c>
      <c r="H13" s="205">
        <v>5</v>
      </c>
      <c r="I13" s="205">
        <v>0</v>
      </c>
      <c r="J13" s="365">
        <f t="shared" si="1"/>
        <v>5</v>
      </c>
      <c r="K13" s="205">
        <v>5</v>
      </c>
      <c r="L13" s="205">
        <v>0</v>
      </c>
      <c r="M13" s="365">
        <f t="shared" si="2"/>
        <v>5</v>
      </c>
      <c r="N13" s="205">
        <v>5</v>
      </c>
      <c r="O13" s="205">
        <v>0</v>
      </c>
      <c r="P13" s="365">
        <f t="shared" si="3"/>
        <v>5</v>
      </c>
      <c r="Q13" s="205">
        <v>5</v>
      </c>
      <c r="R13" s="205">
        <v>0</v>
      </c>
      <c r="S13" s="365">
        <f t="shared" si="4"/>
        <v>5</v>
      </c>
      <c r="T13" s="57" t="s">
        <v>192</v>
      </c>
      <c r="U13" s="68"/>
    </row>
    <row r="14" spans="1:22" s="50" customFormat="1" ht="28.5" customHeight="1">
      <c r="A14" s="277" t="s">
        <v>20</v>
      </c>
      <c r="B14" s="402">
        <f t="shared" ref="B14:D14" si="5">SUM(B8:B13)</f>
        <v>0</v>
      </c>
      <c r="C14" s="402">
        <f t="shared" si="5"/>
        <v>0</v>
      </c>
      <c r="D14" s="402">
        <f t="shared" si="5"/>
        <v>0</v>
      </c>
      <c r="E14" s="350">
        <f t="shared" ref="E14:P14" si="6">SUM(E8:E13)</f>
        <v>208</v>
      </c>
      <c r="F14" s="350">
        <f t="shared" si="6"/>
        <v>513</v>
      </c>
      <c r="G14" s="350">
        <f t="shared" si="6"/>
        <v>721</v>
      </c>
      <c r="H14" s="350">
        <f t="shared" si="6"/>
        <v>239</v>
      </c>
      <c r="I14" s="350">
        <f t="shared" si="6"/>
        <v>522</v>
      </c>
      <c r="J14" s="350">
        <f t="shared" si="6"/>
        <v>761</v>
      </c>
      <c r="K14" s="350">
        <f t="shared" si="6"/>
        <v>194</v>
      </c>
      <c r="L14" s="350">
        <f t="shared" si="6"/>
        <v>635</v>
      </c>
      <c r="M14" s="350">
        <f t="shared" si="6"/>
        <v>829</v>
      </c>
      <c r="N14" s="350">
        <f t="shared" si="6"/>
        <v>191</v>
      </c>
      <c r="O14" s="350">
        <f t="shared" si="6"/>
        <v>817</v>
      </c>
      <c r="P14" s="350">
        <f t="shared" si="6"/>
        <v>1008</v>
      </c>
      <c r="Q14" s="350">
        <f t="shared" ref="Q14:S14" si="7">SUM(Q8:Q13)</f>
        <v>227</v>
      </c>
      <c r="R14" s="350">
        <f t="shared" si="7"/>
        <v>988</v>
      </c>
      <c r="S14" s="350">
        <f t="shared" si="7"/>
        <v>1215</v>
      </c>
      <c r="T14" s="278" t="s">
        <v>39</v>
      </c>
      <c r="U14" s="68"/>
    </row>
    <row r="15" spans="1:22" ht="3.75" customHeight="1"/>
    <row r="16" spans="1:22">
      <c r="A16" s="296" t="s">
        <v>641</v>
      </c>
      <c r="T16" s="391" t="s">
        <v>642</v>
      </c>
    </row>
    <row r="17" spans="1:20">
      <c r="A17" s="296"/>
      <c r="T17" s="391"/>
    </row>
  </sheetData>
  <mergeCells count="12">
    <mergeCell ref="A2:T2"/>
    <mergeCell ref="K6:M6"/>
    <mergeCell ref="A1:T1"/>
    <mergeCell ref="A6:A7"/>
    <mergeCell ref="T6:T7"/>
    <mergeCell ref="B6:D6"/>
    <mergeCell ref="Q6:S6"/>
    <mergeCell ref="E6:G6"/>
    <mergeCell ref="H6:J6"/>
    <mergeCell ref="A4:T4"/>
    <mergeCell ref="N6:P6"/>
    <mergeCell ref="A3:T3"/>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showGridLines="0" rightToLeft="1" view="pageBreakPreview" zoomScaleNormal="100" zoomScaleSheetLayoutView="100" workbookViewId="0">
      <selection activeCell="A6" sqref="A6:A9"/>
    </sheetView>
  </sheetViews>
  <sheetFormatPr defaultRowHeight="12.75"/>
  <cols>
    <col min="1" max="1" width="23" style="351" customWidth="1"/>
    <col min="2" max="13" width="5.7109375" style="351" customWidth="1"/>
    <col min="14" max="14" width="9.7109375" style="351" customWidth="1"/>
    <col min="15" max="15" width="21.5703125" style="351" customWidth="1"/>
    <col min="16" max="16384" width="9.140625" style="351"/>
  </cols>
  <sheetData>
    <row r="1" spans="1:16" s="50" customFormat="1" ht="23.25">
      <c r="A1" s="909" t="s">
        <v>815</v>
      </c>
      <c r="B1" s="909"/>
      <c r="C1" s="909"/>
      <c r="D1" s="909"/>
      <c r="E1" s="909"/>
      <c r="F1" s="909"/>
      <c r="G1" s="909"/>
      <c r="H1" s="909"/>
      <c r="I1" s="909"/>
      <c r="J1" s="909"/>
      <c r="K1" s="909"/>
      <c r="L1" s="909"/>
      <c r="M1" s="909"/>
      <c r="N1" s="909"/>
      <c r="O1" s="909"/>
      <c r="P1" s="5"/>
    </row>
    <row r="2" spans="1:16" s="51" customFormat="1" ht="20.25">
      <c r="A2" s="914" t="s">
        <v>1160</v>
      </c>
      <c r="B2" s="914"/>
      <c r="C2" s="914"/>
      <c r="D2" s="914"/>
      <c r="E2" s="914"/>
      <c r="F2" s="914"/>
      <c r="G2" s="914"/>
      <c r="H2" s="914"/>
      <c r="I2" s="914"/>
      <c r="J2" s="914"/>
      <c r="K2" s="914"/>
      <c r="L2" s="914"/>
      <c r="M2" s="914"/>
      <c r="N2" s="914"/>
      <c r="O2" s="914"/>
      <c r="P2" s="5"/>
    </row>
    <row r="3" spans="1:16" s="50" customFormat="1" ht="35.25" customHeight="1">
      <c r="A3" s="922" t="s">
        <v>1133</v>
      </c>
      <c r="B3" s="922"/>
      <c r="C3" s="922"/>
      <c r="D3" s="922"/>
      <c r="E3" s="922"/>
      <c r="F3" s="922"/>
      <c r="G3" s="922"/>
      <c r="H3" s="922"/>
      <c r="I3" s="922"/>
      <c r="J3" s="922"/>
      <c r="K3" s="922"/>
      <c r="L3" s="922"/>
      <c r="M3" s="922"/>
      <c r="N3" s="922"/>
      <c r="O3" s="922"/>
      <c r="P3" s="61"/>
    </row>
    <row r="4" spans="1:16" s="50" customFormat="1" ht="15.75">
      <c r="A4" s="923" t="s">
        <v>1157</v>
      </c>
      <c r="B4" s="923"/>
      <c r="C4" s="923"/>
      <c r="D4" s="923"/>
      <c r="E4" s="923"/>
      <c r="F4" s="923"/>
      <c r="G4" s="923"/>
      <c r="H4" s="923"/>
      <c r="I4" s="923"/>
      <c r="J4" s="923"/>
      <c r="K4" s="923"/>
      <c r="L4" s="923"/>
      <c r="M4" s="923"/>
      <c r="N4" s="923"/>
      <c r="O4" s="923"/>
      <c r="P4" s="6"/>
    </row>
    <row r="5" spans="1:16" s="50" customFormat="1" ht="15.75">
      <c r="A5" s="14" t="s">
        <v>1371</v>
      </c>
      <c r="B5" s="17"/>
      <c r="C5" s="17"/>
      <c r="D5" s="17"/>
      <c r="E5" s="17"/>
      <c r="F5" s="17"/>
      <c r="G5" s="17"/>
      <c r="H5" s="17"/>
      <c r="I5" s="17"/>
      <c r="J5" s="17"/>
      <c r="K5" s="17"/>
      <c r="L5" s="17"/>
      <c r="M5" s="17"/>
      <c r="N5" s="17"/>
      <c r="O5" s="43" t="s">
        <v>1370</v>
      </c>
      <c r="P5" s="68"/>
    </row>
    <row r="6" spans="1:16" s="344" customFormat="1" ht="31.5" customHeight="1" thickBot="1">
      <c r="A6" s="926" t="s">
        <v>545</v>
      </c>
      <c r="B6" s="1229" t="s">
        <v>167</v>
      </c>
      <c r="C6" s="1229"/>
      <c r="D6" s="1229" t="s">
        <v>226</v>
      </c>
      <c r="E6" s="1229"/>
      <c r="F6" s="1229" t="s">
        <v>168</v>
      </c>
      <c r="G6" s="1229"/>
      <c r="H6" s="1229" t="s">
        <v>224</v>
      </c>
      <c r="I6" s="1229"/>
      <c r="J6" s="1229" t="s">
        <v>968</v>
      </c>
      <c r="K6" s="1229"/>
      <c r="L6" s="1229" t="s">
        <v>8</v>
      </c>
      <c r="M6" s="1229"/>
      <c r="N6" s="915" t="s">
        <v>276</v>
      </c>
      <c r="O6" s="1112" t="s">
        <v>944</v>
      </c>
      <c r="P6" s="397"/>
    </row>
    <row r="7" spans="1:16" s="344" customFormat="1" ht="31.5" customHeight="1" thickTop="1" thickBot="1">
      <c r="A7" s="1103"/>
      <c r="B7" s="1228" t="s">
        <v>169</v>
      </c>
      <c r="C7" s="1228"/>
      <c r="D7" s="1228" t="s">
        <v>170</v>
      </c>
      <c r="E7" s="1228"/>
      <c r="F7" s="1228" t="s">
        <v>229</v>
      </c>
      <c r="G7" s="1228"/>
      <c r="H7" s="1228" t="s">
        <v>230</v>
      </c>
      <c r="I7" s="1228"/>
      <c r="J7" s="1228" t="s">
        <v>228</v>
      </c>
      <c r="K7" s="1228"/>
      <c r="L7" s="1228" t="s">
        <v>9</v>
      </c>
      <c r="M7" s="1228"/>
      <c r="N7" s="1148"/>
      <c r="O7" s="1113"/>
      <c r="P7" s="397"/>
    </row>
    <row r="8" spans="1:16" s="344" customFormat="1" ht="15" customHeight="1" thickTop="1" thickBot="1">
      <c r="A8" s="1103"/>
      <c r="B8" s="1099" t="s">
        <v>267</v>
      </c>
      <c r="C8" s="1099" t="s">
        <v>279</v>
      </c>
      <c r="D8" s="1099" t="s">
        <v>267</v>
      </c>
      <c r="E8" s="1099" t="s">
        <v>279</v>
      </c>
      <c r="F8" s="1099" t="s">
        <v>267</v>
      </c>
      <c r="G8" s="1099" t="s">
        <v>279</v>
      </c>
      <c r="H8" s="1099" t="s">
        <v>267</v>
      </c>
      <c r="I8" s="1099" t="s">
        <v>279</v>
      </c>
      <c r="J8" s="1099" t="s">
        <v>267</v>
      </c>
      <c r="K8" s="1099" t="s">
        <v>279</v>
      </c>
      <c r="L8" s="1099" t="s">
        <v>267</v>
      </c>
      <c r="M8" s="1099" t="s">
        <v>279</v>
      </c>
      <c r="N8" s="1148"/>
      <c r="O8" s="1113"/>
    </row>
    <row r="9" spans="1:16" s="344" customFormat="1" ht="15" customHeight="1" thickTop="1">
      <c r="A9" s="927"/>
      <c r="B9" s="1100"/>
      <c r="C9" s="1100"/>
      <c r="D9" s="1100"/>
      <c r="E9" s="1100"/>
      <c r="F9" s="1100"/>
      <c r="G9" s="1100"/>
      <c r="H9" s="1100"/>
      <c r="I9" s="1100"/>
      <c r="J9" s="1100"/>
      <c r="K9" s="1100"/>
      <c r="L9" s="1100"/>
      <c r="M9" s="1100"/>
      <c r="N9" s="916"/>
      <c r="O9" s="1114"/>
    </row>
    <row r="10" spans="1:16" s="50" customFormat="1" ht="22.5" customHeight="1" thickBot="1">
      <c r="A10" s="276" t="s">
        <v>171</v>
      </c>
      <c r="B10" s="199">
        <v>7</v>
      </c>
      <c r="C10" s="199">
        <v>15</v>
      </c>
      <c r="D10" s="199">
        <v>22</v>
      </c>
      <c r="E10" s="199">
        <v>22</v>
      </c>
      <c r="F10" s="199">
        <v>36</v>
      </c>
      <c r="G10" s="199">
        <v>31</v>
      </c>
      <c r="H10" s="199">
        <v>7</v>
      </c>
      <c r="I10" s="199">
        <v>24</v>
      </c>
      <c r="J10" s="199">
        <v>16</v>
      </c>
      <c r="K10" s="199">
        <v>42</v>
      </c>
      <c r="L10" s="345">
        <f>B10+D10+F10+H10+J10</f>
        <v>88</v>
      </c>
      <c r="M10" s="345">
        <f>C10+E10+G10+I10+K10</f>
        <v>134</v>
      </c>
      <c r="N10" s="345">
        <f t="shared" ref="N10:N20" si="0">SUM(L10:M10)</f>
        <v>222</v>
      </c>
      <c r="O10" s="30" t="s">
        <v>172</v>
      </c>
    </row>
    <row r="11" spans="1:16" s="50" customFormat="1" ht="22.5" customHeight="1" thickTop="1" thickBot="1">
      <c r="A11" s="87" t="s">
        <v>173</v>
      </c>
      <c r="B11" s="200">
        <v>2</v>
      </c>
      <c r="C11" s="200">
        <v>0</v>
      </c>
      <c r="D11" s="200">
        <v>0</v>
      </c>
      <c r="E11" s="200">
        <v>0</v>
      </c>
      <c r="F11" s="200">
        <v>1</v>
      </c>
      <c r="G11" s="200">
        <v>0</v>
      </c>
      <c r="H11" s="200">
        <v>5</v>
      </c>
      <c r="I11" s="200">
        <v>0</v>
      </c>
      <c r="J11" s="200">
        <v>0</v>
      </c>
      <c r="K11" s="200">
        <v>2</v>
      </c>
      <c r="L11" s="347">
        <f t="shared" ref="L11:L20" si="1">B11+D11+F11+H11+J11</f>
        <v>8</v>
      </c>
      <c r="M11" s="347">
        <f t="shared" ref="M11:M20" si="2">C11+E11+G11+I11+K11</f>
        <v>2</v>
      </c>
      <c r="N11" s="347">
        <f t="shared" si="0"/>
        <v>10</v>
      </c>
      <c r="O11" s="28" t="s">
        <v>174</v>
      </c>
    </row>
    <row r="12" spans="1:16" s="50" customFormat="1" ht="22.5" customHeight="1" thickTop="1" thickBot="1">
      <c r="A12" s="89" t="s">
        <v>969</v>
      </c>
      <c r="B12" s="201">
        <v>14</v>
      </c>
      <c r="C12" s="201">
        <v>1</v>
      </c>
      <c r="D12" s="201">
        <v>26</v>
      </c>
      <c r="E12" s="201">
        <v>8</v>
      </c>
      <c r="F12" s="201">
        <v>13</v>
      </c>
      <c r="G12" s="201">
        <v>3</v>
      </c>
      <c r="H12" s="201">
        <v>6</v>
      </c>
      <c r="I12" s="201">
        <v>1</v>
      </c>
      <c r="J12" s="201">
        <v>3</v>
      </c>
      <c r="K12" s="201">
        <v>10</v>
      </c>
      <c r="L12" s="346">
        <f t="shared" si="1"/>
        <v>62</v>
      </c>
      <c r="M12" s="346">
        <f t="shared" si="2"/>
        <v>23</v>
      </c>
      <c r="N12" s="346">
        <f t="shared" si="0"/>
        <v>85</v>
      </c>
      <c r="O12" s="24" t="s">
        <v>160</v>
      </c>
    </row>
    <row r="13" spans="1:16" s="50" customFormat="1" ht="22.5" customHeight="1" thickTop="1" thickBot="1">
      <c r="A13" s="87" t="s">
        <v>175</v>
      </c>
      <c r="B13" s="200">
        <v>1</v>
      </c>
      <c r="C13" s="200">
        <v>0</v>
      </c>
      <c r="D13" s="200">
        <v>0</v>
      </c>
      <c r="E13" s="200">
        <v>0</v>
      </c>
      <c r="F13" s="200">
        <v>1</v>
      </c>
      <c r="G13" s="200">
        <v>0</v>
      </c>
      <c r="H13" s="200">
        <v>0</v>
      </c>
      <c r="I13" s="200">
        <v>2</v>
      </c>
      <c r="J13" s="200">
        <v>4</v>
      </c>
      <c r="K13" s="200">
        <v>6</v>
      </c>
      <c r="L13" s="347">
        <f t="shared" si="1"/>
        <v>6</v>
      </c>
      <c r="M13" s="347">
        <f t="shared" si="2"/>
        <v>8</v>
      </c>
      <c r="N13" s="347">
        <f t="shared" si="0"/>
        <v>14</v>
      </c>
      <c r="O13" s="28" t="s">
        <v>176</v>
      </c>
    </row>
    <row r="14" spans="1:16" s="50" customFormat="1" ht="22.5" customHeight="1" thickTop="1" thickBot="1">
      <c r="A14" s="89" t="s">
        <v>161</v>
      </c>
      <c r="B14" s="201">
        <v>0</v>
      </c>
      <c r="C14" s="201">
        <v>0</v>
      </c>
      <c r="D14" s="201">
        <v>5</v>
      </c>
      <c r="E14" s="201">
        <v>0</v>
      </c>
      <c r="F14" s="201">
        <v>7</v>
      </c>
      <c r="G14" s="201">
        <v>1</v>
      </c>
      <c r="H14" s="201">
        <v>5</v>
      </c>
      <c r="I14" s="201">
        <v>1</v>
      </c>
      <c r="J14" s="201">
        <v>11</v>
      </c>
      <c r="K14" s="201">
        <v>4</v>
      </c>
      <c r="L14" s="346">
        <f t="shared" si="1"/>
        <v>28</v>
      </c>
      <c r="M14" s="346">
        <f t="shared" si="2"/>
        <v>6</v>
      </c>
      <c r="N14" s="346">
        <f t="shared" si="0"/>
        <v>34</v>
      </c>
      <c r="O14" s="24" t="s">
        <v>162</v>
      </c>
    </row>
    <row r="15" spans="1:16" s="50" customFormat="1" ht="22.5" customHeight="1" thickTop="1" thickBot="1">
      <c r="A15" s="87" t="s">
        <v>157</v>
      </c>
      <c r="B15" s="200">
        <v>13</v>
      </c>
      <c r="C15" s="200"/>
      <c r="D15" s="200">
        <v>27</v>
      </c>
      <c r="E15" s="200">
        <v>3</v>
      </c>
      <c r="F15" s="200">
        <v>47</v>
      </c>
      <c r="G15" s="200">
        <v>5</v>
      </c>
      <c r="H15" s="200">
        <v>15</v>
      </c>
      <c r="I15" s="200">
        <v>10</v>
      </c>
      <c r="J15" s="200">
        <v>12</v>
      </c>
      <c r="K15" s="200">
        <v>9</v>
      </c>
      <c r="L15" s="347">
        <f t="shared" si="1"/>
        <v>114</v>
      </c>
      <c r="M15" s="347">
        <f t="shared" si="2"/>
        <v>27</v>
      </c>
      <c r="N15" s="347">
        <f t="shared" si="0"/>
        <v>141</v>
      </c>
      <c r="O15" s="28" t="s">
        <v>158</v>
      </c>
    </row>
    <row r="16" spans="1:16" s="50" customFormat="1" ht="22.5" customHeight="1" thickTop="1" thickBot="1">
      <c r="A16" s="89" t="s">
        <v>177</v>
      </c>
      <c r="B16" s="201">
        <v>3</v>
      </c>
      <c r="C16" s="201">
        <v>0</v>
      </c>
      <c r="D16" s="201">
        <v>3</v>
      </c>
      <c r="E16" s="201">
        <v>0</v>
      </c>
      <c r="F16" s="201">
        <v>2</v>
      </c>
      <c r="G16" s="201">
        <v>1</v>
      </c>
      <c r="H16" s="201">
        <v>7</v>
      </c>
      <c r="I16" s="201">
        <v>2</v>
      </c>
      <c r="J16" s="201">
        <v>4</v>
      </c>
      <c r="K16" s="201">
        <v>2</v>
      </c>
      <c r="L16" s="346">
        <f t="shared" si="1"/>
        <v>19</v>
      </c>
      <c r="M16" s="346">
        <f t="shared" si="2"/>
        <v>5</v>
      </c>
      <c r="N16" s="346">
        <f t="shared" si="0"/>
        <v>24</v>
      </c>
      <c r="O16" s="24" t="s">
        <v>178</v>
      </c>
    </row>
    <row r="17" spans="1:15" s="50" customFormat="1" ht="22.5" customHeight="1" thickTop="1" thickBot="1">
      <c r="A17" s="87" t="s">
        <v>179</v>
      </c>
      <c r="B17" s="200">
        <v>9</v>
      </c>
      <c r="C17" s="200">
        <v>0</v>
      </c>
      <c r="D17" s="200">
        <v>12</v>
      </c>
      <c r="E17" s="200">
        <v>0</v>
      </c>
      <c r="F17" s="200">
        <v>5</v>
      </c>
      <c r="G17" s="200">
        <v>1</v>
      </c>
      <c r="H17" s="200">
        <v>13</v>
      </c>
      <c r="I17" s="200">
        <v>7</v>
      </c>
      <c r="J17" s="200">
        <v>5</v>
      </c>
      <c r="K17" s="200">
        <v>5</v>
      </c>
      <c r="L17" s="347">
        <f t="shared" si="1"/>
        <v>44</v>
      </c>
      <c r="M17" s="347">
        <f t="shared" si="2"/>
        <v>13</v>
      </c>
      <c r="N17" s="347">
        <f t="shared" si="0"/>
        <v>57</v>
      </c>
      <c r="O17" s="28" t="s">
        <v>180</v>
      </c>
    </row>
    <row r="18" spans="1:15" s="50" customFormat="1" ht="22.5" customHeight="1" thickTop="1" thickBot="1">
      <c r="A18" s="89" t="s">
        <v>181</v>
      </c>
      <c r="B18" s="201">
        <v>20</v>
      </c>
      <c r="C18" s="201">
        <v>2</v>
      </c>
      <c r="D18" s="201">
        <v>19</v>
      </c>
      <c r="E18" s="201">
        <v>2</v>
      </c>
      <c r="F18" s="201">
        <v>27</v>
      </c>
      <c r="G18" s="201">
        <v>11</v>
      </c>
      <c r="H18" s="201">
        <v>56</v>
      </c>
      <c r="I18" s="201">
        <v>53</v>
      </c>
      <c r="J18" s="201">
        <v>11</v>
      </c>
      <c r="K18" s="201">
        <v>8</v>
      </c>
      <c r="L18" s="346">
        <f t="shared" si="1"/>
        <v>133</v>
      </c>
      <c r="M18" s="346">
        <f t="shared" si="2"/>
        <v>76</v>
      </c>
      <c r="N18" s="346">
        <f t="shared" si="0"/>
        <v>209</v>
      </c>
      <c r="O18" s="24" t="s">
        <v>182</v>
      </c>
    </row>
    <row r="19" spans="1:15" s="50" customFormat="1" ht="22.5" customHeight="1" thickTop="1" thickBot="1">
      <c r="A19" s="87" t="s">
        <v>183</v>
      </c>
      <c r="B19" s="200">
        <v>4</v>
      </c>
      <c r="C19" s="200">
        <v>0</v>
      </c>
      <c r="D19" s="200">
        <v>15</v>
      </c>
      <c r="E19" s="200">
        <v>2</v>
      </c>
      <c r="F19" s="200">
        <v>26</v>
      </c>
      <c r="G19" s="200">
        <v>5</v>
      </c>
      <c r="H19" s="200">
        <v>15</v>
      </c>
      <c r="I19" s="200">
        <v>7</v>
      </c>
      <c r="J19" s="200">
        <v>2</v>
      </c>
      <c r="K19" s="200">
        <v>1</v>
      </c>
      <c r="L19" s="347">
        <f t="shared" si="1"/>
        <v>62</v>
      </c>
      <c r="M19" s="347">
        <f t="shared" si="2"/>
        <v>15</v>
      </c>
      <c r="N19" s="347">
        <f t="shared" si="0"/>
        <v>77</v>
      </c>
      <c r="O19" s="28" t="s">
        <v>159</v>
      </c>
    </row>
    <row r="20" spans="1:15" s="50" customFormat="1" ht="22.5" customHeight="1" thickTop="1">
      <c r="A20" s="38" t="s">
        <v>163</v>
      </c>
      <c r="B20" s="204">
        <v>33</v>
      </c>
      <c r="C20" s="204">
        <v>2</v>
      </c>
      <c r="D20" s="204">
        <v>52</v>
      </c>
      <c r="E20" s="204">
        <v>5</v>
      </c>
      <c r="F20" s="204">
        <v>86</v>
      </c>
      <c r="G20" s="204">
        <v>21</v>
      </c>
      <c r="H20" s="204">
        <v>48</v>
      </c>
      <c r="I20" s="204">
        <v>34</v>
      </c>
      <c r="J20" s="204">
        <v>25</v>
      </c>
      <c r="K20" s="204">
        <v>31</v>
      </c>
      <c r="L20" s="348">
        <f t="shared" si="1"/>
        <v>244</v>
      </c>
      <c r="M20" s="348">
        <f t="shared" si="2"/>
        <v>93</v>
      </c>
      <c r="N20" s="348">
        <f t="shared" si="0"/>
        <v>337</v>
      </c>
      <c r="O20" s="32" t="s">
        <v>155</v>
      </c>
    </row>
    <row r="21" spans="1:15" s="50" customFormat="1" ht="24.75" customHeight="1">
      <c r="A21" s="282" t="s">
        <v>38</v>
      </c>
      <c r="B21" s="384">
        <f>SUM(B10:B20)</f>
        <v>106</v>
      </c>
      <c r="C21" s="384">
        <f t="shared" ref="C21:N21" si="3">SUM(C10:C20)</f>
        <v>20</v>
      </c>
      <c r="D21" s="384">
        <f t="shared" si="3"/>
        <v>181</v>
      </c>
      <c r="E21" s="384">
        <f t="shared" si="3"/>
        <v>42</v>
      </c>
      <c r="F21" s="384">
        <f t="shared" si="3"/>
        <v>251</v>
      </c>
      <c r="G21" s="384">
        <f t="shared" si="3"/>
        <v>79</v>
      </c>
      <c r="H21" s="384">
        <f t="shared" si="3"/>
        <v>177</v>
      </c>
      <c r="I21" s="384">
        <f t="shared" si="3"/>
        <v>141</v>
      </c>
      <c r="J21" s="384">
        <f t="shared" si="3"/>
        <v>93</v>
      </c>
      <c r="K21" s="384">
        <f t="shared" si="3"/>
        <v>120</v>
      </c>
      <c r="L21" s="384">
        <f t="shared" si="3"/>
        <v>808</v>
      </c>
      <c r="M21" s="384">
        <f t="shared" si="3"/>
        <v>402</v>
      </c>
      <c r="N21" s="384">
        <f t="shared" si="3"/>
        <v>1210</v>
      </c>
      <c r="O21" s="283" t="s">
        <v>39</v>
      </c>
    </row>
    <row r="22" spans="1:15">
      <c r="A22" s="296" t="s">
        <v>214</v>
      </c>
      <c r="M22" s="407"/>
      <c r="O22" s="391" t="s">
        <v>213</v>
      </c>
    </row>
    <row r="23" spans="1:15">
      <c r="A23" s="296" t="s">
        <v>643</v>
      </c>
      <c r="O23" s="391" t="s">
        <v>644</v>
      </c>
    </row>
    <row r="24" spans="1:15">
      <c r="A24" s="351" t="s">
        <v>1290</v>
      </c>
      <c r="B24" s="351">
        <v>0</v>
      </c>
      <c r="C24" s="351">
        <v>0</v>
      </c>
      <c r="D24" s="351">
        <v>0</v>
      </c>
      <c r="E24" s="351">
        <v>0</v>
      </c>
      <c r="F24" s="351">
        <v>1</v>
      </c>
      <c r="G24" s="351">
        <v>0</v>
      </c>
      <c r="H24" s="351">
        <v>0</v>
      </c>
      <c r="I24" s="351">
        <v>0</v>
      </c>
      <c r="J24" s="351">
        <v>4</v>
      </c>
      <c r="K24" s="351">
        <v>3</v>
      </c>
    </row>
    <row r="25" spans="1:15">
      <c r="A25" s="351" t="s">
        <v>1289</v>
      </c>
      <c r="B25" s="351">
        <v>0</v>
      </c>
      <c r="C25" s="351">
        <v>0</v>
      </c>
      <c r="D25" s="351">
        <v>2</v>
      </c>
      <c r="E25" s="351">
        <v>0</v>
      </c>
      <c r="F25" s="351">
        <v>10</v>
      </c>
      <c r="G25" s="351">
        <v>3</v>
      </c>
      <c r="H25" s="351">
        <v>21</v>
      </c>
      <c r="I25" s="351">
        <v>24</v>
      </c>
      <c r="J25" s="351">
        <v>10</v>
      </c>
      <c r="K25" s="351">
        <v>5</v>
      </c>
    </row>
    <row r="26" spans="1:15">
      <c r="A26" s="351" t="s">
        <v>506</v>
      </c>
      <c r="B26" s="351">
        <v>0</v>
      </c>
      <c r="C26" s="351">
        <v>0</v>
      </c>
      <c r="D26" s="351">
        <v>0</v>
      </c>
      <c r="E26" s="351">
        <v>0</v>
      </c>
      <c r="F26" s="351">
        <v>1</v>
      </c>
      <c r="G26" s="351">
        <v>1</v>
      </c>
      <c r="H26" s="351">
        <v>1</v>
      </c>
      <c r="I26" s="351">
        <v>1</v>
      </c>
      <c r="J26" s="351">
        <v>0</v>
      </c>
      <c r="K26" s="351">
        <v>1</v>
      </c>
    </row>
    <row r="27" spans="1:15">
      <c r="A27" s="351" t="s">
        <v>113</v>
      </c>
      <c r="B27" s="351">
        <v>0</v>
      </c>
      <c r="C27" s="351">
        <v>0</v>
      </c>
      <c r="D27" s="351">
        <v>0</v>
      </c>
      <c r="E27" s="351">
        <v>0</v>
      </c>
      <c r="F27" s="351">
        <v>0</v>
      </c>
      <c r="G27" s="351">
        <v>1</v>
      </c>
      <c r="H27" s="351">
        <v>0</v>
      </c>
      <c r="I27" s="351">
        <v>0</v>
      </c>
      <c r="J27" s="351">
        <v>0</v>
      </c>
      <c r="K27" s="351">
        <v>0</v>
      </c>
    </row>
    <row r="28" spans="1:15">
      <c r="A28" s="351" t="s">
        <v>129</v>
      </c>
      <c r="B28" s="351">
        <v>0</v>
      </c>
      <c r="C28" s="351">
        <v>0</v>
      </c>
      <c r="D28" s="351">
        <v>0</v>
      </c>
      <c r="E28" s="351">
        <v>0</v>
      </c>
      <c r="F28" s="351">
        <v>0</v>
      </c>
      <c r="G28" s="351">
        <v>1</v>
      </c>
      <c r="H28" s="351">
        <v>0</v>
      </c>
      <c r="I28" s="351">
        <v>1</v>
      </c>
      <c r="J28" s="351">
        <v>5</v>
      </c>
      <c r="K28" s="351">
        <v>2</v>
      </c>
    </row>
    <row r="29" spans="1:15">
      <c r="A29" s="351" t="s">
        <v>133</v>
      </c>
      <c r="B29" s="351">
        <v>0</v>
      </c>
      <c r="C29" s="351">
        <v>0</v>
      </c>
      <c r="D29" s="351">
        <v>0</v>
      </c>
      <c r="E29" s="351">
        <v>0</v>
      </c>
      <c r="F29" s="351">
        <v>2</v>
      </c>
      <c r="G29" s="351">
        <v>0</v>
      </c>
      <c r="H29" s="351">
        <v>1</v>
      </c>
      <c r="I29" s="351">
        <v>0</v>
      </c>
      <c r="J29" s="351">
        <v>1</v>
      </c>
      <c r="K29" s="351">
        <v>0</v>
      </c>
    </row>
    <row r="30" spans="1:15">
      <c r="A30" s="351" t="s">
        <v>135</v>
      </c>
      <c r="B30" s="351">
        <v>0</v>
      </c>
      <c r="C30" s="351">
        <v>0</v>
      </c>
      <c r="D30" s="351">
        <v>0</v>
      </c>
      <c r="E30" s="351">
        <v>0</v>
      </c>
      <c r="F30" s="351">
        <v>0</v>
      </c>
      <c r="G30" s="351">
        <v>0</v>
      </c>
      <c r="H30" s="351">
        <v>1</v>
      </c>
      <c r="I30" s="351">
        <v>0</v>
      </c>
      <c r="J30" s="351">
        <v>0</v>
      </c>
      <c r="K30" s="351">
        <v>0</v>
      </c>
    </row>
    <row r="31" spans="1:15">
      <c r="A31" s="351" t="s">
        <v>282</v>
      </c>
      <c r="B31" s="351">
        <f>SUM(B24:B30)</f>
        <v>0</v>
      </c>
      <c r="C31" s="351">
        <f t="shared" ref="C31:K31" si="4">SUM(C24:C30)</f>
        <v>0</v>
      </c>
      <c r="D31" s="351">
        <f t="shared" si="4"/>
        <v>2</v>
      </c>
      <c r="E31" s="351">
        <f t="shared" si="4"/>
        <v>0</v>
      </c>
      <c r="F31" s="351">
        <f t="shared" si="4"/>
        <v>14</v>
      </c>
      <c r="G31" s="351">
        <f t="shared" si="4"/>
        <v>6</v>
      </c>
      <c r="H31" s="351">
        <f t="shared" si="4"/>
        <v>24</v>
      </c>
      <c r="I31" s="351">
        <f t="shared" si="4"/>
        <v>26</v>
      </c>
      <c r="J31" s="351">
        <f t="shared" si="4"/>
        <v>20</v>
      </c>
      <c r="K31" s="351">
        <f t="shared" si="4"/>
        <v>11</v>
      </c>
    </row>
    <row r="33" spans="2:13">
      <c r="B33" s="351">
        <v>0</v>
      </c>
      <c r="C33" s="351">
        <v>0</v>
      </c>
      <c r="D33" s="351">
        <v>0</v>
      </c>
      <c r="E33" s="351">
        <v>0</v>
      </c>
      <c r="F33" s="351">
        <v>5</v>
      </c>
      <c r="G33" s="351">
        <v>3</v>
      </c>
      <c r="H33" s="351">
        <v>2</v>
      </c>
      <c r="I33" s="351">
        <v>2</v>
      </c>
      <c r="J33" s="351">
        <v>3</v>
      </c>
      <c r="K33" s="351">
        <v>7</v>
      </c>
      <c r="L33" s="351">
        <v>0</v>
      </c>
      <c r="M33" s="351">
        <v>0</v>
      </c>
    </row>
  </sheetData>
  <mergeCells count="31">
    <mergeCell ref="F8:F9"/>
    <mergeCell ref="A2:O2"/>
    <mergeCell ref="D7:E7"/>
    <mergeCell ref="F7:G7"/>
    <mergeCell ref="D8:D9"/>
    <mergeCell ref="E8:E9"/>
    <mergeCell ref="L8:L9"/>
    <mergeCell ref="C8:C9"/>
    <mergeCell ref="K8:K9"/>
    <mergeCell ref="J8:J9"/>
    <mergeCell ref="A4:O4"/>
    <mergeCell ref="B7:C7"/>
    <mergeCell ref="H7:I7"/>
    <mergeCell ref="N6:N9"/>
    <mergeCell ref="A3:O3"/>
    <mergeCell ref="A1:O1"/>
    <mergeCell ref="I8:I9"/>
    <mergeCell ref="J7:K7"/>
    <mergeCell ref="L6:M6"/>
    <mergeCell ref="L7:M7"/>
    <mergeCell ref="A6:A9"/>
    <mergeCell ref="B8:B9"/>
    <mergeCell ref="D6:E6"/>
    <mergeCell ref="H8:H9"/>
    <mergeCell ref="M8:M9"/>
    <mergeCell ref="G8:G9"/>
    <mergeCell ref="J6:K6"/>
    <mergeCell ref="O6:O9"/>
    <mergeCell ref="B6:C6"/>
    <mergeCell ref="H6:I6"/>
    <mergeCell ref="F6:G6"/>
  </mergeCells>
  <phoneticPr fontId="19" type="noConversion"/>
  <printOptions horizontalCentered="1" verticalCentered="1"/>
  <pageMargins left="0" right="0" top="0" bottom="0" header="0" footer="0"/>
  <pageSetup paperSize="9" orientation="landscape" r:id="rId1"/>
  <headerFooter alignWithMargins="0"/>
  <colBreaks count="1" manualBreakCount="1">
    <brk id="15" max="1048575"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showGridLines="0" rightToLeft="1" view="pageBreakPreview" zoomScaleNormal="100" zoomScaleSheetLayoutView="100" workbookViewId="0">
      <selection activeCell="H12" sqref="H12"/>
    </sheetView>
  </sheetViews>
  <sheetFormatPr defaultRowHeight="12.75"/>
  <cols>
    <col min="1" max="1" width="33.7109375" customWidth="1"/>
    <col min="2" max="10" width="7.5703125" customWidth="1"/>
    <col min="11" max="11" width="33.7109375" customWidth="1"/>
  </cols>
  <sheetData>
    <row r="1" spans="1:20" s="78" customFormat="1" ht="21.95" customHeight="1">
      <c r="A1" s="1232" t="s">
        <v>593</v>
      </c>
      <c r="B1" s="1232"/>
      <c r="C1" s="1232"/>
      <c r="D1" s="1232"/>
      <c r="E1" s="1232"/>
      <c r="F1" s="1232"/>
      <c r="G1" s="1232"/>
      <c r="H1" s="1232"/>
      <c r="I1" s="1232"/>
      <c r="J1" s="1232"/>
      <c r="K1" s="1232"/>
      <c r="L1" s="75"/>
      <c r="M1" s="75"/>
      <c r="N1" s="75"/>
      <c r="O1" s="75"/>
      <c r="P1" s="75"/>
      <c r="Q1" s="75"/>
      <c r="R1" s="75"/>
      <c r="S1" s="76"/>
      <c r="T1" s="77"/>
    </row>
    <row r="2" spans="1:20" s="80" customFormat="1" ht="18" customHeight="1">
      <c r="A2" s="1232" t="s">
        <v>1160</v>
      </c>
      <c r="B2" s="1232"/>
      <c r="C2" s="1232"/>
      <c r="D2" s="1232"/>
      <c r="E2" s="1232"/>
      <c r="F2" s="1232"/>
      <c r="G2" s="1232"/>
      <c r="H2" s="1232"/>
      <c r="I2" s="1232"/>
      <c r="J2" s="1232"/>
      <c r="K2" s="1232"/>
      <c r="L2" s="75"/>
      <c r="M2" s="79"/>
      <c r="N2" s="79"/>
      <c r="O2" s="79"/>
      <c r="P2" s="79"/>
      <c r="Q2" s="79"/>
      <c r="R2" s="79"/>
      <c r="S2" s="79"/>
      <c r="T2" s="79"/>
    </row>
    <row r="3" spans="1:20" s="80" customFormat="1" ht="18" customHeight="1">
      <c r="A3" s="1231" t="s">
        <v>1134</v>
      </c>
      <c r="B3" s="1231"/>
      <c r="C3" s="1231"/>
      <c r="D3" s="1231"/>
      <c r="E3" s="1231"/>
      <c r="F3" s="1231"/>
      <c r="G3" s="1231"/>
      <c r="H3" s="1231"/>
      <c r="I3" s="1231"/>
      <c r="J3" s="1231"/>
      <c r="K3" s="1231"/>
      <c r="L3" s="81"/>
      <c r="M3" s="81"/>
      <c r="N3" s="81"/>
      <c r="O3" s="81"/>
      <c r="P3" s="81"/>
      <c r="Q3" s="81"/>
      <c r="R3" s="81"/>
      <c r="S3" s="81"/>
      <c r="T3" s="81"/>
    </row>
    <row r="4" spans="1:20" s="15" customFormat="1" ht="15.75">
      <c r="A4" s="1230" t="s">
        <v>1157</v>
      </c>
      <c r="B4" s="1230"/>
      <c r="C4" s="1230"/>
      <c r="D4" s="1230"/>
      <c r="E4" s="1230"/>
      <c r="F4" s="1230"/>
      <c r="G4" s="1230"/>
      <c r="H4" s="1230"/>
      <c r="I4" s="1230"/>
      <c r="J4" s="1230"/>
      <c r="K4" s="1230"/>
      <c r="L4" s="83"/>
      <c r="M4" s="83"/>
      <c r="N4" s="83"/>
      <c r="O4" s="83"/>
      <c r="P4" s="83"/>
      <c r="Q4" s="83"/>
      <c r="R4" s="83"/>
      <c r="S4" s="83"/>
      <c r="T4" s="83"/>
    </row>
    <row r="5" spans="1:20" s="15" customFormat="1" ht="15.75">
      <c r="A5" s="82"/>
      <c r="B5" s="82"/>
      <c r="C5" s="82"/>
      <c r="D5" s="82"/>
      <c r="E5" s="82"/>
      <c r="F5" s="82"/>
      <c r="G5" s="82"/>
      <c r="H5" s="82"/>
      <c r="I5" s="82"/>
      <c r="J5" s="82"/>
      <c r="K5" s="82"/>
      <c r="L5" s="82"/>
      <c r="M5" s="83"/>
      <c r="N5" s="83"/>
      <c r="O5" s="83"/>
      <c r="P5" s="83"/>
      <c r="Q5" s="83"/>
      <c r="R5" s="83"/>
      <c r="S5" s="83"/>
      <c r="T5" s="83"/>
    </row>
    <row r="6" spans="1:20" s="9" customFormat="1" ht="20.100000000000001" customHeight="1">
      <c r="A6" s="14" t="s">
        <v>1372</v>
      </c>
      <c r="B6" s="7"/>
      <c r="C6" s="7"/>
      <c r="D6" s="7"/>
      <c r="E6" s="7"/>
      <c r="K6" s="44" t="s">
        <v>1373</v>
      </c>
    </row>
    <row r="7" spans="1:20" s="8" customFormat="1" ht="18" customHeight="1">
      <c r="A7" s="1239" t="s">
        <v>570</v>
      </c>
      <c r="B7" s="1242" t="s">
        <v>314</v>
      </c>
      <c r="C7" s="1242"/>
      <c r="D7" s="1242"/>
      <c r="E7" s="1242" t="s">
        <v>313</v>
      </c>
      <c r="F7" s="1242"/>
      <c r="G7" s="1242"/>
      <c r="H7" s="1242" t="s">
        <v>8</v>
      </c>
      <c r="I7" s="1242"/>
      <c r="J7" s="1242"/>
      <c r="K7" s="1233" t="s">
        <v>571</v>
      </c>
      <c r="L7" s="11"/>
    </row>
    <row r="8" spans="1:20" s="8" customFormat="1" ht="18" customHeight="1">
      <c r="A8" s="1240"/>
      <c r="B8" s="1236" t="s">
        <v>312</v>
      </c>
      <c r="C8" s="1236"/>
      <c r="D8" s="1236"/>
      <c r="E8" s="1236" t="s">
        <v>311</v>
      </c>
      <c r="F8" s="1236"/>
      <c r="G8" s="1236"/>
      <c r="H8" s="1236" t="s">
        <v>9</v>
      </c>
      <c r="I8" s="1236"/>
      <c r="J8" s="1236"/>
      <c r="K8" s="1234"/>
      <c r="L8" s="11"/>
    </row>
    <row r="9" spans="1:20" s="8" customFormat="1" ht="15" customHeight="1">
      <c r="A9" s="1240"/>
      <c r="B9" s="461" t="s">
        <v>10</v>
      </c>
      <c r="C9" s="461" t="s">
        <v>11</v>
      </c>
      <c r="D9" s="461" t="s">
        <v>8</v>
      </c>
      <c r="E9" s="461" t="s">
        <v>10</v>
      </c>
      <c r="F9" s="461" t="s">
        <v>11</v>
      </c>
      <c r="G9" s="461" t="s">
        <v>8</v>
      </c>
      <c r="H9" s="461" t="s">
        <v>10</v>
      </c>
      <c r="I9" s="461" t="s">
        <v>11</v>
      </c>
      <c r="J9" s="461" t="s">
        <v>8</v>
      </c>
      <c r="K9" s="1234"/>
      <c r="L9" s="11"/>
    </row>
    <row r="10" spans="1:20" s="8" customFormat="1" ht="15" customHeight="1">
      <c r="A10" s="1241"/>
      <c r="B10" s="454" t="s">
        <v>12</v>
      </c>
      <c r="C10" s="454" t="s">
        <v>13</v>
      </c>
      <c r="D10" s="454" t="s">
        <v>43</v>
      </c>
      <c r="E10" s="454" t="s">
        <v>12</v>
      </c>
      <c r="F10" s="454" t="s">
        <v>13</v>
      </c>
      <c r="G10" s="454" t="s">
        <v>43</v>
      </c>
      <c r="H10" s="454" t="s">
        <v>12</v>
      </c>
      <c r="I10" s="454" t="s">
        <v>13</v>
      </c>
      <c r="J10" s="454" t="s">
        <v>43</v>
      </c>
      <c r="K10" s="1235"/>
      <c r="L10" s="11"/>
    </row>
    <row r="11" spans="1:20" s="9" customFormat="1" ht="35.1" customHeight="1" thickBot="1">
      <c r="A11" s="455" t="s">
        <v>1081</v>
      </c>
      <c r="B11" s="466">
        <v>364</v>
      </c>
      <c r="C11" s="466">
        <v>852</v>
      </c>
      <c r="D11" s="466">
        <f>B11+C11</f>
        <v>1216</v>
      </c>
      <c r="E11" s="466">
        <v>760</v>
      </c>
      <c r="F11" s="466">
        <v>710</v>
      </c>
      <c r="G11" s="466">
        <f>E11+F11</f>
        <v>1470</v>
      </c>
      <c r="H11" s="466">
        <f t="shared" ref="H11:I15" si="0">B11+E11</f>
        <v>1124</v>
      </c>
      <c r="I11" s="466">
        <f t="shared" si="0"/>
        <v>1562</v>
      </c>
      <c r="J11" s="466">
        <f>I11+H11</f>
        <v>2686</v>
      </c>
      <c r="K11" s="456" t="s">
        <v>1082</v>
      </c>
      <c r="L11" s="10"/>
    </row>
    <row r="12" spans="1:20" s="9" customFormat="1" ht="35.1" customHeight="1" thickBot="1">
      <c r="A12" s="457" t="s">
        <v>199</v>
      </c>
      <c r="B12" s="467">
        <v>1408</v>
      </c>
      <c r="C12" s="467">
        <v>555</v>
      </c>
      <c r="D12" s="467">
        <f>B12+C12</f>
        <v>1963</v>
      </c>
      <c r="E12" s="467">
        <v>545</v>
      </c>
      <c r="F12" s="467">
        <v>494</v>
      </c>
      <c r="G12" s="467">
        <f>E12+F12</f>
        <v>1039</v>
      </c>
      <c r="H12" s="467">
        <f t="shared" si="0"/>
        <v>1953</v>
      </c>
      <c r="I12" s="467">
        <f t="shared" si="0"/>
        <v>1049</v>
      </c>
      <c r="J12" s="467">
        <f>I12+H12</f>
        <v>3002</v>
      </c>
      <c r="K12" s="458" t="s">
        <v>242</v>
      </c>
      <c r="L12" s="10"/>
    </row>
    <row r="13" spans="1:20" s="9" customFormat="1" ht="35.1" customHeight="1" thickBot="1">
      <c r="A13" s="459" t="s">
        <v>1088</v>
      </c>
      <c r="B13" s="468">
        <v>39</v>
      </c>
      <c r="C13" s="468">
        <v>78</v>
      </c>
      <c r="D13" s="468">
        <f>B13+C13</f>
        <v>117</v>
      </c>
      <c r="E13" s="468">
        <v>114</v>
      </c>
      <c r="F13" s="468">
        <v>94</v>
      </c>
      <c r="G13" s="468">
        <f>E13+F13</f>
        <v>208</v>
      </c>
      <c r="H13" s="468">
        <f t="shared" si="0"/>
        <v>153</v>
      </c>
      <c r="I13" s="468">
        <f t="shared" si="0"/>
        <v>172</v>
      </c>
      <c r="J13" s="468">
        <f>I13+H13</f>
        <v>325</v>
      </c>
      <c r="K13" s="460" t="s">
        <v>1087</v>
      </c>
      <c r="L13" s="10"/>
    </row>
    <row r="14" spans="1:20" s="9" customFormat="1" ht="35.1" customHeight="1" thickBot="1">
      <c r="A14" s="457" t="s">
        <v>568</v>
      </c>
      <c r="B14" s="467">
        <v>1</v>
      </c>
      <c r="C14" s="467">
        <v>83</v>
      </c>
      <c r="D14" s="467">
        <f>B14+C14</f>
        <v>84</v>
      </c>
      <c r="E14" s="467">
        <v>68</v>
      </c>
      <c r="F14" s="467">
        <v>346</v>
      </c>
      <c r="G14" s="467">
        <f>E14+F14</f>
        <v>414</v>
      </c>
      <c r="H14" s="467">
        <f t="shared" si="0"/>
        <v>69</v>
      </c>
      <c r="I14" s="467">
        <f t="shared" si="0"/>
        <v>429</v>
      </c>
      <c r="J14" s="467">
        <f>I14+H14</f>
        <v>498</v>
      </c>
      <c r="K14" s="458" t="s">
        <v>569</v>
      </c>
      <c r="L14" s="10"/>
    </row>
    <row r="15" spans="1:20" s="9" customFormat="1" ht="35.1" customHeight="1">
      <c r="A15" s="462" t="s">
        <v>419</v>
      </c>
      <c r="B15" s="469">
        <v>158</v>
      </c>
      <c r="C15" s="469">
        <v>46</v>
      </c>
      <c r="D15" s="469">
        <f>B15+C15</f>
        <v>204</v>
      </c>
      <c r="E15" s="469">
        <v>204</v>
      </c>
      <c r="F15" s="469">
        <v>58</v>
      </c>
      <c r="G15" s="469">
        <f>E15+F15</f>
        <v>262</v>
      </c>
      <c r="H15" s="469">
        <f t="shared" si="0"/>
        <v>362</v>
      </c>
      <c r="I15" s="469">
        <f t="shared" si="0"/>
        <v>104</v>
      </c>
      <c r="J15" s="469">
        <f>I15+H15</f>
        <v>466</v>
      </c>
      <c r="K15" s="463" t="s">
        <v>418</v>
      </c>
      <c r="L15" s="10"/>
    </row>
    <row r="16" spans="1:20" ht="36.75" customHeight="1">
      <c r="A16" s="464" t="s">
        <v>20</v>
      </c>
      <c r="B16" s="470">
        <f>SUM(B11:B15)</f>
        <v>1970</v>
      </c>
      <c r="C16" s="470">
        <f t="shared" ref="C16:J16" si="1">SUM(C11:C15)</f>
        <v>1614</v>
      </c>
      <c r="D16" s="470">
        <f t="shared" si="1"/>
        <v>3584</v>
      </c>
      <c r="E16" s="470">
        <f t="shared" si="1"/>
        <v>1691</v>
      </c>
      <c r="F16" s="470">
        <f t="shared" si="1"/>
        <v>1702</v>
      </c>
      <c r="G16" s="470">
        <f t="shared" si="1"/>
        <v>3393</v>
      </c>
      <c r="H16" s="470">
        <f t="shared" si="1"/>
        <v>3661</v>
      </c>
      <c r="I16" s="470">
        <f t="shared" si="1"/>
        <v>3316</v>
      </c>
      <c r="J16" s="470">
        <f t="shared" si="1"/>
        <v>6977</v>
      </c>
      <c r="K16" s="465" t="s">
        <v>39</v>
      </c>
    </row>
    <row r="17" spans="1:11" ht="36" customHeight="1">
      <c r="A17" s="1238" t="s">
        <v>1083</v>
      </c>
      <c r="B17" s="1238"/>
      <c r="C17" s="1238"/>
      <c r="D17" s="1238"/>
      <c r="E17" s="1238"/>
      <c r="F17" s="351"/>
      <c r="G17" s="1237" t="s">
        <v>1084</v>
      </c>
      <c r="H17" s="1237"/>
      <c r="I17" s="1237"/>
      <c r="J17" s="1237"/>
      <c r="K17" s="1237"/>
    </row>
    <row r="18" spans="1:11" ht="15" customHeight="1">
      <c r="A18" s="408" t="s">
        <v>1085</v>
      </c>
      <c r="B18" s="16"/>
      <c r="C18" s="351"/>
      <c r="D18" s="351"/>
      <c r="E18" s="351"/>
      <c r="F18" s="351"/>
      <c r="G18" s="351"/>
      <c r="H18" s="351"/>
      <c r="I18" s="351"/>
      <c r="J18" s="351"/>
      <c r="K18" s="409" t="s">
        <v>1086</v>
      </c>
    </row>
    <row r="55" spans="4:9" ht="13.5" thickBot="1"/>
    <row r="56" spans="4:9" ht="14.25" thickTop="1" thickBot="1">
      <c r="D56" s="212">
        <v>169</v>
      </c>
      <c r="E56" s="212">
        <v>424</v>
      </c>
      <c r="F56" s="203">
        <f>D56+E56</f>
        <v>593</v>
      </c>
      <c r="G56" s="212">
        <v>568</v>
      </c>
      <c r="H56" s="212">
        <v>468</v>
      </c>
      <c r="I56" s="203">
        <f>G56+H56</f>
        <v>1036</v>
      </c>
    </row>
    <row r="57" spans="4:9" ht="14.25" thickTop="1" thickBot="1">
      <c r="D57">
        <v>103</v>
      </c>
      <c r="E57">
        <v>133</v>
      </c>
      <c r="F57" s="203">
        <f>D57+E57</f>
        <v>236</v>
      </c>
      <c r="G57">
        <v>13</v>
      </c>
      <c r="H57">
        <v>14</v>
      </c>
      <c r="I57" s="203">
        <f>G57+H57</f>
        <v>27</v>
      </c>
    </row>
    <row r="58" spans="4:9" ht="13.5" thickTop="1">
      <c r="D58" s="241">
        <f>SUM(D56:D57)</f>
        <v>272</v>
      </c>
      <c r="E58" s="241">
        <f>SUM(E56:E57)</f>
        <v>557</v>
      </c>
      <c r="F58" s="241">
        <f t="shared" ref="F58:I58" si="2">SUM(F56:F57)</f>
        <v>829</v>
      </c>
      <c r="G58" s="241">
        <f t="shared" si="2"/>
        <v>581</v>
      </c>
      <c r="H58" s="241">
        <f t="shared" si="2"/>
        <v>482</v>
      </c>
      <c r="I58" s="241">
        <f t="shared" si="2"/>
        <v>1063</v>
      </c>
    </row>
  </sheetData>
  <mergeCells count="14">
    <mergeCell ref="G17:K17"/>
    <mergeCell ref="A17:E17"/>
    <mergeCell ref="A7:A10"/>
    <mergeCell ref="B8:D8"/>
    <mergeCell ref="B7:D7"/>
    <mergeCell ref="E7:G7"/>
    <mergeCell ref="E8:G8"/>
    <mergeCell ref="H7:J7"/>
    <mergeCell ref="A4:K4"/>
    <mergeCell ref="A3:K3"/>
    <mergeCell ref="A2:K2"/>
    <mergeCell ref="A1:K1"/>
    <mergeCell ref="K7:K10"/>
    <mergeCell ref="H8:J8"/>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showGridLines="0" rightToLeft="1" view="pageBreakPreview" zoomScaleNormal="100" zoomScaleSheetLayoutView="100" workbookViewId="0">
      <selection activeCell="A7" sqref="A7:A10"/>
    </sheetView>
  </sheetViews>
  <sheetFormatPr defaultRowHeight="12.75"/>
  <cols>
    <col min="1" max="1" width="33.7109375" customWidth="1"/>
    <col min="2" max="2" width="7.85546875" customWidth="1"/>
    <col min="3" max="3" width="7.42578125" customWidth="1"/>
    <col min="4" max="4" width="7.140625" customWidth="1"/>
    <col min="5" max="5" width="7.28515625" customWidth="1"/>
    <col min="6" max="6" width="7.42578125" customWidth="1"/>
    <col min="7" max="7" width="7.5703125" customWidth="1"/>
    <col min="8" max="8" width="7.140625" customWidth="1"/>
    <col min="9" max="10" width="7.28515625" customWidth="1"/>
    <col min="11" max="11" width="33.7109375" customWidth="1"/>
  </cols>
  <sheetData>
    <row r="1" spans="1:20" s="78" customFormat="1" ht="21.95" customHeight="1">
      <c r="A1" s="1232" t="s">
        <v>708</v>
      </c>
      <c r="B1" s="1232"/>
      <c r="C1" s="1232"/>
      <c r="D1" s="1232"/>
      <c r="E1" s="1232"/>
      <c r="F1" s="1232"/>
      <c r="G1" s="1232"/>
      <c r="H1" s="1232"/>
      <c r="I1" s="1232"/>
      <c r="J1" s="1232"/>
      <c r="K1" s="1232"/>
      <c r="L1" s="75"/>
      <c r="M1" s="75"/>
      <c r="N1" s="75"/>
      <c r="O1" s="75"/>
      <c r="P1" s="75"/>
      <c r="Q1" s="75"/>
      <c r="R1" s="75"/>
      <c r="S1" s="76"/>
      <c r="T1" s="77"/>
    </row>
    <row r="2" spans="1:20" s="80" customFormat="1" ht="18" customHeight="1">
      <c r="A2" s="1232" t="s">
        <v>1160</v>
      </c>
      <c r="B2" s="1232"/>
      <c r="C2" s="1232"/>
      <c r="D2" s="1232"/>
      <c r="E2" s="1232"/>
      <c r="F2" s="1232"/>
      <c r="G2" s="1232"/>
      <c r="H2" s="1232"/>
      <c r="I2" s="1232"/>
      <c r="J2" s="1232"/>
      <c r="K2" s="1232"/>
      <c r="L2" s="75"/>
      <c r="M2" s="79"/>
      <c r="N2" s="79"/>
      <c r="O2" s="79"/>
      <c r="P2" s="79"/>
      <c r="Q2" s="79"/>
      <c r="R2" s="79"/>
      <c r="S2" s="79"/>
      <c r="T2" s="79"/>
    </row>
    <row r="3" spans="1:20" s="80" customFormat="1" ht="18" customHeight="1">
      <c r="A3" s="1231" t="s">
        <v>1135</v>
      </c>
      <c r="B3" s="1231"/>
      <c r="C3" s="1231"/>
      <c r="D3" s="1231"/>
      <c r="E3" s="1231"/>
      <c r="F3" s="1231"/>
      <c r="G3" s="1231"/>
      <c r="H3" s="1231"/>
      <c r="I3" s="1231"/>
      <c r="J3" s="1231"/>
      <c r="K3" s="1231"/>
      <c r="L3" s="81"/>
      <c r="M3" s="81"/>
      <c r="N3" s="81"/>
      <c r="O3" s="81"/>
      <c r="P3" s="81"/>
      <c r="Q3" s="81"/>
      <c r="R3" s="81"/>
      <c r="S3" s="81"/>
      <c r="T3" s="81"/>
    </row>
    <row r="4" spans="1:20" s="15" customFormat="1" ht="15.75">
      <c r="A4" s="1230" t="s">
        <v>1157</v>
      </c>
      <c r="B4" s="1230"/>
      <c r="C4" s="1230"/>
      <c r="D4" s="1230"/>
      <c r="E4" s="1230"/>
      <c r="F4" s="1230"/>
      <c r="G4" s="1230"/>
      <c r="H4" s="1230"/>
      <c r="I4" s="1230"/>
      <c r="J4" s="1230"/>
      <c r="K4" s="1230"/>
      <c r="L4" s="83"/>
      <c r="M4" s="83"/>
      <c r="N4" s="83"/>
      <c r="O4" s="83"/>
      <c r="P4" s="83"/>
      <c r="Q4" s="83"/>
      <c r="R4" s="83"/>
      <c r="S4" s="83"/>
      <c r="T4" s="83"/>
    </row>
    <row r="5" spans="1:20" s="15" customFormat="1" ht="15.75">
      <c r="A5" s="242"/>
      <c r="B5" s="242"/>
      <c r="C5" s="242"/>
      <c r="D5" s="242"/>
      <c r="E5" s="242"/>
      <c r="F5" s="242"/>
      <c r="G5" s="242"/>
      <c r="H5" s="242"/>
      <c r="I5" s="242"/>
      <c r="J5" s="242"/>
      <c r="K5" s="242"/>
      <c r="L5" s="242"/>
      <c r="M5" s="83"/>
      <c r="N5" s="83"/>
      <c r="O5" s="83"/>
      <c r="P5" s="83"/>
      <c r="Q5" s="83"/>
      <c r="R5" s="83"/>
      <c r="S5" s="83"/>
      <c r="T5" s="83"/>
    </row>
    <row r="6" spans="1:20" s="9" customFormat="1" ht="20.100000000000001" customHeight="1">
      <c r="A6" s="14" t="s">
        <v>1375</v>
      </c>
      <c r="B6" s="7"/>
      <c r="C6" s="7"/>
      <c r="D6" s="7"/>
      <c r="E6" s="7"/>
      <c r="K6" s="44" t="s">
        <v>1374</v>
      </c>
    </row>
    <row r="7" spans="1:20" s="8" customFormat="1" ht="18" customHeight="1">
      <c r="A7" s="1239" t="s">
        <v>570</v>
      </c>
      <c r="B7" s="1242" t="s">
        <v>314</v>
      </c>
      <c r="C7" s="1242"/>
      <c r="D7" s="1242"/>
      <c r="E7" s="1242" t="s">
        <v>313</v>
      </c>
      <c r="F7" s="1242"/>
      <c r="G7" s="1242"/>
      <c r="H7" s="1242" t="s">
        <v>8</v>
      </c>
      <c r="I7" s="1242"/>
      <c r="J7" s="1242"/>
      <c r="K7" s="1233" t="s">
        <v>571</v>
      </c>
      <c r="L7" s="11"/>
    </row>
    <row r="8" spans="1:20" s="8" customFormat="1" ht="18" customHeight="1">
      <c r="A8" s="1240"/>
      <c r="B8" s="1236" t="s">
        <v>312</v>
      </c>
      <c r="C8" s="1236"/>
      <c r="D8" s="1236"/>
      <c r="E8" s="1236" t="s">
        <v>311</v>
      </c>
      <c r="F8" s="1236"/>
      <c r="G8" s="1236"/>
      <c r="H8" s="1236" t="s">
        <v>9</v>
      </c>
      <c r="I8" s="1236"/>
      <c r="J8" s="1236"/>
      <c r="K8" s="1234"/>
      <c r="L8" s="11"/>
    </row>
    <row r="9" spans="1:20" s="8" customFormat="1" ht="15" customHeight="1">
      <c r="A9" s="1240"/>
      <c r="B9" s="488" t="s">
        <v>10</v>
      </c>
      <c r="C9" s="488" t="s">
        <v>11</v>
      </c>
      <c r="D9" s="488" t="s">
        <v>8</v>
      </c>
      <c r="E9" s="488" t="s">
        <v>10</v>
      </c>
      <c r="F9" s="488" t="s">
        <v>11</v>
      </c>
      <c r="G9" s="488" t="s">
        <v>8</v>
      </c>
      <c r="H9" s="488" t="s">
        <v>10</v>
      </c>
      <c r="I9" s="488" t="s">
        <v>11</v>
      </c>
      <c r="J9" s="488" t="s">
        <v>8</v>
      </c>
      <c r="K9" s="1234"/>
      <c r="L9" s="11"/>
    </row>
    <row r="10" spans="1:20" s="8" customFormat="1" ht="15" customHeight="1">
      <c r="A10" s="1241"/>
      <c r="B10" s="454" t="s">
        <v>12</v>
      </c>
      <c r="C10" s="454" t="s">
        <v>13</v>
      </c>
      <c r="D10" s="454" t="s">
        <v>43</v>
      </c>
      <c r="E10" s="454" t="s">
        <v>12</v>
      </c>
      <c r="F10" s="454" t="s">
        <v>13</v>
      </c>
      <c r="G10" s="454" t="s">
        <v>43</v>
      </c>
      <c r="H10" s="454" t="s">
        <v>12</v>
      </c>
      <c r="I10" s="454" t="s">
        <v>13</v>
      </c>
      <c r="J10" s="454" t="s">
        <v>43</v>
      </c>
      <c r="K10" s="1235"/>
      <c r="L10" s="11"/>
    </row>
    <row r="11" spans="1:20" s="9" customFormat="1" ht="35.1" customHeight="1" thickBot="1">
      <c r="A11" s="455" t="s">
        <v>1081</v>
      </c>
      <c r="B11" s="471">
        <v>111</v>
      </c>
      <c r="C11" s="471">
        <v>164</v>
      </c>
      <c r="D11" s="471">
        <f>B11+C11</f>
        <v>275</v>
      </c>
      <c r="E11" s="471">
        <v>316</v>
      </c>
      <c r="F11" s="471">
        <v>262</v>
      </c>
      <c r="G11" s="471">
        <f>E11+F11</f>
        <v>578</v>
      </c>
      <c r="H11" s="471">
        <f t="shared" ref="H11:I15" si="0">B11+E11</f>
        <v>427</v>
      </c>
      <c r="I11" s="471">
        <f t="shared" si="0"/>
        <v>426</v>
      </c>
      <c r="J11" s="471">
        <f>I11+H11</f>
        <v>853</v>
      </c>
      <c r="K11" s="456" t="s">
        <v>1082</v>
      </c>
      <c r="L11" s="10"/>
    </row>
    <row r="12" spans="1:20" s="9" customFormat="1" ht="35.1" customHeight="1" thickTop="1" thickBot="1">
      <c r="A12" s="457" t="s">
        <v>199</v>
      </c>
      <c r="B12" s="472">
        <v>259</v>
      </c>
      <c r="C12" s="472">
        <v>105</v>
      </c>
      <c r="D12" s="472">
        <f>B12+C12</f>
        <v>364</v>
      </c>
      <c r="E12" s="472">
        <v>147</v>
      </c>
      <c r="F12" s="472">
        <v>120</v>
      </c>
      <c r="G12" s="472">
        <f>E12+F12</f>
        <v>267</v>
      </c>
      <c r="H12" s="472">
        <f t="shared" si="0"/>
        <v>406</v>
      </c>
      <c r="I12" s="472">
        <f t="shared" si="0"/>
        <v>225</v>
      </c>
      <c r="J12" s="472">
        <f>I12+H12</f>
        <v>631</v>
      </c>
      <c r="K12" s="458" t="s">
        <v>242</v>
      </c>
      <c r="L12" s="10"/>
    </row>
    <row r="13" spans="1:20" s="9" customFormat="1" ht="35.1" customHeight="1" thickTop="1" thickBot="1">
      <c r="A13" s="455" t="s">
        <v>1088</v>
      </c>
      <c r="B13" s="473">
        <v>21</v>
      </c>
      <c r="C13" s="473">
        <v>41</v>
      </c>
      <c r="D13" s="473">
        <f>B13+C13</f>
        <v>62</v>
      </c>
      <c r="E13" s="473">
        <v>26</v>
      </c>
      <c r="F13" s="473">
        <v>33</v>
      </c>
      <c r="G13" s="473">
        <f>E13+F13</f>
        <v>59</v>
      </c>
      <c r="H13" s="473">
        <f t="shared" si="0"/>
        <v>47</v>
      </c>
      <c r="I13" s="473">
        <f t="shared" si="0"/>
        <v>74</v>
      </c>
      <c r="J13" s="473">
        <f>I13+H13</f>
        <v>121</v>
      </c>
      <c r="K13" s="460" t="s">
        <v>1087</v>
      </c>
      <c r="L13" s="10"/>
    </row>
    <row r="14" spans="1:20" s="9" customFormat="1" ht="35.1" customHeight="1" thickTop="1" thickBot="1">
      <c r="A14" s="87" t="s">
        <v>568</v>
      </c>
      <c r="B14" s="472">
        <v>0</v>
      </c>
      <c r="C14" s="472">
        <v>20</v>
      </c>
      <c r="D14" s="472">
        <f>B14+C14</f>
        <v>20</v>
      </c>
      <c r="E14" s="472">
        <v>0</v>
      </c>
      <c r="F14" s="472">
        <v>49</v>
      </c>
      <c r="G14" s="472">
        <f>E14+F14</f>
        <v>49</v>
      </c>
      <c r="H14" s="472">
        <f t="shared" si="0"/>
        <v>0</v>
      </c>
      <c r="I14" s="472">
        <f t="shared" si="0"/>
        <v>69</v>
      </c>
      <c r="J14" s="472">
        <f>I14+H14</f>
        <v>69</v>
      </c>
      <c r="K14" s="28" t="s">
        <v>569</v>
      </c>
      <c r="L14" s="10"/>
    </row>
    <row r="15" spans="1:20" s="9" customFormat="1" ht="35.1" customHeight="1" thickTop="1">
      <c r="A15" s="38" t="s">
        <v>419</v>
      </c>
      <c r="B15" s="474">
        <v>44</v>
      </c>
      <c r="C15" s="474">
        <v>31</v>
      </c>
      <c r="D15" s="474">
        <f>B15+C15</f>
        <v>75</v>
      </c>
      <c r="E15" s="474">
        <v>38</v>
      </c>
      <c r="F15" s="474">
        <v>6</v>
      </c>
      <c r="G15" s="474">
        <f>E15+F15</f>
        <v>44</v>
      </c>
      <c r="H15" s="474">
        <f t="shared" si="0"/>
        <v>82</v>
      </c>
      <c r="I15" s="474">
        <f t="shared" si="0"/>
        <v>37</v>
      </c>
      <c r="J15" s="474">
        <f>I15+H15</f>
        <v>119</v>
      </c>
      <c r="K15" s="32" t="s">
        <v>418</v>
      </c>
      <c r="L15" s="10"/>
    </row>
    <row r="16" spans="1:20" ht="36.75" customHeight="1">
      <c r="A16" s="452" t="s">
        <v>20</v>
      </c>
      <c r="B16" s="475">
        <f>SUM(B11:B15)</f>
        <v>435</v>
      </c>
      <c r="C16" s="475">
        <f t="shared" ref="C16:J16" si="1">SUM(C11:C15)</f>
        <v>361</v>
      </c>
      <c r="D16" s="475">
        <f t="shared" si="1"/>
        <v>796</v>
      </c>
      <c r="E16" s="475">
        <f t="shared" si="1"/>
        <v>527</v>
      </c>
      <c r="F16" s="475">
        <f t="shared" si="1"/>
        <v>470</v>
      </c>
      <c r="G16" s="475">
        <f t="shared" si="1"/>
        <v>997</v>
      </c>
      <c r="H16" s="475">
        <f t="shared" si="1"/>
        <v>962</v>
      </c>
      <c r="I16" s="475">
        <f t="shared" si="1"/>
        <v>831</v>
      </c>
      <c r="J16" s="475">
        <f t="shared" si="1"/>
        <v>1793</v>
      </c>
      <c r="K16" s="453" t="s">
        <v>39</v>
      </c>
    </row>
    <row r="17" spans="1:11" ht="36" customHeight="1">
      <c r="A17" s="1238" t="s">
        <v>1083</v>
      </c>
      <c r="B17" s="1238"/>
      <c r="C17" s="1238"/>
      <c r="D17" s="1238"/>
      <c r="E17" s="1238"/>
      <c r="F17" s="351"/>
      <c r="G17" s="1237" t="s">
        <v>1084</v>
      </c>
      <c r="H17" s="1237"/>
      <c r="I17" s="1237"/>
      <c r="J17" s="1237"/>
      <c r="K17" s="1237"/>
    </row>
    <row r="18" spans="1:11" ht="16.5" customHeight="1">
      <c r="A18" s="408" t="s">
        <v>1085</v>
      </c>
      <c r="B18" s="16"/>
      <c r="C18" s="351"/>
      <c r="D18" s="351"/>
      <c r="E18" s="351"/>
      <c r="F18" s="351"/>
      <c r="G18" s="351"/>
      <c r="H18" s="351"/>
      <c r="I18" s="351"/>
      <c r="J18" s="351"/>
      <c r="K18" s="409" t="s">
        <v>1086</v>
      </c>
    </row>
  </sheetData>
  <mergeCells count="14">
    <mergeCell ref="A17:E17"/>
    <mergeCell ref="G17:K17"/>
    <mergeCell ref="E8:G8"/>
    <mergeCell ref="H8:J8"/>
    <mergeCell ref="A1:K1"/>
    <mergeCell ref="A2:K2"/>
    <mergeCell ref="A3:K3"/>
    <mergeCell ref="A4:K4"/>
    <mergeCell ref="A7:A10"/>
    <mergeCell ref="B7:D7"/>
    <mergeCell ref="E7:G7"/>
    <mergeCell ref="H7:J7"/>
    <mergeCell ref="K7:K10"/>
    <mergeCell ref="B8:D8"/>
  </mergeCells>
  <printOptions horizontalCentered="1" verticalCentered="1"/>
  <pageMargins left="0" right="0" top="0" bottom="0" header="0" footer="0"/>
  <pageSetup paperSize="9"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5"/>
  <sheetViews>
    <sheetView showGridLines="0" rightToLeft="1" view="pageBreakPreview" zoomScaleNormal="100" zoomScaleSheetLayoutView="100" workbookViewId="0">
      <selection activeCell="G6" sqref="G6"/>
    </sheetView>
  </sheetViews>
  <sheetFormatPr defaultRowHeight="12.75"/>
  <cols>
    <col min="1" max="1" width="30.7109375" style="90" customWidth="1"/>
    <col min="2" max="4" width="6.7109375" style="90" customWidth="1"/>
    <col min="5" max="5" width="7.5703125" style="90" customWidth="1"/>
    <col min="6" max="6" width="8" style="90" customWidth="1"/>
    <col min="7" max="7" width="7.28515625" style="90" bestFit="1" customWidth="1"/>
    <col min="8" max="8" width="7.140625" style="90" customWidth="1"/>
    <col min="9" max="9" width="7.7109375" style="90" customWidth="1"/>
    <col min="10" max="10" width="7.28515625" style="90" bestFit="1" customWidth="1"/>
    <col min="11" max="11" width="30.7109375" style="90" customWidth="1"/>
    <col min="12" max="16384" width="9.140625" style="90"/>
  </cols>
  <sheetData>
    <row r="1" spans="1:13" s="103" customFormat="1" ht="20.25">
      <c r="A1" s="1243" t="s">
        <v>970</v>
      </c>
      <c r="B1" s="1243"/>
      <c r="C1" s="1243"/>
      <c r="D1" s="1243"/>
      <c r="E1" s="1243"/>
      <c r="F1" s="1243"/>
      <c r="G1" s="1243"/>
      <c r="H1" s="1243"/>
      <c r="I1" s="1243"/>
      <c r="J1" s="1243"/>
      <c r="K1" s="1243"/>
      <c r="L1" s="134"/>
      <c r="M1" s="134"/>
    </row>
    <row r="2" spans="1:13" s="103" customFormat="1" ht="20.25">
      <c r="A2" s="914" t="s">
        <v>1160</v>
      </c>
      <c r="B2" s="914"/>
      <c r="C2" s="914"/>
      <c r="D2" s="914"/>
      <c r="E2" s="914"/>
      <c r="F2" s="914"/>
      <c r="G2" s="914"/>
      <c r="H2" s="914"/>
      <c r="I2" s="914"/>
      <c r="J2" s="914"/>
      <c r="K2" s="914"/>
      <c r="L2" s="136"/>
      <c r="M2" s="136"/>
    </row>
    <row r="3" spans="1:13" s="99" customFormat="1" ht="33.75" customHeight="1">
      <c r="A3" s="1244" t="s">
        <v>1136</v>
      </c>
      <c r="B3" s="1245"/>
      <c r="C3" s="1245"/>
      <c r="D3" s="1245"/>
      <c r="E3" s="1245"/>
      <c r="F3" s="1245"/>
      <c r="G3" s="1245"/>
      <c r="H3" s="1245"/>
      <c r="I3" s="1245"/>
      <c r="J3" s="1245"/>
      <c r="K3" s="1245"/>
      <c r="L3" s="152"/>
      <c r="M3" s="152"/>
    </row>
    <row r="4" spans="1:13" s="99" customFormat="1" ht="18.75" customHeight="1">
      <c r="A4" s="960" t="s">
        <v>1157</v>
      </c>
      <c r="B4" s="960"/>
      <c r="C4" s="960"/>
      <c r="D4" s="960"/>
      <c r="E4" s="960"/>
      <c r="F4" s="960"/>
      <c r="G4" s="960"/>
      <c r="H4" s="960"/>
      <c r="I4" s="960"/>
      <c r="J4" s="960"/>
      <c r="K4" s="960"/>
      <c r="L4" s="154"/>
      <c r="M4" s="154"/>
    </row>
    <row r="5" spans="1:13" s="99" customFormat="1" ht="15.75">
      <c r="A5" s="153"/>
      <c r="B5" s="153"/>
      <c r="C5" s="153"/>
      <c r="D5" s="153"/>
      <c r="E5" s="153"/>
      <c r="F5" s="153"/>
      <c r="G5" s="153"/>
      <c r="H5" s="153"/>
      <c r="I5" s="153"/>
      <c r="J5" s="153"/>
      <c r="K5" s="153"/>
      <c r="L5" s="154"/>
      <c r="M5" s="154"/>
    </row>
    <row r="6" spans="1:13" s="99" customFormat="1" ht="20.100000000000001" customHeight="1">
      <c r="A6" s="14" t="s">
        <v>1376</v>
      </c>
      <c r="B6" s="124"/>
      <c r="C6" s="124"/>
      <c r="D6" s="124"/>
      <c r="E6" s="124"/>
      <c r="K6" s="144" t="s">
        <v>1377</v>
      </c>
    </row>
    <row r="7" spans="1:13" s="93" customFormat="1" ht="18" customHeight="1" thickBot="1">
      <c r="A7" s="1246" t="s">
        <v>546</v>
      </c>
      <c r="B7" s="1242" t="s">
        <v>314</v>
      </c>
      <c r="C7" s="1242"/>
      <c r="D7" s="1242"/>
      <c r="E7" s="1242" t="s">
        <v>313</v>
      </c>
      <c r="F7" s="1242"/>
      <c r="G7" s="1242"/>
      <c r="H7" s="1242" t="s">
        <v>8</v>
      </c>
      <c r="I7" s="1242"/>
      <c r="J7" s="1242"/>
      <c r="K7" s="1249" t="s">
        <v>547</v>
      </c>
    </row>
    <row r="8" spans="1:13" s="93" customFormat="1" ht="18" customHeight="1" thickTop="1" thickBot="1">
      <c r="A8" s="1247"/>
      <c r="B8" s="1236" t="s">
        <v>312</v>
      </c>
      <c r="C8" s="1236"/>
      <c r="D8" s="1236"/>
      <c r="E8" s="1236" t="s">
        <v>311</v>
      </c>
      <c r="F8" s="1236"/>
      <c r="G8" s="1236"/>
      <c r="H8" s="1236" t="s">
        <v>9</v>
      </c>
      <c r="I8" s="1236"/>
      <c r="J8" s="1236"/>
      <c r="K8" s="1250"/>
    </row>
    <row r="9" spans="1:13" s="93" customFormat="1" ht="15" customHeight="1" thickTop="1" thickBot="1">
      <c r="A9" s="1247"/>
      <c r="B9" s="488" t="s">
        <v>10</v>
      </c>
      <c r="C9" s="488" t="s">
        <v>11</v>
      </c>
      <c r="D9" s="488" t="s">
        <v>8</v>
      </c>
      <c r="E9" s="488" t="s">
        <v>10</v>
      </c>
      <c r="F9" s="488" t="s">
        <v>11</v>
      </c>
      <c r="G9" s="488" t="s">
        <v>8</v>
      </c>
      <c r="H9" s="488" t="s">
        <v>10</v>
      </c>
      <c r="I9" s="488" t="s">
        <v>11</v>
      </c>
      <c r="J9" s="488" t="s">
        <v>8</v>
      </c>
      <c r="K9" s="1250"/>
    </row>
    <row r="10" spans="1:13" s="93" customFormat="1" ht="15" customHeight="1" thickTop="1">
      <c r="A10" s="1248"/>
      <c r="B10" s="454" t="s">
        <v>12</v>
      </c>
      <c r="C10" s="454" t="s">
        <v>13</v>
      </c>
      <c r="D10" s="454" t="s">
        <v>43</v>
      </c>
      <c r="E10" s="454" t="s">
        <v>12</v>
      </c>
      <c r="F10" s="454" t="s">
        <v>13</v>
      </c>
      <c r="G10" s="454" t="s">
        <v>43</v>
      </c>
      <c r="H10" s="454" t="s">
        <v>12</v>
      </c>
      <c r="I10" s="454" t="s">
        <v>13</v>
      </c>
      <c r="J10" s="454" t="s">
        <v>43</v>
      </c>
      <c r="K10" s="1251"/>
    </row>
    <row r="11" spans="1:13" s="92" customFormat="1" ht="35.1" customHeight="1" thickBot="1">
      <c r="A11" s="157" t="s">
        <v>167</v>
      </c>
      <c r="B11" s="213">
        <v>0</v>
      </c>
      <c r="C11" s="213">
        <v>1</v>
      </c>
      <c r="D11" s="412">
        <f t="shared" ref="D11:D16" si="0">SUM(B11:C11)</f>
        <v>1</v>
      </c>
      <c r="E11" s="213">
        <v>123</v>
      </c>
      <c r="F11" s="213">
        <v>23</v>
      </c>
      <c r="G11" s="412">
        <f t="shared" ref="G11:G16" si="1">SUM(E11:F11)</f>
        <v>146</v>
      </c>
      <c r="H11" s="412">
        <f>B11+E11</f>
        <v>123</v>
      </c>
      <c r="I11" s="412">
        <f>C11+F11</f>
        <v>24</v>
      </c>
      <c r="J11" s="412">
        <f>I11+H11</f>
        <v>147</v>
      </c>
      <c r="K11" s="181" t="s">
        <v>169</v>
      </c>
    </row>
    <row r="12" spans="1:13" s="92" customFormat="1" ht="35.1" customHeight="1" thickTop="1" thickBot="1">
      <c r="A12" s="156" t="s">
        <v>226</v>
      </c>
      <c r="B12" s="214">
        <v>0</v>
      </c>
      <c r="C12" s="214">
        <v>1</v>
      </c>
      <c r="D12" s="413">
        <f t="shared" si="0"/>
        <v>1</v>
      </c>
      <c r="E12" s="214">
        <v>65</v>
      </c>
      <c r="F12" s="214">
        <v>22</v>
      </c>
      <c r="G12" s="413">
        <f t="shared" si="1"/>
        <v>87</v>
      </c>
      <c r="H12" s="413">
        <f t="shared" ref="H12:I16" si="2">B12+E12</f>
        <v>65</v>
      </c>
      <c r="I12" s="413">
        <f t="shared" si="2"/>
        <v>23</v>
      </c>
      <c r="J12" s="413">
        <f t="shared" ref="J12:J16" si="3">I12+H12</f>
        <v>88</v>
      </c>
      <c r="K12" s="183" t="s">
        <v>170</v>
      </c>
    </row>
    <row r="13" spans="1:13" s="92" customFormat="1" ht="35.1" customHeight="1" thickTop="1" thickBot="1">
      <c r="A13" s="155" t="s">
        <v>168</v>
      </c>
      <c r="B13" s="215">
        <v>1</v>
      </c>
      <c r="C13" s="215">
        <v>0</v>
      </c>
      <c r="D13" s="414">
        <f t="shared" si="0"/>
        <v>1</v>
      </c>
      <c r="E13" s="215">
        <v>91</v>
      </c>
      <c r="F13" s="215">
        <v>56</v>
      </c>
      <c r="G13" s="414">
        <f t="shared" si="1"/>
        <v>147</v>
      </c>
      <c r="H13" s="414">
        <f t="shared" si="2"/>
        <v>92</v>
      </c>
      <c r="I13" s="414">
        <f t="shared" si="2"/>
        <v>56</v>
      </c>
      <c r="J13" s="414">
        <f t="shared" si="3"/>
        <v>148</v>
      </c>
      <c r="K13" s="182" t="s">
        <v>229</v>
      </c>
    </row>
    <row r="14" spans="1:13" s="92" customFormat="1" ht="35.1" customHeight="1" thickTop="1" thickBot="1">
      <c r="A14" s="156" t="s">
        <v>224</v>
      </c>
      <c r="B14" s="214">
        <v>0</v>
      </c>
      <c r="C14" s="214">
        <v>1</v>
      </c>
      <c r="D14" s="413">
        <f t="shared" si="0"/>
        <v>1</v>
      </c>
      <c r="E14" s="214">
        <v>323</v>
      </c>
      <c r="F14" s="214">
        <v>239</v>
      </c>
      <c r="G14" s="413">
        <f t="shared" si="1"/>
        <v>562</v>
      </c>
      <c r="H14" s="413">
        <f t="shared" si="2"/>
        <v>323</v>
      </c>
      <c r="I14" s="413">
        <f t="shared" si="2"/>
        <v>240</v>
      </c>
      <c r="J14" s="413">
        <f t="shared" si="3"/>
        <v>563</v>
      </c>
      <c r="K14" s="183" t="s">
        <v>230</v>
      </c>
    </row>
    <row r="15" spans="1:13" s="92" customFormat="1" ht="35.1" customHeight="1" thickTop="1" thickBot="1">
      <c r="A15" s="155" t="s">
        <v>968</v>
      </c>
      <c r="B15" s="215">
        <v>1</v>
      </c>
      <c r="C15" s="215">
        <v>3</v>
      </c>
      <c r="D15" s="414">
        <f t="shared" si="0"/>
        <v>4</v>
      </c>
      <c r="E15" s="215">
        <v>6</v>
      </c>
      <c r="F15" s="215">
        <v>13</v>
      </c>
      <c r="G15" s="414">
        <f t="shared" si="1"/>
        <v>19</v>
      </c>
      <c r="H15" s="414">
        <f t="shared" si="2"/>
        <v>7</v>
      </c>
      <c r="I15" s="414">
        <f t="shared" si="2"/>
        <v>16</v>
      </c>
      <c r="J15" s="414">
        <f t="shared" si="3"/>
        <v>23</v>
      </c>
      <c r="K15" s="182" t="s">
        <v>228</v>
      </c>
    </row>
    <row r="16" spans="1:13" s="92" customFormat="1" ht="35.1" customHeight="1" thickTop="1">
      <c r="A16" s="72" t="s">
        <v>971</v>
      </c>
      <c r="B16" s="220">
        <v>18</v>
      </c>
      <c r="C16" s="220">
        <v>43</v>
      </c>
      <c r="D16" s="415">
        <f t="shared" si="0"/>
        <v>61</v>
      </c>
      <c r="E16" s="220">
        <v>306</v>
      </c>
      <c r="F16" s="220">
        <v>425</v>
      </c>
      <c r="G16" s="415">
        <f t="shared" si="1"/>
        <v>731</v>
      </c>
      <c r="H16" s="415">
        <f t="shared" si="2"/>
        <v>324</v>
      </c>
      <c r="I16" s="415">
        <f t="shared" si="2"/>
        <v>468</v>
      </c>
      <c r="J16" s="415">
        <f t="shared" si="3"/>
        <v>792</v>
      </c>
      <c r="K16" s="221" t="s">
        <v>420</v>
      </c>
    </row>
    <row r="17" spans="1:11" s="92" customFormat="1" ht="35.1" customHeight="1">
      <c r="A17" s="222" t="s">
        <v>20</v>
      </c>
      <c r="B17" s="416">
        <f>SUM(B11:B16)</f>
        <v>20</v>
      </c>
      <c r="C17" s="416">
        <f t="shared" ref="C17:J17" si="4">SUM(C11:C16)</f>
        <v>49</v>
      </c>
      <c r="D17" s="416">
        <f t="shared" si="4"/>
        <v>69</v>
      </c>
      <c r="E17" s="416">
        <f t="shared" si="4"/>
        <v>914</v>
      </c>
      <c r="F17" s="416">
        <f t="shared" si="4"/>
        <v>778</v>
      </c>
      <c r="G17" s="416">
        <f t="shared" si="4"/>
        <v>1692</v>
      </c>
      <c r="H17" s="416">
        <f t="shared" si="4"/>
        <v>934</v>
      </c>
      <c r="I17" s="416">
        <f t="shared" si="4"/>
        <v>827</v>
      </c>
      <c r="J17" s="416">
        <f t="shared" si="4"/>
        <v>1761</v>
      </c>
      <c r="K17" s="223" t="s">
        <v>39</v>
      </c>
    </row>
    <row r="18" spans="1:11" ht="15" customHeight="1">
      <c r="A18" s="129"/>
      <c r="B18" s="94"/>
      <c r="K18" s="128"/>
    </row>
    <row r="19" spans="1:11" ht="15" customHeight="1">
      <c r="A19" s="129"/>
      <c r="B19" s="94"/>
      <c r="K19" s="128"/>
    </row>
    <row r="20" spans="1:11" ht="15" customHeight="1">
      <c r="A20" s="129"/>
      <c r="B20" s="94"/>
      <c r="K20" s="128"/>
    </row>
    <row r="21" spans="1:11" ht="15" customHeight="1">
      <c r="A21" s="129"/>
      <c r="B21" s="94"/>
      <c r="K21" s="128"/>
    </row>
    <row r="22" spans="1:11" ht="15" customHeight="1">
      <c r="A22" s="129"/>
      <c r="B22" s="94"/>
      <c r="K22" s="128"/>
    </row>
    <row r="23" spans="1:11" ht="15" customHeight="1">
      <c r="A23" s="129"/>
      <c r="B23" s="94"/>
      <c r="K23" s="128"/>
    </row>
    <row r="24" spans="1:11" ht="15" customHeight="1">
      <c r="A24" s="129"/>
      <c r="B24" s="94"/>
      <c r="K24" s="128"/>
    </row>
    <row r="25" spans="1:11" ht="15" customHeight="1">
      <c r="A25" s="129"/>
      <c r="B25" s="94"/>
      <c r="K25" s="128"/>
    </row>
    <row r="26" spans="1:11" ht="15" customHeight="1">
      <c r="A26" s="129"/>
      <c r="B26" s="94"/>
      <c r="K26" s="128"/>
    </row>
    <row r="27" spans="1:11" ht="15.95" customHeight="1">
      <c r="A27" s="129"/>
      <c r="B27" s="94"/>
      <c r="K27" s="128"/>
    </row>
    <row r="28" spans="1:11" ht="15.95" customHeight="1"/>
    <row r="29" spans="1:11" ht="15.95" customHeight="1" thickBot="1">
      <c r="A29" s="772" t="s">
        <v>626</v>
      </c>
      <c r="B29"/>
      <c r="C29"/>
      <c r="D29"/>
      <c r="E29"/>
      <c r="F29"/>
      <c r="G29"/>
      <c r="H29"/>
      <c r="I29"/>
      <c r="J29"/>
    </row>
    <row r="30" spans="1:11" ht="15.95" customHeight="1" thickBot="1">
      <c r="A30" s="228" t="s">
        <v>167</v>
      </c>
      <c r="B30" s="229"/>
      <c r="C30" s="229"/>
      <c r="D30" s="229">
        <f t="shared" ref="D30:D35" si="5">SUM(B30:C30)</f>
        <v>0</v>
      </c>
      <c r="E30" s="229">
        <v>3</v>
      </c>
      <c r="F30" s="229">
        <v>0</v>
      </c>
      <c r="G30" s="229">
        <f t="shared" ref="G30:G35" si="6">SUM(E30:F30)</f>
        <v>3</v>
      </c>
      <c r="H30" s="230">
        <f t="shared" ref="H30:I35" si="7">B30+E30</f>
        <v>3</v>
      </c>
      <c r="I30" s="230">
        <f t="shared" si="7"/>
        <v>0</v>
      </c>
      <c r="J30" s="230">
        <f t="shared" ref="J30:J35" si="8">I30+H30</f>
        <v>3</v>
      </c>
    </row>
    <row r="31" spans="1:11" ht="15.95" customHeight="1" thickBot="1">
      <c r="A31" s="231" t="s">
        <v>226</v>
      </c>
      <c r="B31" s="232"/>
      <c r="C31" s="232"/>
      <c r="D31" s="233">
        <f t="shared" si="5"/>
        <v>0</v>
      </c>
      <c r="E31" s="233">
        <v>0</v>
      </c>
      <c r="F31" s="232">
        <v>1</v>
      </c>
      <c r="G31" s="233">
        <f t="shared" si="6"/>
        <v>1</v>
      </c>
      <c r="H31" s="234">
        <f t="shared" si="7"/>
        <v>0</v>
      </c>
      <c r="I31" s="234">
        <f t="shared" si="7"/>
        <v>1</v>
      </c>
      <c r="J31" s="234">
        <f t="shared" si="8"/>
        <v>1</v>
      </c>
    </row>
    <row r="32" spans="1:11" ht="15.95" customHeight="1" thickBot="1">
      <c r="A32" s="228" t="s">
        <v>168</v>
      </c>
      <c r="B32" s="229"/>
      <c r="C32" s="229"/>
      <c r="D32" s="229">
        <f t="shared" si="5"/>
        <v>0</v>
      </c>
      <c r="E32" s="229">
        <v>3</v>
      </c>
      <c r="F32" s="229">
        <v>0</v>
      </c>
      <c r="G32" s="229">
        <f t="shared" si="6"/>
        <v>3</v>
      </c>
      <c r="H32" s="230">
        <f t="shared" si="7"/>
        <v>3</v>
      </c>
      <c r="I32" s="230">
        <f t="shared" si="7"/>
        <v>0</v>
      </c>
      <c r="J32" s="230">
        <f t="shared" si="8"/>
        <v>3</v>
      </c>
    </row>
    <row r="33" spans="1:10" ht="15.95" customHeight="1" thickBot="1">
      <c r="A33" s="231" t="s">
        <v>224</v>
      </c>
      <c r="B33" s="232"/>
      <c r="C33" s="232"/>
      <c r="D33" s="233">
        <f t="shared" si="5"/>
        <v>0</v>
      </c>
      <c r="E33" s="233">
        <v>0</v>
      </c>
      <c r="F33" s="232">
        <v>9</v>
      </c>
      <c r="G33" s="233">
        <f t="shared" si="6"/>
        <v>9</v>
      </c>
      <c r="H33" s="234">
        <f t="shared" si="7"/>
        <v>0</v>
      </c>
      <c r="I33" s="234">
        <f t="shared" si="7"/>
        <v>9</v>
      </c>
      <c r="J33" s="234">
        <f t="shared" si="8"/>
        <v>9</v>
      </c>
    </row>
    <row r="34" spans="1:10" ht="15.95" customHeight="1" thickBot="1">
      <c r="A34" s="228" t="s">
        <v>227</v>
      </c>
      <c r="B34" s="229"/>
      <c r="C34" s="229"/>
      <c r="D34" s="229">
        <f t="shared" si="5"/>
        <v>0</v>
      </c>
      <c r="E34" s="229">
        <v>0</v>
      </c>
      <c r="F34" s="229">
        <v>1</v>
      </c>
      <c r="G34" s="229">
        <f t="shared" si="6"/>
        <v>1</v>
      </c>
      <c r="H34" s="230">
        <f t="shared" si="7"/>
        <v>0</v>
      </c>
      <c r="I34" s="230">
        <f t="shared" si="7"/>
        <v>1</v>
      </c>
      <c r="J34" s="230">
        <f t="shared" si="8"/>
        <v>1</v>
      </c>
    </row>
    <row r="35" spans="1:10" ht="15.95" customHeight="1" thickBot="1">
      <c r="A35" s="231" t="s">
        <v>627</v>
      </c>
      <c r="B35" s="232"/>
      <c r="C35" s="232"/>
      <c r="D35" s="233">
        <f t="shared" si="5"/>
        <v>0</v>
      </c>
      <c r="E35" s="233">
        <v>8</v>
      </c>
      <c r="F35" s="232">
        <v>7</v>
      </c>
      <c r="G35" s="233">
        <f t="shared" si="6"/>
        <v>15</v>
      </c>
      <c r="H35" s="234">
        <f t="shared" si="7"/>
        <v>8</v>
      </c>
      <c r="I35" s="234">
        <f t="shared" si="7"/>
        <v>7</v>
      </c>
      <c r="J35" s="234">
        <f t="shared" si="8"/>
        <v>15</v>
      </c>
    </row>
    <row r="36" spans="1:10" ht="15.95" customHeight="1" thickBot="1">
      <c r="A36" s="235" t="s">
        <v>20</v>
      </c>
      <c r="B36" s="236">
        <f t="shared" ref="B36:J36" si="9">SUM(B30:B35)</f>
        <v>0</v>
      </c>
      <c r="C36" s="236">
        <f t="shared" si="9"/>
        <v>0</v>
      </c>
      <c r="D36" s="236">
        <f t="shared" si="9"/>
        <v>0</v>
      </c>
      <c r="E36" s="236">
        <f t="shared" si="9"/>
        <v>14</v>
      </c>
      <c r="F36" s="236">
        <f t="shared" si="9"/>
        <v>18</v>
      </c>
      <c r="G36" s="236">
        <f t="shared" si="9"/>
        <v>32</v>
      </c>
      <c r="H36" s="237">
        <f t="shared" si="9"/>
        <v>14</v>
      </c>
      <c r="I36" s="237">
        <f t="shared" si="9"/>
        <v>18</v>
      </c>
      <c r="J36" s="237">
        <f t="shared" si="9"/>
        <v>32</v>
      </c>
    </row>
    <row r="37" spans="1:10" ht="15.95" customHeight="1" thickBot="1">
      <c r="A37" s="772" t="s">
        <v>628</v>
      </c>
      <c r="B37"/>
      <c r="C37"/>
      <c r="D37"/>
      <c r="E37"/>
      <c r="F37"/>
      <c r="G37"/>
      <c r="H37"/>
      <c r="I37"/>
      <c r="J37"/>
    </row>
    <row r="38" spans="1:10" ht="15.95" customHeight="1" thickBot="1">
      <c r="A38" s="228" t="s">
        <v>167</v>
      </c>
      <c r="B38" s="229"/>
      <c r="C38" s="229"/>
      <c r="D38" s="229">
        <f t="shared" ref="D38:D43" si="10">SUM(B38:C38)</f>
        <v>0</v>
      </c>
      <c r="E38" s="229"/>
      <c r="F38" s="229"/>
      <c r="G38" s="229">
        <f t="shared" ref="G38:G43" si="11">SUM(E38:F38)</f>
        <v>0</v>
      </c>
      <c r="H38" s="230">
        <f t="shared" ref="H38:I43" si="12">B38+E38</f>
        <v>0</v>
      </c>
      <c r="I38" s="230">
        <f t="shared" si="12"/>
        <v>0</v>
      </c>
      <c r="J38" s="230">
        <f t="shared" ref="J38:J43" si="13">I38+H38</f>
        <v>0</v>
      </c>
    </row>
    <row r="39" spans="1:10" ht="15.95" customHeight="1" thickBot="1">
      <c r="A39" s="231" t="s">
        <v>226</v>
      </c>
      <c r="B39" s="232"/>
      <c r="C39" s="232"/>
      <c r="D39" s="233">
        <f t="shared" si="10"/>
        <v>0</v>
      </c>
      <c r="E39" s="233"/>
      <c r="F39" s="232"/>
      <c r="G39" s="233">
        <f t="shared" si="11"/>
        <v>0</v>
      </c>
      <c r="H39" s="234">
        <f t="shared" si="12"/>
        <v>0</v>
      </c>
      <c r="I39" s="234">
        <f t="shared" si="12"/>
        <v>0</v>
      </c>
      <c r="J39" s="234">
        <f t="shared" si="13"/>
        <v>0</v>
      </c>
    </row>
    <row r="40" spans="1:10" ht="15.95" customHeight="1" thickBot="1">
      <c r="A40" s="228" t="s">
        <v>168</v>
      </c>
      <c r="B40" s="229"/>
      <c r="C40" s="229"/>
      <c r="D40" s="229">
        <f t="shared" si="10"/>
        <v>0</v>
      </c>
      <c r="E40" s="229"/>
      <c r="F40" s="229"/>
      <c r="G40" s="229">
        <f t="shared" si="11"/>
        <v>0</v>
      </c>
      <c r="H40" s="230">
        <f t="shared" si="12"/>
        <v>0</v>
      </c>
      <c r="I40" s="230">
        <f t="shared" si="12"/>
        <v>0</v>
      </c>
      <c r="J40" s="230">
        <f t="shared" si="13"/>
        <v>0</v>
      </c>
    </row>
    <row r="41" spans="1:10" ht="15.95" customHeight="1" thickBot="1">
      <c r="A41" s="231" t="s">
        <v>224</v>
      </c>
      <c r="B41" s="232">
        <v>0</v>
      </c>
      <c r="C41" s="232">
        <v>1</v>
      </c>
      <c r="D41" s="233">
        <f t="shared" si="10"/>
        <v>1</v>
      </c>
      <c r="E41" s="233">
        <v>216</v>
      </c>
      <c r="F41" s="232">
        <v>142</v>
      </c>
      <c r="G41" s="233">
        <f t="shared" si="11"/>
        <v>358</v>
      </c>
      <c r="H41" s="234">
        <f t="shared" si="12"/>
        <v>216</v>
      </c>
      <c r="I41" s="234">
        <f t="shared" si="12"/>
        <v>143</v>
      </c>
      <c r="J41" s="234">
        <f t="shared" si="13"/>
        <v>359</v>
      </c>
    </row>
    <row r="42" spans="1:10" ht="15.95" customHeight="1" thickBot="1">
      <c r="A42" s="228" t="s">
        <v>227</v>
      </c>
      <c r="B42" s="229"/>
      <c r="C42" s="229"/>
      <c r="D42" s="229">
        <f t="shared" si="10"/>
        <v>0</v>
      </c>
      <c r="E42" s="229">
        <v>0</v>
      </c>
      <c r="F42" s="229">
        <v>2</v>
      </c>
      <c r="G42" s="229">
        <f t="shared" si="11"/>
        <v>2</v>
      </c>
      <c r="H42" s="230">
        <f t="shared" si="12"/>
        <v>0</v>
      </c>
      <c r="I42" s="230">
        <f t="shared" si="12"/>
        <v>2</v>
      </c>
      <c r="J42" s="230">
        <f t="shared" si="13"/>
        <v>2</v>
      </c>
    </row>
    <row r="43" spans="1:10" ht="15.95" customHeight="1" thickBot="1">
      <c r="A43" s="231" t="s">
        <v>627</v>
      </c>
      <c r="B43" s="232">
        <v>6</v>
      </c>
      <c r="C43" s="232">
        <v>5</v>
      </c>
      <c r="D43" s="233">
        <f t="shared" si="10"/>
        <v>11</v>
      </c>
      <c r="E43" s="233">
        <v>95</v>
      </c>
      <c r="F43" s="232">
        <v>123</v>
      </c>
      <c r="G43" s="233">
        <f t="shared" si="11"/>
        <v>218</v>
      </c>
      <c r="H43" s="234">
        <f t="shared" si="12"/>
        <v>101</v>
      </c>
      <c r="I43" s="234">
        <f t="shared" si="12"/>
        <v>128</v>
      </c>
      <c r="J43" s="234">
        <f t="shared" si="13"/>
        <v>229</v>
      </c>
    </row>
    <row r="44" spans="1:10" ht="15.95" customHeight="1" thickBot="1">
      <c r="A44" s="235" t="s">
        <v>20</v>
      </c>
      <c r="B44" s="236">
        <f t="shared" ref="B44:J44" si="14">SUM(B38:B43)</f>
        <v>6</v>
      </c>
      <c r="C44" s="236">
        <f t="shared" si="14"/>
        <v>6</v>
      </c>
      <c r="D44" s="236">
        <f t="shared" si="14"/>
        <v>12</v>
      </c>
      <c r="E44" s="236">
        <f t="shared" si="14"/>
        <v>311</v>
      </c>
      <c r="F44" s="236">
        <f t="shared" si="14"/>
        <v>267</v>
      </c>
      <c r="G44" s="236">
        <f t="shared" si="14"/>
        <v>578</v>
      </c>
      <c r="H44" s="237">
        <f t="shared" si="14"/>
        <v>317</v>
      </c>
      <c r="I44" s="237">
        <f t="shared" si="14"/>
        <v>273</v>
      </c>
      <c r="J44" s="237">
        <f t="shared" si="14"/>
        <v>590</v>
      </c>
    </row>
    <row r="45" spans="1:10" ht="15.95" customHeight="1" thickBot="1">
      <c r="A45" s="772" t="s">
        <v>629</v>
      </c>
      <c r="B45"/>
      <c r="C45"/>
      <c r="D45"/>
      <c r="E45"/>
      <c r="F45"/>
      <c r="G45"/>
      <c r="H45"/>
      <c r="I45"/>
      <c r="J45"/>
    </row>
    <row r="46" spans="1:10" ht="15.95" customHeight="1" thickBot="1">
      <c r="A46" s="228" t="s">
        <v>167</v>
      </c>
      <c r="B46" s="229"/>
      <c r="C46" s="229"/>
      <c r="D46" s="229">
        <f t="shared" ref="D46:D51" si="15">SUM(B46:C46)</f>
        <v>0</v>
      </c>
      <c r="E46" s="229">
        <v>0</v>
      </c>
      <c r="F46" s="229">
        <v>1</v>
      </c>
      <c r="G46" s="229">
        <f t="shared" ref="G46:G51" si="16">SUM(E46:F46)</f>
        <v>1</v>
      </c>
      <c r="H46" s="230">
        <f t="shared" ref="H46:I51" si="17">B46+E46</f>
        <v>0</v>
      </c>
      <c r="I46" s="230">
        <f t="shared" si="17"/>
        <v>1</v>
      </c>
      <c r="J46" s="230">
        <f t="shared" ref="J46:J51" si="18">I46+H46</f>
        <v>1</v>
      </c>
    </row>
    <row r="47" spans="1:10" ht="15.95" customHeight="1" thickBot="1">
      <c r="A47" s="231" t="s">
        <v>226</v>
      </c>
      <c r="B47" s="232"/>
      <c r="C47" s="232"/>
      <c r="D47" s="233">
        <f t="shared" si="15"/>
        <v>0</v>
      </c>
      <c r="E47" s="233">
        <v>0</v>
      </c>
      <c r="F47" s="232">
        <v>1</v>
      </c>
      <c r="G47" s="233">
        <f t="shared" si="16"/>
        <v>1</v>
      </c>
      <c r="H47" s="234">
        <f t="shared" si="17"/>
        <v>0</v>
      </c>
      <c r="I47" s="234">
        <f t="shared" si="17"/>
        <v>1</v>
      </c>
      <c r="J47" s="234">
        <f t="shared" si="18"/>
        <v>1</v>
      </c>
    </row>
    <row r="48" spans="1:10" ht="15.95" customHeight="1" thickBot="1">
      <c r="A48" s="228" t="s">
        <v>168</v>
      </c>
      <c r="B48" s="229"/>
      <c r="C48" s="229"/>
      <c r="D48" s="229">
        <f t="shared" si="15"/>
        <v>0</v>
      </c>
      <c r="E48" s="229">
        <v>2</v>
      </c>
      <c r="F48" s="229">
        <v>5</v>
      </c>
      <c r="G48" s="229">
        <f t="shared" si="16"/>
        <v>7</v>
      </c>
      <c r="H48" s="230">
        <f t="shared" si="17"/>
        <v>2</v>
      </c>
      <c r="I48" s="230">
        <f t="shared" si="17"/>
        <v>5</v>
      </c>
      <c r="J48" s="230">
        <f t="shared" si="18"/>
        <v>7</v>
      </c>
    </row>
    <row r="49" spans="1:10" ht="15.95" customHeight="1" thickBot="1">
      <c r="A49" s="231" t="s">
        <v>224</v>
      </c>
      <c r="B49" s="232"/>
      <c r="C49" s="232"/>
      <c r="D49" s="233">
        <f t="shared" si="15"/>
        <v>0</v>
      </c>
      <c r="E49" s="233">
        <v>11</v>
      </c>
      <c r="F49" s="232">
        <v>29</v>
      </c>
      <c r="G49" s="233">
        <f t="shared" si="16"/>
        <v>40</v>
      </c>
      <c r="H49" s="234">
        <f t="shared" si="17"/>
        <v>11</v>
      </c>
      <c r="I49" s="234">
        <f t="shared" si="17"/>
        <v>29</v>
      </c>
      <c r="J49" s="234">
        <f t="shared" si="18"/>
        <v>40</v>
      </c>
    </row>
    <row r="50" spans="1:10" ht="15.95" customHeight="1" thickBot="1">
      <c r="A50" s="228" t="s">
        <v>227</v>
      </c>
      <c r="B50" s="229"/>
      <c r="C50" s="229"/>
      <c r="D50" s="229">
        <f t="shared" si="15"/>
        <v>0</v>
      </c>
      <c r="E50" s="229">
        <v>0</v>
      </c>
      <c r="F50" s="229">
        <v>0</v>
      </c>
      <c r="G50" s="229">
        <f t="shared" si="16"/>
        <v>0</v>
      </c>
      <c r="H50" s="230">
        <f t="shared" si="17"/>
        <v>0</v>
      </c>
      <c r="I50" s="230">
        <f t="shared" si="17"/>
        <v>0</v>
      </c>
      <c r="J50" s="230">
        <f t="shared" si="18"/>
        <v>0</v>
      </c>
    </row>
    <row r="51" spans="1:10" ht="15.95" customHeight="1" thickBot="1">
      <c r="A51" s="231" t="s">
        <v>627</v>
      </c>
      <c r="B51" s="232"/>
      <c r="C51" s="232"/>
      <c r="D51" s="233">
        <f t="shared" si="15"/>
        <v>0</v>
      </c>
      <c r="E51" s="233">
        <v>0</v>
      </c>
      <c r="F51" s="232">
        <v>2</v>
      </c>
      <c r="G51" s="233">
        <f t="shared" si="16"/>
        <v>2</v>
      </c>
      <c r="H51" s="234">
        <f t="shared" si="17"/>
        <v>0</v>
      </c>
      <c r="I51" s="234">
        <f t="shared" si="17"/>
        <v>2</v>
      </c>
      <c r="J51" s="234">
        <f t="shared" si="18"/>
        <v>2</v>
      </c>
    </row>
    <row r="52" spans="1:10" ht="15.95" customHeight="1" thickBot="1">
      <c r="A52" s="235" t="s">
        <v>20</v>
      </c>
      <c r="B52" s="236">
        <f t="shared" ref="B52:J52" si="19">SUM(B46:B51)</f>
        <v>0</v>
      </c>
      <c r="C52" s="236">
        <f t="shared" si="19"/>
        <v>0</v>
      </c>
      <c r="D52" s="236">
        <f t="shared" si="19"/>
        <v>0</v>
      </c>
      <c r="E52" s="236">
        <f t="shared" si="19"/>
        <v>13</v>
      </c>
      <c r="F52" s="236">
        <f t="shared" si="19"/>
        <v>38</v>
      </c>
      <c r="G52" s="236">
        <f t="shared" si="19"/>
        <v>51</v>
      </c>
      <c r="H52" s="237">
        <f t="shared" si="19"/>
        <v>13</v>
      </c>
      <c r="I52" s="237">
        <f t="shared" si="19"/>
        <v>38</v>
      </c>
      <c r="J52" s="237">
        <f t="shared" si="19"/>
        <v>51</v>
      </c>
    </row>
    <row r="53" spans="1:10" ht="15.95" customHeight="1" thickBot="1">
      <c r="A53" s="772" t="s">
        <v>630</v>
      </c>
      <c r="B53"/>
      <c r="C53"/>
      <c r="D53"/>
      <c r="E53"/>
      <c r="F53"/>
      <c r="G53"/>
      <c r="H53"/>
      <c r="I53"/>
      <c r="J53"/>
    </row>
    <row r="54" spans="1:10" ht="15.95" customHeight="1" thickBot="1">
      <c r="A54" s="228" t="s">
        <v>167</v>
      </c>
      <c r="B54" s="229">
        <v>0</v>
      </c>
      <c r="C54" s="229">
        <v>0</v>
      </c>
      <c r="D54" s="229">
        <f t="shared" ref="D54:D59" si="20">SUM(B54:C54)</f>
        <v>0</v>
      </c>
      <c r="E54" s="229">
        <v>4</v>
      </c>
      <c r="F54" s="229">
        <v>1</v>
      </c>
      <c r="G54" s="229">
        <f t="shared" ref="G54:G59" si="21">SUM(E54:F54)</f>
        <v>5</v>
      </c>
      <c r="H54" s="230">
        <f t="shared" ref="H54:I59" si="22">B54+E54</f>
        <v>4</v>
      </c>
      <c r="I54" s="230">
        <f t="shared" si="22"/>
        <v>1</v>
      </c>
      <c r="J54" s="230">
        <f t="shared" ref="J54:J59" si="23">I54+H54</f>
        <v>5</v>
      </c>
    </row>
    <row r="55" spans="1:10" ht="15.95" customHeight="1" thickBot="1">
      <c r="A55" s="231" t="s">
        <v>226</v>
      </c>
      <c r="B55" s="232"/>
      <c r="C55" s="232"/>
      <c r="D55" s="233">
        <f t="shared" si="20"/>
        <v>0</v>
      </c>
      <c r="E55" s="233"/>
      <c r="F55" s="232"/>
      <c r="G55" s="233">
        <f t="shared" si="21"/>
        <v>0</v>
      </c>
      <c r="H55" s="234">
        <f t="shared" si="22"/>
        <v>0</v>
      </c>
      <c r="I55" s="234">
        <f t="shared" si="22"/>
        <v>0</v>
      </c>
      <c r="J55" s="234">
        <f t="shared" si="23"/>
        <v>0</v>
      </c>
    </row>
    <row r="56" spans="1:10" ht="15.95" customHeight="1" thickBot="1">
      <c r="A56" s="228" t="s">
        <v>168</v>
      </c>
      <c r="B56" s="229"/>
      <c r="C56" s="229"/>
      <c r="D56" s="229">
        <f t="shared" si="20"/>
        <v>0</v>
      </c>
      <c r="E56" s="229"/>
      <c r="F56" s="229"/>
      <c r="G56" s="229">
        <f t="shared" si="21"/>
        <v>0</v>
      </c>
      <c r="H56" s="230">
        <f t="shared" si="22"/>
        <v>0</v>
      </c>
      <c r="I56" s="230">
        <f t="shared" si="22"/>
        <v>0</v>
      </c>
      <c r="J56" s="230">
        <f t="shared" si="23"/>
        <v>0</v>
      </c>
    </row>
    <row r="57" spans="1:10" ht="15.95" customHeight="1" thickBot="1">
      <c r="A57" s="231" t="s">
        <v>224</v>
      </c>
      <c r="B57" s="232"/>
      <c r="C57" s="232"/>
      <c r="D57" s="233">
        <f t="shared" si="20"/>
        <v>0</v>
      </c>
      <c r="E57" s="233">
        <v>73</v>
      </c>
      <c r="F57" s="232">
        <v>24</v>
      </c>
      <c r="G57" s="233">
        <f t="shared" si="21"/>
        <v>97</v>
      </c>
      <c r="H57" s="234">
        <f t="shared" si="22"/>
        <v>73</v>
      </c>
      <c r="I57" s="234">
        <f t="shared" si="22"/>
        <v>24</v>
      </c>
      <c r="J57" s="234">
        <f t="shared" si="23"/>
        <v>97</v>
      </c>
    </row>
    <row r="58" spans="1:10" ht="15.95" customHeight="1" thickBot="1">
      <c r="A58" s="228" t="s">
        <v>227</v>
      </c>
      <c r="B58" s="229"/>
      <c r="C58" s="229"/>
      <c r="D58" s="229">
        <f t="shared" si="20"/>
        <v>0</v>
      </c>
      <c r="E58" s="229">
        <v>3</v>
      </c>
      <c r="F58" s="229">
        <v>0</v>
      </c>
      <c r="G58" s="229">
        <f t="shared" si="21"/>
        <v>3</v>
      </c>
      <c r="H58" s="230">
        <f t="shared" si="22"/>
        <v>3</v>
      </c>
      <c r="I58" s="230">
        <f t="shared" si="22"/>
        <v>0</v>
      </c>
      <c r="J58" s="230">
        <f t="shared" si="23"/>
        <v>3</v>
      </c>
    </row>
    <row r="59" spans="1:10" ht="15.95" customHeight="1" thickBot="1">
      <c r="A59" s="231" t="s">
        <v>627</v>
      </c>
      <c r="B59" s="232"/>
      <c r="C59" s="232"/>
      <c r="D59" s="233">
        <f t="shared" si="20"/>
        <v>0</v>
      </c>
      <c r="E59" s="233"/>
      <c r="F59" s="232"/>
      <c r="G59" s="233">
        <f t="shared" si="21"/>
        <v>0</v>
      </c>
      <c r="H59" s="234">
        <f t="shared" si="22"/>
        <v>0</v>
      </c>
      <c r="I59" s="234">
        <f t="shared" si="22"/>
        <v>0</v>
      </c>
      <c r="J59" s="234">
        <f t="shared" si="23"/>
        <v>0</v>
      </c>
    </row>
    <row r="60" spans="1:10" ht="15.95" customHeight="1" thickBot="1">
      <c r="A60" s="235" t="s">
        <v>20</v>
      </c>
      <c r="B60" s="236">
        <f t="shared" ref="B60:J60" si="24">SUM(B54:B59)</f>
        <v>0</v>
      </c>
      <c r="C60" s="236">
        <f t="shared" si="24"/>
        <v>0</v>
      </c>
      <c r="D60" s="236">
        <f t="shared" si="24"/>
        <v>0</v>
      </c>
      <c r="E60" s="236">
        <f t="shared" si="24"/>
        <v>80</v>
      </c>
      <c r="F60" s="236">
        <f t="shared" si="24"/>
        <v>25</v>
      </c>
      <c r="G60" s="236">
        <f t="shared" si="24"/>
        <v>105</v>
      </c>
      <c r="H60" s="237">
        <f t="shared" si="24"/>
        <v>80</v>
      </c>
      <c r="I60" s="237">
        <f t="shared" si="24"/>
        <v>25</v>
      </c>
      <c r="J60" s="237">
        <f t="shared" si="24"/>
        <v>105</v>
      </c>
    </row>
    <row r="61" spans="1:10" ht="15.95" customHeight="1"/>
    <row r="62" spans="1:10" ht="15.95" customHeight="1" thickBot="1">
      <c r="A62" s="238" t="s">
        <v>645</v>
      </c>
      <c r="B62"/>
      <c r="C62"/>
      <c r="D62"/>
      <c r="E62"/>
      <c r="F62"/>
      <c r="G62"/>
      <c r="H62"/>
      <c r="I62"/>
      <c r="J62"/>
    </row>
    <row r="63" spans="1:10" ht="15.95" customHeight="1" thickBot="1">
      <c r="A63" s="228" t="s">
        <v>167</v>
      </c>
      <c r="B63" s="240">
        <v>0</v>
      </c>
      <c r="C63" s="240">
        <v>1</v>
      </c>
      <c r="D63" s="240">
        <f t="shared" ref="D63:D68" si="25">SUM(B63:C63)</f>
        <v>1</v>
      </c>
      <c r="E63" s="240">
        <v>116</v>
      </c>
      <c r="F63" s="240">
        <v>21</v>
      </c>
      <c r="G63" s="240">
        <f t="shared" ref="G63:G68" si="26">SUM(E63:F63)</f>
        <v>137</v>
      </c>
      <c r="H63" s="230">
        <f t="shared" ref="H63:H68" si="27">B63+E63</f>
        <v>116</v>
      </c>
      <c r="I63" s="230">
        <f t="shared" ref="I63:I68" si="28">C63+F63</f>
        <v>22</v>
      </c>
      <c r="J63" s="230">
        <f t="shared" ref="J63:J68" si="29">I63+H63</f>
        <v>138</v>
      </c>
    </row>
    <row r="64" spans="1:10" ht="15.95" customHeight="1" thickBot="1">
      <c r="A64" s="231" t="s">
        <v>226</v>
      </c>
      <c r="B64" s="232">
        <v>0</v>
      </c>
      <c r="C64" s="232">
        <v>1</v>
      </c>
      <c r="D64" s="233">
        <f t="shared" si="25"/>
        <v>1</v>
      </c>
      <c r="E64" s="233">
        <v>65</v>
      </c>
      <c r="F64" s="232">
        <v>20</v>
      </c>
      <c r="G64" s="233">
        <f t="shared" si="26"/>
        <v>85</v>
      </c>
      <c r="H64" s="234">
        <f t="shared" si="27"/>
        <v>65</v>
      </c>
      <c r="I64" s="234">
        <f t="shared" si="28"/>
        <v>21</v>
      </c>
      <c r="J64" s="234">
        <f t="shared" si="29"/>
        <v>86</v>
      </c>
    </row>
    <row r="65" spans="1:10" ht="15.95" customHeight="1" thickBot="1">
      <c r="A65" s="228" t="s">
        <v>168</v>
      </c>
      <c r="B65" s="240">
        <v>1</v>
      </c>
      <c r="C65" s="240">
        <v>0</v>
      </c>
      <c r="D65" s="240">
        <f t="shared" si="25"/>
        <v>1</v>
      </c>
      <c r="E65" s="240">
        <v>86</v>
      </c>
      <c r="F65" s="240">
        <v>51</v>
      </c>
      <c r="G65" s="240">
        <f t="shared" si="26"/>
        <v>137</v>
      </c>
      <c r="H65" s="230">
        <f t="shared" si="27"/>
        <v>87</v>
      </c>
      <c r="I65" s="230">
        <f t="shared" si="28"/>
        <v>51</v>
      </c>
      <c r="J65" s="230">
        <f t="shared" si="29"/>
        <v>138</v>
      </c>
    </row>
    <row r="66" spans="1:10" ht="15.95" customHeight="1" thickBot="1">
      <c r="A66" s="231" t="s">
        <v>224</v>
      </c>
      <c r="B66" s="232">
        <v>0</v>
      </c>
      <c r="C66" s="232">
        <v>0</v>
      </c>
      <c r="D66" s="233">
        <f t="shared" si="25"/>
        <v>0</v>
      </c>
      <c r="E66" s="233">
        <v>23</v>
      </c>
      <c r="F66" s="232">
        <v>35</v>
      </c>
      <c r="G66" s="233">
        <f t="shared" si="26"/>
        <v>58</v>
      </c>
      <c r="H66" s="234">
        <f t="shared" si="27"/>
        <v>23</v>
      </c>
      <c r="I66" s="234">
        <f t="shared" si="28"/>
        <v>35</v>
      </c>
      <c r="J66" s="234">
        <f t="shared" si="29"/>
        <v>58</v>
      </c>
    </row>
    <row r="67" spans="1:10" ht="15.95" customHeight="1" thickBot="1">
      <c r="A67" s="228" t="s">
        <v>227</v>
      </c>
      <c r="B67" s="240">
        <v>1</v>
      </c>
      <c r="C67" s="240">
        <v>3</v>
      </c>
      <c r="D67" s="240">
        <f t="shared" si="25"/>
        <v>4</v>
      </c>
      <c r="E67" s="240">
        <v>3</v>
      </c>
      <c r="F67" s="240">
        <v>10</v>
      </c>
      <c r="G67" s="240">
        <f t="shared" si="26"/>
        <v>13</v>
      </c>
      <c r="H67" s="230">
        <f t="shared" si="27"/>
        <v>4</v>
      </c>
      <c r="I67" s="230">
        <f t="shared" si="28"/>
        <v>13</v>
      </c>
      <c r="J67" s="230">
        <f t="shared" si="29"/>
        <v>17</v>
      </c>
    </row>
    <row r="68" spans="1:10" ht="15.95" customHeight="1" thickBot="1">
      <c r="A68" s="231" t="s">
        <v>627</v>
      </c>
      <c r="B68" s="232">
        <v>12</v>
      </c>
      <c r="C68" s="232">
        <v>38</v>
      </c>
      <c r="D68" s="233">
        <f t="shared" si="25"/>
        <v>50</v>
      </c>
      <c r="E68" s="233">
        <v>203</v>
      </c>
      <c r="F68" s="232">
        <v>293</v>
      </c>
      <c r="G68" s="233">
        <f t="shared" si="26"/>
        <v>496</v>
      </c>
      <c r="H68" s="234">
        <f t="shared" si="27"/>
        <v>215</v>
      </c>
      <c r="I68" s="234">
        <f t="shared" si="28"/>
        <v>331</v>
      </c>
      <c r="J68" s="234">
        <f t="shared" si="29"/>
        <v>546</v>
      </c>
    </row>
    <row r="69" spans="1:10" ht="15.95" customHeight="1" thickBot="1">
      <c r="A69" s="235" t="s">
        <v>20</v>
      </c>
      <c r="B69" s="236">
        <f t="shared" ref="B69:J69" si="30">SUM(B63:B68)</f>
        <v>14</v>
      </c>
      <c r="C69" s="236">
        <f t="shared" si="30"/>
        <v>43</v>
      </c>
      <c r="D69" s="236">
        <f t="shared" si="30"/>
        <v>57</v>
      </c>
      <c r="E69" s="236">
        <f t="shared" si="30"/>
        <v>496</v>
      </c>
      <c r="F69" s="236">
        <f t="shared" si="30"/>
        <v>430</v>
      </c>
      <c r="G69" s="236">
        <f t="shared" si="30"/>
        <v>926</v>
      </c>
      <c r="H69" s="237">
        <f t="shared" si="30"/>
        <v>510</v>
      </c>
      <c r="I69" s="237">
        <f t="shared" si="30"/>
        <v>473</v>
      </c>
      <c r="J69" s="237">
        <f t="shared" si="30"/>
        <v>983</v>
      </c>
    </row>
    <row r="70" spans="1:10" ht="15.95" customHeight="1"/>
    <row r="71" spans="1:10" ht="15.95" customHeight="1" thickBot="1">
      <c r="A71" s="772" t="s">
        <v>427</v>
      </c>
      <c r="B71"/>
      <c r="C71"/>
      <c r="D71"/>
      <c r="E71"/>
      <c r="F71"/>
      <c r="G71"/>
      <c r="H71"/>
      <c r="I71"/>
      <c r="J71"/>
    </row>
    <row r="72" spans="1:10" ht="15.95" customHeight="1" thickBot="1">
      <c r="A72" s="228" t="s">
        <v>167</v>
      </c>
      <c r="B72" s="240"/>
      <c r="C72" s="240"/>
      <c r="D72" s="240">
        <f t="shared" ref="D72:D77" si="31">SUM(B72:C72)</f>
        <v>0</v>
      </c>
      <c r="E72" s="240"/>
      <c r="F72" s="240"/>
      <c r="G72" s="240">
        <f t="shared" ref="G72:G77" si="32">SUM(E72:F72)</f>
        <v>0</v>
      </c>
      <c r="H72" s="230">
        <f t="shared" ref="H72:H77" si="33">B72+E72</f>
        <v>0</v>
      </c>
      <c r="I72" s="230">
        <f t="shared" ref="I72:I77" si="34">C72+F72</f>
        <v>0</v>
      </c>
      <c r="J72" s="230">
        <f t="shared" ref="J72:J77" si="35">I72+H72</f>
        <v>0</v>
      </c>
    </row>
    <row r="73" spans="1:10" ht="15.95" customHeight="1" thickBot="1">
      <c r="A73" s="231" t="s">
        <v>226</v>
      </c>
      <c r="B73" s="232"/>
      <c r="C73" s="232"/>
      <c r="D73" s="233">
        <f t="shared" si="31"/>
        <v>0</v>
      </c>
      <c r="E73" s="233"/>
      <c r="F73" s="232"/>
      <c r="G73" s="233">
        <f t="shared" si="32"/>
        <v>0</v>
      </c>
      <c r="H73" s="234">
        <f t="shared" si="33"/>
        <v>0</v>
      </c>
      <c r="I73" s="234">
        <f t="shared" si="34"/>
        <v>0</v>
      </c>
      <c r="J73" s="234">
        <f t="shared" si="35"/>
        <v>0</v>
      </c>
    </row>
    <row r="74" spans="1:10" ht="15.95" customHeight="1" thickBot="1">
      <c r="A74" s="228" t="s">
        <v>168</v>
      </c>
      <c r="B74" s="240"/>
      <c r="C74" s="240"/>
      <c r="D74" s="240">
        <f t="shared" si="31"/>
        <v>0</v>
      </c>
      <c r="E74" s="240"/>
      <c r="F74" s="240"/>
      <c r="G74" s="240">
        <f t="shared" si="32"/>
        <v>0</v>
      </c>
      <c r="H74" s="230">
        <f t="shared" si="33"/>
        <v>0</v>
      </c>
      <c r="I74" s="230">
        <f t="shared" si="34"/>
        <v>0</v>
      </c>
      <c r="J74" s="230">
        <f t="shared" si="35"/>
        <v>0</v>
      </c>
    </row>
    <row r="75" spans="1:10" ht="15.95" customHeight="1" thickBot="1">
      <c r="A75" s="231" t="s">
        <v>224</v>
      </c>
      <c r="B75" s="232"/>
      <c r="C75" s="232"/>
      <c r="D75" s="233">
        <f t="shared" si="31"/>
        <v>0</v>
      </c>
      <c r="E75" s="233"/>
      <c r="F75" s="232"/>
      <c r="G75" s="233">
        <f t="shared" si="32"/>
        <v>0</v>
      </c>
      <c r="H75" s="234">
        <f t="shared" si="33"/>
        <v>0</v>
      </c>
      <c r="I75" s="234">
        <f t="shared" si="34"/>
        <v>0</v>
      </c>
      <c r="J75" s="234">
        <f t="shared" si="35"/>
        <v>0</v>
      </c>
    </row>
    <row r="76" spans="1:10" ht="15.95" customHeight="1" thickBot="1">
      <c r="A76" s="228" t="s">
        <v>227</v>
      </c>
      <c r="B76" s="240"/>
      <c r="C76" s="240"/>
      <c r="D76" s="240">
        <f t="shared" si="31"/>
        <v>0</v>
      </c>
      <c r="E76" s="240"/>
      <c r="F76" s="240"/>
      <c r="G76" s="240">
        <f t="shared" si="32"/>
        <v>0</v>
      </c>
      <c r="H76" s="230">
        <f t="shared" si="33"/>
        <v>0</v>
      </c>
      <c r="I76" s="230">
        <f t="shared" si="34"/>
        <v>0</v>
      </c>
      <c r="J76" s="230">
        <f t="shared" si="35"/>
        <v>0</v>
      </c>
    </row>
    <row r="77" spans="1:10" ht="15.95" customHeight="1" thickBot="1">
      <c r="A77" s="231" t="s">
        <v>627</v>
      </c>
      <c r="B77" s="232"/>
      <c r="C77" s="232"/>
      <c r="D77" s="233">
        <f t="shared" si="31"/>
        <v>0</v>
      </c>
      <c r="E77" s="233"/>
      <c r="F77" s="232"/>
      <c r="G77" s="233">
        <f t="shared" si="32"/>
        <v>0</v>
      </c>
      <c r="H77" s="234">
        <f t="shared" si="33"/>
        <v>0</v>
      </c>
      <c r="I77" s="234">
        <f t="shared" si="34"/>
        <v>0</v>
      </c>
      <c r="J77" s="234">
        <f t="shared" si="35"/>
        <v>0</v>
      </c>
    </row>
    <row r="78" spans="1:10" ht="15.95" customHeight="1" thickBot="1">
      <c r="A78" s="235" t="s">
        <v>20</v>
      </c>
      <c r="B78" s="236">
        <f>SUM(B72:B77)</f>
        <v>0</v>
      </c>
      <c r="C78" s="236">
        <f>SUM(C72:C77)</f>
        <v>0</v>
      </c>
      <c r="D78" s="236">
        <f t="shared" ref="D78" si="36">SUM(D72:D77)</f>
        <v>0</v>
      </c>
      <c r="E78" s="236">
        <f>SUM(E72:E77)</f>
        <v>0</v>
      </c>
      <c r="F78" s="236">
        <f>SUM(F72:F77)</f>
        <v>0</v>
      </c>
      <c r="G78" s="236">
        <f t="shared" ref="G78:J78" si="37">SUM(G72:G77)</f>
        <v>0</v>
      </c>
      <c r="H78" s="237">
        <f t="shared" si="37"/>
        <v>0</v>
      </c>
      <c r="I78" s="237">
        <f t="shared" si="37"/>
        <v>0</v>
      </c>
      <c r="J78" s="237">
        <f t="shared" si="37"/>
        <v>0</v>
      </c>
    </row>
    <row r="79" spans="1:10" ht="15.95" customHeight="1"/>
    <row r="80" spans="1:10" ht="15.95" customHeight="1"/>
    <row r="81" spans="1:10" ht="15.95" customHeight="1" thickBot="1">
      <c r="A81" s="238" t="s">
        <v>20</v>
      </c>
      <c r="B81"/>
      <c r="C81"/>
      <c r="D81"/>
      <c r="E81"/>
      <c r="F81"/>
      <c r="G81"/>
      <c r="H81"/>
      <c r="I81"/>
      <c r="J81"/>
    </row>
    <row r="82" spans="1:10" ht="15.95" customHeight="1" thickBot="1">
      <c r="A82" s="228" t="s">
        <v>167</v>
      </c>
      <c r="B82" s="240">
        <f>SUM(B30+B38+B46+B54+B63+B72)</f>
        <v>0</v>
      </c>
      <c r="C82" s="240">
        <f>SUM(C30+C38+C46+C54+C63+C72)</f>
        <v>1</v>
      </c>
      <c r="D82" s="240">
        <f t="shared" ref="D82:D87" si="38">SUM(B82:C82)</f>
        <v>1</v>
      </c>
      <c r="E82" s="240">
        <f t="shared" ref="E82:F82" si="39">SUM(E30+E38+E46+E54+E63+E72)</f>
        <v>123</v>
      </c>
      <c r="F82" s="240">
        <f t="shared" si="39"/>
        <v>23</v>
      </c>
      <c r="G82" s="240">
        <f t="shared" ref="G82:G87" si="40">SUM(E82:F82)</f>
        <v>146</v>
      </c>
      <c r="H82" s="230">
        <f t="shared" ref="H82:H87" si="41">B82+E82</f>
        <v>123</v>
      </c>
      <c r="I82" s="230">
        <f t="shared" ref="I82:I87" si="42">C82+F82</f>
        <v>24</v>
      </c>
      <c r="J82" s="230">
        <f t="shared" ref="J82:J87" si="43">I82+H82</f>
        <v>147</v>
      </c>
    </row>
    <row r="83" spans="1:10" ht="15.95" customHeight="1" thickBot="1">
      <c r="A83" s="231" t="s">
        <v>226</v>
      </c>
      <c r="B83" s="240">
        <f t="shared" ref="B83:C87" si="44">SUM(B31+B39+B47+B55+B64+B73)</f>
        <v>0</v>
      </c>
      <c r="C83" s="240">
        <f t="shared" si="44"/>
        <v>1</v>
      </c>
      <c r="D83" s="233">
        <f t="shared" si="38"/>
        <v>1</v>
      </c>
      <c r="E83" s="240">
        <f t="shared" ref="E83:F83" si="45">SUM(E31+E39+E47+E55+E64+E73)</f>
        <v>65</v>
      </c>
      <c r="F83" s="240">
        <f t="shared" si="45"/>
        <v>22</v>
      </c>
      <c r="G83" s="233">
        <f t="shared" si="40"/>
        <v>87</v>
      </c>
      <c r="H83" s="234">
        <f t="shared" si="41"/>
        <v>65</v>
      </c>
      <c r="I83" s="234">
        <f t="shared" si="42"/>
        <v>23</v>
      </c>
      <c r="J83" s="234">
        <f t="shared" si="43"/>
        <v>88</v>
      </c>
    </row>
    <row r="84" spans="1:10" ht="15.95" customHeight="1" thickBot="1">
      <c r="A84" s="228" t="s">
        <v>168</v>
      </c>
      <c r="B84" s="240">
        <f t="shared" si="44"/>
        <v>1</v>
      </c>
      <c r="C84" s="240">
        <f t="shared" si="44"/>
        <v>0</v>
      </c>
      <c r="D84" s="240">
        <f t="shared" si="38"/>
        <v>1</v>
      </c>
      <c r="E84" s="240">
        <f t="shared" ref="E84:F84" si="46">SUM(E32+E40+E48+E56+E65+E74)</f>
        <v>91</v>
      </c>
      <c r="F84" s="240">
        <f t="shared" si="46"/>
        <v>56</v>
      </c>
      <c r="G84" s="240">
        <f t="shared" si="40"/>
        <v>147</v>
      </c>
      <c r="H84" s="230">
        <f t="shared" si="41"/>
        <v>92</v>
      </c>
      <c r="I84" s="230">
        <f t="shared" si="42"/>
        <v>56</v>
      </c>
      <c r="J84" s="230">
        <f t="shared" si="43"/>
        <v>148</v>
      </c>
    </row>
    <row r="85" spans="1:10" ht="15.95" customHeight="1" thickBot="1">
      <c r="A85" s="231" t="s">
        <v>224</v>
      </c>
      <c r="B85" s="240">
        <f t="shared" si="44"/>
        <v>0</v>
      </c>
      <c r="C85" s="240">
        <f t="shared" si="44"/>
        <v>1</v>
      </c>
      <c r="D85" s="233">
        <f t="shared" si="38"/>
        <v>1</v>
      </c>
      <c r="E85" s="240">
        <f t="shared" ref="E85:F85" si="47">SUM(E33+E41+E49+E57+E66+E75)</f>
        <v>323</v>
      </c>
      <c r="F85" s="240">
        <f t="shared" si="47"/>
        <v>239</v>
      </c>
      <c r="G85" s="233">
        <f t="shared" si="40"/>
        <v>562</v>
      </c>
      <c r="H85" s="234">
        <f t="shared" si="41"/>
        <v>323</v>
      </c>
      <c r="I85" s="234">
        <f t="shared" si="42"/>
        <v>240</v>
      </c>
      <c r="J85" s="234">
        <f t="shared" si="43"/>
        <v>563</v>
      </c>
    </row>
    <row r="86" spans="1:10" ht="15.95" customHeight="1" thickBot="1">
      <c r="A86" s="228" t="s">
        <v>227</v>
      </c>
      <c r="B86" s="240">
        <f t="shared" si="44"/>
        <v>1</v>
      </c>
      <c r="C86" s="240">
        <f t="shared" si="44"/>
        <v>3</v>
      </c>
      <c r="D86" s="240">
        <f t="shared" si="38"/>
        <v>4</v>
      </c>
      <c r="E86" s="240">
        <f t="shared" ref="E86:F86" si="48">SUM(E34+E42+E50+E58+E67+E76)</f>
        <v>6</v>
      </c>
      <c r="F86" s="240">
        <f t="shared" si="48"/>
        <v>13</v>
      </c>
      <c r="G86" s="240">
        <f t="shared" si="40"/>
        <v>19</v>
      </c>
      <c r="H86" s="230">
        <f t="shared" si="41"/>
        <v>7</v>
      </c>
      <c r="I86" s="230">
        <f t="shared" si="42"/>
        <v>16</v>
      </c>
      <c r="J86" s="230">
        <f t="shared" si="43"/>
        <v>23</v>
      </c>
    </row>
    <row r="87" spans="1:10" ht="15.95" customHeight="1" thickBot="1">
      <c r="A87" s="231" t="s">
        <v>627</v>
      </c>
      <c r="B87" s="240">
        <f t="shared" si="44"/>
        <v>18</v>
      </c>
      <c r="C87" s="240">
        <f t="shared" si="44"/>
        <v>43</v>
      </c>
      <c r="D87" s="233">
        <f t="shared" si="38"/>
        <v>61</v>
      </c>
      <c r="E87" s="240">
        <f t="shared" ref="E87:F87" si="49">SUM(E35+E43+E51+E59+E68+E77)</f>
        <v>306</v>
      </c>
      <c r="F87" s="240">
        <f t="shared" si="49"/>
        <v>425</v>
      </c>
      <c r="G87" s="233">
        <f t="shared" si="40"/>
        <v>731</v>
      </c>
      <c r="H87" s="234">
        <f t="shared" si="41"/>
        <v>324</v>
      </c>
      <c r="I87" s="234">
        <f t="shared" si="42"/>
        <v>468</v>
      </c>
      <c r="J87" s="234">
        <f t="shared" si="43"/>
        <v>792</v>
      </c>
    </row>
    <row r="88" spans="1:10" ht="15.95" customHeight="1" thickBot="1">
      <c r="A88" s="235" t="s">
        <v>20</v>
      </c>
      <c r="B88" s="236">
        <f>SUM(B82:B87)</f>
        <v>20</v>
      </c>
      <c r="C88" s="236">
        <f>SUM(C82:C87)</f>
        <v>49</v>
      </c>
      <c r="D88" s="236">
        <f t="shared" ref="D88" si="50">SUM(D82:D87)</f>
        <v>69</v>
      </c>
      <c r="E88" s="236">
        <f>SUM(E82:E87)</f>
        <v>914</v>
      </c>
      <c r="F88" s="236">
        <f>SUM(F82:F87)</f>
        <v>778</v>
      </c>
      <c r="G88" s="236">
        <f t="shared" ref="G88:J88" si="51">SUM(G82:G87)</f>
        <v>1692</v>
      </c>
      <c r="H88" s="237">
        <f t="shared" si="51"/>
        <v>934</v>
      </c>
      <c r="I88" s="237">
        <f t="shared" si="51"/>
        <v>827</v>
      </c>
      <c r="J88" s="237">
        <f t="shared" si="51"/>
        <v>1761</v>
      </c>
    </row>
    <row r="89" spans="1:10" ht="15.95" customHeight="1"/>
    <row r="90" spans="1:10" ht="15.95" customHeight="1"/>
    <row r="91" spans="1:10" ht="15.95" customHeight="1"/>
    <row r="92" spans="1:10" ht="15.95" customHeight="1"/>
    <row r="93" spans="1:10" ht="15.95" customHeight="1" thickBot="1">
      <c r="A93" s="773" t="s">
        <v>426</v>
      </c>
    </row>
    <row r="94" spans="1:10" ht="15.95" customHeight="1" thickBot="1">
      <c r="A94" s="228" t="s">
        <v>167</v>
      </c>
      <c r="B94" s="240"/>
      <c r="C94" s="240"/>
      <c r="D94" s="233">
        <f t="shared" ref="D94:D99" si="52">SUM(B94:C94)</f>
        <v>0</v>
      </c>
      <c r="E94" s="240">
        <v>14</v>
      </c>
      <c r="F94" s="240">
        <v>2</v>
      </c>
      <c r="G94" s="240">
        <f t="shared" ref="G94:G99" si="53">SUM(E94:F94)</f>
        <v>16</v>
      </c>
      <c r="H94" s="230">
        <f t="shared" ref="H94:H99" si="54">B94+E94</f>
        <v>14</v>
      </c>
      <c r="I94" s="230">
        <f t="shared" ref="I94:I99" si="55">C94+F94</f>
        <v>2</v>
      </c>
      <c r="J94" s="230">
        <f t="shared" ref="J94:J99" si="56">I94+H94</f>
        <v>16</v>
      </c>
    </row>
    <row r="95" spans="1:10" ht="15.95" customHeight="1" thickBot="1">
      <c r="A95" s="231" t="s">
        <v>226</v>
      </c>
      <c r="B95" s="232">
        <v>0</v>
      </c>
      <c r="C95" s="232">
        <v>1</v>
      </c>
      <c r="D95" s="233">
        <f t="shared" si="52"/>
        <v>1</v>
      </c>
      <c r="E95" s="233">
        <v>11</v>
      </c>
      <c r="F95" s="232">
        <v>5</v>
      </c>
      <c r="G95" s="233">
        <f t="shared" si="53"/>
        <v>16</v>
      </c>
      <c r="H95" s="234">
        <f t="shared" si="54"/>
        <v>11</v>
      </c>
      <c r="I95" s="234">
        <f t="shared" si="55"/>
        <v>6</v>
      </c>
      <c r="J95" s="234">
        <f t="shared" si="56"/>
        <v>17</v>
      </c>
    </row>
    <row r="96" spans="1:10" ht="15.95" customHeight="1" thickBot="1">
      <c r="A96" s="228" t="s">
        <v>168</v>
      </c>
      <c r="B96" s="240"/>
      <c r="C96" s="240"/>
      <c r="D96" s="233">
        <f t="shared" si="52"/>
        <v>0</v>
      </c>
      <c r="E96" s="240">
        <v>21</v>
      </c>
      <c r="F96" s="240">
        <v>5</v>
      </c>
      <c r="G96" s="240">
        <f t="shared" si="53"/>
        <v>26</v>
      </c>
      <c r="H96" s="230">
        <f t="shared" si="54"/>
        <v>21</v>
      </c>
      <c r="I96" s="230">
        <f t="shared" si="55"/>
        <v>5</v>
      </c>
      <c r="J96" s="230">
        <f t="shared" si="56"/>
        <v>26</v>
      </c>
    </row>
    <row r="97" spans="1:10" ht="15.95" customHeight="1" thickBot="1">
      <c r="A97" s="231" t="s">
        <v>224</v>
      </c>
      <c r="B97" s="232"/>
      <c r="C97" s="232"/>
      <c r="D97" s="233">
        <f t="shared" si="52"/>
        <v>0</v>
      </c>
      <c r="E97" s="233">
        <v>1</v>
      </c>
      <c r="F97" s="232">
        <v>2</v>
      </c>
      <c r="G97" s="233">
        <f t="shared" si="53"/>
        <v>3</v>
      </c>
      <c r="H97" s="234">
        <f t="shared" si="54"/>
        <v>1</v>
      </c>
      <c r="I97" s="234">
        <f t="shared" si="55"/>
        <v>2</v>
      </c>
      <c r="J97" s="234">
        <f t="shared" si="56"/>
        <v>3</v>
      </c>
    </row>
    <row r="98" spans="1:10" ht="15.95" customHeight="1" thickBot="1">
      <c r="A98" s="228" t="s">
        <v>227</v>
      </c>
      <c r="B98" s="240"/>
      <c r="C98" s="240"/>
      <c r="D98" s="233">
        <f t="shared" si="52"/>
        <v>0</v>
      </c>
      <c r="E98" s="240">
        <v>2</v>
      </c>
      <c r="F98" s="240">
        <v>5</v>
      </c>
      <c r="G98" s="240">
        <f t="shared" si="53"/>
        <v>7</v>
      </c>
      <c r="H98" s="230">
        <f t="shared" si="54"/>
        <v>2</v>
      </c>
      <c r="I98" s="230">
        <f t="shared" si="55"/>
        <v>5</v>
      </c>
      <c r="J98" s="230">
        <f t="shared" si="56"/>
        <v>7</v>
      </c>
    </row>
    <row r="99" spans="1:10" ht="15.95" customHeight="1" thickBot="1">
      <c r="A99" s="231" t="s">
        <v>627</v>
      </c>
      <c r="B99" s="232"/>
      <c r="C99" s="232"/>
      <c r="D99" s="233">
        <f t="shared" si="52"/>
        <v>0</v>
      </c>
      <c r="E99" s="233"/>
      <c r="F99" s="232"/>
      <c r="G99" s="233">
        <f t="shared" si="53"/>
        <v>0</v>
      </c>
      <c r="H99" s="234">
        <f t="shared" si="54"/>
        <v>0</v>
      </c>
      <c r="I99" s="234">
        <f t="shared" si="55"/>
        <v>0</v>
      </c>
      <c r="J99" s="234">
        <f t="shared" si="56"/>
        <v>0</v>
      </c>
    </row>
    <row r="100" spans="1:10" ht="15.95" customHeight="1" thickBot="1">
      <c r="A100" s="235" t="s">
        <v>20</v>
      </c>
      <c r="B100" s="236">
        <f>SUM(B94:B99)</f>
        <v>0</v>
      </c>
      <c r="C100" s="236">
        <f>SUM(C94:C99)</f>
        <v>1</v>
      </c>
      <c r="D100" s="236">
        <f t="shared" ref="D100" si="57">SUM(D94:D99)</f>
        <v>1</v>
      </c>
      <c r="E100" s="236">
        <f>SUM(E94:E99)</f>
        <v>49</v>
      </c>
      <c r="F100" s="236">
        <f>SUM(F94:F99)</f>
        <v>19</v>
      </c>
      <c r="G100" s="236">
        <f t="shared" ref="G100:J100" si="58">SUM(G94:G99)</f>
        <v>68</v>
      </c>
      <c r="H100" s="237">
        <f t="shared" si="58"/>
        <v>49</v>
      </c>
      <c r="I100" s="237">
        <f t="shared" si="58"/>
        <v>20</v>
      </c>
      <c r="J100" s="237">
        <f t="shared" si="58"/>
        <v>69</v>
      </c>
    </row>
    <row r="101" spans="1:10" ht="15.95" customHeight="1"/>
    <row r="102" spans="1:10" ht="15.95" customHeight="1" thickBot="1">
      <c r="A102" s="773" t="s">
        <v>427</v>
      </c>
      <c r="B102"/>
      <c r="C102"/>
      <c r="D102"/>
      <c r="E102"/>
      <c r="F102"/>
      <c r="G102"/>
      <c r="H102"/>
      <c r="I102"/>
      <c r="J102"/>
    </row>
    <row r="103" spans="1:10" ht="15.95" customHeight="1" thickBot="1">
      <c r="A103" s="228" t="s">
        <v>167</v>
      </c>
      <c r="B103" s="240"/>
      <c r="C103" s="240"/>
      <c r="D103" s="240"/>
      <c r="E103" s="240"/>
      <c r="F103" s="240"/>
      <c r="G103" s="240">
        <f t="shared" ref="G103:G108" si="59">SUM(E103:F103)</f>
        <v>0</v>
      </c>
      <c r="H103" s="230">
        <f t="shared" ref="H103:H108" si="60">B103+E103</f>
        <v>0</v>
      </c>
      <c r="I103" s="230">
        <f t="shared" ref="I103:I108" si="61">C103+F103</f>
        <v>0</v>
      </c>
      <c r="J103" s="230">
        <f t="shared" ref="J103:J108" si="62">I103+H103</f>
        <v>0</v>
      </c>
    </row>
    <row r="104" spans="1:10" ht="15.95" customHeight="1" thickBot="1">
      <c r="A104" s="231" t="s">
        <v>226</v>
      </c>
      <c r="B104" s="232"/>
      <c r="C104" s="232"/>
      <c r="D104" s="233"/>
      <c r="E104" s="233"/>
      <c r="F104" s="232"/>
      <c r="G104" s="233">
        <f t="shared" si="59"/>
        <v>0</v>
      </c>
      <c r="H104" s="234">
        <f t="shared" si="60"/>
        <v>0</v>
      </c>
      <c r="I104" s="234">
        <f t="shared" si="61"/>
        <v>0</v>
      </c>
      <c r="J104" s="234">
        <f t="shared" si="62"/>
        <v>0</v>
      </c>
    </row>
    <row r="105" spans="1:10" ht="15.95" customHeight="1" thickBot="1">
      <c r="A105" s="228" t="s">
        <v>168</v>
      </c>
      <c r="B105" s="240"/>
      <c r="C105" s="240"/>
      <c r="D105" s="240"/>
      <c r="E105" s="240"/>
      <c r="F105" s="240"/>
      <c r="G105" s="240">
        <f t="shared" si="59"/>
        <v>0</v>
      </c>
      <c r="H105" s="230">
        <f t="shared" si="60"/>
        <v>0</v>
      </c>
      <c r="I105" s="230">
        <f t="shared" si="61"/>
        <v>0</v>
      </c>
      <c r="J105" s="230">
        <f t="shared" si="62"/>
        <v>0</v>
      </c>
    </row>
    <row r="106" spans="1:10" ht="15.95" customHeight="1" thickBot="1">
      <c r="A106" s="231" t="s">
        <v>224</v>
      </c>
      <c r="B106" s="232"/>
      <c r="C106" s="232"/>
      <c r="D106" s="233"/>
      <c r="E106" s="233">
        <v>11</v>
      </c>
      <c r="F106" s="232">
        <v>15</v>
      </c>
      <c r="G106" s="233">
        <f t="shared" si="59"/>
        <v>26</v>
      </c>
      <c r="H106" s="234">
        <f t="shared" si="60"/>
        <v>11</v>
      </c>
      <c r="I106" s="234">
        <f t="shared" si="61"/>
        <v>15</v>
      </c>
      <c r="J106" s="234">
        <f t="shared" si="62"/>
        <v>26</v>
      </c>
    </row>
    <row r="107" spans="1:10" ht="15.95" customHeight="1" thickBot="1">
      <c r="A107" s="228" t="s">
        <v>227</v>
      </c>
      <c r="B107" s="240"/>
      <c r="C107" s="240"/>
      <c r="D107" s="240"/>
      <c r="E107" s="240"/>
      <c r="F107" s="240"/>
      <c r="G107" s="240">
        <f t="shared" si="59"/>
        <v>0</v>
      </c>
      <c r="H107" s="230">
        <f t="shared" si="60"/>
        <v>0</v>
      </c>
      <c r="I107" s="230">
        <f t="shared" si="61"/>
        <v>0</v>
      </c>
      <c r="J107" s="230">
        <f t="shared" si="62"/>
        <v>0</v>
      </c>
    </row>
    <row r="108" spans="1:10" ht="15.95" customHeight="1" thickBot="1">
      <c r="A108" s="231" t="s">
        <v>627</v>
      </c>
      <c r="B108" s="232"/>
      <c r="C108" s="232"/>
      <c r="D108" s="233"/>
      <c r="E108" s="233"/>
      <c r="F108" s="232"/>
      <c r="G108" s="233">
        <f t="shared" si="59"/>
        <v>0</v>
      </c>
      <c r="H108" s="234">
        <f t="shared" si="60"/>
        <v>0</v>
      </c>
      <c r="I108" s="234">
        <f t="shared" si="61"/>
        <v>0</v>
      </c>
      <c r="J108" s="234">
        <f t="shared" si="62"/>
        <v>0</v>
      </c>
    </row>
    <row r="109" spans="1:10" ht="15.95" customHeight="1" thickBot="1">
      <c r="A109" s="235" t="s">
        <v>20</v>
      </c>
      <c r="B109" s="236">
        <f>SUM(B103:B108)</f>
        <v>0</v>
      </c>
      <c r="C109" s="236">
        <f>SUM(C103:C108)</f>
        <v>0</v>
      </c>
      <c r="D109" s="236">
        <f t="shared" ref="D109" si="63">SUM(D103:D108)</f>
        <v>0</v>
      </c>
      <c r="E109" s="236">
        <f>SUM(E103:E108)</f>
        <v>11</v>
      </c>
      <c r="F109" s="236">
        <f>SUM(F103:F108)</f>
        <v>15</v>
      </c>
      <c r="G109" s="236">
        <f t="shared" ref="G109:J109" si="64">SUM(G103:G108)</f>
        <v>26</v>
      </c>
      <c r="H109" s="237">
        <f t="shared" si="64"/>
        <v>11</v>
      </c>
      <c r="I109" s="237">
        <f t="shared" si="64"/>
        <v>15</v>
      </c>
      <c r="J109" s="237">
        <f t="shared" si="64"/>
        <v>26</v>
      </c>
    </row>
    <row r="110" spans="1:10" ht="15.95" customHeight="1"/>
    <row r="111" spans="1:10" ht="15.95" customHeight="1" thickBot="1">
      <c r="A111" s="773" t="s">
        <v>425</v>
      </c>
    </row>
    <row r="112" spans="1:10" ht="15.95" customHeight="1" thickBot="1">
      <c r="A112" s="228" t="s">
        <v>167</v>
      </c>
      <c r="B112" s="240"/>
      <c r="C112" s="240"/>
      <c r="D112" s="240"/>
      <c r="E112" s="240"/>
      <c r="F112" s="240"/>
      <c r="G112" s="240">
        <f t="shared" ref="G112:G117" si="65">SUM(E112:F112)</f>
        <v>0</v>
      </c>
      <c r="H112" s="230">
        <f t="shared" ref="H112:H117" si="66">B112+E112</f>
        <v>0</v>
      </c>
      <c r="I112" s="230">
        <f t="shared" ref="I112:I117" si="67">C112+F112</f>
        <v>0</v>
      </c>
      <c r="J112" s="230">
        <f t="shared" ref="J112:J117" si="68">I112+H112</f>
        <v>0</v>
      </c>
    </row>
    <row r="113" spans="1:10" ht="15.95" customHeight="1" thickBot="1">
      <c r="A113" s="231" t="s">
        <v>226</v>
      </c>
      <c r="B113" s="232"/>
      <c r="C113" s="232"/>
      <c r="D113" s="233"/>
      <c r="E113" s="233"/>
      <c r="F113" s="232"/>
      <c r="G113" s="233">
        <f t="shared" si="65"/>
        <v>0</v>
      </c>
      <c r="H113" s="234">
        <f t="shared" si="66"/>
        <v>0</v>
      </c>
      <c r="I113" s="234">
        <f t="shared" si="67"/>
        <v>0</v>
      </c>
      <c r="J113" s="234">
        <f t="shared" si="68"/>
        <v>0</v>
      </c>
    </row>
    <row r="114" spans="1:10" ht="15.95" customHeight="1" thickBot="1">
      <c r="A114" s="228" t="s">
        <v>168</v>
      </c>
      <c r="B114" s="240"/>
      <c r="C114" s="240"/>
      <c r="D114" s="240"/>
      <c r="E114" s="240"/>
      <c r="F114" s="240"/>
      <c r="G114" s="240">
        <f t="shared" si="65"/>
        <v>0</v>
      </c>
      <c r="H114" s="230">
        <f t="shared" si="66"/>
        <v>0</v>
      </c>
      <c r="I114" s="230">
        <f t="shared" si="67"/>
        <v>0</v>
      </c>
      <c r="J114" s="230">
        <f t="shared" si="68"/>
        <v>0</v>
      </c>
    </row>
    <row r="115" spans="1:10" ht="15.95" customHeight="1" thickBot="1">
      <c r="A115" s="231" t="s">
        <v>224</v>
      </c>
      <c r="B115" s="232"/>
      <c r="C115" s="232"/>
      <c r="D115" s="233"/>
      <c r="E115" s="233"/>
      <c r="F115" s="232"/>
      <c r="G115" s="233">
        <f t="shared" si="65"/>
        <v>0</v>
      </c>
      <c r="H115" s="234">
        <f t="shared" si="66"/>
        <v>0</v>
      </c>
      <c r="I115" s="234">
        <f t="shared" si="67"/>
        <v>0</v>
      </c>
      <c r="J115" s="234">
        <f t="shared" si="68"/>
        <v>0</v>
      </c>
    </row>
    <row r="116" spans="1:10" ht="15.95" customHeight="1" thickBot="1">
      <c r="A116" s="228" t="s">
        <v>227</v>
      </c>
      <c r="B116" s="240"/>
      <c r="C116" s="240"/>
      <c r="D116" s="240"/>
      <c r="E116" s="240"/>
      <c r="F116" s="240"/>
      <c r="G116" s="240">
        <f t="shared" si="65"/>
        <v>0</v>
      </c>
      <c r="H116" s="230">
        <f t="shared" si="66"/>
        <v>0</v>
      </c>
      <c r="I116" s="230">
        <f t="shared" si="67"/>
        <v>0</v>
      </c>
      <c r="J116" s="230">
        <f t="shared" si="68"/>
        <v>0</v>
      </c>
    </row>
    <row r="117" spans="1:10" ht="15.95" customHeight="1" thickBot="1">
      <c r="A117" s="231" t="s">
        <v>627</v>
      </c>
      <c r="B117" s="232"/>
      <c r="C117" s="232"/>
      <c r="D117" s="233"/>
      <c r="E117" s="233"/>
      <c r="F117" s="232"/>
      <c r="G117" s="233">
        <f t="shared" si="65"/>
        <v>0</v>
      </c>
      <c r="H117" s="234">
        <f t="shared" si="66"/>
        <v>0</v>
      </c>
      <c r="I117" s="234">
        <f t="shared" si="67"/>
        <v>0</v>
      </c>
      <c r="J117" s="234">
        <f t="shared" si="68"/>
        <v>0</v>
      </c>
    </row>
    <row r="118" spans="1:10" ht="15.95" customHeight="1" thickBot="1">
      <c r="A118" s="235" t="s">
        <v>20</v>
      </c>
      <c r="B118" s="236">
        <f>SUM(B112:B117)</f>
        <v>0</v>
      </c>
      <c r="C118" s="236">
        <f>SUM(C112:C117)</f>
        <v>0</v>
      </c>
      <c r="D118" s="236">
        <f t="shared" ref="D118" si="69">SUM(D112:D117)</f>
        <v>0</v>
      </c>
      <c r="E118" s="236">
        <f>SUM(E112:E117)</f>
        <v>0</v>
      </c>
      <c r="F118" s="236">
        <f>SUM(F112:F117)</f>
        <v>0</v>
      </c>
      <c r="G118" s="236">
        <f t="shared" ref="G118:J118" si="70">SUM(G112:G117)</f>
        <v>0</v>
      </c>
      <c r="H118" s="237">
        <f t="shared" si="70"/>
        <v>0</v>
      </c>
      <c r="I118" s="237">
        <f t="shared" si="70"/>
        <v>0</v>
      </c>
      <c r="J118" s="237">
        <f t="shared" si="70"/>
        <v>0</v>
      </c>
    </row>
    <row r="119" spans="1:10" ht="15.95" customHeight="1"/>
    <row r="120" spans="1:10" ht="15.95" customHeight="1" thickBot="1">
      <c r="A120" s="773" t="s">
        <v>1053</v>
      </c>
    </row>
    <row r="121" spans="1:10" ht="15.95" customHeight="1" thickBot="1">
      <c r="A121" s="228" t="s">
        <v>167</v>
      </c>
      <c r="B121" s="240"/>
      <c r="C121" s="240"/>
      <c r="D121" s="240"/>
      <c r="E121" s="240">
        <v>29</v>
      </c>
      <c r="F121" s="240">
        <v>9</v>
      </c>
      <c r="G121" s="240">
        <f t="shared" ref="G121:G126" si="71">SUM(E121:F121)</f>
        <v>38</v>
      </c>
      <c r="H121" s="230">
        <f t="shared" ref="H121:H126" si="72">B121+E121</f>
        <v>29</v>
      </c>
      <c r="I121" s="230">
        <f t="shared" ref="I121:I126" si="73">C121+F121</f>
        <v>9</v>
      </c>
      <c r="J121" s="230">
        <f t="shared" ref="J121:J126" si="74">I121+H121</f>
        <v>38</v>
      </c>
    </row>
    <row r="122" spans="1:10" ht="15.95" customHeight="1" thickBot="1">
      <c r="A122" s="231" t="s">
        <v>226</v>
      </c>
      <c r="B122" s="232"/>
      <c r="C122" s="232"/>
      <c r="D122" s="233"/>
      <c r="E122" s="233"/>
      <c r="F122" s="232"/>
      <c r="G122" s="233">
        <f t="shared" si="71"/>
        <v>0</v>
      </c>
      <c r="H122" s="234">
        <f t="shared" si="72"/>
        <v>0</v>
      </c>
      <c r="I122" s="234">
        <f t="shared" si="73"/>
        <v>0</v>
      </c>
      <c r="J122" s="234">
        <f t="shared" si="74"/>
        <v>0</v>
      </c>
    </row>
    <row r="123" spans="1:10" ht="15.95" customHeight="1" thickBot="1">
      <c r="A123" s="228" t="s">
        <v>168</v>
      </c>
      <c r="B123" s="240"/>
      <c r="C123" s="240"/>
      <c r="D123" s="240"/>
      <c r="E123" s="240"/>
      <c r="F123" s="240"/>
      <c r="G123" s="240">
        <f t="shared" si="71"/>
        <v>0</v>
      </c>
      <c r="H123" s="230">
        <f t="shared" si="72"/>
        <v>0</v>
      </c>
      <c r="I123" s="230">
        <f t="shared" si="73"/>
        <v>0</v>
      </c>
      <c r="J123" s="230">
        <f t="shared" si="74"/>
        <v>0</v>
      </c>
    </row>
    <row r="124" spans="1:10" ht="15.95" customHeight="1" thickBot="1">
      <c r="A124" s="231" t="s">
        <v>224</v>
      </c>
      <c r="B124" s="232"/>
      <c r="C124" s="232"/>
      <c r="D124" s="233"/>
      <c r="E124" s="233"/>
      <c r="F124" s="232"/>
      <c r="G124" s="233">
        <f t="shared" si="71"/>
        <v>0</v>
      </c>
      <c r="H124" s="234">
        <f t="shared" si="72"/>
        <v>0</v>
      </c>
      <c r="I124" s="234">
        <f t="shared" si="73"/>
        <v>0</v>
      </c>
      <c r="J124" s="234">
        <f t="shared" si="74"/>
        <v>0</v>
      </c>
    </row>
    <row r="125" spans="1:10" ht="15.95" customHeight="1" thickBot="1">
      <c r="A125" s="228" t="s">
        <v>227</v>
      </c>
      <c r="B125" s="240"/>
      <c r="C125" s="240"/>
      <c r="D125" s="240"/>
      <c r="E125" s="240"/>
      <c r="F125" s="240"/>
      <c r="G125" s="240">
        <f t="shared" si="71"/>
        <v>0</v>
      </c>
      <c r="H125" s="230">
        <f t="shared" si="72"/>
        <v>0</v>
      </c>
      <c r="I125" s="230">
        <f t="shared" si="73"/>
        <v>0</v>
      </c>
      <c r="J125" s="230">
        <f t="shared" si="74"/>
        <v>0</v>
      </c>
    </row>
    <row r="126" spans="1:10" ht="15.95" customHeight="1" thickBot="1">
      <c r="A126" s="231" t="s">
        <v>627</v>
      </c>
      <c r="B126" s="232"/>
      <c r="C126" s="232"/>
      <c r="D126" s="233"/>
      <c r="E126" s="233">
        <v>15</v>
      </c>
      <c r="F126" s="232">
        <v>5</v>
      </c>
      <c r="G126" s="233">
        <f t="shared" si="71"/>
        <v>20</v>
      </c>
      <c r="H126" s="234">
        <f t="shared" si="72"/>
        <v>15</v>
      </c>
      <c r="I126" s="234">
        <f t="shared" si="73"/>
        <v>5</v>
      </c>
      <c r="J126" s="234">
        <f t="shared" si="74"/>
        <v>20</v>
      </c>
    </row>
    <row r="127" spans="1:10" ht="15.95" customHeight="1" thickBot="1">
      <c r="A127" s="235" t="s">
        <v>20</v>
      </c>
      <c r="B127" s="236">
        <f>SUM(B121:B126)</f>
        <v>0</v>
      </c>
      <c r="C127" s="236">
        <f>SUM(C121:C126)</f>
        <v>0</v>
      </c>
      <c r="D127" s="236">
        <f t="shared" ref="D127" si="75">SUM(D121:D126)</f>
        <v>0</v>
      </c>
      <c r="E127" s="236">
        <f>SUM(E121:E126)</f>
        <v>44</v>
      </c>
      <c r="F127" s="236">
        <f>SUM(F121:F126)</f>
        <v>14</v>
      </c>
      <c r="G127" s="236">
        <f t="shared" ref="G127:J127" si="76">SUM(G121:G126)</f>
        <v>58</v>
      </c>
      <c r="H127" s="237">
        <f t="shared" si="76"/>
        <v>44</v>
      </c>
      <c r="I127" s="237">
        <f t="shared" si="76"/>
        <v>14</v>
      </c>
      <c r="J127" s="237">
        <f t="shared" si="76"/>
        <v>58</v>
      </c>
    </row>
    <row r="128" spans="1:10" ht="15.95" customHeight="1"/>
    <row r="129" spans="1:10" ht="15.95" customHeight="1" thickBot="1">
      <c r="A129" s="773" t="s">
        <v>1054</v>
      </c>
    </row>
    <row r="130" spans="1:10" ht="15.95" customHeight="1" thickBot="1">
      <c r="A130" s="228" t="s">
        <v>167</v>
      </c>
      <c r="B130" s="240"/>
      <c r="C130" s="240"/>
      <c r="D130" s="240"/>
      <c r="E130" s="240">
        <v>2</v>
      </c>
      <c r="F130" s="240">
        <v>1</v>
      </c>
      <c r="G130" s="240">
        <f t="shared" ref="G130:G135" si="77">SUM(E130:F130)</f>
        <v>3</v>
      </c>
      <c r="H130" s="230">
        <f t="shared" ref="H130:H135" si="78">B130+E130</f>
        <v>2</v>
      </c>
      <c r="I130" s="230">
        <f t="shared" ref="I130:I135" si="79">C130+F130</f>
        <v>1</v>
      </c>
      <c r="J130" s="230">
        <f t="shared" ref="J130:J135" si="80">I130+H130</f>
        <v>3</v>
      </c>
    </row>
    <row r="131" spans="1:10" ht="15.95" customHeight="1" thickBot="1">
      <c r="A131" s="231" t="s">
        <v>226</v>
      </c>
      <c r="B131" s="232"/>
      <c r="C131" s="232"/>
      <c r="D131" s="233"/>
      <c r="E131" s="233">
        <v>6</v>
      </c>
      <c r="F131" s="232">
        <v>5</v>
      </c>
      <c r="G131" s="240">
        <f t="shared" si="77"/>
        <v>11</v>
      </c>
      <c r="H131" s="234">
        <f t="shared" si="78"/>
        <v>6</v>
      </c>
      <c r="I131" s="234">
        <f t="shared" si="79"/>
        <v>5</v>
      </c>
      <c r="J131" s="234">
        <f t="shared" si="80"/>
        <v>11</v>
      </c>
    </row>
    <row r="132" spans="1:10" ht="15.95" customHeight="1" thickBot="1">
      <c r="A132" s="228" t="s">
        <v>168</v>
      </c>
      <c r="B132" s="240"/>
      <c r="C132" s="240"/>
      <c r="D132" s="240"/>
      <c r="E132" s="240">
        <v>5</v>
      </c>
      <c r="F132" s="240">
        <v>7</v>
      </c>
      <c r="G132" s="240">
        <f t="shared" si="77"/>
        <v>12</v>
      </c>
      <c r="H132" s="230">
        <f t="shared" si="78"/>
        <v>5</v>
      </c>
      <c r="I132" s="230">
        <f t="shared" si="79"/>
        <v>7</v>
      </c>
      <c r="J132" s="230">
        <f t="shared" si="80"/>
        <v>12</v>
      </c>
    </row>
    <row r="133" spans="1:10" ht="15.95" customHeight="1" thickBot="1">
      <c r="A133" s="231" t="s">
        <v>224</v>
      </c>
      <c r="B133" s="232"/>
      <c r="C133" s="232"/>
      <c r="D133" s="233"/>
      <c r="E133" s="233">
        <v>3</v>
      </c>
      <c r="F133" s="232">
        <v>5</v>
      </c>
      <c r="G133" s="240">
        <f t="shared" si="77"/>
        <v>8</v>
      </c>
      <c r="H133" s="234">
        <f t="shared" si="78"/>
        <v>3</v>
      </c>
      <c r="I133" s="234">
        <f t="shared" si="79"/>
        <v>5</v>
      </c>
      <c r="J133" s="234">
        <f t="shared" si="80"/>
        <v>8</v>
      </c>
    </row>
    <row r="134" spans="1:10" ht="15.95" customHeight="1" thickBot="1">
      <c r="A134" s="228" t="s">
        <v>227</v>
      </c>
      <c r="B134" s="240"/>
      <c r="C134" s="240"/>
      <c r="D134" s="240"/>
      <c r="E134" s="240"/>
      <c r="F134" s="240"/>
      <c r="G134" s="240">
        <f t="shared" si="77"/>
        <v>0</v>
      </c>
      <c r="H134" s="230">
        <f t="shared" si="78"/>
        <v>0</v>
      </c>
      <c r="I134" s="230">
        <f t="shared" si="79"/>
        <v>0</v>
      </c>
      <c r="J134" s="230">
        <f t="shared" si="80"/>
        <v>0</v>
      </c>
    </row>
    <row r="135" spans="1:10" ht="15.95" customHeight="1" thickBot="1">
      <c r="A135" s="231" t="s">
        <v>627</v>
      </c>
      <c r="B135" s="232"/>
      <c r="C135" s="232"/>
      <c r="D135" s="233"/>
      <c r="E135" s="233">
        <v>38</v>
      </c>
      <c r="F135" s="232">
        <v>38</v>
      </c>
      <c r="G135" s="240">
        <f t="shared" si="77"/>
        <v>76</v>
      </c>
      <c r="H135" s="234">
        <f t="shared" si="78"/>
        <v>38</v>
      </c>
      <c r="I135" s="234">
        <f t="shared" si="79"/>
        <v>38</v>
      </c>
      <c r="J135" s="234">
        <f t="shared" si="80"/>
        <v>76</v>
      </c>
    </row>
    <row r="136" spans="1:10" ht="15.95" customHeight="1" thickBot="1">
      <c r="A136" s="235" t="s">
        <v>20</v>
      </c>
      <c r="B136" s="236">
        <f>SUM(B130:B135)</f>
        <v>0</v>
      </c>
      <c r="C136" s="236">
        <f>SUM(C130:C135)</f>
        <v>0</v>
      </c>
      <c r="D136" s="236">
        <f t="shared" ref="D136" si="81">SUM(D130:D135)</f>
        <v>0</v>
      </c>
      <c r="E136" s="236">
        <f>SUM(E130:E135)</f>
        <v>54</v>
      </c>
      <c r="F136" s="236">
        <f>SUM(F130:F135)</f>
        <v>56</v>
      </c>
      <c r="G136" s="236">
        <f t="shared" ref="G136:J136" si="82">SUM(G130:G135)</f>
        <v>110</v>
      </c>
      <c r="H136" s="237">
        <f t="shared" si="82"/>
        <v>54</v>
      </c>
      <c r="I136" s="237">
        <f t="shared" si="82"/>
        <v>56</v>
      </c>
      <c r="J136" s="237">
        <f t="shared" si="82"/>
        <v>110</v>
      </c>
    </row>
    <row r="137" spans="1:10" ht="15.95" customHeight="1"/>
    <row r="138" spans="1:10" ht="15.95" customHeight="1" thickBot="1">
      <c r="A138" s="773" t="s">
        <v>1055</v>
      </c>
    </row>
    <row r="139" spans="1:10" ht="15.95" customHeight="1" thickBot="1">
      <c r="A139" s="228" t="s">
        <v>167</v>
      </c>
      <c r="B139" s="240"/>
      <c r="C139" s="240">
        <v>1</v>
      </c>
      <c r="D139" s="240">
        <f t="shared" ref="D139:D144" si="83">SUM(B139:C139)</f>
        <v>1</v>
      </c>
      <c r="E139" s="240">
        <v>11</v>
      </c>
      <c r="F139" s="240"/>
      <c r="G139" s="240">
        <f t="shared" ref="G139:G144" si="84">SUM(E139:F139)</f>
        <v>11</v>
      </c>
      <c r="H139" s="230">
        <f t="shared" ref="H139:H144" si="85">B139+E139</f>
        <v>11</v>
      </c>
      <c r="I139" s="230">
        <f t="shared" ref="I139:I144" si="86">C139+F139</f>
        <v>1</v>
      </c>
      <c r="J139" s="230">
        <f t="shared" ref="J139:J144" si="87">I139+H139</f>
        <v>12</v>
      </c>
    </row>
    <row r="140" spans="1:10" ht="15.95" customHeight="1" thickBot="1">
      <c r="A140" s="231" t="s">
        <v>226</v>
      </c>
      <c r="B140" s="232"/>
      <c r="C140" s="232"/>
      <c r="D140" s="233">
        <f t="shared" si="83"/>
        <v>0</v>
      </c>
      <c r="E140" s="233">
        <v>10</v>
      </c>
      <c r="F140" s="232"/>
      <c r="G140" s="233">
        <f t="shared" si="84"/>
        <v>10</v>
      </c>
      <c r="H140" s="234">
        <f t="shared" si="85"/>
        <v>10</v>
      </c>
      <c r="I140" s="234">
        <f t="shared" si="86"/>
        <v>0</v>
      </c>
      <c r="J140" s="234">
        <f t="shared" si="87"/>
        <v>10</v>
      </c>
    </row>
    <row r="141" spans="1:10" ht="15.95" customHeight="1" thickBot="1">
      <c r="A141" s="228" t="s">
        <v>168</v>
      </c>
      <c r="B141" s="240"/>
      <c r="C141" s="240"/>
      <c r="D141" s="240">
        <f t="shared" si="83"/>
        <v>0</v>
      </c>
      <c r="E141" s="240">
        <v>5</v>
      </c>
      <c r="F141" s="240">
        <v>1</v>
      </c>
      <c r="G141" s="240">
        <f t="shared" si="84"/>
        <v>6</v>
      </c>
      <c r="H141" s="230">
        <f t="shared" si="85"/>
        <v>5</v>
      </c>
      <c r="I141" s="230">
        <f t="shared" si="86"/>
        <v>1</v>
      </c>
      <c r="J141" s="230">
        <f t="shared" si="87"/>
        <v>6</v>
      </c>
    </row>
    <row r="142" spans="1:10" ht="15.95" customHeight="1" thickBot="1">
      <c r="A142" s="231" t="s">
        <v>224</v>
      </c>
      <c r="B142" s="232"/>
      <c r="C142" s="232"/>
      <c r="D142" s="233">
        <f t="shared" si="83"/>
        <v>0</v>
      </c>
      <c r="E142" s="233"/>
      <c r="F142" s="232"/>
      <c r="G142" s="233">
        <f t="shared" si="84"/>
        <v>0</v>
      </c>
      <c r="H142" s="234">
        <f t="shared" si="85"/>
        <v>0</v>
      </c>
      <c r="I142" s="234">
        <f t="shared" si="86"/>
        <v>0</v>
      </c>
      <c r="J142" s="234">
        <f t="shared" si="87"/>
        <v>0</v>
      </c>
    </row>
    <row r="143" spans="1:10" ht="15.95" customHeight="1" thickBot="1">
      <c r="A143" s="228" t="s">
        <v>227</v>
      </c>
      <c r="B143" s="240"/>
      <c r="C143" s="240"/>
      <c r="D143" s="240">
        <f t="shared" si="83"/>
        <v>0</v>
      </c>
      <c r="E143" s="240"/>
      <c r="F143" s="240"/>
      <c r="G143" s="240">
        <f t="shared" si="84"/>
        <v>0</v>
      </c>
      <c r="H143" s="230">
        <f t="shared" si="85"/>
        <v>0</v>
      </c>
      <c r="I143" s="230">
        <f t="shared" si="86"/>
        <v>0</v>
      </c>
      <c r="J143" s="230">
        <f t="shared" si="87"/>
        <v>0</v>
      </c>
    </row>
    <row r="144" spans="1:10" ht="15.95" customHeight="1" thickBot="1">
      <c r="A144" s="231" t="s">
        <v>627</v>
      </c>
      <c r="B144" s="232">
        <v>11</v>
      </c>
      <c r="C144" s="232">
        <v>28</v>
      </c>
      <c r="D144" s="233">
        <f t="shared" si="83"/>
        <v>39</v>
      </c>
      <c r="E144" s="233">
        <v>8</v>
      </c>
      <c r="F144" s="232">
        <v>24</v>
      </c>
      <c r="G144" s="233">
        <f t="shared" si="84"/>
        <v>32</v>
      </c>
      <c r="H144" s="234">
        <f t="shared" si="85"/>
        <v>19</v>
      </c>
      <c r="I144" s="234">
        <f t="shared" si="86"/>
        <v>52</v>
      </c>
      <c r="J144" s="234">
        <f t="shared" si="87"/>
        <v>71</v>
      </c>
    </row>
    <row r="145" spans="1:10" ht="15.95" customHeight="1" thickBot="1">
      <c r="A145" s="235" t="s">
        <v>20</v>
      </c>
      <c r="B145" s="236">
        <f>SUM(B139:B144)</f>
        <v>11</v>
      </c>
      <c r="C145" s="236">
        <f>SUM(C139:C144)</f>
        <v>29</v>
      </c>
      <c r="D145" s="236">
        <f t="shared" ref="D145" si="88">SUM(D139:D144)</f>
        <v>40</v>
      </c>
      <c r="E145" s="236">
        <f>SUM(E139:E144)</f>
        <v>34</v>
      </c>
      <c r="F145" s="236">
        <f>SUM(F139:F144)</f>
        <v>25</v>
      </c>
      <c r="G145" s="236">
        <f t="shared" ref="G145:J145" si="89">SUM(G139:G144)</f>
        <v>59</v>
      </c>
      <c r="H145" s="237">
        <f t="shared" si="89"/>
        <v>45</v>
      </c>
      <c r="I145" s="237">
        <f t="shared" si="89"/>
        <v>54</v>
      </c>
      <c r="J145" s="237">
        <f t="shared" si="89"/>
        <v>99</v>
      </c>
    </row>
    <row r="146" spans="1:10" ht="15.95" customHeight="1"/>
    <row r="147" spans="1:10" ht="15.95" customHeight="1" thickBot="1">
      <c r="A147" s="773" t="s">
        <v>423</v>
      </c>
    </row>
    <row r="148" spans="1:10" ht="15.95" customHeight="1" thickBot="1">
      <c r="A148" s="228" t="s">
        <v>167</v>
      </c>
      <c r="B148" s="240"/>
      <c r="C148" s="240"/>
      <c r="D148" s="240">
        <f t="shared" ref="D148:D153" si="90">SUM(B148:C148)</f>
        <v>0</v>
      </c>
      <c r="E148" s="240">
        <v>39</v>
      </c>
      <c r="F148" s="240">
        <v>7</v>
      </c>
      <c r="G148" s="240">
        <f t="shared" ref="G148:G153" si="91">SUM(E148:F148)</f>
        <v>46</v>
      </c>
      <c r="H148" s="230">
        <f t="shared" ref="H148:H153" si="92">B148+E148</f>
        <v>39</v>
      </c>
      <c r="I148" s="230">
        <f t="shared" ref="I148:I153" si="93">C148+F148</f>
        <v>7</v>
      </c>
      <c r="J148" s="230">
        <f t="shared" ref="J148:J153" si="94">I148+H148</f>
        <v>46</v>
      </c>
    </row>
    <row r="149" spans="1:10" ht="15.95" customHeight="1" thickBot="1">
      <c r="A149" s="231" t="s">
        <v>226</v>
      </c>
      <c r="B149" s="232"/>
      <c r="C149" s="232"/>
      <c r="D149" s="233">
        <f t="shared" si="90"/>
        <v>0</v>
      </c>
      <c r="E149" s="233">
        <v>20</v>
      </c>
      <c r="F149" s="232">
        <v>6</v>
      </c>
      <c r="G149" s="233">
        <f t="shared" si="91"/>
        <v>26</v>
      </c>
      <c r="H149" s="234">
        <f t="shared" si="92"/>
        <v>20</v>
      </c>
      <c r="I149" s="234">
        <f t="shared" si="93"/>
        <v>6</v>
      </c>
      <c r="J149" s="234">
        <f t="shared" si="94"/>
        <v>26</v>
      </c>
    </row>
    <row r="150" spans="1:10" ht="15.95" customHeight="1" thickBot="1">
      <c r="A150" s="228" t="s">
        <v>168</v>
      </c>
      <c r="B150" s="240">
        <v>1</v>
      </c>
      <c r="C150" s="240"/>
      <c r="D150" s="240">
        <f t="shared" si="90"/>
        <v>1</v>
      </c>
      <c r="E150" s="240">
        <v>13</v>
      </c>
      <c r="F150" s="240">
        <v>5</v>
      </c>
      <c r="G150" s="240">
        <f t="shared" si="91"/>
        <v>18</v>
      </c>
      <c r="H150" s="230">
        <f t="shared" si="92"/>
        <v>14</v>
      </c>
      <c r="I150" s="230">
        <f t="shared" si="93"/>
        <v>5</v>
      </c>
      <c r="J150" s="230">
        <f t="shared" si="94"/>
        <v>19</v>
      </c>
    </row>
    <row r="151" spans="1:10" ht="15.95" customHeight="1" thickBot="1">
      <c r="A151" s="231" t="s">
        <v>224</v>
      </c>
      <c r="B151" s="232"/>
      <c r="C151" s="232"/>
      <c r="D151" s="233">
        <f t="shared" si="90"/>
        <v>0</v>
      </c>
      <c r="E151" s="233">
        <v>3</v>
      </c>
      <c r="F151" s="232">
        <v>5</v>
      </c>
      <c r="G151" s="233">
        <f t="shared" si="91"/>
        <v>8</v>
      </c>
      <c r="H151" s="234">
        <f t="shared" si="92"/>
        <v>3</v>
      </c>
      <c r="I151" s="234">
        <f t="shared" si="93"/>
        <v>5</v>
      </c>
      <c r="J151" s="234">
        <f t="shared" si="94"/>
        <v>8</v>
      </c>
    </row>
    <row r="152" spans="1:10" ht="15.95" customHeight="1" thickBot="1">
      <c r="A152" s="228" t="s">
        <v>227</v>
      </c>
      <c r="B152" s="240"/>
      <c r="C152" s="240"/>
      <c r="D152" s="240">
        <f t="shared" si="90"/>
        <v>0</v>
      </c>
      <c r="E152" s="240"/>
      <c r="F152" s="240"/>
      <c r="G152" s="240">
        <f t="shared" si="91"/>
        <v>0</v>
      </c>
      <c r="H152" s="230">
        <f t="shared" si="92"/>
        <v>0</v>
      </c>
      <c r="I152" s="230">
        <f t="shared" si="93"/>
        <v>0</v>
      </c>
      <c r="J152" s="230">
        <f t="shared" si="94"/>
        <v>0</v>
      </c>
    </row>
    <row r="153" spans="1:10" ht="15.95" customHeight="1" thickBot="1">
      <c r="A153" s="231" t="s">
        <v>627</v>
      </c>
      <c r="B153" s="232">
        <v>0</v>
      </c>
      <c r="C153" s="232">
        <v>4</v>
      </c>
      <c r="D153" s="233">
        <f t="shared" si="90"/>
        <v>4</v>
      </c>
      <c r="E153" s="233">
        <v>101</v>
      </c>
      <c r="F153" s="232">
        <v>145</v>
      </c>
      <c r="G153" s="233">
        <f t="shared" si="91"/>
        <v>246</v>
      </c>
      <c r="H153" s="234">
        <f t="shared" si="92"/>
        <v>101</v>
      </c>
      <c r="I153" s="234">
        <f t="shared" si="93"/>
        <v>149</v>
      </c>
      <c r="J153" s="234">
        <f t="shared" si="94"/>
        <v>250</v>
      </c>
    </row>
    <row r="154" spans="1:10" ht="15.95" customHeight="1" thickBot="1">
      <c r="A154" s="235" t="s">
        <v>20</v>
      </c>
      <c r="B154" s="236">
        <f>SUM(B148:B153)</f>
        <v>1</v>
      </c>
      <c r="C154" s="236">
        <f>SUM(C148:C153)</f>
        <v>4</v>
      </c>
      <c r="D154" s="236">
        <f t="shared" ref="D154" si="95">SUM(D148:D153)</f>
        <v>5</v>
      </c>
      <c r="E154" s="236">
        <f>SUM(E148:E153)</f>
        <v>176</v>
      </c>
      <c r="F154" s="236">
        <f>SUM(F148:F153)</f>
        <v>168</v>
      </c>
      <c r="G154" s="236">
        <f t="shared" ref="G154:J154" si="96">SUM(G148:G153)</f>
        <v>344</v>
      </c>
      <c r="H154" s="237">
        <f t="shared" si="96"/>
        <v>177</v>
      </c>
      <c r="I154" s="237">
        <f t="shared" si="96"/>
        <v>172</v>
      </c>
      <c r="J154" s="237">
        <f t="shared" si="96"/>
        <v>349</v>
      </c>
    </row>
    <row r="155" spans="1:10" ht="15.95" customHeight="1"/>
    <row r="156" spans="1:10" ht="15.95" customHeight="1"/>
    <row r="157" spans="1:10" ht="15.95" customHeight="1" thickBot="1">
      <c r="A157" s="773" t="s">
        <v>1056</v>
      </c>
    </row>
    <row r="158" spans="1:10" ht="15.95" customHeight="1" thickBot="1">
      <c r="A158" s="228" t="s">
        <v>167</v>
      </c>
      <c r="B158" s="240"/>
      <c r="C158" s="240"/>
      <c r="D158" s="240">
        <f t="shared" ref="D158:D163" si="97">SUM(B158:C158)</f>
        <v>0</v>
      </c>
      <c r="E158" s="240">
        <v>2</v>
      </c>
      <c r="F158" s="240"/>
      <c r="G158" s="240">
        <f t="shared" ref="G158:G163" si="98">SUM(E158:F158)</f>
        <v>2</v>
      </c>
      <c r="H158" s="230">
        <f t="shared" ref="H158:H163" si="99">B158+E158</f>
        <v>2</v>
      </c>
      <c r="I158" s="230">
        <f t="shared" ref="I158:I163" si="100">C158+F158</f>
        <v>0</v>
      </c>
      <c r="J158" s="230">
        <f t="shared" ref="J158:J163" si="101">I158+H158</f>
        <v>2</v>
      </c>
    </row>
    <row r="159" spans="1:10" ht="15.95" customHeight="1" thickBot="1">
      <c r="A159" s="231" t="s">
        <v>226</v>
      </c>
      <c r="B159" s="232"/>
      <c r="C159" s="232"/>
      <c r="D159" s="233">
        <f t="shared" si="97"/>
        <v>0</v>
      </c>
      <c r="E159" s="233"/>
      <c r="F159" s="232"/>
      <c r="G159" s="233">
        <f t="shared" si="98"/>
        <v>0</v>
      </c>
      <c r="H159" s="234">
        <f t="shared" si="99"/>
        <v>0</v>
      </c>
      <c r="I159" s="234">
        <f t="shared" si="100"/>
        <v>0</v>
      </c>
      <c r="J159" s="234">
        <f t="shared" si="101"/>
        <v>0</v>
      </c>
    </row>
    <row r="160" spans="1:10" ht="15.95" customHeight="1" thickBot="1">
      <c r="A160" s="228" t="s">
        <v>168</v>
      </c>
      <c r="B160" s="240"/>
      <c r="C160" s="240"/>
      <c r="D160" s="240">
        <f t="shared" si="97"/>
        <v>0</v>
      </c>
      <c r="E160" s="240"/>
      <c r="F160" s="240"/>
      <c r="G160" s="240">
        <f t="shared" si="98"/>
        <v>0</v>
      </c>
      <c r="H160" s="230">
        <f t="shared" si="99"/>
        <v>0</v>
      </c>
      <c r="I160" s="230">
        <f t="shared" si="100"/>
        <v>0</v>
      </c>
      <c r="J160" s="230">
        <f t="shared" si="101"/>
        <v>0</v>
      </c>
    </row>
    <row r="161" spans="1:10" ht="15.95" customHeight="1" thickBot="1">
      <c r="A161" s="231" t="s">
        <v>224</v>
      </c>
      <c r="B161" s="232"/>
      <c r="C161" s="232"/>
      <c r="D161" s="233">
        <f t="shared" si="97"/>
        <v>0</v>
      </c>
      <c r="E161" s="233">
        <v>2</v>
      </c>
      <c r="F161" s="232">
        <v>5</v>
      </c>
      <c r="G161" s="233">
        <f t="shared" si="98"/>
        <v>7</v>
      </c>
      <c r="H161" s="234">
        <f t="shared" si="99"/>
        <v>2</v>
      </c>
      <c r="I161" s="234">
        <f t="shared" si="100"/>
        <v>5</v>
      </c>
      <c r="J161" s="234">
        <f t="shared" si="101"/>
        <v>7</v>
      </c>
    </row>
    <row r="162" spans="1:10" ht="15.95" customHeight="1" thickBot="1">
      <c r="A162" s="228" t="s">
        <v>227</v>
      </c>
      <c r="B162" s="240"/>
      <c r="C162" s="240"/>
      <c r="D162" s="240">
        <f t="shared" si="97"/>
        <v>0</v>
      </c>
      <c r="E162" s="240">
        <v>1</v>
      </c>
      <c r="F162" s="240">
        <v>2</v>
      </c>
      <c r="G162" s="240">
        <f t="shared" si="98"/>
        <v>3</v>
      </c>
      <c r="H162" s="230">
        <f t="shared" si="99"/>
        <v>1</v>
      </c>
      <c r="I162" s="230">
        <f t="shared" si="100"/>
        <v>2</v>
      </c>
      <c r="J162" s="230">
        <f t="shared" si="101"/>
        <v>3</v>
      </c>
    </row>
    <row r="163" spans="1:10" ht="15.95" customHeight="1" thickBot="1">
      <c r="A163" s="231" t="s">
        <v>627</v>
      </c>
      <c r="B163" s="232"/>
      <c r="C163" s="232"/>
      <c r="D163" s="233">
        <f t="shared" si="97"/>
        <v>0</v>
      </c>
      <c r="E163" s="233">
        <v>9</v>
      </c>
      <c r="F163" s="232">
        <v>9</v>
      </c>
      <c r="G163" s="233">
        <f t="shared" si="98"/>
        <v>18</v>
      </c>
      <c r="H163" s="234">
        <f t="shared" si="99"/>
        <v>9</v>
      </c>
      <c r="I163" s="234">
        <f t="shared" si="100"/>
        <v>9</v>
      </c>
      <c r="J163" s="234">
        <f t="shared" si="101"/>
        <v>18</v>
      </c>
    </row>
    <row r="164" spans="1:10" ht="15.95" customHeight="1" thickBot="1">
      <c r="A164" s="235" t="s">
        <v>20</v>
      </c>
      <c r="B164" s="236">
        <f>SUM(B158:B163)</f>
        <v>0</v>
      </c>
      <c r="C164" s="236">
        <f>SUM(C158:C163)</f>
        <v>0</v>
      </c>
      <c r="D164" s="236">
        <f t="shared" ref="D164" si="102">SUM(D158:D163)</f>
        <v>0</v>
      </c>
      <c r="E164" s="236">
        <f>SUM(E158:E163)</f>
        <v>14</v>
      </c>
      <c r="F164" s="236">
        <f>SUM(F158:F163)</f>
        <v>16</v>
      </c>
      <c r="G164" s="236">
        <f t="shared" ref="G164:J164" si="103">SUM(G158:G163)</f>
        <v>30</v>
      </c>
      <c r="H164" s="237">
        <f t="shared" si="103"/>
        <v>14</v>
      </c>
      <c r="I164" s="237">
        <f t="shared" si="103"/>
        <v>16</v>
      </c>
      <c r="J164" s="237">
        <f t="shared" si="103"/>
        <v>30</v>
      </c>
    </row>
    <row r="165" spans="1:10" ht="15.95" customHeight="1"/>
    <row r="166" spans="1:10" ht="15.95" customHeight="1" thickBot="1">
      <c r="A166" s="773" t="s">
        <v>1057</v>
      </c>
    </row>
    <row r="167" spans="1:10" ht="15.95" customHeight="1" thickBot="1">
      <c r="A167" s="228" t="s">
        <v>167</v>
      </c>
      <c r="B167" s="240"/>
      <c r="C167" s="240"/>
      <c r="D167" s="240">
        <f t="shared" ref="D167:D172" si="104">SUM(B167:C167)</f>
        <v>0</v>
      </c>
      <c r="E167" s="240">
        <v>19</v>
      </c>
      <c r="F167" s="240">
        <v>2</v>
      </c>
      <c r="G167" s="240">
        <f t="shared" ref="G167:G172" si="105">SUM(E167:F167)</f>
        <v>21</v>
      </c>
      <c r="H167" s="230">
        <f t="shared" ref="H167:H172" si="106">B167+E167</f>
        <v>19</v>
      </c>
      <c r="I167" s="230">
        <f t="shared" ref="I167:I172" si="107">C167+F167</f>
        <v>2</v>
      </c>
      <c r="J167" s="230">
        <f t="shared" ref="J167:J172" si="108">I167+H167</f>
        <v>21</v>
      </c>
    </row>
    <row r="168" spans="1:10" ht="15.95" customHeight="1" thickBot="1">
      <c r="A168" s="231" t="s">
        <v>226</v>
      </c>
      <c r="B168" s="232"/>
      <c r="C168" s="232"/>
      <c r="D168" s="233">
        <f t="shared" si="104"/>
        <v>0</v>
      </c>
      <c r="E168" s="233">
        <v>18</v>
      </c>
      <c r="F168" s="232">
        <v>4</v>
      </c>
      <c r="G168" s="233">
        <f t="shared" si="105"/>
        <v>22</v>
      </c>
      <c r="H168" s="234">
        <f t="shared" si="106"/>
        <v>18</v>
      </c>
      <c r="I168" s="234">
        <f t="shared" si="107"/>
        <v>4</v>
      </c>
      <c r="J168" s="234">
        <f t="shared" si="108"/>
        <v>22</v>
      </c>
    </row>
    <row r="169" spans="1:10" ht="15.95" customHeight="1" thickBot="1">
      <c r="A169" s="228" t="s">
        <v>168</v>
      </c>
      <c r="B169" s="240"/>
      <c r="C169" s="240"/>
      <c r="D169" s="240">
        <f t="shared" si="104"/>
        <v>0</v>
      </c>
      <c r="E169" s="240">
        <v>13</v>
      </c>
      <c r="F169" s="240">
        <v>8</v>
      </c>
      <c r="G169" s="240">
        <f t="shared" si="105"/>
        <v>21</v>
      </c>
      <c r="H169" s="230">
        <f t="shared" si="106"/>
        <v>13</v>
      </c>
      <c r="I169" s="230">
        <f t="shared" si="107"/>
        <v>8</v>
      </c>
      <c r="J169" s="230">
        <f t="shared" si="108"/>
        <v>21</v>
      </c>
    </row>
    <row r="170" spans="1:10" ht="15.95" customHeight="1" thickBot="1">
      <c r="A170" s="231" t="s">
        <v>224</v>
      </c>
      <c r="B170" s="232"/>
      <c r="C170" s="232"/>
      <c r="D170" s="233">
        <f t="shared" si="104"/>
        <v>0</v>
      </c>
      <c r="E170" s="233">
        <v>2</v>
      </c>
      <c r="F170" s="232">
        <v>0</v>
      </c>
      <c r="G170" s="233">
        <f t="shared" si="105"/>
        <v>2</v>
      </c>
      <c r="H170" s="234">
        <f t="shared" si="106"/>
        <v>2</v>
      </c>
      <c r="I170" s="234">
        <f t="shared" si="107"/>
        <v>0</v>
      </c>
      <c r="J170" s="234">
        <f t="shared" si="108"/>
        <v>2</v>
      </c>
    </row>
    <row r="171" spans="1:10" ht="15.95" customHeight="1" thickBot="1">
      <c r="A171" s="228" t="s">
        <v>227</v>
      </c>
      <c r="B171" s="240"/>
      <c r="C171" s="240"/>
      <c r="D171" s="240">
        <f t="shared" si="104"/>
        <v>0</v>
      </c>
      <c r="E171" s="240">
        <v>0</v>
      </c>
      <c r="F171" s="240">
        <v>3</v>
      </c>
      <c r="G171" s="240">
        <f t="shared" si="105"/>
        <v>3</v>
      </c>
      <c r="H171" s="230">
        <f t="shared" si="106"/>
        <v>0</v>
      </c>
      <c r="I171" s="230">
        <f t="shared" si="107"/>
        <v>3</v>
      </c>
      <c r="J171" s="230">
        <f t="shared" si="108"/>
        <v>3</v>
      </c>
    </row>
    <row r="172" spans="1:10" ht="15.95" customHeight="1" thickBot="1">
      <c r="A172" s="231" t="s">
        <v>627</v>
      </c>
      <c r="B172" s="232"/>
      <c r="C172" s="232"/>
      <c r="D172" s="233">
        <f t="shared" si="104"/>
        <v>0</v>
      </c>
      <c r="E172" s="233"/>
      <c r="F172" s="232"/>
      <c r="G172" s="233">
        <f t="shared" si="105"/>
        <v>0</v>
      </c>
      <c r="H172" s="234">
        <f t="shared" si="106"/>
        <v>0</v>
      </c>
      <c r="I172" s="234">
        <f t="shared" si="107"/>
        <v>0</v>
      </c>
      <c r="J172" s="234">
        <f t="shared" si="108"/>
        <v>0</v>
      </c>
    </row>
    <row r="173" spans="1:10" ht="15.95" customHeight="1" thickBot="1">
      <c r="A173" s="235" t="s">
        <v>20</v>
      </c>
      <c r="B173" s="236">
        <f>SUM(B167:B172)</f>
        <v>0</v>
      </c>
      <c r="C173" s="236">
        <f>SUM(C167:C172)</f>
        <v>0</v>
      </c>
      <c r="D173" s="236">
        <f t="shared" ref="D173" si="109">SUM(D167:D172)</f>
        <v>0</v>
      </c>
      <c r="E173" s="236">
        <f>SUM(E167:E172)</f>
        <v>52</v>
      </c>
      <c r="F173" s="236">
        <f>SUM(F167:F172)</f>
        <v>17</v>
      </c>
      <c r="G173" s="236">
        <f t="shared" ref="G173:J173" si="110">SUM(G167:G172)</f>
        <v>69</v>
      </c>
      <c r="H173" s="237">
        <f t="shared" si="110"/>
        <v>52</v>
      </c>
      <c r="I173" s="237">
        <f t="shared" si="110"/>
        <v>17</v>
      </c>
      <c r="J173" s="237">
        <f t="shared" si="110"/>
        <v>69</v>
      </c>
    </row>
    <row r="174" spans="1:10" ht="15.95" customHeight="1"/>
    <row r="175" spans="1:10" ht="15.95" customHeight="1" thickBot="1">
      <c r="A175" s="90" t="s">
        <v>1058</v>
      </c>
    </row>
    <row r="176" spans="1:10" ht="15.95" customHeight="1" thickBot="1">
      <c r="A176" s="228" t="s">
        <v>167</v>
      </c>
      <c r="B176" s="240"/>
      <c r="C176" s="240"/>
      <c r="D176" s="240">
        <f t="shared" ref="D176:D181" si="111">SUM(B176:C176)</f>
        <v>0</v>
      </c>
      <c r="E176" s="240"/>
      <c r="F176" s="240"/>
      <c r="G176" s="240">
        <f t="shared" ref="G176:G181" si="112">SUM(E176:F176)</f>
        <v>0</v>
      </c>
      <c r="H176" s="230">
        <f t="shared" ref="H176:H181" si="113">B176+E176</f>
        <v>0</v>
      </c>
      <c r="I176" s="230">
        <f t="shared" ref="I176:I181" si="114">C176+F176</f>
        <v>0</v>
      </c>
      <c r="J176" s="230">
        <f t="shared" ref="J176:J181" si="115">I176+H176</f>
        <v>0</v>
      </c>
    </row>
    <row r="177" spans="1:10" ht="15.95" customHeight="1" thickBot="1">
      <c r="A177" s="231" t="s">
        <v>226</v>
      </c>
      <c r="B177" s="232"/>
      <c r="C177" s="232"/>
      <c r="D177" s="233">
        <f t="shared" si="111"/>
        <v>0</v>
      </c>
      <c r="E177" s="233"/>
      <c r="F177" s="232"/>
      <c r="G177" s="233">
        <f t="shared" si="112"/>
        <v>0</v>
      </c>
      <c r="H177" s="234">
        <f t="shared" si="113"/>
        <v>0</v>
      </c>
      <c r="I177" s="234">
        <f t="shared" si="114"/>
        <v>0</v>
      </c>
      <c r="J177" s="234">
        <f t="shared" si="115"/>
        <v>0</v>
      </c>
    </row>
    <row r="178" spans="1:10" ht="15.95" customHeight="1" thickBot="1">
      <c r="A178" s="228" t="s">
        <v>168</v>
      </c>
      <c r="B178" s="240"/>
      <c r="C178" s="240"/>
      <c r="D178" s="240">
        <f t="shared" si="111"/>
        <v>0</v>
      </c>
      <c r="E178" s="240">
        <v>29</v>
      </c>
      <c r="F178" s="240">
        <v>25</v>
      </c>
      <c r="G178" s="240">
        <f t="shared" si="112"/>
        <v>54</v>
      </c>
      <c r="H178" s="230">
        <f t="shared" si="113"/>
        <v>29</v>
      </c>
      <c r="I178" s="230">
        <f t="shared" si="114"/>
        <v>25</v>
      </c>
      <c r="J178" s="230">
        <f t="shared" si="115"/>
        <v>54</v>
      </c>
    </row>
    <row r="179" spans="1:10" ht="15.95" customHeight="1" thickBot="1">
      <c r="A179" s="231" t="s">
        <v>224</v>
      </c>
      <c r="B179" s="232"/>
      <c r="C179" s="232"/>
      <c r="D179" s="233">
        <f t="shared" si="111"/>
        <v>0</v>
      </c>
      <c r="E179" s="233">
        <v>1</v>
      </c>
      <c r="F179" s="232">
        <v>3</v>
      </c>
      <c r="G179" s="233">
        <f t="shared" si="112"/>
        <v>4</v>
      </c>
      <c r="H179" s="234">
        <f t="shared" si="113"/>
        <v>1</v>
      </c>
      <c r="I179" s="234">
        <f t="shared" si="114"/>
        <v>3</v>
      </c>
      <c r="J179" s="234">
        <f t="shared" si="115"/>
        <v>4</v>
      </c>
    </row>
    <row r="180" spans="1:10" ht="15.95" customHeight="1" thickBot="1">
      <c r="A180" s="228" t="s">
        <v>227</v>
      </c>
      <c r="B180" s="240">
        <v>1</v>
      </c>
      <c r="C180" s="240">
        <v>3</v>
      </c>
      <c r="D180" s="240">
        <f t="shared" si="111"/>
        <v>4</v>
      </c>
      <c r="E180" s="240"/>
      <c r="F180" s="240"/>
      <c r="G180" s="240">
        <f t="shared" si="112"/>
        <v>0</v>
      </c>
      <c r="H180" s="230">
        <f t="shared" si="113"/>
        <v>1</v>
      </c>
      <c r="I180" s="230">
        <f t="shared" si="114"/>
        <v>3</v>
      </c>
      <c r="J180" s="230">
        <f t="shared" si="115"/>
        <v>4</v>
      </c>
    </row>
    <row r="181" spans="1:10" ht="15.95" customHeight="1" thickBot="1">
      <c r="A181" s="231" t="s">
        <v>627</v>
      </c>
      <c r="B181" s="232">
        <v>1</v>
      </c>
      <c r="C181" s="232">
        <v>6</v>
      </c>
      <c r="D181" s="233">
        <f t="shared" si="111"/>
        <v>7</v>
      </c>
      <c r="E181" s="233">
        <v>32</v>
      </c>
      <c r="F181" s="232">
        <v>72</v>
      </c>
      <c r="G181" s="233">
        <f t="shared" si="112"/>
        <v>104</v>
      </c>
      <c r="H181" s="234">
        <f t="shared" si="113"/>
        <v>33</v>
      </c>
      <c r="I181" s="234">
        <f t="shared" si="114"/>
        <v>78</v>
      </c>
      <c r="J181" s="234">
        <f t="shared" si="115"/>
        <v>111</v>
      </c>
    </row>
    <row r="182" spans="1:10" ht="15.95" customHeight="1" thickBot="1">
      <c r="A182" s="235" t="s">
        <v>20</v>
      </c>
      <c r="B182" s="236">
        <f>SUM(B176:B181)</f>
        <v>2</v>
      </c>
      <c r="C182" s="236">
        <f>SUM(C176:C181)</f>
        <v>9</v>
      </c>
      <c r="D182" s="236">
        <f t="shared" ref="D182" si="116">SUM(D176:D181)</f>
        <v>11</v>
      </c>
      <c r="E182" s="236">
        <f>SUM(E176:E181)</f>
        <v>62</v>
      </c>
      <c r="F182" s="236">
        <f>SUM(F176:F181)</f>
        <v>100</v>
      </c>
      <c r="G182" s="236">
        <f t="shared" ref="G182:J182" si="117">SUM(G176:G181)</f>
        <v>162</v>
      </c>
      <c r="H182" s="237">
        <f t="shared" si="117"/>
        <v>64</v>
      </c>
      <c r="I182" s="237">
        <f t="shared" si="117"/>
        <v>109</v>
      </c>
      <c r="J182" s="237">
        <f t="shared" si="117"/>
        <v>173</v>
      </c>
    </row>
    <row r="183" spans="1:10" ht="15.95" customHeight="1"/>
    <row r="184" spans="1:10" ht="15.95" customHeight="1" thickBot="1">
      <c r="A184" s="90" t="s">
        <v>20</v>
      </c>
    </row>
    <row r="185" spans="1:10" ht="15.95" customHeight="1" thickBot="1">
      <c r="A185" s="228" t="s">
        <v>167</v>
      </c>
      <c r="B185" s="240">
        <f>SUM(B94+B103+B112+B121+B130+B139+B148+B158+B167+B176)</f>
        <v>0</v>
      </c>
      <c r="C185" s="240">
        <f>SUM(C94+C103+C112+C121+C130+C139+C148+C158+C167+C176)</f>
        <v>1</v>
      </c>
      <c r="D185" s="240">
        <f t="shared" ref="D185:D191" si="118">SUM(B185:C185)</f>
        <v>1</v>
      </c>
      <c r="E185" s="240">
        <f>SUM(E94+E103+E112+E121+E130+E139+E148+E158+E167+E176)</f>
        <v>116</v>
      </c>
      <c r="F185" s="240">
        <f>SUM(F94+F103+F112+F121+F130+F139+F148+F158+F167+F176)</f>
        <v>21</v>
      </c>
      <c r="G185" s="240">
        <f t="shared" ref="G185:G191" si="119">SUM(E185:F185)</f>
        <v>137</v>
      </c>
      <c r="H185" s="240">
        <f>SUM(H94+H103+H112+H121+H130+H139+H148+H158+H167+H176)</f>
        <v>116</v>
      </c>
      <c r="I185" s="240">
        <f>SUM(I94+I103+I112+I121+I130+I139+I148+I158+I167+I176)</f>
        <v>22</v>
      </c>
      <c r="J185" s="240">
        <f t="shared" ref="J185:J191" si="120">SUM(H185:I185)</f>
        <v>138</v>
      </c>
    </row>
    <row r="186" spans="1:10" ht="15.95" customHeight="1" thickBot="1">
      <c r="A186" s="231" t="s">
        <v>226</v>
      </c>
      <c r="B186" s="240">
        <f t="shared" ref="B186:C190" si="121">SUM(B95+B104+B113+B122+B131+B140+B149+B159+B168+B177)</f>
        <v>0</v>
      </c>
      <c r="C186" s="240">
        <f t="shared" si="121"/>
        <v>1</v>
      </c>
      <c r="D186" s="240">
        <f t="shared" si="118"/>
        <v>1</v>
      </c>
      <c r="E186" s="240">
        <f t="shared" ref="E186:F186" si="122">SUM(E95+E104+E113+E122+E131+E140+E149+E159+E168+E177)</f>
        <v>65</v>
      </c>
      <c r="F186" s="240">
        <f t="shared" si="122"/>
        <v>20</v>
      </c>
      <c r="G186" s="240">
        <f t="shared" si="119"/>
        <v>85</v>
      </c>
      <c r="H186" s="240">
        <f t="shared" ref="H186:I186" si="123">SUM(H95+H104+H113+H122+H131+H140+H149+H159+H168+H177)</f>
        <v>65</v>
      </c>
      <c r="I186" s="240">
        <f t="shared" si="123"/>
        <v>21</v>
      </c>
      <c r="J186" s="240">
        <f t="shared" si="120"/>
        <v>86</v>
      </c>
    </row>
    <row r="187" spans="1:10" ht="15.95" customHeight="1" thickBot="1">
      <c r="A187" s="228" t="s">
        <v>168</v>
      </c>
      <c r="B187" s="240">
        <f t="shared" si="121"/>
        <v>1</v>
      </c>
      <c r="C187" s="240">
        <f t="shared" si="121"/>
        <v>0</v>
      </c>
      <c r="D187" s="240">
        <f t="shared" si="118"/>
        <v>1</v>
      </c>
      <c r="E187" s="240">
        <f t="shared" ref="E187:F187" si="124">SUM(E96+E105+E114+E123+E132+E141+E150+E160+E169+E178)</f>
        <v>86</v>
      </c>
      <c r="F187" s="240">
        <f t="shared" si="124"/>
        <v>51</v>
      </c>
      <c r="G187" s="240">
        <f t="shared" si="119"/>
        <v>137</v>
      </c>
      <c r="H187" s="240">
        <f t="shared" ref="H187:I187" si="125">SUM(H96+H105+H114+H123+H132+H141+H150+H160+H169+H178)</f>
        <v>87</v>
      </c>
      <c r="I187" s="240">
        <f t="shared" si="125"/>
        <v>51</v>
      </c>
      <c r="J187" s="240">
        <f t="shared" si="120"/>
        <v>138</v>
      </c>
    </row>
    <row r="188" spans="1:10" ht="15.95" customHeight="1" thickBot="1">
      <c r="A188" s="231" t="s">
        <v>224</v>
      </c>
      <c r="B188" s="240">
        <f t="shared" si="121"/>
        <v>0</v>
      </c>
      <c r="C188" s="240">
        <f t="shared" si="121"/>
        <v>0</v>
      </c>
      <c r="D188" s="240">
        <f t="shared" si="118"/>
        <v>0</v>
      </c>
      <c r="E188" s="240">
        <f t="shared" ref="E188:F188" si="126">SUM(E97+E106+E115+E124+E133+E142+E151+E161+E170+E179)</f>
        <v>23</v>
      </c>
      <c r="F188" s="240">
        <f t="shared" si="126"/>
        <v>35</v>
      </c>
      <c r="G188" s="240">
        <f t="shared" si="119"/>
        <v>58</v>
      </c>
      <c r="H188" s="240">
        <f t="shared" ref="H188:I188" si="127">SUM(H97+H106+H115+H124+H133+H142+H151+H161+H170+H179)</f>
        <v>23</v>
      </c>
      <c r="I188" s="240">
        <f t="shared" si="127"/>
        <v>35</v>
      </c>
      <c r="J188" s="240">
        <f t="shared" si="120"/>
        <v>58</v>
      </c>
    </row>
    <row r="189" spans="1:10" ht="15.95" customHeight="1" thickBot="1">
      <c r="A189" s="228" t="s">
        <v>227</v>
      </c>
      <c r="B189" s="240">
        <f t="shared" si="121"/>
        <v>1</v>
      </c>
      <c r="C189" s="240">
        <f t="shared" si="121"/>
        <v>3</v>
      </c>
      <c r="D189" s="240">
        <f t="shared" si="118"/>
        <v>4</v>
      </c>
      <c r="E189" s="240">
        <f t="shared" ref="E189:F189" si="128">SUM(E98+E107+E116+E125+E134+E143+E152+E162+E171+E180)</f>
        <v>3</v>
      </c>
      <c r="F189" s="240">
        <f t="shared" si="128"/>
        <v>10</v>
      </c>
      <c r="G189" s="240">
        <f t="shared" si="119"/>
        <v>13</v>
      </c>
      <c r="H189" s="240">
        <f t="shared" ref="H189:I189" si="129">SUM(H98+H107+H116+H125+H134+H143+H152+H162+H171+H180)</f>
        <v>4</v>
      </c>
      <c r="I189" s="240">
        <f t="shared" si="129"/>
        <v>13</v>
      </c>
      <c r="J189" s="240">
        <f t="shared" si="120"/>
        <v>17</v>
      </c>
    </row>
    <row r="190" spans="1:10" ht="15.95" customHeight="1" thickBot="1">
      <c r="A190" s="231" t="s">
        <v>627</v>
      </c>
      <c r="B190" s="240">
        <f t="shared" si="121"/>
        <v>12</v>
      </c>
      <c r="C190" s="240">
        <f t="shared" si="121"/>
        <v>38</v>
      </c>
      <c r="D190" s="240">
        <f t="shared" si="118"/>
        <v>50</v>
      </c>
      <c r="E190" s="240">
        <f t="shared" ref="E190:F190" si="130">SUM(E99+E108+E117+E126+E135+E144+E153+E163+E172+E181)</f>
        <v>203</v>
      </c>
      <c r="F190" s="240">
        <f t="shared" si="130"/>
        <v>293</v>
      </c>
      <c r="G190" s="240">
        <f t="shared" si="119"/>
        <v>496</v>
      </c>
      <c r="H190" s="240">
        <f t="shared" ref="H190:I190" si="131">SUM(H99+H108+H117+H126+H135+H144+H153+H163+H172+H181)</f>
        <v>215</v>
      </c>
      <c r="I190" s="240">
        <f t="shared" si="131"/>
        <v>331</v>
      </c>
      <c r="J190" s="240">
        <f t="shared" si="120"/>
        <v>546</v>
      </c>
    </row>
    <row r="191" spans="1:10" ht="15.95" customHeight="1" thickBot="1">
      <c r="A191" s="235" t="s">
        <v>20</v>
      </c>
      <c r="B191" s="236">
        <f>SUM(B185:B190)</f>
        <v>14</v>
      </c>
      <c r="C191" s="236">
        <f>SUM(C185:C190)</f>
        <v>43</v>
      </c>
      <c r="D191" s="240">
        <f t="shared" si="118"/>
        <v>57</v>
      </c>
      <c r="E191" s="236">
        <f>SUM(E185:E190)</f>
        <v>496</v>
      </c>
      <c r="F191" s="236">
        <f>SUM(F185:F190)</f>
        <v>430</v>
      </c>
      <c r="G191" s="240">
        <f t="shared" si="119"/>
        <v>926</v>
      </c>
      <c r="H191" s="236">
        <f>SUM(H185:H190)</f>
        <v>510</v>
      </c>
      <c r="I191" s="236">
        <f>SUM(I185:I190)</f>
        <v>473</v>
      </c>
      <c r="J191" s="240">
        <f t="shared" si="120"/>
        <v>983</v>
      </c>
    </row>
    <row r="192" spans="1:10"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sheetData>
  <mergeCells count="12">
    <mergeCell ref="A1:K1"/>
    <mergeCell ref="A2:K2"/>
    <mergeCell ref="A3:K3"/>
    <mergeCell ref="A4:K4"/>
    <mergeCell ref="B8:D8"/>
    <mergeCell ref="E8:G8"/>
    <mergeCell ref="B7:D7"/>
    <mergeCell ref="E7:G7"/>
    <mergeCell ref="H7:J7"/>
    <mergeCell ref="A7:A10"/>
    <mergeCell ref="K7:K10"/>
    <mergeCell ref="H8:J8"/>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rightToLeft="1" view="pageBreakPreview" zoomScaleNormal="100" zoomScaleSheetLayoutView="100" workbookViewId="0"/>
  </sheetViews>
  <sheetFormatPr defaultRowHeight="12.75"/>
  <cols>
    <col min="1" max="1" width="43.5703125" style="122" customWidth="1"/>
    <col min="2" max="2" width="2.5703125" style="94" customWidth="1"/>
    <col min="3" max="3" width="41" style="886" customWidth="1"/>
    <col min="4" max="16384" width="9.140625" style="94"/>
  </cols>
  <sheetData>
    <row r="1" spans="1:3" ht="39" customHeight="1"/>
    <row r="2" spans="1:3" ht="39" customHeight="1"/>
    <row r="3" spans="1:3" s="895" customFormat="1" ht="39">
      <c r="A3" s="897" t="s">
        <v>0</v>
      </c>
      <c r="B3" s="122"/>
      <c r="C3" s="896" t="s">
        <v>1</v>
      </c>
    </row>
    <row r="4" spans="1:3">
      <c r="C4" s="894"/>
    </row>
    <row r="5" spans="1:3" s="891" customFormat="1" ht="90">
      <c r="A5" s="889" t="s">
        <v>1107</v>
      </c>
      <c r="B5" s="893"/>
      <c r="C5" s="888" t="s">
        <v>1108</v>
      </c>
    </row>
    <row r="6" spans="1:3" s="891" customFormat="1" ht="90">
      <c r="A6" s="889" t="s">
        <v>1109</v>
      </c>
      <c r="B6" s="893"/>
      <c r="C6" s="888" t="s">
        <v>1147</v>
      </c>
    </row>
    <row r="7" spans="1:3" s="891" customFormat="1" ht="124.5" customHeight="1">
      <c r="A7" s="889" t="s">
        <v>1325</v>
      </c>
      <c r="B7" s="893"/>
      <c r="C7" s="888" t="s">
        <v>1324</v>
      </c>
    </row>
    <row r="8" spans="1:3" s="891" customFormat="1" ht="81">
      <c r="A8" s="889" t="s">
        <v>1323</v>
      </c>
      <c r="B8" s="893"/>
      <c r="C8" s="888" t="s">
        <v>1322</v>
      </c>
    </row>
    <row r="9" spans="1:3" s="891" customFormat="1" ht="13.5" customHeight="1">
      <c r="A9" s="889"/>
      <c r="B9" s="893"/>
      <c r="C9" s="888"/>
    </row>
    <row r="10" spans="1:3" s="891" customFormat="1" ht="22.5">
      <c r="A10" s="889" t="s">
        <v>2</v>
      </c>
      <c r="B10" s="893"/>
      <c r="C10" s="892" t="s">
        <v>558</v>
      </c>
    </row>
    <row r="11" spans="1:3" ht="27" customHeight="1">
      <c r="A11" s="889" t="s">
        <v>1295</v>
      </c>
      <c r="B11" s="98"/>
      <c r="C11" s="890" t="s">
        <v>1296</v>
      </c>
    </row>
    <row r="12" spans="1:3" ht="22.5" customHeight="1">
      <c r="A12" s="889" t="s">
        <v>1110</v>
      </c>
      <c r="B12" s="98"/>
      <c r="C12" s="888" t="s">
        <v>559</v>
      </c>
    </row>
    <row r="13" spans="1:3" ht="20.25" customHeight="1">
      <c r="A13" s="889" t="s">
        <v>1111</v>
      </c>
      <c r="B13" s="98"/>
      <c r="C13" s="888" t="s">
        <v>1112</v>
      </c>
    </row>
    <row r="14" spans="1:3" ht="14.25">
      <c r="C14" s="887"/>
    </row>
  </sheetData>
  <printOptions horizontalCentered="1"/>
  <pageMargins left="0.78740157480314998" right="0.78740157480314998" top="1.1811023622047201" bottom="0.78740157480314998" header="0.511811023622047" footer="0.511811023622047"/>
  <pageSetup paperSize="9"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showGridLines="0" rightToLeft="1" tabSelected="1" view="pageBreakPreview" zoomScaleNormal="100" zoomScaleSheetLayoutView="100" workbookViewId="0">
      <selection activeCell="M15" sqref="M15"/>
    </sheetView>
  </sheetViews>
  <sheetFormatPr defaultRowHeight="12.75"/>
  <cols>
    <col min="1" max="1" width="35.7109375" style="430" customWidth="1"/>
    <col min="2" max="6" width="5.7109375" style="430" customWidth="1"/>
    <col min="7" max="7" width="8.140625" style="430" customWidth="1"/>
    <col min="8" max="13" width="5.7109375" style="430" customWidth="1"/>
    <col min="14" max="14" width="7.7109375" style="430" customWidth="1"/>
    <col min="15" max="15" width="8.28515625" style="430" customWidth="1"/>
    <col min="16" max="16" width="30.85546875" style="430" customWidth="1"/>
    <col min="17" max="16384" width="9.140625" style="430"/>
  </cols>
  <sheetData>
    <row r="1" spans="1:25" s="161" customFormat="1" ht="21.95" customHeight="1">
      <c r="A1" s="1252" t="s">
        <v>1139</v>
      </c>
      <c r="B1" s="1252"/>
      <c r="C1" s="1252"/>
      <c r="D1" s="1252"/>
      <c r="E1" s="1252"/>
      <c r="F1" s="1252"/>
      <c r="G1" s="1252"/>
      <c r="H1" s="1252"/>
      <c r="I1" s="1252"/>
      <c r="J1" s="1252"/>
      <c r="K1" s="1252"/>
      <c r="L1" s="1252"/>
      <c r="M1" s="1252"/>
      <c r="N1" s="1252"/>
      <c r="O1" s="1252"/>
      <c r="P1" s="1252"/>
      <c r="Q1" s="158"/>
      <c r="R1" s="158"/>
      <c r="S1" s="158"/>
      <c r="T1" s="158"/>
      <c r="U1" s="158"/>
      <c r="V1" s="158"/>
      <c r="W1" s="158"/>
      <c r="X1" s="159"/>
      <c r="Y1" s="160"/>
    </row>
    <row r="2" spans="1:25" s="163" customFormat="1" ht="18" customHeight="1">
      <c r="A2" s="1252" t="s">
        <v>1160</v>
      </c>
      <c r="B2" s="1252"/>
      <c r="C2" s="1252"/>
      <c r="D2" s="1252"/>
      <c r="E2" s="1252"/>
      <c r="F2" s="1252"/>
      <c r="G2" s="1252"/>
      <c r="H2" s="1252"/>
      <c r="I2" s="1252"/>
      <c r="J2" s="1252"/>
      <c r="K2" s="1252"/>
      <c r="L2" s="1252"/>
      <c r="M2" s="1252"/>
      <c r="N2" s="1252"/>
      <c r="O2" s="1252"/>
      <c r="P2" s="1252"/>
      <c r="Q2" s="158"/>
      <c r="R2" s="162"/>
      <c r="S2" s="162"/>
      <c r="T2" s="162"/>
      <c r="U2" s="162"/>
      <c r="V2" s="162"/>
      <c r="W2" s="162"/>
      <c r="X2" s="162"/>
      <c r="Y2" s="162"/>
    </row>
    <row r="3" spans="1:25" s="163" customFormat="1" ht="33.75" customHeight="1">
      <c r="A3" s="1253" t="s">
        <v>1138</v>
      </c>
      <c r="B3" s="1254"/>
      <c r="C3" s="1254"/>
      <c r="D3" s="1254"/>
      <c r="E3" s="1254"/>
      <c r="F3" s="1254"/>
      <c r="G3" s="1254"/>
      <c r="H3" s="1254"/>
      <c r="I3" s="1254"/>
      <c r="J3" s="1254"/>
      <c r="K3" s="1254"/>
      <c r="L3" s="1254"/>
      <c r="M3" s="1254"/>
      <c r="N3" s="1254"/>
      <c r="O3" s="1254"/>
      <c r="P3" s="1254"/>
      <c r="Q3" s="164"/>
      <c r="R3" s="164"/>
      <c r="S3" s="164"/>
      <c r="T3" s="164"/>
      <c r="U3" s="164"/>
      <c r="V3" s="164"/>
      <c r="W3" s="164"/>
      <c r="X3" s="164"/>
      <c r="Y3" s="164"/>
    </row>
    <row r="4" spans="1:25" s="126" customFormat="1" ht="15.75">
      <c r="A4" s="1255" t="s">
        <v>1157</v>
      </c>
      <c r="B4" s="1255"/>
      <c r="C4" s="1255"/>
      <c r="D4" s="1255"/>
      <c r="E4" s="1255"/>
      <c r="F4" s="1255"/>
      <c r="G4" s="1255"/>
      <c r="H4" s="1255"/>
      <c r="I4" s="1255"/>
      <c r="J4" s="1255"/>
      <c r="K4" s="1255"/>
      <c r="L4" s="1255"/>
      <c r="M4" s="1255"/>
      <c r="N4" s="1255"/>
      <c r="O4" s="1255"/>
      <c r="P4" s="1255"/>
      <c r="Q4" s="165"/>
      <c r="R4" s="165"/>
      <c r="S4" s="165"/>
      <c r="T4" s="165"/>
      <c r="U4" s="165"/>
      <c r="V4" s="165"/>
      <c r="W4" s="165"/>
      <c r="X4" s="165"/>
      <c r="Y4" s="165"/>
    </row>
    <row r="5" spans="1:25" s="126" customFormat="1" ht="20.100000000000001" customHeight="1">
      <c r="A5" s="166" t="s">
        <v>1378</v>
      </c>
      <c r="B5" s="166"/>
      <c r="C5" s="166"/>
      <c r="D5" s="166"/>
      <c r="E5" s="166"/>
      <c r="F5" s="166"/>
      <c r="G5" s="166"/>
      <c r="H5" s="166"/>
      <c r="I5" s="166"/>
      <c r="J5" s="166"/>
      <c r="K5" s="166"/>
      <c r="L5" s="166"/>
      <c r="M5" s="166"/>
      <c r="N5" s="166"/>
      <c r="O5" s="166"/>
      <c r="P5" s="167" t="s">
        <v>1379</v>
      </c>
    </row>
    <row r="6" spans="1:25" s="418" customFormat="1" ht="18" customHeight="1" thickBot="1">
      <c r="A6" s="1256" t="s">
        <v>931</v>
      </c>
      <c r="B6" s="1229" t="s">
        <v>510</v>
      </c>
      <c r="C6" s="1229"/>
      <c r="D6" s="1229" t="s">
        <v>439</v>
      </c>
      <c r="E6" s="1229"/>
      <c r="F6" s="1229" t="s">
        <v>437</v>
      </c>
      <c r="G6" s="1229"/>
      <c r="H6" s="1229" t="s">
        <v>435</v>
      </c>
      <c r="I6" s="1229"/>
      <c r="J6" s="1229" t="s">
        <v>433</v>
      </c>
      <c r="K6" s="1229"/>
      <c r="L6" s="1229" t="s">
        <v>973</v>
      </c>
      <c r="M6" s="1229"/>
      <c r="N6" s="1229" t="s">
        <v>8</v>
      </c>
      <c r="O6" s="1229"/>
      <c r="P6" s="1128" t="s">
        <v>932</v>
      </c>
      <c r="Q6" s="417"/>
    </row>
    <row r="7" spans="1:25" s="418" customFormat="1" ht="15.75" customHeight="1" thickTop="1" thickBot="1">
      <c r="A7" s="1257"/>
      <c r="B7" s="1262" t="s">
        <v>440</v>
      </c>
      <c r="C7" s="1262"/>
      <c r="D7" s="1262" t="s">
        <v>438</v>
      </c>
      <c r="E7" s="1262"/>
      <c r="F7" s="1262" t="s">
        <v>436</v>
      </c>
      <c r="G7" s="1262"/>
      <c r="H7" s="1262" t="s">
        <v>434</v>
      </c>
      <c r="I7" s="1262"/>
      <c r="J7" s="1262" t="s">
        <v>432</v>
      </c>
      <c r="K7" s="1262"/>
      <c r="L7" s="1262" t="s">
        <v>478</v>
      </c>
      <c r="M7" s="1262"/>
      <c r="N7" s="1262" t="s">
        <v>9</v>
      </c>
      <c r="O7" s="1262"/>
      <c r="P7" s="1260"/>
      <c r="Q7" s="417"/>
    </row>
    <row r="8" spans="1:25" s="418" customFormat="1" ht="14.25" customHeight="1" thickTop="1" thickBot="1">
      <c r="A8" s="1258"/>
      <c r="B8" s="424" t="s">
        <v>429</v>
      </c>
      <c r="C8" s="424" t="s">
        <v>428</v>
      </c>
      <c r="D8" s="424" t="s">
        <v>429</v>
      </c>
      <c r="E8" s="424" t="s">
        <v>428</v>
      </c>
      <c r="F8" s="424" t="s">
        <v>429</v>
      </c>
      <c r="G8" s="424" t="s">
        <v>428</v>
      </c>
      <c r="H8" s="424" t="s">
        <v>429</v>
      </c>
      <c r="I8" s="424" t="s">
        <v>428</v>
      </c>
      <c r="J8" s="424" t="s">
        <v>429</v>
      </c>
      <c r="K8" s="424" t="s">
        <v>428</v>
      </c>
      <c r="L8" s="424" t="s">
        <v>429</v>
      </c>
      <c r="M8" s="424" t="s">
        <v>428</v>
      </c>
      <c r="N8" s="424" t="s">
        <v>429</v>
      </c>
      <c r="O8" s="424" t="s">
        <v>428</v>
      </c>
      <c r="P8" s="1261"/>
      <c r="Q8" s="417"/>
    </row>
    <row r="9" spans="1:25" s="418" customFormat="1" ht="13.5" customHeight="1" thickTop="1">
      <c r="A9" s="1259"/>
      <c r="B9" s="425" t="s">
        <v>12</v>
      </c>
      <c r="C9" s="425" t="s">
        <v>13</v>
      </c>
      <c r="D9" s="425" t="s">
        <v>12</v>
      </c>
      <c r="E9" s="425" t="s">
        <v>13</v>
      </c>
      <c r="F9" s="425" t="s">
        <v>12</v>
      </c>
      <c r="G9" s="425" t="s">
        <v>13</v>
      </c>
      <c r="H9" s="425" t="s">
        <v>12</v>
      </c>
      <c r="I9" s="425" t="s">
        <v>13</v>
      </c>
      <c r="J9" s="425" t="s">
        <v>12</v>
      </c>
      <c r="K9" s="425" t="s">
        <v>13</v>
      </c>
      <c r="L9" s="425" t="s">
        <v>12</v>
      </c>
      <c r="M9" s="425" t="s">
        <v>13</v>
      </c>
      <c r="N9" s="425" t="s">
        <v>12</v>
      </c>
      <c r="O9" s="425" t="s">
        <v>13</v>
      </c>
      <c r="P9" s="1129"/>
      <c r="Q9" s="417"/>
    </row>
    <row r="10" spans="1:25" s="126" customFormat="1" ht="40.5" customHeight="1" thickBot="1">
      <c r="A10" s="758" t="s">
        <v>972</v>
      </c>
      <c r="B10" s="440">
        <v>18</v>
      </c>
      <c r="C10" s="440">
        <v>10</v>
      </c>
      <c r="D10" s="440">
        <v>52</v>
      </c>
      <c r="E10" s="440">
        <v>65</v>
      </c>
      <c r="F10" s="440">
        <v>692</v>
      </c>
      <c r="G10" s="440">
        <v>263</v>
      </c>
      <c r="H10" s="440">
        <v>0</v>
      </c>
      <c r="I10" s="440">
        <v>0</v>
      </c>
      <c r="J10" s="440">
        <v>0</v>
      </c>
      <c r="K10" s="440">
        <v>0</v>
      </c>
      <c r="L10" s="440">
        <v>408</v>
      </c>
      <c r="M10" s="440">
        <v>83</v>
      </c>
      <c r="N10" s="440">
        <f>SUM(B10+D10+F10+H10+J10+L10)</f>
        <v>1170</v>
      </c>
      <c r="O10" s="440">
        <f>SUM(C10+E10+G10+I10+K10+M10)</f>
        <v>421</v>
      </c>
      <c r="P10" s="679" t="s">
        <v>1399</v>
      </c>
      <c r="Q10" s="419"/>
    </row>
    <row r="11" spans="1:25" s="126" customFormat="1" ht="43.5" customHeight="1" thickTop="1">
      <c r="A11" s="770" t="s">
        <v>1037</v>
      </c>
      <c r="B11" s="442">
        <v>3</v>
      </c>
      <c r="C11" s="442">
        <v>1</v>
      </c>
      <c r="D11" s="442">
        <v>146</v>
      </c>
      <c r="E11" s="442">
        <v>171</v>
      </c>
      <c r="F11" s="442">
        <v>106</v>
      </c>
      <c r="G11" s="442">
        <v>775</v>
      </c>
      <c r="H11" s="442">
        <v>0</v>
      </c>
      <c r="I11" s="442">
        <v>0</v>
      </c>
      <c r="J11" s="442">
        <v>36</v>
      </c>
      <c r="K11" s="442">
        <v>69</v>
      </c>
      <c r="L11" s="442">
        <v>20</v>
      </c>
      <c r="M11" s="442">
        <v>78</v>
      </c>
      <c r="N11" s="442">
        <f>SUM(B11+D11+F11+H11+J11+L11)</f>
        <v>311</v>
      </c>
      <c r="O11" s="442">
        <f>SUM(C11+E11+G11+I11+K11+M11)</f>
        <v>1094</v>
      </c>
      <c r="P11" s="442" t="s">
        <v>1398</v>
      </c>
      <c r="Q11" s="419"/>
    </row>
    <row r="12" spans="1:25" ht="26.25" customHeight="1">
      <c r="A12" s="681" t="s">
        <v>8</v>
      </c>
      <c r="B12" s="527">
        <f t="shared" ref="B12:O12" si="0">SUM(B10:B11)</f>
        <v>21</v>
      </c>
      <c r="C12" s="527">
        <f t="shared" si="0"/>
        <v>11</v>
      </c>
      <c r="D12" s="527">
        <f t="shared" si="0"/>
        <v>198</v>
      </c>
      <c r="E12" s="527">
        <f t="shared" si="0"/>
        <v>236</v>
      </c>
      <c r="F12" s="527">
        <f t="shared" si="0"/>
        <v>798</v>
      </c>
      <c r="G12" s="527">
        <f t="shared" si="0"/>
        <v>1038</v>
      </c>
      <c r="H12" s="527">
        <f t="shared" si="0"/>
        <v>0</v>
      </c>
      <c r="I12" s="527">
        <f t="shared" si="0"/>
        <v>0</v>
      </c>
      <c r="J12" s="527">
        <f t="shared" si="0"/>
        <v>36</v>
      </c>
      <c r="K12" s="527">
        <f t="shared" si="0"/>
        <v>69</v>
      </c>
      <c r="L12" s="527">
        <f t="shared" si="0"/>
        <v>428</v>
      </c>
      <c r="M12" s="527">
        <f t="shared" si="0"/>
        <v>161</v>
      </c>
      <c r="N12" s="527">
        <f t="shared" si="0"/>
        <v>1481</v>
      </c>
      <c r="O12" s="527">
        <f t="shared" si="0"/>
        <v>1515</v>
      </c>
      <c r="P12" s="680" t="s">
        <v>9</v>
      </c>
    </row>
    <row r="13" spans="1:25" ht="20.25" customHeight="1">
      <c r="A13" s="797" t="s">
        <v>1101</v>
      </c>
      <c r="B13" s="798"/>
      <c r="C13" s="798"/>
      <c r="D13" s="798"/>
      <c r="E13" s="798"/>
      <c r="F13" s="798"/>
      <c r="G13" s="798"/>
      <c r="H13" s="798"/>
      <c r="I13" s="798"/>
      <c r="J13" s="798"/>
      <c r="K13" s="798"/>
      <c r="L13" s="798"/>
      <c r="M13" s="798"/>
      <c r="N13" s="798"/>
      <c r="O13" s="798"/>
      <c r="P13" s="393" t="s">
        <v>1102</v>
      </c>
    </row>
    <row r="14" spans="1:25" ht="40.5" customHeight="1"/>
    <row r="15" spans="1:25" ht="40.5" customHeight="1"/>
    <row r="16" spans="1:25" ht="40.5" customHeight="1"/>
    <row r="17" ht="40.5" customHeight="1"/>
    <row r="18" ht="40.5" customHeight="1"/>
    <row r="19" ht="40.5" customHeight="1"/>
  </sheetData>
  <mergeCells count="20">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90"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showGridLines="0" rightToLeft="1" view="pageBreakPreview" zoomScaleNormal="100" zoomScaleSheetLayoutView="100" workbookViewId="0">
      <selection activeCell="I10" sqref="I10"/>
    </sheetView>
  </sheetViews>
  <sheetFormatPr defaultRowHeight="12.75"/>
  <cols>
    <col min="1" max="1" width="25.5703125" style="430" customWidth="1"/>
    <col min="2" max="15" width="8.140625" style="430" customWidth="1"/>
    <col min="16" max="16" width="25.5703125" style="430" customWidth="1"/>
    <col min="17" max="16384" width="9.140625" style="430"/>
  </cols>
  <sheetData>
    <row r="1" spans="1:25" s="161" customFormat="1" ht="21.95" customHeight="1">
      <c r="A1" s="1252" t="s">
        <v>1140</v>
      </c>
      <c r="B1" s="1252"/>
      <c r="C1" s="1252"/>
      <c r="D1" s="1252"/>
      <c r="E1" s="1252"/>
      <c r="F1" s="1252"/>
      <c r="G1" s="1252"/>
      <c r="H1" s="1252"/>
      <c r="I1" s="1252"/>
      <c r="J1" s="1252"/>
      <c r="K1" s="1252"/>
      <c r="L1" s="1252"/>
      <c r="M1" s="1252"/>
      <c r="N1" s="1252"/>
      <c r="O1" s="1252"/>
      <c r="P1" s="1252"/>
      <c r="Q1" s="158"/>
      <c r="R1" s="158"/>
      <c r="S1" s="158"/>
      <c r="T1" s="158"/>
      <c r="U1" s="158"/>
      <c r="V1" s="158"/>
      <c r="W1" s="158"/>
      <c r="X1" s="159"/>
      <c r="Y1" s="160"/>
    </row>
    <row r="2" spans="1:25" s="163" customFormat="1" ht="18" customHeight="1">
      <c r="A2" s="1252" t="s">
        <v>1160</v>
      </c>
      <c r="B2" s="1252"/>
      <c r="C2" s="1252"/>
      <c r="D2" s="1252"/>
      <c r="E2" s="1252"/>
      <c r="F2" s="1252"/>
      <c r="G2" s="1252"/>
      <c r="H2" s="1252"/>
      <c r="I2" s="1252"/>
      <c r="J2" s="1252"/>
      <c r="K2" s="1252"/>
      <c r="L2" s="1252"/>
      <c r="M2" s="1252"/>
      <c r="N2" s="1252"/>
      <c r="O2" s="1252"/>
      <c r="P2" s="1252"/>
      <c r="Q2" s="158"/>
      <c r="R2" s="162"/>
      <c r="S2" s="162"/>
      <c r="T2" s="162"/>
      <c r="U2" s="162"/>
      <c r="V2" s="162"/>
      <c r="W2" s="162"/>
      <c r="X2" s="162"/>
      <c r="Y2" s="162"/>
    </row>
    <row r="3" spans="1:25" s="163" customFormat="1" ht="33.75" customHeight="1">
      <c r="A3" s="1253" t="s">
        <v>1137</v>
      </c>
      <c r="B3" s="1254"/>
      <c r="C3" s="1254"/>
      <c r="D3" s="1254"/>
      <c r="E3" s="1254"/>
      <c r="F3" s="1254"/>
      <c r="G3" s="1254"/>
      <c r="H3" s="1254"/>
      <c r="I3" s="1254"/>
      <c r="J3" s="1254"/>
      <c r="K3" s="1254"/>
      <c r="L3" s="1254"/>
      <c r="M3" s="1254"/>
      <c r="N3" s="1254"/>
      <c r="O3" s="1254"/>
      <c r="P3" s="1254"/>
      <c r="Q3" s="164"/>
      <c r="R3" s="164"/>
      <c r="S3" s="164"/>
      <c r="T3" s="164"/>
      <c r="U3" s="164"/>
      <c r="V3" s="164"/>
      <c r="W3" s="164"/>
      <c r="X3" s="164"/>
      <c r="Y3" s="164"/>
    </row>
    <row r="4" spans="1:25" s="126" customFormat="1" ht="15.75">
      <c r="A4" s="1255" t="s">
        <v>1157</v>
      </c>
      <c r="B4" s="1255"/>
      <c r="C4" s="1255"/>
      <c r="D4" s="1255"/>
      <c r="E4" s="1255"/>
      <c r="F4" s="1255"/>
      <c r="G4" s="1255"/>
      <c r="H4" s="1255"/>
      <c r="I4" s="1255"/>
      <c r="J4" s="1255"/>
      <c r="K4" s="1255"/>
      <c r="L4" s="1255"/>
      <c r="M4" s="1255"/>
      <c r="N4" s="1255"/>
      <c r="O4" s="1255"/>
      <c r="P4" s="1255"/>
      <c r="Q4" s="165"/>
      <c r="R4" s="165"/>
      <c r="S4" s="165"/>
      <c r="T4" s="165"/>
      <c r="U4" s="165"/>
      <c r="V4" s="165"/>
      <c r="W4" s="165"/>
      <c r="X4" s="165"/>
      <c r="Y4" s="165"/>
    </row>
    <row r="5" spans="1:25" s="126" customFormat="1" ht="15.75">
      <c r="A5" s="166" t="s">
        <v>1381</v>
      </c>
      <c r="B5" s="166"/>
      <c r="C5" s="166"/>
      <c r="D5" s="166"/>
      <c r="E5" s="166"/>
      <c r="F5" s="166"/>
      <c r="G5" s="166"/>
      <c r="H5" s="166"/>
      <c r="I5" s="166"/>
      <c r="J5" s="166"/>
      <c r="K5" s="166"/>
      <c r="L5" s="166"/>
      <c r="M5" s="166"/>
      <c r="N5" s="166"/>
      <c r="O5" s="166"/>
      <c r="P5" s="167" t="s">
        <v>1380</v>
      </c>
    </row>
    <row r="6" spans="1:25" s="418" customFormat="1" ht="18" customHeight="1" thickBot="1">
      <c r="A6" s="1256" t="s">
        <v>933</v>
      </c>
      <c r="B6" s="1229" t="s">
        <v>510</v>
      </c>
      <c r="C6" s="1229"/>
      <c r="D6" s="1229" t="s">
        <v>439</v>
      </c>
      <c r="E6" s="1229"/>
      <c r="F6" s="1229" t="s">
        <v>437</v>
      </c>
      <c r="G6" s="1229"/>
      <c r="H6" s="1229" t="s">
        <v>435</v>
      </c>
      <c r="I6" s="1229"/>
      <c r="J6" s="1229" t="s">
        <v>433</v>
      </c>
      <c r="K6" s="1229"/>
      <c r="L6" s="1229" t="s">
        <v>973</v>
      </c>
      <c r="M6" s="1229"/>
      <c r="N6" s="1229" t="s">
        <v>8</v>
      </c>
      <c r="O6" s="1229"/>
      <c r="P6" s="1128" t="s">
        <v>934</v>
      </c>
      <c r="Q6" s="417"/>
    </row>
    <row r="7" spans="1:25" s="418" customFormat="1" ht="15.75" customHeight="1" thickTop="1" thickBot="1">
      <c r="A7" s="1257"/>
      <c r="B7" s="1262" t="s">
        <v>440</v>
      </c>
      <c r="C7" s="1262"/>
      <c r="D7" s="1262" t="s">
        <v>438</v>
      </c>
      <c r="E7" s="1262"/>
      <c r="F7" s="1262" t="s">
        <v>436</v>
      </c>
      <c r="G7" s="1262"/>
      <c r="H7" s="1262" t="s">
        <v>434</v>
      </c>
      <c r="I7" s="1262"/>
      <c r="J7" s="1262" t="s">
        <v>432</v>
      </c>
      <c r="K7" s="1262"/>
      <c r="L7" s="1262" t="s">
        <v>478</v>
      </c>
      <c r="M7" s="1262"/>
      <c r="N7" s="1262" t="s">
        <v>9</v>
      </c>
      <c r="O7" s="1262"/>
      <c r="P7" s="1260"/>
      <c r="Q7" s="417"/>
    </row>
    <row r="8" spans="1:25" s="418" customFormat="1" ht="14.25" customHeight="1" thickTop="1" thickBot="1">
      <c r="A8" s="1258"/>
      <c r="B8" s="424" t="s">
        <v>429</v>
      </c>
      <c r="C8" s="424" t="s">
        <v>428</v>
      </c>
      <c r="D8" s="424" t="s">
        <v>429</v>
      </c>
      <c r="E8" s="424" t="s">
        <v>428</v>
      </c>
      <c r="F8" s="424" t="s">
        <v>429</v>
      </c>
      <c r="G8" s="424" t="s">
        <v>428</v>
      </c>
      <c r="H8" s="424" t="s">
        <v>429</v>
      </c>
      <c r="I8" s="424" t="s">
        <v>428</v>
      </c>
      <c r="J8" s="424" t="s">
        <v>429</v>
      </c>
      <c r="K8" s="424" t="s">
        <v>428</v>
      </c>
      <c r="L8" s="424" t="s">
        <v>429</v>
      </c>
      <c r="M8" s="424" t="s">
        <v>428</v>
      </c>
      <c r="N8" s="424" t="s">
        <v>429</v>
      </c>
      <c r="O8" s="424" t="s">
        <v>428</v>
      </c>
      <c r="P8" s="1261"/>
      <c r="Q8" s="417"/>
    </row>
    <row r="9" spans="1:25" s="418" customFormat="1" ht="13.5" customHeight="1" thickTop="1">
      <c r="A9" s="1259"/>
      <c r="B9" s="425" t="s">
        <v>12</v>
      </c>
      <c r="C9" s="425" t="s">
        <v>13</v>
      </c>
      <c r="D9" s="425" t="s">
        <v>12</v>
      </c>
      <c r="E9" s="425" t="s">
        <v>13</v>
      </c>
      <c r="F9" s="425" t="s">
        <v>12</v>
      </c>
      <c r="G9" s="425" t="s">
        <v>13</v>
      </c>
      <c r="H9" s="425" t="s">
        <v>12</v>
      </c>
      <c r="I9" s="425" t="s">
        <v>13</v>
      </c>
      <c r="J9" s="425" t="s">
        <v>12</v>
      </c>
      <c r="K9" s="425" t="s">
        <v>13</v>
      </c>
      <c r="L9" s="425" t="s">
        <v>12</v>
      </c>
      <c r="M9" s="425" t="s">
        <v>13</v>
      </c>
      <c r="N9" s="425" t="s">
        <v>12</v>
      </c>
      <c r="O9" s="425" t="s">
        <v>13</v>
      </c>
      <c r="P9" s="1129"/>
      <c r="Q9" s="417"/>
    </row>
    <row r="10" spans="1:25" s="126" customFormat="1" ht="20.100000000000001" customHeight="1" thickBot="1">
      <c r="A10" s="426" t="s">
        <v>974</v>
      </c>
      <c r="B10" s="440">
        <v>0</v>
      </c>
      <c r="C10" s="440">
        <v>1</v>
      </c>
      <c r="D10" s="440">
        <v>1</v>
      </c>
      <c r="E10" s="440">
        <v>0</v>
      </c>
      <c r="F10" s="440">
        <v>2</v>
      </c>
      <c r="G10" s="440">
        <v>2</v>
      </c>
      <c r="H10" s="440">
        <v>0</v>
      </c>
      <c r="I10" s="440">
        <v>0</v>
      </c>
      <c r="J10" s="440">
        <v>0</v>
      </c>
      <c r="K10" s="440">
        <v>0</v>
      </c>
      <c r="L10" s="440">
        <v>1</v>
      </c>
      <c r="M10" s="440">
        <v>1</v>
      </c>
      <c r="N10" s="440">
        <f>SUM(B10+D10+F10+H10+J10+L10)</f>
        <v>4</v>
      </c>
      <c r="O10" s="440">
        <f>SUM(C10+E10+G10+I10+K10+M10)</f>
        <v>4</v>
      </c>
      <c r="P10" s="427" t="s">
        <v>505</v>
      </c>
      <c r="Q10" s="419"/>
    </row>
    <row r="11" spans="1:25" s="126" customFormat="1" ht="20.100000000000001" customHeight="1" thickTop="1" thickBot="1">
      <c r="A11" s="428" t="s">
        <v>837</v>
      </c>
      <c r="B11" s="441">
        <v>0</v>
      </c>
      <c r="C11" s="441">
        <v>0</v>
      </c>
      <c r="D11" s="441">
        <v>1</v>
      </c>
      <c r="E11" s="441">
        <v>0</v>
      </c>
      <c r="F11" s="441">
        <v>0</v>
      </c>
      <c r="G11" s="441">
        <v>0</v>
      </c>
      <c r="H11" s="441">
        <v>0</v>
      </c>
      <c r="I11" s="441">
        <v>0</v>
      </c>
      <c r="J11" s="441">
        <v>0</v>
      </c>
      <c r="K11" s="441">
        <v>0</v>
      </c>
      <c r="L11" s="441">
        <v>0</v>
      </c>
      <c r="M11" s="441">
        <v>0</v>
      </c>
      <c r="N11" s="441">
        <f>SUM(B11+D11+F11+H11+J11+L11)</f>
        <v>1</v>
      </c>
      <c r="O11" s="441">
        <f>SUM(C11+E11+G11+I11+K11+M11)</f>
        <v>0</v>
      </c>
      <c r="P11" s="429" t="s">
        <v>838</v>
      </c>
      <c r="Q11" s="419"/>
    </row>
    <row r="12" spans="1:25" s="126" customFormat="1" ht="20.100000000000001" customHeight="1" thickTop="1" thickBot="1">
      <c r="A12" s="426" t="s">
        <v>507</v>
      </c>
      <c r="B12" s="440">
        <v>0</v>
      </c>
      <c r="C12" s="440">
        <v>0</v>
      </c>
      <c r="D12" s="440">
        <v>0</v>
      </c>
      <c r="E12" s="440">
        <v>0</v>
      </c>
      <c r="F12" s="440">
        <v>6</v>
      </c>
      <c r="G12" s="440">
        <v>5</v>
      </c>
      <c r="H12" s="440">
        <v>0</v>
      </c>
      <c r="I12" s="440">
        <v>0</v>
      </c>
      <c r="J12" s="440">
        <v>0</v>
      </c>
      <c r="K12" s="440">
        <v>0</v>
      </c>
      <c r="L12" s="440">
        <v>4</v>
      </c>
      <c r="M12" s="440">
        <v>1</v>
      </c>
      <c r="N12" s="440">
        <f t="shared" ref="N12:N34" si="0">SUM(B12+D12+F12+H12+J12+L12)</f>
        <v>10</v>
      </c>
      <c r="O12" s="440">
        <f t="shared" ref="O12:O34" si="1">SUM(C12+E12+G12+I12+K12+M12)</f>
        <v>6</v>
      </c>
      <c r="P12" s="427" t="s">
        <v>506</v>
      </c>
      <c r="Q12" s="419"/>
    </row>
    <row r="13" spans="1:25" s="126" customFormat="1" ht="20.100000000000001" customHeight="1" thickTop="1" thickBot="1">
      <c r="A13" s="428" t="s">
        <v>927</v>
      </c>
      <c r="B13" s="441">
        <v>0</v>
      </c>
      <c r="C13" s="441">
        <v>0</v>
      </c>
      <c r="D13" s="441">
        <v>0</v>
      </c>
      <c r="E13" s="441">
        <v>0</v>
      </c>
      <c r="F13" s="441">
        <v>1</v>
      </c>
      <c r="G13" s="441">
        <v>1</v>
      </c>
      <c r="H13" s="441">
        <v>0</v>
      </c>
      <c r="I13" s="441">
        <v>0</v>
      </c>
      <c r="J13" s="441">
        <v>0</v>
      </c>
      <c r="K13" s="441">
        <v>0</v>
      </c>
      <c r="L13" s="441">
        <v>0</v>
      </c>
      <c r="M13" s="441">
        <v>0</v>
      </c>
      <c r="N13" s="441">
        <f t="shared" si="0"/>
        <v>1</v>
      </c>
      <c r="O13" s="441">
        <f t="shared" si="1"/>
        <v>1</v>
      </c>
      <c r="P13" s="429" t="s">
        <v>921</v>
      </c>
      <c r="Q13" s="419"/>
    </row>
    <row r="14" spans="1:25" s="126" customFormat="1" ht="20.100000000000001" customHeight="1" thickTop="1" thickBot="1">
      <c r="A14" s="426" t="s">
        <v>132</v>
      </c>
      <c r="B14" s="440">
        <v>0</v>
      </c>
      <c r="C14" s="440">
        <v>2</v>
      </c>
      <c r="D14" s="440">
        <v>0</v>
      </c>
      <c r="E14" s="440">
        <v>1</v>
      </c>
      <c r="F14" s="440">
        <v>3</v>
      </c>
      <c r="G14" s="440">
        <v>0</v>
      </c>
      <c r="H14" s="440">
        <v>0</v>
      </c>
      <c r="I14" s="440">
        <v>0</v>
      </c>
      <c r="J14" s="440">
        <v>0</v>
      </c>
      <c r="K14" s="440">
        <v>0</v>
      </c>
      <c r="L14" s="440">
        <v>0</v>
      </c>
      <c r="M14" s="440">
        <v>0</v>
      </c>
      <c r="N14" s="440">
        <f t="shared" si="0"/>
        <v>3</v>
      </c>
      <c r="O14" s="440">
        <f t="shared" si="1"/>
        <v>3</v>
      </c>
      <c r="P14" s="427" t="s">
        <v>133</v>
      </c>
      <c r="Q14" s="419"/>
    </row>
    <row r="15" spans="1:25" s="126" customFormat="1" ht="20.100000000000001" customHeight="1" thickTop="1" thickBot="1">
      <c r="A15" s="428" t="s">
        <v>337</v>
      </c>
      <c r="B15" s="441">
        <v>2</v>
      </c>
      <c r="C15" s="441">
        <v>0</v>
      </c>
      <c r="D15" s="441">
        <v>0</v>
      </c>
      <c r="E15" s="441">
        <v>0</v>
      </c>
      <c r="F15" s="441">
        <v>19</v>
      </c>
      <c r="G15" s="441">
        <v>1</v>
      </c>
      <c r="H15" s="441">
        <v>0</v>
      </c>
      <c r="I15" s="441">
        <v>0</v>
      </c>
      <c r="J15" s="441">
        <v>0</v>
      </c>
      <c r="K15" s="441">
        <v>0</v>
      </c>
      <c r="L15" s="441">
        <v>8</v>
      </c>
      <c r="M15" s="441">
        <v>2</v>
      </c>
      <c r="N15" s="441">
        <f t="shared" si="0"/>
        <v>29</v>
      </c>
      <c r="O15" s="441">
        <f t="shared" si="1"/>
        <v>3</v>
      </c>
      <c r="P15" s="429" t="s">
        <v>336</v>
      </c>
      <c r="Q15" s="419"/>
    </row>
    <row r="16" spans="1:25" s="126" customFormat="1" ht="20.100000000000001" customHeight="1" thickTop="1" thickBot="1">
      <c r="A16" s="426" t="s">
        <v>635</v>
      </c>
      <c r="B16" s="440">
        <v>0</v>
      </c>
      <c r="C16" s="440">
        <v>0</v>
      </c>
      <c r="D16" s="440">
        <v>0</v>
      </c>
      <c r="E16" s="440">
        <v>0</v>
      </c>
      <c r="F16" s="440">
        <v>0</v>
      </c>
      <c r="G16" s="440">
        <v>0</v>
      </c>
      <c r="H16" s="440">
        <v>0</v>
      </c>
      <c r="I16" s="440">
        <v>0</v>
      </c>
      <c r="J16" s="440">
        <v>0</v>
      </c>
      <c r="K16" s="440">
        <v>0</v>
      </c>
      <c r="L16" s="440">
        <v>3</v>
      </c>
      <c r="M16" s="440">
        <v>0</v>
      </c>
      <c r="N16" s="440">
        <f t="shared" si="0"/>
        <v>3</v>
      </c>
      <c r="O16" s="440">
        <f t="shared" si="1"/>
        <v>0</v>
      </c>
      <c r="P16" s="427" t="s">
        <v>636</v>
      </c>
      <c r="Q16" s="419"/>
    </row>
    <row r="17" spans="1:17" s="126" customFormat="1" ht="20.100000000000001" customHeight="1" thickTop="1" thickBot="1">
      <c r="A17" s="428" t="s">
        <v>928</v>
      </c>
      <c r="B17" s="441">
        <v>0</v>
      </c>
      <c r="C17" s="441">
        <v>1</v>
      </c>
      <c r="D17" s="441">
        <v>0</v>
      </c>
      <c r="E17" s="441">
        <v>0</v>
      </c>
      <c r="F17" s="441">
        <v>0</v>
      </c>
      <c r="G17" s="441">
        <v>0</v>
      </c>
      <c r="H17" s="441">
        <v>0</v>
      </c>
      <c r="I17" s="441">
        <v>0</v>
      </c>
      <c r="J17" s="441">
        <v>0</v>
      </c>
      <c r="K17" s="441">
        <v>0</v>
      </c>
      <c r="L17" s="441">
        <v>0</v>
      </c>
      <c r="M17" s="441">
        <v>0</v>
      </c>
      <c r="N17" s="441">
        <f t="shared" si="0"/>
        <v>0</v>
      </c>
      <c r="O17" s="441">
        <f t="shared" si="1"/>
        <v>1</v>
      </c>
      <c r="P17" s="429" t="s">
        <v>922</v>
      </c>
      <c r="Q17" s="419"/>
    </row>
    <row r="18" spans="1:17" s="126" customFormat="1" ht="20.100000000000001" customHeight="1" thickTop="1" thickBot="1">
      <c r="A18" s="426" t="s">
        <v>975</v>
      </c>
      <c r="B18" s="440">
        <v>0</v>
      </c>
      <c r="C18" s="440">
        <v>0</v>
      </c>
      <c r="D18" s="440">
        <v>0</v>
      </c>
      <c r="E18" s="440">
        <v>0</v>
      </c>
      <c r="F18" s="440">
        <v>2</v>
      </c>
      <c r="G18" s="440">
        <v>2</v>
      </c>
      <c r="H18" s="440">
        <v>0</v>
      </c>
      <c r="I18" s="440">
        <v>0</v>
      </c>
      <c r="J18" s="440">
        <v>0</v>
      </c>
      <c r="K18" s="440">
        <v>0</v>
      </c>
      <c r="L18" s="440">
        <v>0</v>
      </c>
      <c r="M18" s="440">
        <v>0</v>
      </c>
      <c r="N18" s="440">
        <f t="shared" si="0"/>
        <v>2</v>
      </c>
      <c r="O18" s="440">
        <f t="shared" si="1"/>
        <v>2</v>
      </c>
      <c r="P18" s="427" t="s">
        <v>508</v>
      </c>
      <c r="Q18" s="419"/>
    </row>
    <row r="19" spans="1:17" s="126" customFormat="1" ht="20.100000000000001" customHeight="1" thickTop="1" thickBot="1">
      <c r="A19" s="428" t="s">
        <v>976</v>
      </c>
      <c r="B19" s="441">
        <v>0</v>
      </c>
      <c r="C19" s="441">
        <v>0</v>
      </c>
      <c r="D19" s="441">
        <v>0</v>
      </c>
      <c r="E19" s="441">
        <v>0</v>
      </c>
      <c r="F19" s="441">
        <v>2</v>
      </c>
      <c r="G19" s="441">
        <v>0</v>
      </c>
      <c r="H19" s="441">
        <v>0</v>
      </c>
      <c r="I19" s="441">
        <v>0</v>
      </c>
      <c r="J19" s="441">
        <v>0</v>
      </c>
      <c r="K19" s="441">
        <v>0</v>
      </c>
      <c r="L19" s="441">
        <v>0</v>
      </c>
      <c r="M19" s="441">
        <v>0</v>
      </c>
      <c r="N19" s="441">
        <f t="shared" si="0"/>
        <v>2</v>
      </c>
      <c r="O19" s="441">
        <f t="shared" si="1"/>
        <v>0</v>
      </c>
      <c r="P19" s="429" t="s">
        <v>637</v>
      </c>
      <c r="Q19" s="419"/>
    </row>
    <row r="20" spans="1:17" s="126" customFormat="1" ht="20.100000000000001" customHeight="1" thickTop="1" thickBot="1">
      <c r="A20" s="426" t="s">
        <v>615</v>
      </c>
      <c r="B20" s="440">
        <v>0</v>
      </c>
      <c r="C20" s="440">
        <v>0</v>
      </c>
      <c r="D20" s="440">
        <v>0</v>
      </c>
      <c r="E20" s="440">
        <v>0</v>
      </c>
      <c r="F20" s="440">
        <v>4</v>
      </c>
      <c r="G20" s="440">
        <v>0</v>
      </c>
      <c r="H20" s="440">
        <v>0</v>
      </c>
      <c r="I20" s="440">
        <v>0</v>
      </c>
      <c r="J20" s="440">
        <v>0</v>
      </c>
      <c r="K20" s="440">
        <v>0</v>
      </c>
      <c r="L20" s="440">
        <v>0</v>
      </c>
      <c r="M20" s="440">
        <v>0</v>
      </c>
      <c r="N20" s="440">
        <f t="shared" si="0"/>
        <v>4</v>
      </c>
      <c r="O20" s="440">
        <f t="shared" si="1"/>
        <v>0</v>
      </c>
      <c r="P20" s="427" t="s">
        <v>616</v>
      </c>
      <c r="Q20" s="419"/>
    </row>
    <row r="21" spans="1:17" s="126" customFormat="1" ht="20.100000000000001" customHeight="1" thickTop="1" thickBot="1">
      <c r="A21" s="428" t="s">
        <v>112</v>
      </c>
      <c r="B21" s="441">
        <v>4</v>
      </c>
      <c r="C21" s="441">
        <v>0</v>
      </c>
      <c r="D21" s="441">
        <v>1</v>
      </c>
      <c r="E21" s="441">
        <v>0</v>
      </c>
      <c r="F21" s="441">
        <v>1</v>
      </c>
      <c r="G21" s="441">
        <v>2</v>
      </c>
      <c r="H21" s="441">
        <v>0</v>
      </c>
      <c r="I21" s="441">
        <v>0</v>
      </c>
      <c r="J21" s="441">
        <v>0</v>
      </c>
      <c r="K21" s="441">
        <v>0</v>
      </c>
      <c r="L21" s="441">
        <v>0</v>
      </c>
      <c r="M21" s="441">
        <v>0</v>
      </c>
      <c r="N21" s="441">
        <f t="shared" si="0"/>
        <v>6</v>
      </c>
      <c r="O21" s="441">
        <f t="shared" si="1"/>
        <v>2</v>
      </c>
      <c r="P21" s="429" t="s">
        <v>113</v>
      </c>
      <c r="Q21" s="419"/>
    </row>
    <row r="22" spans="1:17" s="126" customFormat="1" ht="20.100000000000001" customHeight="1" thickTop="1" thickBot="1">
      <c r="A22" s="426" t="s">
        <v>124</v>
      </c>
      <c r="B22" s="440">
        <v>0</v>
      </c>
      <c r="C22" s="440">
        <v>0</v>
      </c>
      <c r="D22" s="440">
        <v>0</v>
      </c>
      <c r="E22" s="440">
        <v>1</v>
      </c>
      <c r="F22" s="440">
        <v>0</v>
      </c>
      <c r="G22" s="440">
        <v>1</v>
      </c>
      <c r="H22" s="440">
        <v>0</v>
      </c>
      <c r="I22" s="440">
        <v>0</v>
      </c>
      <c r="J22" s="440">
        <v>0</v>
      </c>
      <c r="K22" s="440">
        <v>0</v>
      </c>
      <c r="L22" s="440">
        <v>0</v>
      </c>
      <c r="M22" s="440">
        <v>0</v>
      </c>
      <c r="N22" s="440">
        <f t="shared" si="0"/>
        <v>0</v>
      </c>
      <c r="O22" s="440">
        <f t="shared" si="1"/>
        <v>2</v>
      </c>
      <c r="P22" s="427" t="s">
        <v>125</v>
      </c>
      <c r="Q22" s="419"/>
    </row>
    <row r="23" spans="1:17" s="126" customFormat="1" ht="20.100000000000001" customHeight="1" thickTop="1" thickBot="1">
      <c r="A23" s="428" t="s">
        <v>1089</v>
      </c>
      <c r="B23" s="441">
        <v>0</v>
      </c>
      <c r="C23" s="441">
        <v>0</v>
      </c>
      <c r="D23" s="441">
        <v>0</v>
      </c>
      <c r="E23" s="441">
        <v>0</v>
      </c>
      <c r="F23" s="441">
        <v>1</v>
      </c>
      <c r="G23" s="441">
        <v>1</v>
      </c>
      <c r="H23" s="441">
        <v>0</v>
      </c>
      <c r="I23" s="441">
        <v>0</v>
      </c>
      <c r="J23" s="441">
        <v>0</v>
      </c>
      <c r="K23" s="441">
        <v>0</v>
      </c>
      <c r="L23" s="441">
        <v>0</v>
      </c>
      <c r="M23" s="441">
        <v>0</v>
      </c>
      <c r="N23" s="441">
        <f t="shared" si="0"/>
        <v>1</v>
      </c>
      <c r="O23" s="441">
        <f t="shared" si="1"/>
        <v>1</v>
      </c>
      <c r="P23" s="429" t="s">
        <v>923</v>
      </c>
      <c r="Q23" s="419"/>
    </row>
    <row r="24" spans="1:17" ht="20.100000000000001" customHeight="1" thickTop="1" thickBot="1">
      <c r="A24" s="426" t="s">
        <v>102</v>
      </c>
      <c r="B24" s="440">
        <v>6</v>
      </c>
      <c r="C24" s="440">
        <v>0</v>
      </c>
      <c r="D24" s="440">
        <v>17</v>
      </c>
      <c r="E24" s="440">
        <v>1</v>
      </c>
      <c r="F24" s="440">
        <v>7</v>
      </c>
      <c r="G24" s="440">
        <v>2</v>
      </c>
      <c r="H24" s="440">
        <v>0</v>
      </c>
      <c r="I24" s="440">
        <v>0</v>
      </c>
      <c r="J24" s="440">
        <v>0</v>
      </c>
      <c r="K24" s="440">
        <v>0</v>
      </c>
      <c r="L24" s="440">
        <v>0</v>
      </c>
      <c r="M24" s="440">
        <v>0</v>
      </c>
      <c r="N24" s="440">
        <f t="shared" si="0"/>
        <v>30</v>
      </c>
      <c r="O24" s="440">
        <f t="shared" si="1"/>
        <v>3</v>
      </c>
      <c r="P24" s="427" t="s">
        <v>103</v>
      </c>
    </row>
    <row r="25" spans="1:17" ht="20.100000000000001" customHeight="1" thickTop="1" thickBot="1">
      <c r="A25" s="428" t="s">
        <v>100</v>
      </c>
      <c r="B25" s="441">
        <v>0</v>
      </c>
      <c r="C25" s="441">
        <v>1</v>
      </c>
      <c r="D25" s="441">
        <v>0</v>
      </c>
      <c r="E25" s="441">
        <v>0</v>
      </c>
      <c r="F25" s="441">
        <v>1</v>
      </c>
      <c r="G25" s="441">
        <v>4</v>
      </c>
      <c r="H25" s="441">
        <v>0</v>
      </c>
      <c r="I25" s="441">
        <v>0</v>
      </c>
      <c r="J25" s="441">
        <v>0</v>
      </c>
      <c r="K25" s="441">
        <v>0</v>
      </c>
      <c r="L25" s="441">
        <v>0</v>
      </c>
      <c r="M25" s="441">
        <v>0</v>
      </c>
      <c r="N25" s="441">
        <f t="shared" si="0"/>
        <v>1</v>
      </c>
      <c r="O25" s="441">
        <f t="shared" si="1"/>
        <v>5</v>
      </c>
      <c r="P25" s="429" t="s">
        <v>101</v>
      </c>
    </row>
    <row r="26" spans="1:17" ht="20.100000000000001" customHeight="1" thickTop="1" thickBot="1">
      <c r="A26" s="426" t="s">
        <v>977</v>
      </c>
      <c r="B26" s="440">
        <v>0</v>
      </c>
      <c r="C26" s="440">
        <v>0</v>
      </c>
      <c r="D26" s="440">
        <v>1</v>
      </c>
      <c r="E26" s="440">
        <v>1</v>
      </c>
      <c r="F26" s="440">
        <v>0</v>
      </c>
      <c r="G26" s="440">
        <v>1</v>
      </c>
      <c r="H26" s="440">
        <v>0</v>
      </c>
      <c r="I26" s="440">
        <v>0</v>
      </c>
      <c r="J26" s="440">
        <v>0</v>
      </c>
      <c r="K26" s="440">
        <v>0</v>
      </c>
      <c r="L26" s="440">
        <v>0</v>
      </c>
      <c r="M26" s="440">
        <v>0</v>
      </c>
      <c r="N26" s="440">
        <f t="shared" si="0"/>
        <v>1</v>
      </c>
      <c r="O26" s="440">
        <f t="shared" si="1"/>
        <v>2</v>
      </c>
      <c r="P26" s="427" t="s">
        <v>924</v>
      </c>
    </row>
    <row r="27" spans="1:17" ht="20.100000000000001" customHeight="1" thickTop="1" thickBot="1">
      <c r="A27" s="428" t="s">
        <v>929</v>
      </c>
      <c r="B27" s="441">
        <v>0</v>
      </c>
      <c r="C27" s="441">
        <v>0</v>
      </c>
      <c r="D27" s="441">
        <v>0</v>
      </c>
      <c r="E27" s="441">
        <v>1</v>
      </c>
      <c r="F27" s="441">
        <v>0</v>
      </c>
      <c r="G27" s="441">
        <v>0</v>
      </c>
      <c r="H27" s="441">
        <v>0</v>
      </c>
      <c r="I27" s="441">
        <v>0</v>
      </c>
      <c r="J27" s="441">
        <v>0</v>
      </c>
      <c r="K27" s="441">
        <v>0</v>
      </c>
      <c r="L27" s="441">
        <v>0</v>
      </c>
      <c r="M27" s="441">
        <v>0</v>
      </c>
      <c r="N27" s="441">
        <f t="shared" si="0"/>
        <v>0</v>
      </c>
      <c r="O27" s="441">
        <f t="shared" si="1"/>
        <v>1</v>
      </c>
      <c r="P27" s="429" t="s">
        <v>925</v>
      </c>
    </row>
    <row r="28" spans="1:17" ht="20.100000000000001" customHeight="1" thickTop="1" thickBot="1">
      <c r="A28" s="675" t="s">
        <v>1007</v>
      </c>
      <c r="B28" s="440">
        <v>2</v>
      </c>
      <c r="C28" s="440">
        <v>0</v>
      </c>
      <c r="D28" s="676">
        <v>1</v>
      </c>
      <c r="E28" s="676">
        <v>0</v>
      </c>
      <c r="F28" s="676">
        <v>0</v>
      </c>
      <c r="G28" s="676">
        <v>1</v>
      </c>
      <c r="H28" s="440">
        <v>0</v>
      </c>
      <c r="I28" s="440">
        <v>0</v>
      </c>
      <c r="J28" s="440">
        <v>0</v>
      </c>
      <c r="K28" s="440">
        <v>0</v>
      </c>
      <c r="L28" s="676">
        <v>0</v>
      </c>
      <c r="M28" s="676">
        <v>0</v>
      </c>
      <c r="N28" s="676">
        <f t="shared" si="0"/>
        <v>3</v>
      </c>
      <c r="O28" s="676">
        <f t="shared" si="1"/>
        <v>1</v>
      </c>
      <c r="P28" s="677" t="s">
        <v>1008</v>
      </c>
    </row>
    <row r="29" spans="1:17" ht="20.100000000000001" customHeight="1" thickTop="1" thickBot="1">
      <c r="A29" s="428" t="s">
        <v>930</v>
      </c>
      <c r="B29" s="441">
        <v>0</v>
      </c>
      <c r="C29" s="441">
        <v>0</v>
      </c>
      <c r="D29" s="441">
        <v>0</v>
      </c>
      <c r="E29" s="441">
        <v>0</v>
      </c>
      <c r="F29" s="441">
        <v>0</v>
      </c>
      <c r="G29" s="441">
        <v>1</v>
      </c>
      <c r="H29" s="441">
        <v>0</v>
      </c>
      <c r="I29" s="441">
        <v>0</v>
      </c>
      <c r="J29" s="441">
        <v>0</v>
      </c>
      <c r="K29" s="441">
        <v>0</v>
      </c>
      <c r="L29" s="441">
        <v>0</v>
      </c>
      <c r="M29" s="441">
        <v>0</v>
      </c>
      <c r="N29" s="441">
        <f t="shared" si="0"/>
        <v>0</v>
      </c>
      <c r="O29" s="441">
        <f t="shared" si="1"/>
        <v>1</v>
      </c>
      <c r="P29" s="429" t="s">
        <v>926</v>
      </c>
    </row>
    <row r="30" spans="1:17" ht="20.100000000000001" customHeight="1" thickTop="1" thickBot="1">
      <c r="A30" s="675" t="s">
        <v>597</v>
      </c>
      <c r="B30" s="440">
        <v>2</v>
      </c>
      <c r="C30" s="440">
        <v>0</v>
      </c>
      <c r="D30" s="440">
        <v>0</v>
      </c>
      <c r="E30" s="440">
        <v>0</v>
      </c>
      <c r="F30" s="440">
        <v>0</v>
      </c>
      <c r="G30" s="440">
        <v>0</v>
      </c>
      <c r="H30" s="440">
        <v>0</v>
      </c>
      <c r="I30" s="440">
        <v>0</v>
      </c>
      <c r="J30" s="440">
        <v>0</v>
      </c>
      <c r="K30" s="440">
        <v>0</v>
      </c>
      <c r="L30" s="440">
        <v>0</v>
      </c>
      <c r="M30" s="440">
        <v>0</v>
      </c>
      <c r="N30" s="676">
        <f t="shared" si="0"/>
        <v>2</v>
      </c>
      <c r="O30" s="676">
        <f t="shared" si="1"/>
        <v>0</v>
      </c>
      <c r="P30" s="677" t="s">
        <v>598</v>
      </c>
    </row>
    <row r="31" spans="1:17" ht="20.100000000000001" customHeight="1" thickTop="1" thickBot="1">
      <c r="A31" s="428" t="s">
        <v>978</v>
      </c>
      <c r="B31" s="441">
        <v>0</v>
      </c>
      <c r="C31" s="441">
        <v>0</v>
      </c>
      <c r="D31" s="441">
        <v>0</v>
      </c>
      <c r="E31" s="441">
        <v>0</v>
      </c>
      <c r="F31" s="441">
        <v>4</v>
      </c>
      <c r="G31" s="441">
        <v>4</v>
      </c>
      <c r="H31" s="441">
        <v>0</v>
      </c>
      <c r="I31" s="441">
        <v>0</v>
      </c>
      <c r="J31" s="441">
        <v>0</v>
      </c>
      <c r="K31" s="441">
        <v>0</v>
      </c>
      <c r="L31" s="441">
        <v>0</v>
      </c>
      <c r="M31" s="441">
        <v>0</v>
      </c>
      <c r="N31" s="441">
        <f t="shared" si="0"/>
        <v>4</v>
      </c>
      <c r="O31" s="441">
        <f t="shared" si="1"/>
        <v>4</v>
      </c>
      <c r="P31" s="429" t="s">
        <v>634</v>
      </c>
    </row>
    <row r="32" spans="1:17" ht="20.100000000000001" customHeight="1" thickTop="1" thickBot="1">
      <c r="A32" s="675" t="s">
        <v>339</v>
      </c>
      <c r="B32" s="678">
        <v>1</v>
      </c>
      <c r="C32" s="678">
        <v>5</v>
      </c>
      <c r="D32" s="676">
        <v>25</v>
      </c>
      <c r="E32" s="676">
        <v>52</v>
      </c>
      <c r="F32" s="676">
        <v>398</v>
      </c>
      <c r="G32" s="676">
        <v>201</v>
      </c>
      <c r="H32" s="678">
        <v>0</v>
      </c>
      <c r="I32" s="678">
        <v>0</v>
      </c>
      <c r="J32" s="678">
        <v>0</v>
      </c>
      <c r="K32" s="678">
        <v>0</v>
      </c>
      <c r="L32" s="676">
        <v>228</v>
      </c>
      <c r="M32" s="676">
        <v>74</v>
      </c>
      <c r="N32" s="678">
        <f t="shared" si="0"/>
        <v>652</v>
      </c>
      <c r="O32" s="678">
        <f t="shared" si="1"/>
        <v>332</v>
      </c>
      <c r="P32" s="677" t="s">
        <v>338</v>
      </c>
    </row>
    <row r="33" spans="1:16" ht="20.100000000000001" customHeight="1" thickTop="1" thickBot="1">
      <c r="A33" s="431" t="s">
        <v>979</v>
      </c>
      <c r="B33" s="442">
        <v>1</v>
      </c>
      <c r="C33" s="442">
        <v>0</v>
      </c>
      <c r="D33" s="442">
        <v>5</v>
      </c>
      <c r="E33" s="442">
        <v>8</v>
      </c>
      <c r="F33" s="442">
        <v>241</v>
      </c>
      <c r="G33" s="442">
        <v>32</v>
      </c>
      <c r="H33" s="442">
        <v>0</v>
      </c>
      <c r="I33" s="442">
        <v>0</v>
      </c>
      <c r="J33" s="442">
        <v>0</v>
      </c>
      <c r="K33" s="442">
        <v>0</v>
      </c>
      <c r="L33" s="442">
        <v>164</v>
      </c>
      <c r="M33" s="442">
        <v>5</v>
      </c>
      <c r="N33" s="442">
        <f t="shared" ref="N33" si="2">SUM(B33+D33+F33+H33+J33+L33)</f>
        <v>411</v>
      </c>
      <c r="O33" s="442">
        <f t="shared" ref="O33" si="3">SUM(C33+E33+G33+I33+K33+M33)</f>
        <v>45</v>
      </c>
      <c r="P33" s="432" t="s">
        <v>340</v>
      </c>
    </row>
    <row r="34" spans="1:16" ht="20.100000000000001" customHeight="1" thickTop="1">
      <c r="A34" s="675" t="s">
        <v>431</v>
      </c>
      <c r="B34" s="678">
        <v>0</v>
      </c>
      <c r="C34" s="678">
        <v>0</v>
      </c>
      <c r="D34" s="676">
        <v>0</v>
      </c>
      <c r="E34" s="676">
        <v>0</v>
      </c>
      <c r="F34" s="676">
        <v>0</v>
      </c>
      <c r="G34" s="676">
        <v>2</v>
      </c>
      <c r="H34" s="678">
        <v>0</v>
      </c>
      <c r="I34" s="678">
        <v>0</v>
      </c>
      <c r="J34" s="678">
        <v>0</v>
      </c>
      <c r="K34" s="678">
        <v>0</v>
      </c>
      <c r="L34" s="676">
        <v>0</v>
      </c>
      <c r="M34" s="676">
        <v>0</v>
      </c>
      <c r="N34" s="678">
        <f t="shared" si="0"/>
        <v>0</v>
      </c>
      <c r="O34" s="678">
        <f t="shared" si="1"/>
        <v>2</v>
      </c>
      <c r="P34" s="677" t="s">
        <v>478</v>
      </c>
    </row>
    <row r="35" spans="1:16" ht="24.75" customHeight="1">
      <c r="A35" s="526" t="s">
        <v>8</v>
      </c>
      <c r="B35" s="527">
        <f>SUM(B10:B34)</f>
        <v>18</v>
      </c>
      <c r="C35" s="527">
        <f t="shared" ref="C35:M35" si="4">SUM(C10:C34)</f>
        <v>10</v>
      </c>
      <c r="D35" s="527">
        <f t="shared" si="4"/>
        <v>52</v>
      </c>
      <c r="E35" s="527">
        <f t="shared" si="4"/>
        <v>65</v>
      </c>
      <c r="F35" s="527">
        <f t="shared" si="4"/>
        <v>692</v>
      </c>
      <c r="G35" s="527">
        <f t="shared" si="4"/>
        <v>263</v>
      </c>
      <c r="H35" s="527">
        <f t="shared" si="4"/>
        <v>0</v>
      </c>
      <c r="I35" s="527">
        <f t="shared" si="4"/>
        <v>0</v>
      </c>
      <c r="J35" s="527">
        <f t="shared" si="4"/>
        <v>0</v>
      </c>
      <c r="K35" s="527">
        <f t="shared" si="4"/>
        <v>0</v>
      </c>
      <c r="L35" s="527">
        <f t="shared" si="4"/>
        <v>408</v>
      </c>
      <c r="M35" s="527">
        <f t="shared" si="4"/>
        <v>83</v>
      </c>
      <c r="N35" s="527">
        <f t="shared" ref="N35:O35" si="5">SUM(N10:N34)</f>
        <v>1170</v>
      </c>
      <c r="O35" s="527">
        <f t="shared" si="5"/>
        <v>421</v>
      </c>
      <c r="P35" s="528" t="s">
        <v>9</v>
      </c>
    </row>
    <row r="36" spans="1:16" ht="40.5" customHeight="1"/>
    <row r="37" spans="1:16" ht="40.5" customHeight="1"/>
    <row r="38" spans="1:16" ht="40.5" customHeight="1"/>
    <row r="39" spans="1:16" ht="40.5" customHeight="1"/>
    <row r="40" spans="1:16" ht="40.5" customHeight="1"/>
    <row r="41" spans="1:16" ht="40.5" customHeight="1"/>
    <row r="42" spans="1:16" ht="40.5" customHeight="1"/>
  </sheetData>
  <mergeCells count="20">
    <mergeCell ref="A1:P1"/>
    <mergeCell ref="A2:P2"/>
    <mergeCell ref="A3:P3"/>
    <mergeCell ref="A4:P4"/>
    <mergeCell ref="A6:A9"/>
    <mergeCell ref="B6:C6"/>
    <mergeCell ref="H6:I6"/>
    <mergeCell ref="N6:O6"/>
    <mergeCell ref="P6:P9"/>
    <mergeCell ref="D6:E6"/>
    <mergeCell ref="N7:O7"/>
    <mergeCell ref="F6:G6"/>
    <mergeCell ref="J6:K6"/>
    <mergeCell ref="L6:M6"/>
    <mergeCell ref="B7:C7"/>
    <mergeCell ref="D7:E7"/>
    <mergeCell ref="F7:G7"/>
    <mergeCell ref="H7:I7"/>
    <mergeCell ref="J7:K7"/>
    <mergeCell ref="L7:M7"/>
  </mergeCells>
  <printOptions horizontalCentered="1" verticalCentered="1"/>
  <pageMargins left="0" right="0" top="0" bottom="0" header="0" footer="0"/>
  <pageSetup paperSize="9" scale="82"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showGridLines="0" rightToLeft="1" view="pageBreakPreview" zoomScaleNormal="100" zoomScaleSheetLayoutView="100" workbookViewId="0">
      <selection activeCell="P6" sqref="P6:P9"/>
    </sheetView>
  </sheetViews>
  <sheetFormatPr defaultRowHeight="15"/>
  <cols>
    <col min="1" max="1" width="27.7109375" style="406" customWidth="1"/>
    <col min="2" max="9" width="7.42578125" style="406" customWidth="1"/>
    <col min="10" max="13" width="7.42578125" style="122" customWidth="1"/>
    <col min="14" max="14" width="7.42578125" style="406" customWidth="1"/>
    <col min="15" max="15" width="7.42578125" style="122" customWidth="1"/>
    <col min="16" max="16" width="34.85546875" style="122" customWidth="1"/>
    <col min="17" max="16384" width="9.140625" style="98"/>
  </cols>
  <sheetData>
    <row r="1" spans="1:16" s="102" customFormat="1" ht="20.25">
      <c r="A1" s="909" t="s">
        <v>940</v>
      </c>
      <c r="B1" s="909"/>
      <c r="C1" s="909"/>
      <c r="D1" s="909"/>
      <c r="E1" s="909"/>
      <c r="F1" s="909"/>
      <c r="G1" s="909"/>
      <c r="H1" s="909"/>
      <c r="I1" s="909"/>
      <c r="J1" s="909"/>
      <c r="K1" s="909"/>
      <c r="L1" s="909"/>
      <c r="M1" s="909"/>
      <c r="N1" s="909"/>
      <c r="O1" s="909"/>
      <c r="P1" s="909"/>
    </row>
    <row r="2" spans="1:16" s="103" customFormat="1" ht="20.25">
      <c r="A2" s="914" t="s">
        <v>1160</v>
      </c>
      <c r="B2" s="914"/>
      <c r="C2" s="914"/>
      <c r="D2" s="914"/>
      <c r="E2" s="914"/>
      <c r="F2" s="914"/>
      <c r="G2" s="914"/>
      <c r="H2" s="914"/>
      <c r="I2" s="914"/>
      <c r="J2" s="914"/>
      <c r="K2" s="914"/>
      <c r="L2" s="914"/>
      <c r="M2" s="914"/>
      <c r="N2" s="914"/>
      <c r="O2" s="914"/>
      <c r="P2" s="914"/>
    </row>
    <row r="3" spans="1:16" ht="18" customHeight="1">
      <c r="A3" s="1266" t="s">
        <v>1141</v>
      </c>
      <c r="B3" s="1266"/>
      <c r="C3" s="1266"/>
      <c r="D3" s="1266"/>
      <c r="E3" s="1266"/>
      <c r="F3" s="1266"/>
      <c r="G3" s="1266"/>
      <c r="H3" s="1266"/>
      <c r="I3" s="1266"/>
      <c r="J3" s="1266"/>
      <c r="K3" s="1266"/>
      <c r="L3" s="1266"/>
      <c r="M3" s="1266"/>
      <c r="N3" s="1266"/>
      <c r="O3" s="1266"/>
      <c r="P3" s="1266"/>
    </row>
    <row r="4" spans="1:16" ht="15.75">
      <c r="A4" s="923" t="s">
        <v>1157</v>
      </c>
      <c r="B4" s="923"/>
      <c r="C4" s="923"/>
      <c r="D4" s="923"/>
      <c r="E4" s="923"/>
      <c r="F4" s="923"/>
      <c r="G4" s="923"/>
      <c r="H4" s="923"/>
      <c r="I4" s="923"/>
      <c r="J4" s="923"/>
      <c r="K4" s="923"/>
      <c r="L4" s="923"/>
      <c r="M4" s="923"/>
      <c r="N4" s="923"/>
      <c r="O4" s="923"/>
      <c r="P4" s="923"/>
    </row>
    <row r="5" spans="1:16" ht="20.100000000000001" customHeight="1">
      <c r="A5" s="14" t="s">
        <v>1382</v>
      </c>
      <c r="B5" s="14"/>
      <c r="C5" s="14"/>
      <c r="D5" s="14"/>
      <c r="E5" s="14"/>
      <c r="F5" s="14"/>
      <c r="G5" s="14"/>
      <c r="H5" s="14"/>
      <c r="I5" s="14"/>
      <c r="J5" s="143"/>
      <c r="K5" s="143"/>
      <c r="L5" s="143"/>
      <c r="M5" s="143"/>
      <c r="N5" s="143"/>
      <c r="O5" s="143"/>
      <c r="P5" s="144" t="s">
        <v>1383</v>
      </c>
    </row>
    <row r="6" spans="1:16" s="293" customFormat="1" ht="13.5" customHeight="1" thickBot="1">
      <c r="A6" s="1267" t="s">
        <v>1092</v>
      </c>
      <c r="B6" s="1229" t="s">
        <v>510</v>
      </c>
      <c r="C6" s="1229"/>
      <c r="D6" s="1229" t="s">
        <v>439</v>
      </c>
      <c r="E6" s="1229"/>
      <c r="F6" s="1229" t="s">
        <v>437</v>
      </c>
      <c r="G6" s="1229"/>
      <c r="H6" s="1229" t="s">
        <v>435</v>
      </c>
      <c r="I6" s="1229"/>
      <c r="J6" s="1229" t="s">
        <v>433</v>
      </c>
      <c r="K6" s="1229"/>
      <c r="L6" s="1229" t="s">
        <v>973</v>
      </c>
      <c r="M6" s="1229"/>
      <c r="N6" s="1229" t="s">
        <v>8</v>
      </c>
      <c r="O6" s="1229"/>
      <c r="P6" s="1263" t="s">
        <v>1091</v>
      </c>
    </row>
    <row r="7" spans="1:16" s="293" customFormat="1" ht="13.5" customHeight="1" thickBot="1">
      <c r="A7" s="1268"/>
      <c r="B7" s="1228" t="s">
        <v>440</v>
      </c>
      <c r="C7" s="1228"/>
      <c r="D7" s="1228" t="s">
        <v>438</v>
      </c>
      <c r="E7" s="1228"/>
      <c r="F7" s="1228" t="s">
        <v>436</v>
      </c>
      <c r="G7" s="1228"/>
      <c r="H7" s="1228" t="s">
        <v>434</v>
      </c>
      <c r="I7" s="1228"/>
      <c r="J7" s="1228" t="s">
        <v>432</v>
      </c>
      <c r="K7" s="1228"/>
      <c r="L7" s="1228" t="s">
        <v>478</v>
      </c>
      <c r="M7" s="1228"/>
      <c r="N7" s="1228" t="s">
        <v>9</v>
      </c>
      <c r="O7" s="1228"/>
      <c r="P7" s="1264"/>
    </row>
    <row r="8" spans="1:16" s="293" customFormat="1" ht="13.5" thickBot="1">
      <c r="A8" s="1268"/>
      <c r="B8" s="47" t="s">
        <v>429</v>
      </c>
      <c r="C8" s="47" t="s">
        <v>428</v>
      </c>
      <c r="D8" s="47" t="s">
        <v>429</v>
      </c>
      <c r="E8" s="47" t="s">
        <v>428</v>
      </c>
      <c r="F8" s="47" t="s">
        <v>429</v>
      </c>
      <c r="G8" s="47" t="s">
        <v>428</v>
      </c>
      <c r="H8" s="47" t="s">
        <v>429</v>
      </c>
      <c r="I8" s="47" t="s">
        <v>428</v>
      </c>
      <c r="J8" s="47" t="s">
        <v>429</v>
      </c>
      <c r="K8" s="47" t="s">
        <v>428</v>
      </c>
      <c r="L8" s="47" t="s">
        <v>429</v>
      </c>
      <c r="M8" s="47" t="s">
        <v>428</v>
      </c>
      <c r="N8" s="47" t="s">
        <v>429</v>
      </c>
      <c r="O8" s="47" t="s">
        <v>428</v>
      </c>
      <c r="P8" s="1264"/>
    </row>
    <row r="9" spans="1:16" s="293" customFormat="1" ht="12" customHeight="1">
      <c r="A9" s="1269"/>
      <c r="B9" s="665" t="s">
        <v>12</v>
      </c>
      <c r="C9" s="665" t="s">
        <v>13</v>
      </c>
      <c r="D9" s="665" t="s">
        <v>12</v>
      </c>
      <c r="E9" s="665" t="s">
        <v>13</v>
      </c>
      <c r="F9" s="665" t="s">
        <v>12</v>
      </c>
      <c r="G9" s="665" t="s">
        <v>13</v>
      </c>
      <c r="H9" s="665" t="s">
        <v>12</v>
      </c>
      <c r="I9" s="665" t="s">
        <v>13</v>
      </c>
      <c r="J9" s="665" t="s">
        <v>12</v>
      </c>
      <c r="K9" s="665" t="s">
        <v>13</v>
      </c>
      <c r="L9" s="665" t="s">
        <v>12</v>
      </c>
      <c r="M9" s="665" t="s">
        <v>13</v>
      </c>
      <c r="N9" s="665" t="s">
        <v>12</v>
      </c>
      <c r="O9" s="665" t="s">
        <v>13</v>
      </c>
      <c r="P9" s="1265"/>
    </row>
    <row r="10" spans="1:16" ht="12.75">
      <c r="A10" s="802" t="s">
        <v>1165</v>
      </c>
      <c r="B10" s="532">
        <v>0</v>
      </c>
      <c r="C10" s="532">
        <v>0</v>
      </c>
      <c r="D10" s="532">
        <v>1</v>
      </c>
      <c r="E10" s="532">
        <v>0</v>
      </c>
      <c r="F10" s="532">
        <v>31</v>
      </c>
      <c r="G10" s="532">
        <v>3</v>
      </c>
      <c r="H10" s="532">
        <v>0</v>
      </c>
      <c r="I10" s="532">
        <v>0</v>
      </c>
      <c r="J10" s="532">
        <v>0</v>
      </c>
      <c r="K10" s="532">
        <v>0</v>
      </c>
      <c r="L10" s="532">
        <v>16</v>
      </c>
      <c r="M10" s="532">
        <v>0</v>
      </c>
      <c r="N10" s="533">
        <f t="shared" ref="N10:N45" si="0">SUM(B10+D10+F10+H10+J10+L10)</f>
        <v>48</v>
      </c>
      <c r="O10" s="533">
        <f t="shared" ref="O10:O12" si="1">SUM(C10+E10+G10+I10+K10+M10)</f>
        <v>3</v>
      </c>
      <c r="P10" s="534" t="s">
        <v>1197</v>
      </c>
    </row>
    <row r="11" spans="1:16" ht="18" customHeight="1">
      <c r="A11" s="803" t="s">
        <v>1166</v>
      </c>
      <c r="B11" s="529">
        <v>0</v>
      </c>
      <c r="C11" s="529">
        <v>0</v>
      </c>
      <c r="D11" s="529">
        <v>0</v>
      </c>
      <c r="E11" s="529">
        <v>0</v>
      </c>
      <c r="F11" s="529">
        <v>0</v>
      </c>
      <c r="G11" s="529">
        <v>1</v>
      </c>
      <c r="H11" s="529">
        <v>0</v>
      </c>
      <c r="I11" s="529">
        <v>0</v>
      </c>
      <c r="J11" s="529">
        <v>0</v>
      </c>
      <c r="K11" s="529">
        <v>0</v>
      </c>
      <c r="L11" s="529">
        <v>0</v>
      </c>
      <c r="M11" s="529">
        <v>0</v>
      </c>
      <c r="N11" s="530">
        <f t="shared" si="0"/>
        <v>0</v>
      </c>
      <c r="O11" s="582">
        <f t="shared" si="1"/>
        <v>1</v>
      </c>
      <c r="P11" s="583" t="s">
        <v>1198</v>
      </c>
    </row>
    <row r="12" spans="1:16" ht="12.75">
      <c r="A12" s="539" t="s">
        <v>1167</v>
      </c>
      <c r="B12" s="536">
        <v>0</v>
      </c>
      <c r="C12" s="536">
        <v>1</v>
      </c>
      <c r="D12" s="536">
        <v>1</v>
      </c>
      <c r="E12" s="536">
        <v>2</v>
      </c>
      <c r="F12" s="536">
        <v>16</v>
      </c>
      <c r="G12" s="536">
        <v>17</v>
      </c>
      <c r="H12" s="536">
        <v>0</v>
      </c>
      <c r="I12" s="536">
        <v>0</v>
      </c>
      <c r="J12" s="536">
        <v>0</v>
      </c>
      <c r="K12" s="536">
        <v>0</v>
      </c>
      <c r="L12" s="536">
        <v>3</v>
      </c>
      <c r="M12" s="536">
        <v>3</v>
      </c>
      <c r="N12" s="537">
        <f t="shared" si="0"/>
        <v>20</v>
      </c>
      <c r="O12" s="537">
        <f t="shared" si="1"/>
        <v>23</v>
      </c>
      <c r="P12" s="538" t="s">
        <v>1199</v>
      </c>
    </row>
    <row r="13" spans="1:16" ht="18" customHeight="1">
      <c r="A13" s="585" t="s">
        <v>734</v>
      </c>
      <c r="B13" s="529">
        <v>0</v>
      </c>
      <c r="C13" s="529">
        <v>0</v>
      </c>
      <c r="D13" s="529">
        <v>0</v>
      </c>
      <c r="E13" s="529">
        <v>0</v>
      </c>
      <c r="F13" s="529">
        <v>4</v>
      </c>
      <c r="G13" s="529">
        <v>1</v>
      </c>
      <c r="H13" s="529">
        <v>0</v>
      </c>
      <c r="I13" s="529">
        <v>0</v>
      </c>
      <c r="J13" s="529">
        <v>0</v>
      </c>
      <c r="K13" s="529">
        <v>0</v>
      </c>
      <c r="L13" s="529">
        <v>0</v>
      </c>
      <c r="M13" s="529">
        <v>0</v>
      </c>
      <c r="N13" s="530">
        <f t="shared" si="0"/>
        <v>4</v>
      </c>
      <c r="O13" s="582">
        <f t="shared" ref="O13:O14" si="2">SUM(C13+E13+G13+I13+K13+M13)</f>
        <v>1</v>
      </c>
      <c r="P13" s="584" t="s">
        <v>1200</v>
      </c>
    </row>
    <row r="14" spans="1:16" ht="18" customHeight="1">
      <c r="A14" s="539" t="s">
        <v>1168</v>
      </c>
      <c r="B14" s="536">
        <v>0</v>
      </c>
      <c r="C14" s="536">
        <v>0</v>
      </c>
      <c r="D14" s="536">
        <v>0</v>
      </c>
      <c r="E14" s="536">
        <v>1</v>
      </c>
      <c r="F14" s="536">
        <v>0</v>
      </c>
      <c r="G14" s="536">
        <v>0</v>
      </c>
      <c r="H14" s="536">
        <v>0</v>
      </c>
      <c r="I14" s="536">
        <v>0</v>
      </c>
      <c r="J14" s="536">
        <v>0</v>
      </c>
      <c r="K14" s="536">
        <v>0</v>
      </c>
      <c r="L14" s="536">
        <v>0</v>
      </c>
      <c r="M14" s="536">
        <v>0</v>
      </c>
      <c r="N14" s="537">
        <f t="shared" si="0"/>
        <v>0</v>
      </c>
      <c r="O14" s="537">
        <f t="shared" si="2"/>
        <v>1</v>
      </c>
      <c r="P14" s="538" t="s">
        <v>1201</v>
      </c>
    </row>
    <row r="15" spans="1:16" ht="12.75">
      <c r="A15" s="585" t="s">
        <v>1169</v>
      </c>
      <c r="B15" s="529">
        <v>0</v>
      </c>
      <c r="C15" s="529">
        <v>0</v>
      </c>
      <c r="D15" s="529">
        <v>0</v>
      </c>
      <c r="E15" s="529">
        <v>2</v>
      </c>
      <c r="F15" s="529">
        <v>3</v>
      </c>
      <c r="G15" s="529">
        <v>4</v>
      </c>
      <c r="H15" s="529">
        <v>0</v>
      </c>
      <c r="I15" s="529">
        <v>0</v>
      </c>
      <c r="J15" s="529">
        <v>0</v>
      </c>
      <c r="K15" s="529">
        <v>0</v>
      </c>
      <c r="L15" s="529">
        <v>2</v>
      </c>
      <c r="M15" s="529">
        <v>1</v>
      </c>
      <c r="N15" s="530">
        <f t="shared" si="0"/>
        <v>5</v>
      </c>
      <c r="O15" s="582">
        <f t="shared" ref="O15:O16" si="3">SUM(C15+E15+G15+I15+K15+M15)</f>
        <v>7</v>
      </c>
      <c r="P15" s="584" t="s">
        <v>1202</v>
      </c>
    </row>
    <row r="16" spans="1:16" ht="18" customHeight="1">
      <c r="A16" s="539" t="s">
        <v>1170</v>
      </c>
      <c r="B16" s="536">
        <v>0</v>
      </c>
      <c r="C16" s="536">
        <v>0</v>
      </c>
      <c r="D16" s="536">
        <v>0</v>
      </c>
      <c r="E16" s="536">
        <v>0</v>
      </c>
      <c r="F16" s="536">
        <v>6</v>
      </c>
      <c r="G16" s="536">
        <v>5</v>
      </c>
      <c r="H16" s="536">
        <v>0</v>
      </c>
      <c r="I16" s="536">
        <v>0</v>
      </c>
      <c r="J16" s="536">
        <v>0</v>
      </c>
      <c r="K16" s="536">
        <v>0</v>
      </c>
      <c r="L16" s="536">
        <v>1</v>
      </c>
      <c r="M16" s="536">
        <v>3</v>
      </c>
      <c r="N16" s="537">
        <f t="shared" si="0"/>
        <v>7</v>
      </c>
      <c r="O16" s="537">
        <f t="shared" si="3"/>
        <v>8</v>
      </c>
      <c r="P16" s="538" t="s">
        <v>1203</v>
      </c>
    </row>
    <row r="17" spans="1:16" ht="24">
      <c r="A17" s="585" t="s">
        <v>1171</v>
      </c>
      <c r="B17" s="529">
        <v>0</v>
      </c>
      <c r="C17" s="529">
        <v>1</v>
      </c>
      <c r="D17" s="529">
        <v>11</v>
      </c>
      <c r="E17" s="529">
        <v>21</v>
      </c>
      <c r="F17" s="529">
        <v>190</v>
      </c>
      <c r="G17" s="529">
        <v>79</v>
      </c>
      <c r="H17" s="529">
        <v>0</v>
      </c>
      <c r="I17" s="529">
        <v>0</v>
      </c>
      <c r="J17" s="529">
        <v>0</v>
      </c>
      <c r="K17" s="529">
        <v>0</v>
      </c>
      <c r="L17" s="529">
        <v>62</v>
      </c>
      <c r="M17" s="529">
        <v>13</v>
      </c>
      <c r="N17" s="530">
        <f t="shared" si="0"/>
        <v>263</v>
      </c>
      <c r="O17" s="582">
        <f t="shared" ref="O17:O18" si="4">SUM(C17+E17+G17+I17+K17+M17)</f>
        <v>114</v>
      </c>
      <c r="P17" s="584" t="s">
        <v>1204</v>
      </c>
    </row>
    <row r="18" spans="1:16" ht="12.75">
      <c r="A18" s="539" t="s">
        <v>1172</v>
      </c>
      <c r="B18" s="536">
        <v>0</v>
      </c>
      <c r="C18" s="536">
        <v>0</v>
      </c>
      <c r="D18" s="536">
        <v>0</v>
      </c>
      <c r="E18" s="536">
        <v>0</v>
      </c>
      <c r="F18" s="536">
        <v>13</v>
      </c>
      <c r="G18" s="536">
        <v>2</v>
      </c>
      <c r="H18" s="536">
        <v>0</v>
      </c>
      <c r="I18" s="536">
        <v>0</v>
      </c>
      <c r="J18" s="536">
        <v>0</v>
      </c>
      <c r="K18" s="536">
        <v>0</v>
      </c>
      <c r="L18" s="536">
        <v>7</v>
      </c>
      <c r="M18" s="536">
        <v>0</v>
      </c>
      <c r="N18" s="537">
        <f t="shared" si="0"/>
        <v>20</v>
      </c>
      <c r="O18" s="537">
        <f t="shared" si="4"/>
        <v>2</v>
      </c>
      <c r="P18" s="538" t="s">
        <v>735</v>
      </c>
    </row>
    <row r="19" spans="1:16" ht="24">
      <c r="A19" s="585" t="s">
        <v>1173</v>
      </c>
      <c r="B19" s="529">
        <v>0</v>
      </c>
      <c r="C19" s="529">
        <v>0</v>
      </c>
      <c r="D19" s="529">
        <v>0</v>
      </c>
      <c r="E19" s="529">
        <v>6</v>
      </c>
      <c r="F19" s="529">
        <v>16</v>
      </c>
      <c r="G19" s="529">
        <v>16</v>
      </c>
      <c r="H19" s="529">
        <v>0</v>
      </c>
      <c r="I19" s="529">
        <v>0</v>
      </c>
      <c r="J19" s="529">
        <v>0</v>
      </c>
      <c r="K19" s="529">
        <v>0</v>
      </c>
      <c r="L19" s="529">
        <v>4</v>
      </c>
      <c r="M19" s="529">
        <v>2</v>
      </c>
      <c r="N19" s="530">
        <f t="shared" si="0"/>
        <v>20</v>
      </c>
      <c r="O19" s="582">
        <f t="shared" ref="O19:O20" si="5">SUM(C19+E19+G19+I19+K19+M19)</f>
        <v>24</v>
      </c>
      <c r="P19" s="584" t="s">
        <v>1205</v>
      </c>
    </row>
    <row r="20" spans="1:16" ht="18" customHeight="1">
      <c r="A20" s="539" t="s">
        <v>1174</v>
      </c>
      <c r="B20" s="536">
        <v>0</v>
      </c>
      <c r="C20" s="536">
        <v>0</v>
      </c>
      <c r="D20" s="536">
        <v>0</v>
      </c>
      <c r="E20" s="536">
        <v>1</v>
      </c>
      <c r="F20" s="536">
        <v>26</v>
      </c>
      <c r="G20" s="536">
        <v>10</v>
      </c>
      <c r="H20" s="536">
        <v>0</v>
      </c>
      <c r="I20" s="536">
        <v>0</v>
      </c>
      <c r="J20" s="536">
        <v>0</v>
      </c>
      <c r="K20" s="536">
        <v>0</v>
      </c>
      <c r="L20" s="536">
        <v>12</v>
      </c>
      <c r="M20" s="536">
        <v>5</v>
      </c>
      <c r="N20" s="537">
        <f t="shared" si="0"/>
        <v>38</v>
      </c>
      <c r="O20" s="537">
        <f t="shared" si="5"/>
        <v>16</v>
      </c>
      <c r="P20" s="538" t="s">
        <v>1206</v>
      </c>
    </row>
    <row r="21" spans="1:16" ht="18" customHeight="1">
      <c r="A21" s="585" t="s">
        <v>1175</v>
      </c>
      <c r="B21" s="529">
        <v>0</v>
      </c>
      <c r="C21" s="529">
        <v>0</v>
      </c>
      <c r="D21" s="529">
        <v>1</v>
      </c>
      <c r="E21" s="529">
        <v>0</v>
      </c>
      <c r="F21" s="529">
        <v>60</v>
      </c>
      <c r="G21" s="529">
        <v>13</v>
      </c>
      <c r="H21" s="529">
        <v>0</v>
      </c>
      <c r="I21" s="529">
        <v>0</v>
      </c>
      <c r="J21" s="529">
        <v>0</v>
      </c>
      <c r="K21" s="529">
        <v>0</v>
      </c>
      <c r="L21" s="529">
        <v>28</v>
      </c>
      <c r="M21" s="529">
        <v>6</v>
      </c>
      <c r="N21" s="530">
        <f t="shared" si="0"/>
        <v>89</v>
      </c>
      <c r="O21" s="582">
        <f t="shared" ref="O21:O22" si="6">SUM(C21+E21+G21+I21+K21+M21)</f>
        <v>19</v>
      </c>
      <c r="P21" s="584" t="s">
        <v>1207</v>
      </c>
    </row>
    <row r="22" spans="1:16" ht="18" customHeight="1">
      <c r="A22" s="539" t="s">
        <v>1176</v>
      </c>
      <c r="B22" s="536">
        <v>0</v>
      </c>
      <c r="C22" s="536">
        <v>0</v>
      </c>
      <c r="D22" s="536">
        <v>0</v>
      </c>
      <c r="E22" s="536">
        <v>2</v>
      </c>
      <c r="F22" s="536">
        <v>13</v>
      </c>
      <c r="G22" s="536">
        <v>2</v>
      </c>
      <c r="H22" s="536">
        <v>0</v>
      </c>
      <c r="I22" s="536">
        <v>0</v>
      </c>
      <c r="J22" s="536">
        <v>0</v>
      </c>
      <c r="K22" s="536">
        <v>0</v>
      </c>
      <c r="L22" s="536">
        <v>4</v>
      </c>
      <c r="M22" s="536">
        <v>1</v>
      </c>
      <c r="N22" s="537">
        <f t="shared" si="0"/>
        <v>17</v>
      </c>
      <c r="O22" s="537">
        <f t="shared" si="6"/>
        <v>5</v>
      </c>
      <c r="P22" s="538" t="s">
        <v>1208</v>
      </c>
    </row>
    <row r="23" spans="1:16" ht="12.75">
      <c r="A23" s="585" t="s">
        <v>1177</v>
      </c>
      <c r="B23" s="529">
        <v>1</v>
      </c>
      <c r="C23" s="529">
        <v>1</v>
      </c>
      <c r="D23" s="529">
        <v>0</v>
      </c>
      <c r="E23" s="529">
        <v>1</v>
      </c>
      <c r="F23" s="529">
        <v>0</v>
      </c>
      <c r="G23" s="529">
        <v>0</v>
      </c>
      <c r="H23" s="529">
        <v>0</v>
      </c>
      <c r="I23" s="529">
        <v>0</v>
      </c>
      <c r="J23" s="529">
        <v>0</v>
      </c>
      <c r="K23" s="529">
        <v>0</v>
      </c>
      <c r="L23" s="529">
        <v>0</v>
      </c>
      <c r="M23" s="529">
        <v>1</v>
      </c>
      <c r="N23" s="530">
        <f t="shared" si="0"/>
        <v>1</v>
      </c>
      <c r="O23" s="582">
        <f t="shared" ref="O23:O24" si="7">SUM(C23+E23+G23+I23+K23+M23)</f>
        <v>3</v>
      </c>
      <c r="P23" s="584" t="s">
        <v>1209</v>
      </c>
    </row>
    <row r="24" spans="1:16" ht="12.75">
      <c r="A24" s="539" t="s">
        <v>1178</v>
      </c>
      <c r="B24" s="536">
        <v>0</v>
      </c>
      <c r="C24" s="536">
        <v>1</v>
      </c>
      <c r="D24" s="536">
        <v>0</v>
      </c>
      <c r="E24" s="536">
        <v>0</v>
      </c>
      <c r="F24" s="536">
        <v>2</v>
      </c>
      <c r="G24" s="536">
        <v>3</v>
      </c>
      <c r="H24" s="536">
        <v>0</v>
      </c>
      <c r="I24" s="536">
        <v>0</v>
      </c>
      <c r="J24" s="536">
        <v>0</v>
      </c>
      <c r="K24" s="536">
        <v>0</v>
      </c>
      <c r="L24" s="536">
        <v>0</v>
      </c>
      <c r="M24" s="536">
        <v>0</v>
      </c>
      <c r="N24" s="537">
        <f t="shared" si="0"/>
        <v>2</v>
      </c>
      <c r="O24" s="537">
        <f t="shared" si="7"/>
        <v>4</v>
      </c>
      <c r="P24" s="538" t="s">
        <v>1210</v>
      </c>
    </row>
    <row r="25" spans="1:16" ht="25.5">
      <c r="A25" s="760" t="s">
        <v>1179</v>
      </c>
      <c r="B25" s="819">
        <v>0</v>
      </c>
      <c r="C25" s="819">
        <v>0</v>
      </c>
      <c r="D25" s="819">
        <v>1</v>
      </c>
      <c r="E25" s="819">
        <v>0</v>
      </c>
      <c r="F25" s="819">
        <v>36</v>
      </c>
      <c r="G25" s="819">
        <v>12</v>
      </c>
      <c r="H25" s="819">
        <v>0</v>
      </c>
      <c r="I25" s="819">
        <v>0</v>
      </c>
      <c r="J25" s="819">
        <v>0</v>
      </c>
      <c r="K25" s="819">
        <v>0</v>
      </c>
      <c r="L25" s="819">
        <v>20</v>
      </c>
      <c r="M25" s="819">
        <v>2</v>
      </c>
      <c r="N25" s="530">
        <f t="shared" si="0"/>
        <v>57</v>
      </c>
      <c r="O25" s="582">
        <f t="shared" ref="O25:O26" si="8">SUM(C25+E25+G25+I25+K25+M25)</f>
        <v>14</v>
      </c>
      <c r="P25" s="583" t="s">
        <v>1211</v>
      </c>
    </row>
    <row r="26" spans="1:16" ht="24">
      <c r="A26" s="822" t="s">
        <v>1180</v>
      </c>
      <c r="B26" s="536">
        <v>0</v>
      </c>
      <c r="C26" s="536">
        <v>0</v>
      </c>
      <c r="D26" s="536">
        <v>0</v>
      </c>
      <c r="E26" s="536">
        <v>1</v>
      </c>
      <c r="F26" s="536">
        <v>4</v>
      </c>
      <c r="G26" s="536">
        <v>2</v>
      </c>
      <c r="H26" s="536">
        <v>0</v>
      </c>
      <c r="I26" s="536">
        <v>0</v>
      </c>
      <c r="J26" s="536">
        <v>0</v>
      </c>
      <c r="K26" s="536">
        <v>0</v>
      </c>
      <c r="L26" s="536">
        <v>0</v>
      </c>
      <c r="M26" s="536">
        <v>0</v>
      </c>
      <c r="N26" s="537">
        <f t="shared" si="0"/>
        <v>4</v>
      </c>
      <c r="O26" s="537">
        <f t="shared" si="8"/>
        <v>3</v>
      </c>
      <c r="P26" s="538" t="s">
        <v>1212</v>
      </c>
    </row>
    <row r="27" spans="1:16" ht="12.75">
      <c r="A27" s="803" t="s">
        <v>1181</v>
      </c>
      <c r="B27" s="529">
        <v>0</v>
      </c>
      <c r="C27" s="529">
        <v>0</v>
      </c>
      <c r="D27" s="529">
        <v>0</v>
      </c>
      <c r="E27" s="529">
        <v>0</v>
      </c>
      <c r="F27" s="529">
        <v>88</v>
      </c>
      <c r="G27" s="529">
        <v>9</v>
      </c>
      <c r="H27" s="529">
        <v>0</v>
      </c>
      <c r="I27" s="529">
        <v>0</v>
      </c>
      <c r="J27" s="529">
        <v>0</v>
      </c>
      <c r="K27" s="529">
        <v>0</v>
      </c>
      <c r="L27" s="529">
        <v>30</v>
      </c>
      <c r="M27" s="529">
        <v>1</v>
      </c>
      <c r="N27" s="530">
        <f t="shared" si="0"/>
        <v>118</v>
      </c>
      <c r="O27" s="582">
        <f t="shared" ref="O27:O28" si="9">SUM(C27+E27+G27+I27+K27+M27)</f>
        <v>10</v>
      </c>
      <c r="P27" s="583" t="s">
        <v>1213</v>
      </c>
    </row>
    <row r="28" spans="1:16" ht="12.75">
      <c r="A28" s="539" t="s">
        <v>1182</v>
      </c>
      <c r="B28" s="536">
        <v>0</v>
      </c>
      <c r="C28" s="536">
        <v>0</v>
      </c>
      <c r="D28" s="536">
        <v>0</v>
      </c>
      <c r="E28" s="536">
        <v>0</v>
      </c>
      <c r="F28" s="536">
        <v>0</v>
      </c>
      <c r="G28" s="536">
        <v>1</v>
      </c>
      <c r="H28" s="536">
        <v>0</v>
      </c>
      <c r="I28" s="536">
        <v>0</v>
      </c>
      <c r="J28" s="536">
        <v>0</v>
      </c>
      <c r="K28" s="536">
        <v>0</v>
      </c>
      <c r="L28" s="536">
        <v>1</v>
      </c>
      <c r="M28" s="536">
        <v>0</v>
      </c>
      <c r="N28" s="537">
        <f t="shared" si="0"/>
        <v>1</v>
      </c>
      <c r="O28" s="537">
        <f t="shared" si="9"/>
        <v>1</v>
      </c>
      <c r="P28" s="538" t="s">
        <v>1214</v>
      </c>
    </row>
    <row r="29" spans="1:16" ht="12.75">
      <c r="A29" s="585" t="s">
        <v>1183</v>
      </c>
      <c r="B29" s="529">
        <v>0</v>
      </c>
      <c r="C29" s="529">
        <v>0</v>
      </c>
      <c r="D29" s="529">
        <v>0</v>
      </c>
      <c r="E29" s="529">
        <v>1</v>
      </c>
      <c r="F29" s="529">
        <v>9</v>
      </c>
      <c r="G29" s="529">
        <v>11</v>
      </c>
      <c r="H29" s="529">
        <v>0</v>
      </c>
      <c r="I29" s="529">
        <v>0</v>
      </c>
      <c r="J29" s="529">
        <v>0</v>
      </c>
      <c r="K29" s="529">
        <v>0</v>
      </c>
      <c r="L29" s="529">
        <v>0</v>
      </c>
      <c r="M29" s="529">
        <v>2</v>
      </c>
      <c r="N29" s="530">
        <f t="shared" si="0"/>
        <v>9</v>
      </c>
      <c r="O29" s="582">
        <f t="shared" ref="O29:O30" si="10">SUM(C29+E29+G29+I29+K29+M29)</f>
        <v>14</v>
      </c>
      <c r="P29" s="584" t="s">
        <v>1215</v>
      </c>
    </row>
    <row r="30" spans="1:16" ht="18" customHeight="1">
      <c r="A30" s="539" t="s">
        <v>1184</v>
      </c>
      <c r="B30" s="536">
        <v>0</v>
      </c>
      <c r="C30" s="536">
        <v>0</v>
      </c>
      <c r="D30" s="536">
        <v>0</v>
      </c>
      <c r="E30" s="536">
        <v>0</v>
      </c>
      <c r="F30" s="536">
        <v>0</v>
      </c>
      <c r="G30" s="536">
        <v>3</v>
      </c>
      <c r="H30" s="536">
        <v>0</v>
      </c>
      <c r="I30" s="536">
        <v>0</v>
      </c>
      <c r="J30" s="536">
        <v>0</v>
      </c>
      <c r="K30" s="536">
        <v>0</v>
      </c>
      <c r="L30" s="536">
        <v>0</v>
      </c>
      <c r="M30" s="536">
        <v>2</v>
      </c>
      <c r="N30" s="537">
        <f t="shared" si="0"/>
        <v>0</v>
      </c>
      <c r="O30" s="537">
        <f t="shared" si="10"/>
        <v>5</v>
      </c>
      <c r="P30" s="538" t="s">
        <v>1216</v>
      </c>
    </row>
    <row r="31" spans="1:16" ht="24">
      <c r="A31" s="585" t="s">
        <v>1185</v>
      </c>
      <c r="B31" s="529">
        <v>0</v>
      </c>
      <c r="C31" s="529">
        <v>0</v>
      </c>
      <c r="D31" s="529">
        <v>0</v>
      </c>
      <c r="E31" s="529">
        <v>1</v>
      </c>
      <c r="F31" s="529">
        <v>0</v>
      </c>
      <c r="G31" s="529">
        <v>2</v>
      </c>
      <c r="H31" s="529">
        <v>0</v>
      </c>
      <c r="I31" s="529">
        <v>0</v>
      </c>
      <c r="J31" s="529">
        <v>0</v>
      </c>
      <c r="K31" s="529">
        <v>0</v>
      </c>
      <c r="L31" s="529">
        <v>0</v>
      </c>
      <c r="M31" s="529">
        <v>2</v>
      </c>
      <c r="N31" s="530">
        <f t="shared" si="0"/>
        <v>0</v>
      </c>
      <c r="O31" s="582">
        <f t="shared" ref="O31:O42" si="11">SUM(C31+E31+G31+I31+K31+M31)</f>
        <v>5</v>
      </c>
      <c r="P31" s="584" t="s">
        <v>1217</v>
      </c>
    </row>
    <row r="32" spans="1:16" ht="24">
      <c r="A32" s="539" t="s">
        <v>1186</v>
      </c>
      <c r="B32" s="536">
        <v>0</v>
      </c>
      <c r="C32" s="536">
        <v>0</v>
      </c>
      <c r="D32" s="536">
        <v>0</v>
      </c>
      <c r="E32" s="536">
        <v>0</v>
      </c>
      <c r="F32" s="536">
        <v>6</v>
      </c>
      <c r="G32" s="536">
        <v>3</v>
      </c>
      <c r="H32" s="536">
        <v>0</v>
      </c>
      <c r="I32" s="536">
        <v>0</v>
      </c>
      <c r="J32" s="536">
        <v>0</v>
      </c>
      <c r="K32" s="536">
        <v>0</v>
      </c>
      <c r="L32" s="536">
        <v>0</v>
      </c>
      <c r="M32" s="536">
        <v>0</v>
      </c>
      <c r="N32" s="537">
        <f t="shared" si="0"/>
        <v>6</v>
      </c>
      <c r="O32" s="537">
        <f t="shared" si="11"/>
        <v>3</v>
      </c>
      <c r="P32" s="538" t="s">
        <v>1218</v>
      </c>
    </row>
    <row r="33" spans="1:16" ht="24">
      <c r="A33" s="585" t="s">
        <v>1187</v>
      </c>
      <c r="B33" s="529">
        <v>0</v>
      </c>
      <c r="C33" s="529">
        <v>1</v>
      </c>
      <c r="D33" s="529">
        <v>3</v>
      </c>
      <c r="E33" s="529">
        <v>4</v>
      </c>
      <c r="F33" s="529">
        <v>19</v>
      </c>
      <c r="G33" s="529">
        <v>14</v>
      </c>
      <c r="H33" s="529">
        <v>0</v>
      </c>
      <c r="I33" s="529">
        <v>0</v>
      </c>
      <c r="J33" s="529">
        <v>0</v>
      </c>
      <c r="K33" s="529">
        <v>0</v>
      </c>
      <c r="L33" s="529">
        <v>29</v>
      </c>
      <c r="M33" s="529">
        <v>7</v>
      </c>
      <c r="N33" s="530">
        <f t="shared" si="0"/>
        <v>51</v>
      </c>
      <c r="O33" s="582">
        <f t="shared" ref="O33:O34" si="12">SUM(C33+E33+G33+I33+K33+M33)</f>
        <v>26</v>
      </c>
      <c r="P33" s="584" t="s">
        <v>1219</v>
      </c>
    </row>
    <row r="34" spans="1:16" ht="12.75">
      <c r="A34" s="539" t="s">
        <v>1188</v>
      </c>
      <c r="B34" s="536">
        <v>13</v>
      </c>
      <c r="C34" s="536">
        <v>0</v>
      </c>
      <c r="D34" s="536">
        <v>19</v>
      </c>
      <c r="E34" s="536">
        <v>1</v>
      </c>
      <c r="F34" s="536">
        <v>5</v>
      </c>
      <c r="G34" s="536">
        <v>2</v>
      </c>
      <c r="H34" s="536">
        <v>0</v>
      </c>
      <c r="I34" s="536">
        <v>0</v>
      </c>
      <c r="J34" s="536">
        <v>0</v>
      </c>
      <c r="K34" s="536">
        <v>0</v>
      </c>
      <c r="L34" s="536">
        <v>0</v>
      </c>
      <c r="M34" s="536">
        <v>0</v>
      </c>
      <c r="N34" s="537">
        <f t="shared" si="0"/>
        <v>37</v>
      </c>
      <c r="O34" s="537">
        <f t="shared" si="12"/>
        <v>3</v>
      </c>
      <c r="P34" s="538" t="s">
        <v>1220</v>
      </c>
    </row>
    <row r="35" spans="1:16" ht="12.75">
      <c r="A35" s="585" t="s">
        <v>1189</v>
      </c>
      <c r="B35" s="529">
        <v>0</v>
      </c>
      <c r="C35" s="529">
        <v>0</v>
      </c>
      <c r="D35" s="529">
        <v>0</v>
      </c>
      <c r="E35" s="529">
        <v>0</v>
      </c>
      <c r="F35" s="529">
        <v>4</v>
      </c>
      <c r="G35" s="529">
        <v>1</v>
      </c>
      <c r="H35" s="529">
        <v>0</v>
      </c>
      <c r="I35" s="529">
        <v>0</v>
      </c>
      <c r="J35" s="529">
        <v>0</v>
      </c>
      <c r="K35" s="529">
        <v>0</v>
      </c>
      <c r="L35" s="529">
        <v>1</v>
      </c>
      <c r="M35" s="529">
        <v>1</v>
      </c>
      <c r="N35" s="530">
        <f t="shared" si="0"/>
        <v>5</v>
      </c>
      <c r="O35" s="582">
        <f t="shared" ref="O35:O36" si="13">SUM(C35+E35+G35+I35+K35+M35)</f>
        <v>2</v>
      </c>
      <c r="P35" s="584" t="s">
        <v>1221</v>
      </c>
    </row>
    <row r="36" spans="1:16" ht="12.75">
      <c r="A36" s="539" t="s">
        <v>1190</v>
      </c>
      <c r="B36" s="536">
        <v>0</v>
      </c>
      <c r="C36" s="536">
        <v>0</v>
      </c>
      <c r="D36" s="536">
        <v>0</v>
      </c>
      <c r="E36" s="536">
        <v>1</v>
      </c>
      <c r="F36" s="536">
        <v>7</v>
      </c>
      <c r="G36" s="536">
        <v>3</v>
      </c>
      <c r="H36" s="536">
        <v>0</v>
      </c>
      <c r="I36" s="536">
        <v>0</v>
      </c>
      <c r="J36" s="536">
        <v>0</v>
      </c>
      <c r="K36" s="536">
        <v>0</v>
      </c>
      <c r="L36" s="536">
        <v>148</v>
      </c>
      <c r="M36" s="536">
        <v>12</v>
      </c>
      <c r="N36" s="537">
        <f t="shared" si="0"/>
        <v>155</v>
      </c>
      <c r="O36" s="537">
        <f t="shared" si="13"/>
        <v>16</v>
      </c>
      <c r="P36" s="538" t="s">
        <v>1222</v>
      </c>
    </row>
    <row r="37" spans="1:16" ht="18" customHeight="1">
      <c r="A37" s="585" t="s">
        <v>1191</v>
      </c>
      <c r="B37" s="529">
        <v>4</v>
      </c>
      <c r="C37" s="529">
        <v>2</v>
      </c>
      <c r="D37" s="529">
        <v>14</v>
      </c>
      <c r="E37" s="529">
        <v>7</v>
      </c>
      <c r="F37" s="529">
        <v>52</v>
      </c>
      <c r="G37" s="529">
        <v>9</v>
      </c>
      <c r="H37" s="529">
        <v>0</v>
      </c>
      <c r="I37" s="529">
        <v>0</v>
      </c>
      <c r="J37" s="529">
        <v>0</v>
      </c>
      <c r="K37" s="529">
        <v>0</v>
      </c>
      <c r="L37" s="529">
        <v>11</v>
      </c>
      <c r="M37" s="529">
        <v>8</v>
      </c>
      <c r="N37" s="530">
        <f t="shared" si="0"/>
        <v>81</v>
      </c>
      <c r="O37" s="582">
        <f t="shared" ref="O37:O38" si="14">SUM(C37+E37+G37+I37+K37+M37)</f>
        <v>26</v>
      </c>
      <c r="P37" s="584" t="s">
        <v>1223</v>
      </c>
    </row>
    <row r="38" spans="1:16" ht="24">
      <c r="A38" s="539" t="s">
        <v>1192</v>
      </c>
      <c r="B38" s="536">
        <v>0</v>
      </c>
      <c r="C38" s="536">
        <v>1</v>
      </c>
      <c r="D38" s="536">
        <v>0</v>
      </c>
      <c r="E38" s="536">
        <v>1</v>
      </c>
      <c r="F38" s="536">
        <v>9</v>
      </c>
      <c r="G38" s="536">
        <v>5</v>
      </c>
      <c r="H38" s="536">
        <v>0</v>
      </c>
      <c r="I38" s="536">
        <v>0</v>
      </c>
      <c r="J38" s="536">
        <v>0</v>
      </c>
      <c r="K38" s="536">
        <v>0</v>
      </c>
      <c r="L38" s="536">
        <v>3</v>
      </c>
      <c r="M38" s="536">
        <v>0</v>
      </c>
      <c r="N38" s="537">
        <f t="shared" si="0"/>
        <v>12</v>
      </c>
      <c r="O38" s="537">
        <f t="shared" si="14"/>
        <v>7</v>
      </c>
      <c r="P38" s="538" t="s">
        <v>1224</v>
      </c>
    </row>
    <row r="39" spans="1:16" ht="12.75">
      <c r="A39" s="585" t="s">
        <v>1193</v>
      </c>
      <c r="B39" s="529">
        <v>0</v>
      </c>
      <c r="C39" s="529">
        <v>1</v>
      </c>
      <c r="D39" s="529">
        <v>0</v>
      </c>
      <c r="E39" s="529">
        <v>1</v>
      </c>
      <c r="F39" s="529">
        <v>7</v>
      </c>
      <c r="G39" s="529">
        <v>12</v>
      </c>
      <c r="H39" s="529">
        <v>0</v>
      </c>
      <c r="I39" s="529">
        <v>0</v>
      </c>
      <c r="J39" s="529">
        <v>0</v>
      </c>
      <c r="K39" s="529">
        <v>0</v>
      </c>
      <c r="L39" s="529">
        <v>0</v>
      </c>
      <c r="M39" s="529">
        <v>3</v>
      </c>
      <c r="N39" s="530">
        <f t="shared" si="0"/>
        <v>7</v>
      </c>
      <c r="O39" s="582">
        <f t="shared" ref="O39:O40" si="15">SUM(C39+E39+G39+I39+K39+M39)</f>
        <v>17</v>
      </c>
      <c r="P39" s="584" t="s">
        <v>468</v>
      </c>
    </row>
    <row r="40" spans="1:16" ht="12.75">
      <c r="A40" s="539" t="s">
        <v>1194</v>
      </c>
      <c r="B40" s="536">
        <v>0</v>
      </c>
      <c r="C40" s="536">
        <v>0</v>
      </c>
      <c r="D40" s="536">
        <v>0</v>
      </c>
      <c r="E40" s="536">
        <v>1</v>
      </c>
      <c r="F40" s="536">
        <v>3</v>
      </c>
      <c r="G40" s="536">
        <v>1</v>
      </c>
      <c r="H40" s="536">
        <v>0</v>
      </c>
      <c r="I40" s="536">
        <v>0</v>
      </c>
      <c r="J40" s="536">
        <v>0</v>
      </c>
      <c r="K40" s="536">
        <v>0</v>
      </c>
      <c r="L40" s="536">
        <v>0</v>
      </c>
      <c r="M40" s="536">
        <v>0</v>
      </c>
      <c r="N40" s="537">
        <f t="shared" si="0"/>
        <v>3</v>
      </c>
      <c r="O40" s="537">
        <f t="shared" si="15"/>
        <v>2</v>
      </c>
      <c r="P40" s="538" t="s">
        <v>1225</v>
      </c>
    </row>
    <row r="41" spans="1:16" ht="18" customHeight="1">
      <c r="A41" s="760" t="s">
        <v>1195</v>
      </c>
      <c r="B41" s="819">
        <v>0</v>
      </c>
      <c r="C41" s="819">
        <v>0</v>
      </c>
      <c r="D41" s="819">
        <v>1</v>
      </c>
      <c r="E41" s="819">
        <v>5</v>
      </c>
      <c r="F41" s="819">
        <v>56</v>
      </c>
      <c r="G41" s="819">
        <v>13</v>
      </c>
      <c r="H41" s="819">
        <v>0</v>
      </c>
      <c r="I41" s="819">
        <v>0</v>
      </c>
      <c r="J41" s="819">
        <v>0</v>
      </c>
      <c r="K41" s="819">
        <v>0</v>
      </c>
      <c r="L41" s="819">
        <v>23</v>
      </c>
      <c r="M41" s="819">
        <v>5</v>
      </c>
      <c r="N41" s="530">
        <f t="shared" si="0"/>
        <v>80</v>
      </c>
      <c r="O41" s="582">
        <f t="shared" si="11"/>
        <v>23</v>
      </c>
      <c r="P41" s="583" t="s">
        <v>1226</v>
      </c>
    </row>
    <row r="42" spans="1:16" ht="18" customHeight="1">
      <c r="A42" s="822" t="s">
        <v>920</v>
      </c>
      <c r="B42" s="536">
        <v>0</v>
      </c>
      <c r="C42" s="536">
        <v>0</v>
      </c>
      <c r="D42" s="536">
        <v>0</v>
      </c>
      <c r="E42" s="536">
        <v>0</v>
      </c>
      <c r="F42" s="536">
        <v>3</v>
      </c>
      <c r="G42" s="536">
        <v>0</v>
      </c>
      <c r="H42" s="536">
        <v>0</v>
      </c>
      <c r="I42" s="536">
        <v>0</v>
      </c>
      <c r="J42" s="536">
        <v>0</v>
      </c>
      <c r="K42" s="536">
        <v>0</v>
      </c>
      <c r="L42" s="536">
        <v>1</v>
      </c>
      <c r="M42" s="536">
        <v>0</v>
      </c>
      <c r="N42" s="537">
        <f t="shared" si="0"/>
        <v>4</v>
      </c>
      <c r="O42" s="537">
        <f t="shared" si="11"/>
        <v>0</v>
      </c>
      <c r="P42" s="538" t="s">
        <v>1227</v>
      </c>
    </row>
    <row r="43" spans="1:16" ht="18" customHeight="1">
      <c r="A43" s="803" t="s">
        <v>851</v>
      </c>
      <c r="B43" s="529">
        <v>0</v>
      </c>
      <c r="C43" s="529">
        <v>1</v>
      </c>
      <c r="D43" s="529">
        <v>0</v>
      </c>
      <c r="E43" s="529">
        <v>1</v>
      </c>
      <c r="F43" s="529">
        <v>2</v>
      </c>
      <c r="G43" s="529">
        <v>3</v>
      </c>
      <c r="H43" s="529">
        <v>0</v>
      </c>
      <c r="I43" s="529">
        <v>0</v>
      </c>
      <c r="J43" s="529">
        <v>0</v>
      </c>
      <c r="K43" s="529">
        <v>0</v>
      </c>
      <c r="L43" s="529">
        <v>0</v>
      </c>
      <c r="M43" s="529">
        <v>2</v>
      </c>
      <c r="N43" s="530">
        <f t="shared" si="0"/>
        <v>2</v>
      </c>
      <c r="O43" s="582">
        <f t="shared" ref="O43:O44" si="16">SUM(C43+E43+G43+I43+K43+M43)</f>
        <v>7</v>
      </c>
      <c r="P43" s="583" t="s">
        <v>1228</v>
      </c>
    </row>
    <row r="44" spans="1:16" ht="12.75">
      <c r="A44" s="539" t="s">
        <v>1196</v>
      </c>
      <c r="B44" s="536">
        <v>0</v>
      </c>
      <c r="C44" s="536">
        <v>0</v>
      </c>
      <c r="D44" s="536">
        <v>0</v>
      </c>
      <c r="E44" s="536">
        <v>0</v>
      </c>
      <c r="F44" s="536">
        <v>1</v>
      </c>
      <c r="G44" s="536">
        <v>0</v>
      </c>
      <c r="H44" s="536">
        <v>0</v>
      </c>
      <c r="I44" s="536">
        <v>0</v>
      </c>
      <c r="J44" s="536">
        <v>0</v>
      </c>
      <c r="K44" s="536">
        <v>0</v>
      </c>
      <c r="L44" s="536">
        <v>0</v>
      </c>
      <c r="M44" s="536">
        <v>0</v>
      </c>
      <c r="N44" s="537">
        <f t="shared" si="0"/>
        <v>1</v>
      </c>
      <c r="O44" s="537">
        <f t="shared" si="16"/>
        <v>0</v>
      </c>
      <c r="P44" s="538" t="s">
        <v>1229</v>
      </c>
    </row>
    <row r="45" spans="1:16" ht="12.75">
      <c r="A45" s="585" t="s">
        <v>431</v>
      </c>
      <c r="B45" s="529">
        <v>0</v>
      </c>
      <c r="C45" s="529">
        <v>0</v>
      </c>
      <c r="D45" s="529">
        <v>0</v>
      </c>
      <c r="E45" s="529">
        <v>4</v>
      </c>
      <c r="F45" s="529">
        <v>1</v>
      </c>
      <c r="G45" s="529">
        <v>1</v>
      </c>
      <c r="H45" s="529">
        <v>0</v>
      </c>
      <c r="I45" s="529">
        <v>0</v>
      </c>
      <c r="J45" s="529">
        <v>0</v>
      </c>
      <c r="K45" s="529">
        <v>0</v>
      </c>
      <c r="L45" s="529">
        <v>2</v>
      </c>
      <c r="M45" s="529">
        <v>1</v>
      </c>
      <c r="N45" s="530">
        <f t="shared" si="0"/>
        <v>3</v>
      </c>
      <c r="O45" s="582">
        <f t="shared" ref="O45" si="17">SUM(C45+E45+G45+I45+K45+M45)</f>
        <v>6</v>
      </c>
      <c r="P45" s="584" t="s">
        <v>478</v>
      </c>
    </row>
    <row r="46" spans="1:16" ht="21" customHeight="1">
      <c r="A46" s="782" t="s">
        <v>431</v>
      </c>
      <c r="B46" s="541">
        <f t="shared" ref="B46:O46" si="18">SUM(B10:B45)</f>
        <v>18</v>
      </c>
      <c r="C46" s="541">
        <f t="shared" si="18"/>
        <v>10</v>
      </c>
      <c r="D46" s="541">
        <f t="shared" si="18"/>
        <v>52</v>
      </c>
      <c r="E46" s="541">
        <f t="shared" si="18"/>
        <v>65</v>
      </c>
      <c r="F46" s="541">
        <f t="shared" si="18"/>
        <v>692</v>
      </c>
      <c r="G46" s="541">
        <f t="shared" si="18"/>
        <v>263</v>
      </c>
      <c r="H46" s="541">
        <f t="shared" si="18"/>
        <v>0</v>
      </c>
      <c r="I46" s="541">
        <f t="shared" si="18"/>
        <v>0</v>
      </c>
      <c r="J46" s="541">
        <f t="shared" si="18"/>
        <v>0</v>
      </c>
      <c r="K46" s="541">
        <f t="shared" si="18"/>
        <v>0</v>
      </c>
      <c r="L46" s="541">
        <f t="shared" si="18"/>
        <v>408</v>
      </c>
      <c r="M46" s="541">
        <f t="shared" si="18"/>
        <v>83</v>
      </c>
      <c r="N46" s="541">
        <f t="shared" si="18"/>
        <v>1170</v>
      </c>
      <c r="O46" s="541">
        <f t="shared" si="18"/>
        <v>421</v>
      </c>
      <c r="P46" s="542" t="s">
        <v>9</v>
      </c>
    </row>
  </sheetData>
  <mergeCells count="20">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 ref="H7:I7"/>
    <mergeCell ref="J7:K7"/>
    <mergeCell ref="L7:M7"/>
    <mergeCell ref="N7:O7"/>
  </mergeCells>
  <printOptions horizontalCentered="1" verticalCentered="1"/>
  <pageMargins left="0" right="0" top="0" bottom="0" header="0" footer="0"/>
  <pageSetup paperSize="9" scale="85" orientation="landscape" r:id="rId1"/>
  <headerFooter alignWithMargins="0"/>
  <rowBreaks count="1" manualBreakCount="1">
    <brk id="36" max="15"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showGridLines="0" rightToLeft="1" view="pageBreakPreview" zoomScaleNormal="100" zoomScaleSheetLayoutView="100" workbookViewId="0">
      <selection activeCell="A7" sqref="A7:A11"/>
    </sheetView>
  </sheetViews>
  <sheetFormatPr defaultRowHeight="12.75"/>
  <cols>
    <col min="1" max="1" width="23.140625" style="91" customWidth="1"/>
    <col min="2" max="13" width="7.42578125" style="91" customWidth="1"/>
    <col min="14" max="14" width="27" style="91" customWidth="1"/>
    <col min="15" max="16384" width="9.140625" style="91"/>
  </cols>
  <sheetData>
    <row r="1" spans="1:23" s="102" customFormat="1" ht="21.95" customHeight="1">
      <c r="A1" s="1278" t="s">
        <v>981</v>
      </c>
      <c r="B1" s="1278"/>
      <c r="C1" s="1278"/>
      <c r="D1" s="1278"/>
      <c r="E1" s="1278"/>
      <c r="F1" s="1278"/>
      <c r="G1" s="1278"/>
      <c r="H1" s="1278"/>
      <c r="I1" s="1278"/>
      <c r="J1" s="1278"/>
      <c r="K1" s="1278"/>
      <c r="L1" s="1278"/>
      <c r="M1" s="1278"/>
      <c r="N1" s="1278"/>
      <c r="O1" s="169"/>
      <c r="P1" s="169"/>
      <c r="Q1" s="169"/>
      <c r="R1" s="169"/>
      <c r="S1" s="169"/>
      <c r="T1" s="169"/>
      <c r="U1" s="169"/>
      <c r="V1" s="101"/>
      <c r="W1" s="170"/>
    </row>
    <row r="2" spans="1:23" s="103" customFormat="1" ht="18" customHeight="1">
      <c r="A2" s="1278" t="s">
        <v>1161</v>
      </c>
      <c r="B2" s="1278"/>
      <c r="C2" s="1278"/>
      <c r="D2" s="1278"/>
      <c r="E2" s="1278"/>
      <c r="F2" s="1278"/>
      <c r="G2" s="1278"/>
      <c r="H2" s="1278"/>
      <c r="I2" s="1278"/>
      <c r="J2" s="1278"/>
      <c r="K2" s="1278"/>
      <c r="L2" s="1278"/>
      <c r="M2" s="1278"/>
      <c r="N2" s="1278"/>
      <c r="O2" s="169"/>
      <c r="P2" s="169"/>
      <c r="Q2" s="169"/>
      <c r="R2" s="169"/>
      <c r="S2" s="169"/>
      <c r="T2" s="169"/>
      <c r="U2" s="169"/>
      <c r="V2" s="169"/>
      <c r="W2" s="169"/>
    </row>
    <row r="3" spans="1:23" s="99" customFormat="1" ht="35.25" customHeight="1">
      <c r="A3" s="1244" t="s">
        <v>1142</v>
      </c>
      <c r="B3" s="1245"/>
      <c r="C3" s="1245"/>
      <c r="D3" s="1245"/>
      <c r="E3" s="1245"/>
      <c r="F3" s="1245"/>
      <c r="G3" s="1245"/>
      <c r="H3" s="1245"/>
      <c r="I3" s="1245"/>
      <c r="J3" s="1245"/>
      <c r="K3" s="1245"/>
      <c r="L3" s="1245"/>
      <c r="M3" s="1245"/>
      <c r="N3" s="1245"/>
      <c r="O3" s="152"/>
      <c r="P3" s="152"/>
      <c r="Q3" s="152"/>
      <c r="R3" s="152"/>
      <c r="S3" s="152"/>
      <c r="T3" s="152"/>
      <c r="U3" s="152"/>
      <c r="V3" s="152"/>
      <c r="W3" s="152"/>
    </row>
    <row r="4" spans="1:23" s="98" customFormat="1" ht="15.75">
      <c r="A4" s="960" t="s">
        <v>1162</v>
      </c>
      <c r="B4" s="960"/>
      <c r="C4" s="960"/>
      <c r="D4" s="960"/>
      <c r="E4" s="960"/>
      <c r="F4" s="960"/>
      <c r="G4" s="960"/>
      <c r="H4" s="960"/>
      <c r="I4" s="960"/>
      <c r="J4" s="960"/>
      <c r="K4" s="960"/>
      <c r="L4" s="960"/>
      <c r="M4" s="960"/>
      <c r="N4" s="960"/>
      <c r="O4" s="154"/>
      <c r="P4" s="154"/>
      <c r="Q4" s="154"/>
      <c r="R4" s="154"/>
      <c r="S4" s="154"/>
      <c r="T4" s="154"/>
      <c r="U4" s="154"/>
      <c r="V4" s="154"/>
      <c r="W4" s="154"/>
    </row>
    <row r="5" spans="1:23" s="98" customFormat="1" ht="15.75">
      <c r="A5" s="284"/>
      <c r="B5" s="284"/>
      <c r="C5" s="284"/>
      <c r="D5" s="284"/>
      <c r="E5" s="284"/>
      <c r="F5" s="284"/>
      <c r="G5" s="284"/>
      <c r="H5" s="284"/>
      <c r="I5" s="284"/>
      <c r="J5" s="284"/>
      <c r="K5" s="284"/>
      <c r="L5" s="284"/>
      <c r="M5" s="284"/>
      <c r="N5" s="284"/>
      <c r="O5" s="284"/>
      <c r="P5" s="154"/>
      <c r="Q5" s="154"/>
      <c r="R5" s="154"/>
      <c r="S5" s="154"/>
      <c r="T5" s="154"/>
      <c r="U5" s="154"/>
      <c r="V5" s="154"/>
      <c r="W5" s="154"/>
    </row>
    <row r="6" spans="1:23" s="98" customFormat="1" ht="20.100000000000001" customHeight="1">
      <c r="A6" s="14" t="s">
        <v>1385</v>
      </c>
      <c r="B6" s="14"/>
      <c r="C6" s="14"/>
      <c r="D6" s="14"/>
      <c r="E6" s="14"/>
      <c r="F6" s="14"/>
      <c r="G6" s="14"/>
      <c r="H6" s="14"/>
      <c r="I6" s="14"/>
      <c r="J6" s="14"/>
      <c r="K6" s="14"/>
      <c r="L6" s="14"/>
      <c r="M6" s="14"/>
      <c r="N6" s="144" t="s">
        <v>1384</v>
      </c>
    </row>
    <row r="7" spans="1:23" s="293" customFormat="1" ht="18" customHeight="1" thickBot="1">
      <c r="A7" s="1282" t="s">
        <v>602</v>
      </c>
      <c r="B7" s="910" t="s">
        <v>821</v>
      </c>
      <c r="C7" s="1125"/>
      <c r="D7" s="1125"/>
      <c r="E7" s="911"/>
      <c r="F7" s="910" t="s">
        <v>1006</v>
      </c>
      <c r="G7" s="1125"/>
      <c r="H7" s="1125"/>
      <c r="I7" s="911"/>
      <c r="J7" s="910" t="s">
        <v>1157</v>
      </c>
      <c r="K7" s="1125"/>
      <c r="L7" s="1125"/>
      <c r="M7" s="911"/>
      <c r="N7" s="1279" t="s">
        <v>936</v>
      </c>
      <c r="O7" s="292"/>
    </row>
    <row r="8" spans="1:23" s="293" customFormat="1" ht="28.5" customHeight="1" thickTop="1" thickBot="1">
      <c r="A8" s="1283"/>
      <c r="B8" s="1272" t="s">
        <v>980</v>
      </c>
      <c r="C8" s="1273"/>
      <c r="D8" s="1272" t="s">
        <v>982</v>
      </c>
      <c r="E8" s="1273"/>
      <c r="F8" s="1272" t="s">
        <v>980</v>
      </c>
      <c r="G8" s="1273"/>
      <c r="H8" s="1229" t="s">
        <v>982</v>
      </c>
      <c r="I8" s="1229"/>
      <c r="J8" s="1272" t="s">
        <v>980</v>
      </c>
      <c r="K8" s="1273"/>
      <c r="L8" s="1229" t="s">
        <v>982</v>
      </c>
      <c r="M8" s="1229"/>
      <c r="N8" s="1280"/>
      <c r="O8" s="292"/>
    </row>
    <row r="9" spans="1:23" s="293" customFormat="1" ht="24" customHeight="1" thickTop="1" thickBot="1">
      <c r="A9" s="1283"/>
      <c r="B9" s="1274" t="s">
        <v>935</v>
      </c>
      <c r="C9" s="1275"/>
      <c r="D9" s="1274" t="s">
        <v>442</v>
      </c>
      <c r="E9" s="1275"/>
      <c r="F9" s="1274" t="s">
        <v>935</v>
      </c>
      <c r="G9" s="1275"/>
      <c r="H9" s="1274" t="s">
        <v>442</v>
      </c>
      <c r="I9" s="1275"/>
      <c r="J9" s="1274" t="s">
        <v>935</v>
      </c>
      <c r="K9" s="1275"/>
      <c r="L9" s="1274" t="s">
        <v>442</v>
      </c>
      <c r="M9" s="1275"/>
      <c r="N9" s="1280"/>
      <c r="O9" s="292"/>
    </row>
    <row r="10" spans="1:23" s="293" customFormat="1" ht="14.25" customHeight="1" thickTop="1" thickBot="1">
      <c r="A10" s="1283"/>
      <c r="B10" s="47" t="s">
        <v>429</v>
      </c>
      <c r="C10" s="47" t="s">
        <v>428</v>
      </c>
      <c r="D10" s="47" t="s">
        <v>429</v>
      </c>
      <c r="E10" s="47" t="s">
        <v>428</v>
      </c>
      <c r="F10" s="47" t="s">
        <v>429</v>
      </c>
      <c r="G10" s="47" t="s">
        <v>428</v>
      </c>
      <c r="H10" s="47" t="s">
        <v>429</v>
      </c>
      <c r="I10" s="47" t="s">
        <v>428</v>
      </c>
      <c r="J10" s="47" t="s">
        <v>429</v>
      </c>
      <c r="K10" s="47" t="s">
        <v>428</v>
      </c>
      <c r="L10" s="47" t="s">
        <v>429</v>
      </c>
      <c r="M10" s="47" t="s">
        <v>428</v>
      </c>
      <c r="N10" s="1280"/>
      <c r="O10" s="292"/>
    </row>
    <row r="11" spans="1:23" s="293" customFormat="1" ht="14.25" customHeight="1" thickTop="1">
      <c r="A11" s="1284"/>
      <c r="B11" s="665" t="s">
        <v>12</v>
      </c>
      <c r="C11" s="665" t="s">
        <v>13</v>
      </c>
      <c r="D11" s="665" t="s">
        <v>12</v>
      </c>
      <c r="E11" s="665" t="s">
        <v>13</v>
      </c>
      <c r="F11" s="665" t="s">
        <v>12</v>
      </c>
      <c r="G11" s="665" t="s">
        <v>13</v>
      </c>
      <c r="H11" s="665" t="s">
        <v>12</v>
      </c>
      <c r="I11" s="665" t="s">
        <v>13</v>
      </c>
      <c r="J11" s="289" t="s">
        <v>12</v>
      </c>
      <c r="K11" s="289" t="s">
        <v>13</v>
      </c>
      <c r="L11" s="289" t="s">
        <v>12</v>
      </c>
      <c r="M11" s="289" t="s">
        <v>13</v>
      </c>
      <c r="N11" s="1281"/>
      <c r="O11" s="292"/>
    </row>
    <row r="12" spans="1:23" s="98" customFormat="1" ht="36" customHeight="1" thickBot="1">
      <c r="A12" s="672" t="s">
        <v>441</v>
      </c>
      <c r="B12" s="443">
        <v>4</v>
      </c>
      <c r="C12" s="443">
        <v>1</v>
      </c>
      <c r="D12" s="443">
        <v>5</v>
      </c>
      <c r="E12" s="443">
        <v>1</v>
      </c>
      <c r="F12" s="443">
        <v>8</v>
      </c>
      <c r="G12" s="443">
        <v>2</v>
      </c>
      <c r="H12" s="443">
        <v>0</v>
      </c>
      <c r="I12" s="443">
        <v>1</v>
      </c>
      <c r="J12" s="443">
        <v>4</v>
      </c>
      <c r="K12" s="443">
        <v>3</v>
      </c>
      <c r="L12" s="443">
        <v>0</v>
      </c>
      <c r="M12" s="443">
        <v>0</v>
      </c>
      <c r="N12" s="683" t="s">
        <v>440</v>
      </c>
      <c r="O12" s="291"/>
      <c r="P12" s="682"/>
    </row>
    <row r="13" spans="1:23" s="98" customFormat="1" ht="36" customHeight="1" thickTop="1" thickBot="1">
      <c r="A13" s="673" t="s">
        <v>439</v>
      </c>
      <c r="B13" s="444">
        <v>6</v>
      </c>
      <c r="C13" s="444">
        <v>8</v>
      </c>
      <c r="D13" s="444">
        <v>14</v>
      </c>
      <c r="E13" s="444">
        <v>5</v>
      </c>
      <c r="F13" s="444">
        <v>27</v>
      </c>
      <c r="G13" s="444">
        <v>20</v>
      </c>
      <c r="H13" s="444">
        <v>10</v>
      </c>
      <c r="I13" s="444">
        <v>6</v>
      </c>
      <c r="J13" s="444">
        <v>14</v>
      </c>
      <c r="K13" s="444">
        <v>29</v>
      </c>
      <c r="L13" s="444">
        <v>9</v>
      </c>
      <c r="M13" s="444">
        <v>16</v>
      </c>
      <c r="N13" s="684" t="s">
        <v>438</v>
      </c>
      <c r="O13" s="291"/>
    </row>
    <row r="14" spans="1:23" s="98" customFormat="1" ht="36" customHeight="1" thickTop="1" thickBot="1">
      <c r="A14" s="672" t="s">
        <v>437</v>
      </c>
      <c r="B14" s="445">
        <v>96</v>
      </c>
      <c r="C14" s="445">
        <v>33</v>
      </c>
      <c r="D14" s="445">
        <v>64</v>
      </c>
      <c r="E14" s="445">
        <v>19</v>
      </c>
      <c r="F14" s="445">
        <v>329</v>
      </c>
      <c r="G14" s="445">
        <v>115</v>
      </c>
      <c r="H14" s="445">
        <v>95</v>
      </c>
      <c r="I14" s="445">
        <v>15</v>
      </c>
      <c r="J14" s="445">
        <v>131</v>
      </c>
      <c r="K14" s="445">
        <v>42</v>
      </c>
      <c r="L14" s="445">
        <v>53</v>
      </c>
      <c r="M14" s="445">
        <v>26</v>
      </c>
      <c r="N14" s="685" t="s">
        <v>436</v>
      </c>
      <c r="O14" s="291"/>
    </row>
    <row r="15" spans="1:23" s="98" customFormat="1" ht="36" customHeight="1" thickTop="1" thickBot="1">
      <c r="A15" s="673" t="s">
        <v>435</v>
      </c>
      <c r="B15" s="444">
        <v>0</v>
      </c>
      <c r="C15" s="444">
        <v>0</v>
      </c>
      <c r="D15" s="444">
        <v>0</v>
      </c>
      <c r="E15" s="444">
        <v>0</v>
      </c>
      <c r="F15" s="444">
        <v>0</v>
      </c>
      <c r="G15" s="444">
        <v>0</v>
      </c>
      <c r="H15" s="444">
        <v>0</v>
      </c>
      <c r="I15" s="444">
        <v>0</v>
      </c>
      <c r="J15" s="444">
        <v>0</v>
      </c>
      <c r="K15" s="444">
        <v>0</v>
      </c>
      <c r="L15" s="444">
        <v>0</v>
      </c>
      <c r="M15" s="444">
        <v>0</v>
      </c>
      <c r="N15" s="684" t="s">
        <v>434</v>
      </c>
      <c r="O15" s="291"/>
    </row>
    <row r="16" spans="1:23" s="98" customFormat="1" ht="36" customHeight="1" thickTop="1" thickBot="1">
      <c r="A16" s="672" t="s">
        <v>433</v>
      </c>
      <c r="B16" s="445">
        <v>0</v>
      </c>
      <c r="C16" s="445">
        <v>0</v>
      </c>
      <c r="D16" s="445">
        <v>0</v>
      </c>
      <c r="E16" s="445">
        <v>0</v>
      </c>
      <c r="F16" s="445">
        <v>0</v>
      </c>
      <c r="G16" s="445">
        <v>0</v>
      </c>
      <c r="H16" s="445">
        <v>0</v>
      </c>
      <c r="I16" s="445">
        <v>0</v>
      </c>
      <c r="J16" s="445">
        <v>0</v>
      </c>
      <c r="K16" s="445">
        <v>0</v>
      </c>
      <c r="L16" s="445">
        <v>0</v>
      </c>
      <c r="M16" s="445">
        <v>0</v>
      </c>
      <c r="N16" s="685" t="s">
        <v>432</v>
      </c>
      <c r="O16" s="291"/>
    </row>
    <row r="17" spans="1:15" s="98" customFormat="1" ht="36" customHeight="1" thickTop="1">
      <c r="A17" s="674" t="s">
        <v>973</v>
      </c>
      <c r="B17" s="446">
        <v>131</v>
      </c>
      <c r="C17" s="446">
        <v>16</v>
      </c>
      <c r="D17" s="446">
        <v>1</v>
      </c>
      <c r="E17" s="446">
        <v>1</v>
      </c>
      <c r="F17" s="446">
        <v>194</v>
      </c>
      <c r="G17" s="446">
        <v>28</v>
      </c>
      <c r="H17" s="446">
        <v>32</v>
      </c>
      <c r="I17" s="446">
        <v>3</v>
      </c>
      <c r="J17" s="446">
        <v>388</v>
      </c>
      <c r="K17" s="446">
        <v>87</v>
      </c>
      <c r="L17" s="446">
        <v>204</v>
      </c>
      <c r="M17" s="446">
        <v>63</v>
      </c>
      <c r="N17" s="686" t="s">
        <v>430</v>
      </c>
      <c r="O17" s="291"/>
    </row>
    <row r="18" spans="1:15" ht="27.75" customHeight="1">
      <c r="A18" s="671" t="s">
        <v>8</v>
      </c>
      <c r="B18" s="447">
        <f t="shared" ref="B18:I18" si="0">SUM(B12:B17)</f>
        <v>237</v>
      </c>
      <c r="C18" s="447">
        <f t="shared" si="0"/>
        <v>58</v>
      </c>
      <c r="D18" s="447">
        <f t="shared" si="0"/>
        <v>84</v>
      </c>
      <c r="E18" s="447">
        <f t="shared" si="0"/>
        <v>26</v>
      </c>
      <c r="F18" s="447">
        <f t="shared" si="0"/>
        <v>558</v>
      </c>
      <c r="G18" s="447">
        <f t="shared" si="0"/>
        <v>165</v>
      </c>
      <c r="H18" s="447">
        <f t="shared" si="0"/>
        <v>137</v>
      </c>
      <c r="I18" s="447">
        <f t="shared" si="0"/>
        <v>25</v>
      </c>
      <c r="J18" s="447">
        <f t="shared" ref="J18:M18" si="1">SUM(J12:J17)</f>
        <v>537</v>
      </c>
      <c r="K18" s="447">
        <f t="shared" si="1"/>
        <v>161</v>
      </c>
      <c r="L18" s="447">
        <f t="shared" si="1"/>
        <v>266</v>
      </c>
      <c r="M18" s="447">
        <f t="shared" si="1"/>
        <v>105</v>
      </c>
      <c r="N18" s="171" t="s">
        <v>9</v>
      </c>
    </row>
    <row r="27" spans="1:15" ht="13.5" thickBot="1"/>
    <row r="28" spans="1:15" ht="39" thickBot="1">
      <c r="B28" s="122"/>
      <c r="C28" s="122"/>
      <c r="D28" s="172" t="s">
        <v>591</v>
      </c>
      <c r="E28" s="172" t="s">
        <v>592</v>
      </c>
    </row>
    <row r="29" spans="1:15" ht="75.75" thickBot="1">
      <c r="B29" s="1276" t="str">
        <f>B7</f>
        <v>2012/2013</v>
      </c>
      <c r="C29" s="173" t="s">
        <v>1004</v>
      </c>
      <c r="D29" s="168">
        <f>B18</f>
        <v>237</v>
      </c>
      <c r="E29" s="168">
        <f>C18</f>
        <v>58</v>
      </c>
    </row>
    <row r="30" spans="1:15" ht="60.75" thickBot="1">
      <c r="B30" s="1277"/>
      <c r="C30" s="174" t="s">
        <v>1003</v>
      </c>
      <c r="D30" s="168">
        <f>D18</f>
        <v>84</v>
      </c>
      <c r="E30" s="168">
        <f>E18</f>
        <v>26</v>
      </c>
    </row>
    <row r="31" spans="1:15" ht="75.75" thickBot="1">
      <c r="B31" s="1270" t="str">
        <f>F7</f>
        <v>2013/2014</v>
      </c>
      <c r="C31" s="173" t="s">
        <v>1004</v>
      </c>
      <c r="D31" s="168">
        <f>F18</f>
        <v>558</v>
      </c>
      <c r="E31" s="168">
        <f>G18</f>
        <v>165</v>
      </c>
    </row>
    <row r="32" spans="1:15" ht="60.75" thickBot="1">
      <c r="B32" s="1271"/>
      <c r="C32" s="174" t="s">
        <v>1003</v>
      </c>
      <c r="D32" s="168">
        <f>H18</f>
        <v>137</v>
      </c>
      <c r="E32" s="168">
        <f>I18</f>
        <v>25</v>
      </c>
    </row>
    <row r="33" spans="2:5" ht="75.75" thickBot="1">
      <c r="B33" s="1270" t="str">
        <f>J7</f>
        <v>2014/2015</v>
      </c>
      <c r="C33" s="173" t="s">
        <v>1004</v>
      </c>
      <c r="D33" s="168">
        <f>J18</f>
        <v>537</v>
      </c>
      <c r="E33" s="168">
        <f>K18</f>
        <v>161</v>
      </c>
    </row>
    <row r="34" spans="2:5" ht="60">
      <c r="B34" s="1271"/>
      <c r="C34" s="174" t="s">
        <v>1003</v>
      </c>
      <c r="D34" s="168">
        <f>L18</f>
        <v>266</v>
      </c>
      <c r="E34" s="168">
        <f>M18</f>
        <v>105</v>
      </c>
    </row>
  </sheetData>
  <mergeCells count="24">
    <mergeCell ref="A1:N1"/>
    <mergeCell ref="N7:N11"/>
    <mergeCell ref="A7:A11"/>
    <mergeCell ref="L9:M9"/>
    <mergeCell ref="A3:N3"/>
    <mergeCell ref="L8:M8"/>
    <mergeCell ref="H9:I9"/>
    <mergeCell ref="F9:G9"/>
    <mergeCell ref="A2:N2"/>
    <mergeCell ref="A4:N4"/>
    <mergeCell ref="J7:M7"/>
    <mergeCell ref="B33:B34"/>
    <mergeCell ref="B31:B32"/>
    <mergeCell ref="J8:K8"/>
    <mergeCell ref="B7:E7"/>
    <mergeCell ref="J9:K9"/>
    <mergeCell ref="B29:B30"/>
    <mergeCell ref="F7:I7"/>
    <mergeCell ref="F8:G8"/>
    <mergeCell ref="H8:I8"/>
    <mergeCell ref="B8:C8"/>
    <mergeCell ref="B9:C9"/>
    <mergeCell ref="D8:E8"/>
    <mergeCell ref="D9:E9"/>
  </mergeCells>
  <printOptions horizontalCentered="1" verticalCentered="1"/>
  <pageMargins left="0" right="0" top="0" bottom="0" header="0" footer="0"/>
  <pageSetup paperSize="9" orientation="landscape"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showGridLines="0" rightToLeft="1" view="pageBreakPreview" zoomScaleNormal="100" zoomScaleSheetLayoutView="100" workbookViewId="0">
      <selection activeCell="A6" sqref="A6:A8"/>
    </sheetView>
  </sheetViews>
  <sheetFormatPr defaultRowHeight="15"/>
  <cols>
    <col min="1" max="1" width="27.42578125" style="406" customWidth="1"/>
    <col min="2" max="3" width="7.7109375" style="122" customWidth="1"/>
    <col min="4" max="4" width="7.7109375" style="406" customWidth="1"/>
    <col min="5" max="5" width="7.7109375" style="122" customWidth="1"/>
    <col min="6" max="6" width="7.7109375" style="406" customWidth="1"/>
    <col min="7" max="7" width="7.7109375" style="122" customWidth="1"/>
    <col min="8" max="8" width="36.28515625" style="122" customWidth="1"/>
    <col min="9" max="16384" width="9.140625" style="98"/>
  </cols>
  <sheetData>
    <row r="1" spans="1:8" s="102" customFormat="1" ht="20.100000000000001" customHeight="1">
      <c r="A1" s="909" t="s">
        <v>941</v>
      </c>
      <c r="B1" s="909"/>
      <c r="C1" s="909"/>
      <c r="D1" s="909"/>
      <c r="E1" s="909"/>
      <c r="F1" s="909"/>
      <c r="G1" s="909"/>
      <c r="H1" s="909"/>
    </row>
    <row r="2" spans="1:8" s="103" customFormat="1" ht="20.100000000000001" customHeight="1">
      <c r="A2" s="914" t="s">
        <v>1161</v>
      </c>
      <c r="B2" s="914"/>
      <c r="C2" s="914"/>
      <c r="D2" s="914"/>
      <c r="E2" s="914"/>
      <c r="F2" s="914"/>
      <c r="G2" s="914"/>
      <c r="H2" s="914"/>
    </row>
    <row r="3" spans="1:8" ht="33.75" customHeight="1">
      <c r="A3" s="1286" t="s">
        <v>945</v>
      </c>
      <c r="B3" s="1266"/>
      <c r="C3" s="1266"/>
      <c r="D3" s="1266"/>
      <c r="E3" s="1266"/>
      <c r="F3" s="1266"/>
      <c r="G3" s="1266"/>
      <c r="H3" s="1266"/>
    </row>
    <row r="4" spans="1:8" ht="20.100000000000001" customHeight="1">
      <c r="A4" s="960" t="s">
        <v>1162</v>
      </c>
      <c r="B4" s="960"/>
      <c r="C4" s="960"/>
      <c r="D4" s="960"/>
      <c r="E4" s="960"/>
      <c r="F4" s="960"/>
      <c r="G4" s="960"/>
      <c r="H4" s="960"/>
    </row>
    <row r="5" spans="1:8" ht="20.100000000000001" customHeight="1">
      <c r="A5" s="14" t="s">
        <v>1387</v>
      </c>
      <c r="B5" s="143"/>
      <c r="C5" s="143"/>
      <c r="D5" s="143"/>
      <c r="E5" s="143"/>
      <c r="F5" s="143"/>
      <c r="G5" s="143"/>
      <c r="H5" s="144" t="s">
        <v>1386</v>
      </c>
    </row>
    <row r="6" spans="1:8" s="293" customFormat="1" ht="14.25" customHeight="1" thickBot="1">
      <c r="A6" s="926" t="s">
        <v>604</v>
      </c>
      <c r="B6" s="910" t="s">
        <v>821</v>
      </c>
      <c r="C6" s="911"/>
      <c r="D6" s="1285" t="s">
        <v>1006</v>
      </c>
      <c r="E6" s="1285"/>
      <c r="F6" s="1285" t="s">
        <v>1157</v>
      </c>
      <c r="G6" s="1285"/>
      <c r="H6" s="1112" t="s">
        <v>603</v>
      </c>
    </row>
    <row r="7" spans="1:8" s="293" customFormat="1" ht="14.25" customHeight="1" thickTop="1" thickBot="1">
      <c r="A7" s="1103"/>
      <c r="B7" s="47" t="s">
        <v>429</v>
      </c>
      <c r="C7" s="47" t="s">
        <v>428</v>
      </c>
      <c r="D7" s="47" t="s">
        <v>429</v>
      </c>
      <c r="E7" s="47" t="s">
        <v>428</v>
      </c>
      <c r="F7" s="47" t="s">
        <v>429</v>
      </c>
      <c r="G7" s="47" t="s">
        <v>428</v>
      </c>
      <c r="H7" s="1113"/>
    </row>
    <row r="8" spans="1:8" s="293" customFormat="1" ht="14.25" customHeight="1" thickTop="1">
      <c r="A8" s="927"/>
      <c r="B8" s="665" t="s">
        <v>12</v>
      </c>
      <c r="C8" s="665" t="s">
        <v>13</v>
      </c>
      <c r="D8" s="665" t="s">
        <v>12</v>
      </c>
      <c r="E8" s="665" t="s">
        <v>13</v>
      </c>
      <c r="F8" s="289" t="s">
        <v>12</v>
      </c>
      <c r="G8" s="289" t="s">
        <v>13</v>
      </c>
      <c r="H8" s="1114"/>
    </row>
    <row r="9" spans="1:8" ht="16.5" thickBot="1">
      <c r="A9" s="130" t="s">
        <v>469</v>
      </c>
      <c r="B9" s="199"/>
      <c r="C9" s="199"/>
      <c r="D9" s="199"/>
      <c r="E9" s="199"/>
      <c r="F9" s="199"/>
      <c r="G9" s="199"/>
      <c r="H9" s="187" t="s">
        <v>468</v>
      </c>
    </row>
    <row r="10" spans="1:8" ht="13.5" thickTop="1">
      <c r="A10" s="224" t="s">
        <v>467</v>
      </c>
      <c r="B10" s="205">
        <v>0</v>
      </c>
      <c r="C10" s="205">
        <v>3</v>
      </c>
      <c r="D10" s="205">
        <v>0</v>
      </c>
      <c r="E10" s="205">
        <v>0</v>
      </c>
      <c r="F10" s="205">
        <v>1</v>
      </c>
      <c r="G10" s="205">
        <v>9</v>
      </c>
      <c r="H10" s="73" t="s">
        <v>466</v>
      </c>
    </row>
    <row r="11" spans="1:8" ht="16.5" thickBot="1">
      <c r="A11" s="190" t="s">
        <v>119</v>
      </c>
      <c r="B11" s="420"/>
      <c r="C11" s="420"/>
      <c r="D11" s="420"/>
      <c r="E11" s="420"/>
      <c r="F11" s="420"/>
      <c r="G11" s="420"/>
      <c r="H11" s="191" t="s">
        <v>120</v>
      </c>
    </row>
    <row r="12" spans="1:8" ht="14.25" thickTop="1" thickBot="1">
      <c r="A12" s="176" t="s">
        <v>473</v>
      </c>
      <c r="B12" s="200">
        <v>1</v>
      </c>
      <c r="C12" s="200">
        <v>1</v>
      </c>
      <c r="D12" s="200">
        <v>6</v>
      </c>
      <c r="E12" s="200">
        <v>4</v>
      </c>
      <c r="F12" s="200">
        <v>2</v>
      </c>
      <c r="G12" s="200">
        <v>8</v>
      </c>
      <c r="H12" s="71" t="s">
        <v>472</v>
      </c>
    </row>
    <row r="13" spans="1:8" ht="14.25" thickTop="1" thickBot="1">
      <c r="A13" s="175" t="s">
        <v>471</v>
      </c>
      <c r="B13" s="201">
        <v>36</v>
      </c>
      <c r="C13" s="201">
        <v>3</v>
      </c>
      <c r="D13" s="201">
        <v>166</v>
      </c>
      <c r="E13" s="201">
        <v>26</v>
      </c>
      <c r="F13" s="201">
        <v>101</v>
      </c>
      <c r="G13" s="201">
        <v>7</v>
      </c>
      <c r="H13" s="70" t="s">
        <v>470</v>
      </c>
    </row>
    <row r="14" spans="1:8" ht="17.25" thickTop="1" thickBot="1">
      <c r="A14" s="188" t="s">
        <v>476</v>
      </c>
      <c r="B14" s="421"/>
      <c r="C14" s="421"/>
      <c r="D14" s="421"/>
      <c r="E14" s="421"/>
      <c r="F14" s="421"/>
      <c r="G14" s="421"/>
      <c r="H14" s="189" t="s">
        <v>475</v>
      </c>
    </row>
    <row r="15" spans="1:8" ht="14.25" thickTop="1" thickBot="1">
      <c r="A15" s="175" t="s">
        <v>983</v>
      </c>
      <c r="B15" s="201">
        <v>80</v>
      </c>
      <c r="C15" s="201">
        <v>15</v>
      </c>
      <c r="D15" s="201">
        <v>130</v>
      </c>
      <c r="E15" s="201">
        <v>35</v>
      </c>
      <c r="F15" s="201">
        <v>116</v>
      </c>
      <c r="G15" s="201">
        <v>44</v>
      </c>
      <c r="H15" s="70" t="s">
        <v>474</v>
      </c>
    </row>
    <row r="16" spans="1:8" ht="17.25" thickTop="1" thickBot="1">
      <c r="A16" s="188" t="s">
        <v>963</v>
      </c>
      <c r="B16" s="421"/>
      <c r="C16" s="421"/>
      <c r="D16" s="421"/>
      <c r="E16" s="421"/>
      <c r="F16" s="421"/>
      <c r="G16" s="421"/>
      <c r="H16" s="189" t="s">
        <v>465</v>
      </c>
    </row>
    <row r="17" spans="1:8" ht="14.25" thickTop="1" thickBot="1">
      <c r="A17" s="175" t="s">
        <v>464</v>
      </c>
      <c r="B17" s="201">
        <v>0</v>
      </c>
      <c r="C17" s="201">
        <v>0</v>
      </c>
      <c r="D17" s="201">
        <v>0</v>
      </c>
      <c r="E17" s="201">
        <v>1</v>
      </c>
      <c r="F17" s="201">
        <v>0</v>
      </c>
      <c r="G17" s="201">
        <v>0</v>
      </c>
      <c r="H17" s="70" t="s">
        <v>463</v>
      </c>
    </row>
    <row r="18" spans="1:8" ht="27" thickTop="1" thickBot="1">
      <c r="A18" s="176" t="s">
        <v>1022</v>
      </c>
      <c r="B18" s="200">
        <v>0</v>
      </c>
      <c r="C18" s="200">
        <v>0</v>
      </c>
      <c r="D18" s="200">
        <v>0</v>
      </c>
      <c r="E18" s="200">
        <v>1</v>
      </c>
      <c r="F18" s="200">
        <v>0</v>
      </c>
      <c r="G18" s="200">
        <v>0</v>
      </c>
      <c r="H18" s="71" t="s">
        <v>1010</v>
      </c>
    </row>
    <row r="19" spans="1:8" ht="14.25" thickTop="1" thickBot="1">
      <c r="A19" s="175" t="s">
        <v>963</v>
      </c>
      <c r="B19" s="201">
        <v>0</v>
      </c>
      <c r="C19" s="201">
        <v>0</v>
      </c>
      <c r="D19" s="201">
        <v>0</v>
      </c>
      <c r="E19" s="201">
        <v>1</v>
      </c>
      <c r="F19" s="201">
        <v>0</v>
      </c>
      <c r="G19" s="201">
        <v>0</v>
      </c>
      <c r="H19" s="70" t="s">
        <v>1011</v>
      </c>
    </row>
    <row r="20" spans="1:8" ht="14.25" thickTop="1" thickBot="1">
      <c r="A20" s="176" t="s">
        <v>583</v>
      </c>
      <c r="B20" s="200">
        <v>0</v>
      </c>
      <c r="C20" s="200">
        <v>1</v>
      </c>
      <c r="D20" s="200">
        <v>8</v>
      </c>
      <c r="E20" s="200">
        <v>5</v>
      </c>
      <c r="F20" s="200">
        <v>0</v>
      </c>
      <c r="G20" s="200">
        <v>0</v>
      </c>
      <c r="H20" s="71" t="s">
        <v>584</v>
      </c>
    </row>
    <row r="21" spans="1:8" ht="27" thickTop="1" thickBot="1">
      <c r="A21" s="175" t="s">
        <v>984</v>
      </c>
      <c r="B21" s="201">
        <v>1</v>
      </c>
      <c r="C21" s="201">
        <v>0</v>
      </c>
      <c r="D21" s="201">
        <v>3</v>
      </c>
      <c r="E21" s="201">
        <v>1</v>
      </c>
      <c r="F21" s="201">
        <v>0</v>
      </c>
      <c r="G21" s="201">
        <v>1</v>
      </c>
      <c r="H21" s="70" t="s">
        <v>585</v>
      </c>
    </row>
    <row r="22" spans="1:8" ht="14.25" thickTop="1" thickBot="1">
      <c r="A22" s="176" t="s">
        <v>462</v>
      </c>
      <c r="B22" s="200">
        <v>9</v>
      </c>
      <c r="C22" s="200">
        <v>2</v>
      </c>
      <c r="D22" s="200">
        <v>10</v>
      </c>
      <c r="E22" s="200">
        <v>2</v>
      </c>
      <c r="F22" s="200">
        <v>12</v>
      </c>
      <c r="G22" s="200">
        <v>6</v>
      </c>
      <c r="H22" s="71" t="s">
        <v>461</v>
      </c>
    </row>
    <row r="23" spans="1:8" ht="27" thickTop="1" thickBot="1">
      <c r="A23" s="175" t="s">
        <v>1024</v>
      </c>
      <c r="B23" s="201">
        <v>0</v>
      </c>
      <c r="C23" s="201">
        <v>0</v>
      </c>
      <c r="D23" s="201">
        <v>16</v>
      </c>
      <c r="E23" s="201">
        <v>14</v>
      </c>
      <c r="F23" s="201">
        <v>5</v>
      </c>
      <c r="G23" s="201">
        <v>4</v>
      </c>
      <c r="H23" s="70" t="s">
        <v>854</v>
      </c>
    </row>
    <row r="24" spans="1:8" ht="14.25" thickTop="1" thickBot="1">
      <c r="A24" s="176" t="s">
        <v>1014</v>
      </c>
      <c r="B24" s="200">
        <v>0</v>
      </c>
      <c r="C24" s="200">
        <v>0</v>
      </c>
      <c r="D24" s="200">
        <v>1</v>
      </c>
      <c r="E24" s="200">
        <v>0</v>
      </c>
      <c r="F24" s="200">
        <v>0</v>
      </c>
      <c r="G24" s="200">
        <v>1</v>
      </c>
      <c r="H24" s="71" t="s">
        <v>1025</v>
      </c>
    </row>
    <row r="25" spans="1:8" ht="14.25" thickTop="1" thickBot="1">
      <c r="A25" s="175" t="s">
        <v>460</v>
      </c>
      <c r="B25" s="201">
        <v>3</v>
      </c>
      <c r="C25" s="201">
        <v>2</v>
      </c>
      <c r="D25" s="201">
        <v>15</v>
      </c>
      <c r="E25" s="201">
        <v>4</v>
      </c>
      <c r="F25" s="201">
        <v>3</v>
      </c>
      <c r="G25" s="201">
        <v>0</v>
      </c>
      <c r="H25" s="70" t="s">
        <v>459</v>
      </c>
    </row>
    <row r="26" spans="1:8" ht="14.25" thickTop="1" thickBot="1">
      <c r="A26" s="176" t="s">
        <v>458</v>
      </c>
      <c r="B26" s="200">
        <v>8</v>
      </c>
      <c r="C26" s="200">
        <v>1</v>
      </c>
      <c r="D26" s="200">
        <v>0</v>
      </c>
      <c r="E26" s="200">
        <v>0</v>
      </c>
      <c r="F26" s="200">
        <v>0</v>
      </c>
      <c r="G26" s="200">
        <v>0</v>
      </c>
      <c r="H26" s="71" t="s">
        <v>457</v>
      </c>
    </row>
    <row r="27" spans="1:8" ht="14.25" thickTop="1" thickBot="1">
      <c r="A27" s="175" t="s">
        <v>456</v>
      </c>
      <c r="B27" s="201">
        <v>4</v>
      </c>
      <c r="C27" s="201">
        <v>2</v>
      </c>
      <c r="D27" s="201">
        <v>0</v>
      </c>
      <c r="E27" s="201">
        <v>0</v>
      </c>
      <c r="F27" s="201">
        <v>0</v>
      </c>
      <c r="G27" s="201">
        <v>0</v>
      </c>
      <c r="H27" s="70" t="s">
        <v>455</v>
      </c>
    </row>
    <row r="28" spans="1:8" ht="27" thickTop="1" thickBot="1">
      <c r="A28" s="176" t="s">
        <v>998</v>
      </c>
      <c r="B28" s="200">
        <v>0</v>
      </c>
      <c r="C28" s="200">
        <v>0</v>
      </c>
      <c r="D28" s="200">
        <v>3</v>
      </c>
      <c r="E28" s="200">
        <v>8</v>
      </c>
      <c r="F28" s="200">
        <v>1</v>
      </c>
      <c r="G28" s="200">
        <v>9</v>
      </c>
      <c r="H28" s="71" t="s">
        <v>844</v>
      </c>
    </row>
    <row r="29" spans="1:8" ht="14.25" thickTop="1" thickBot="1">
      <c r="A29" s="175" t="s">
        <v>985</v>
      </c>
      <c r="B29" s="201">
        <v>0</v>
      </c>
      <c r="C29" s="201">
        <v>0</v>
      </c>
      <c r="D29" s="201">
        <v>2</v>
      </c>
      <c r="E29" s="201">
        <v>1</v>
      </c>
      <c r="F29" s="201">
        <v>5</v>
      </c>
      <c r="G29" s="201">
        <v>1</v>
      </c>
      <c r="H29" s="70" t="s">
        <v>736</v>
      </c>
    </row>
    <row r="30" spans="1:8" ht="14.25" thickTop="1" thickBot="1">
      <c r="A30" s="176" t="s">
        <v>1293</v>
      </c>
      <c r="B30" s="200">
        <v>0</v>
      </c>
      <c r="C30" s="200">
        <v>0</v>
      </c>
      <c r="D30" s="200">
        <v>0</v>
      </c>
      <c r="E30" s="200">
        <v>0</v>
      </c>
      <c r="F30" s="200">
        <v>1</v>
      </c>
      <c r="G30" s="200">
        <v>0</v>
      </c>
      <c r="H30" s="71" t="s">
        <v>1018</v>
      </c>
    </row>
    <row r="31" spans="1:8" ht="14.25" thickTop="1" thickBot="1">
      <c r="A31" s="175" t="s">
        <v>454</v>
      </c>
      <c r="B31" s="201">
        <v>0</v>
      </c>
      <c r="C31" s="201">
        <v>1</v>
      </c>
      <c r="D31" s="201">
        <v>0</v>
      </c>
      <c r="E31" s="201">
        <v>1</v>
      </c>
      <c r="F31" s="201">
        <v>1</v>
      </c>
      <c r="G31" s="201">
        <v>0</v>
      </c>
      <c r="H31" s="70" t="s">
        <v>453</v>
      </c>
    </row>
    <row r="32" spans="1:8" ht="14.25" thickTop="1" thickBot="1">
      <c r="A32" s="176" t="s">
        <v>986</v>
      </c>
      <c r="B32" s="200">
        <v>0</v>
      </c>
      <c r="C32" s="200">
        <v>1</v>
      </c>
      <c r="D32" s="200">
        <v>0</v>
      </c>
      <c r="E32" s="200">
        <v>0</v>
      </c>
      <c r="F32" s="200">
        <v>0</v>
      </c>
      <c r="G32" s="200">
        <v>0</v>
      </c>
      <c r="H32" s="71" t="s">
        <v>586</v>
      </c>
    </row>
    <row r="33" spans="1:8" ht="14.25" thickTop="1" thickBot="1">
      <c r="A33" s="175" t="s">
        <v>1031</v>
      </c>
      <c r="B33" s="201">
        <v>0</v>
      </c>
      <c r="C33" s="201">
        <v>0</v>
      </c>
      <c r="D33" s="201">
        <v>0</v>
      </c>
      <c r="E33" s="201">
        <v>1</v>
      </c>
      <c r="F33" s="201">
        <v>0</v>
      </c>
      <c r="G33" s="201">
        <v>0</v>
      </c>
      <c r="H33" s="70" t="s">
        <v>860</v>
      </c>
    </row>
    <row r="34" spans="1:8" ht="14.25" thickTop="1" thickBot="1">
      <c r="A34" s="176" t="s">
        <v>452</v>
      </c>
      <c r="B34" s="200">
        <v>30</v>
      </c>
      <c r="C34" s="200">
        <v>9</v>
      </c>
      <c r="D34" s="200">
        <v>0</v>
      </c>
      <c r="E34" s="200">
        <v>1</v>
      </c>
      <c r="F34" s="200">
        <v>0</v>
      </c>
      <c r="G34" s="200">
        <v>0</v>
      </c>
      <c r="H34" s="71" t="s">
        <v>451</v>
      </c>
    </row>
    <row r="35" spans="1:8" ht="14.25" thickTop="1" thickBot="1">
      <c r="A35" s="175" t="s">
        <v>851</v>
      </c>
      <c r="B35" s="201">
        <v>0</v>
      </c>
      <c r="C35" s="201">
        <v>0</v>
      </c>
      <c r="D35" s="201">
        <v>45</v>
      </c>
      <c r="E35" s="201">
        <v>13</v>
      </c>
      <c r="F35" s="201">
        <v>12</v>
      </c>
      <c r="G35" s="201">
        <v>11</v>
      </c>
      <c r="H35" s="70" t="s">
        <v>847</v>
      </c>
    </row>
    <row r="36" spans="1:8" ht="13.5" thickTop="1">
      <c r="A36" s="869" t="s">
        <v>500</v>
      </c>
      <c r="B36" s="202">
        <v>43</v>
      </c>
      <c r="C36" s="202">
        <v>7</v>
      </c>
      <c r="D36" s="202">
        <v>93</v>
      </c>
      <c r="E36" s="202">
        <v>17</v>
      </c>
      <c r="F36" s="202">
        <v>206</v>
      </c>
      <c r="G36" s="202">
        <v>24</v>
      </c>
      <c r="H36" s="870" t="s">
        <v>587</v>
      </c>
    </row>
    <row r="37" spans="1:8" ht="13.5" thickBot="1">
      <c r="A37" s="867" t="s">
        <v>588</v>
      </c>
      <c r="B37" s="199">
        <v>6</v>
      </c>
      <c r="C37" s="199">
        <v>1</v>
      </c>
      <c r="D37" s="199">
        <v>20</v>
      </c>
      <c r="E37" s="199">
        <v>4</v>
      </c>
      <c r="F37" s="199">
        <v>8</v>
      </c>
      <c r="G37" s="199">
        <v>2</v>
      </c>
      <c r="H37" s="868" t="s">
        <v>483</v>
      </c>
    </row>
    <row r="38" spans="1:8" ht="24" thickTop="1" thickBot="1">
      <c r="A38" s="176" t="s">
        <v>987</v>
      </c>
      <c r="B38" s="200">
        <v>0</v>
      </c>
      <c r="C38" s="200">
        <v>0</v>
      </c>
      <c r="D38" s="200">
        <v>0</v>
      </c>
      <c r="E38" s="200">
        <v>1</v>
      </c>
      <c r="F38" s="200">
        <v>0</v>
      </c>
      <c r="G38" s="200">
        <v>0</v>
      </c>
      <c r="H38" s="71" t="s">
        <v>632</v>
      </c>
    </row>
    <row r="39" spans="1:8" ht="14.25" thickTop="1" thickBot="1">
      <c r="A39" s="175" t="s">
        <v>737</v>
      </c>
      <c r="B39" s="201">
        <v>0</v>
      </c>
      <c r="C39" s="201">
        <v>0</v>
      </c>
      <c r="D39" s="201">
        <v>0</v>
      </c>
      <c r="E39" s="201">
        <v>1</v>
      </c>
      <c r="F39" s="201">
        <v>0</v>
      </c>
      <c r="G39" s="201">
        <v>1</v>
      </c>
      <c r="H39" s="70" t="s">
        <v>738</v>
      </c>
    </row>
    <row r="40" spans="1:8" ht="14.25" thickTop="1" thickBot="1">
      <c r="A40" s="176" t="s">
        <v>973</v>
      </c>
      <c r="B40" s="200">
        <v>2</v>
      </c>
      <c r="C40" s="200">
        <v>1</v>
      </c>
      <c r="D40" s="200">
        <v>5</v>
      </c>
      <c r="E40" s="200">
        <v>1</v>
      </c>
      <c r="F40" s="200">
        <v>40</v>
      </c>
      <c r="G40" s="200">
        <v>14</v>
      </c>
      <c r="H40" s="71" t="s">
        <v>478</v>
      </c>
    </row>
    <row r="41" spans="1:8" ht="14.25" thickTop="1" thickBot="1">
      <c r="A41" s="175" t="s">
        <v>631</v>
      </c>
      <c r="B41" s="201">
        <v>2</v>
      </c>
      <c r="C41" s="201">
        <v>1</v>
      </c>
      <c r="D41" s="201">
        <v>0</v>
      </c>
      <c r="E41" s="201">
        <v>2</v>
      </c>
      <c r="F41" s="201">
        <v>1</v>
      </c>
      <c r="G41" s="201">
        <v>2</v>
      </c>
      <c r="H41" s="70" t="s">
        <v>116</v>
      </c>
    </row>
    <row r="42" spans="1:8" ht="14.25" thickTop="1" thickBot="1">
      <c r="A42" s="176" t="s">
        <v>826</v>
      </c>
      <c r="B42" s="200">
        <v>1</v>
      </c>
      <c r="C42" s="200">
        <v>0</v>
      </c>
      <c r="D42" s="200">
        <v>0</v>
      </c>
      <c r="E42" s="200">
        <v>0</v>
      </c>
      <c r="F42" s="200">
        <v>0</v>
      </c>
      <c r="G42" s="200">
        <v>1</v>
      </c>
      <c r="H42" s="71" t="s">
        <v>827</v>
      </c>
    </row>
    <row r="43" spans="1:8" ht="24" thickTop="1" thickBot="1">
      <c r="A43" s="175" t="s">
        <v>829</v>
      </c>
      <c r="B43" s="201">
        <v>1</v>
      </c>
      <c r="C43" s="201">
        <v>0</v>
      </c>
      <c r="D43" s="201">
        <v>2</v>
      </c>
      <c r="E43" s="201">
        <v>2</v>
      </c>
      <c r="F43" s="201">
        <v>0</v>
      </c>
      <c r="G43" s="201">
        <v>0</v>
      </c>
      <c r="H43" s="70" t="s">
        <v>828</v>
      </c>
    </row>
    <row r="44" spans="1:8" ht="14.25" thickTop="1" thickBot="1">
      <c r="A44" s="176" t="s">
        <v>988</v>
      </c>
      <c r="B44" s="200">
        <v>1</v>
      </c>
      <c r="C44" s="200">
        <v>0</v>
      </c>
      <c r="D44" s="200">
        <v>1</v>
      </c>
      <c r="E44" s="200">
        <v>0</v>
      </c>
      <c r="F44" s="200">
        <v>1</v>
      </c>
      <c r="G44" s="200">
        <v>0</v>
      </c>
      <c r="H44" s="71" t="s">
        <v>833</v>
      </c>
    </row>
    <row r="45" spans="1:8" ht="14.25" thickTop="1" thickBot="1">
      <c r="A45" s="175" t="s">
        <v>831</v>
      </c>
      <c r="B45" s="201">
        <v>1</v>
      </c>
      <c r="C45" s="201">
        <v>0</v>
      </c>
      <c r="D45" s="201">
        <v>0</v>
      </c>
      <c r="E45" s="201">
        <v>2</v>
      </c>
      <c r="F45" s="201">
        <v>1</v>
      </c>
      <c r="G45" s="201">
        <v>2</v>
      </c>
      <c r="H45" s="70" t="s">
        <v>832</v>
      </c>
    </row>
    <row r="46" spans="1:8" ht="17.25" thickTop="1" thickBot="1">
      <c r="A46" s="192" t="s">
        <v>450</v>
      </c>
      <c r="B46" s="422"/>
      <c r="C46" s="422"/>
      <c r="D46" s="422"/>
      <c r="E46" s="422"/>
      <c r="F46" s="422"/>
      <c r="G46" s="422"/>
      <c r="H46" s="193" t="s">
        <v>449</v>
      </c>
    </row>
    <row r="47" spans="1:8" ht="14.25" thickTop="1" thickBot="1">
      <c r="A47" s="175" t="s">
        <v>216</v>
      </c>
      <c r="B47" s="201">
        <v>7</v>
      </c>
      <c r="C47" s="201">
        <v>3</v>
      </c>
      <c r="D47" s="201">
        <v>0</v>
      </c>
      <c r="E47" s="201">
        <v>0</v>
      </c>
      <c r="F47" s="201">
        <v>0</v>
      </c>
      <c r="G47" s="201">
        <v>0</v>
      </c>
      <c r="H47" s="70" t="s">
        <v>217</v>
      </c>
    </row>
    <row r="48" spans="1:8" ht="14.25" thickTop="1" thickBot="1">
      <c r="A48" s="176" t="s">
        <v>1030</v>
      </c>
      <c r="B48" s="200">
        <v>0</v>
      </c>
      <c r="C48" s="200">
        <v>0</v>
      </c>
      <c r="D48" s="200">
        <v>31</v>
      </c>
      <c r="E48" s="200">
        <v>7</v>
      </c>
      <c r="F48" s="200">
        <v>19</v>
      </c>
      <c r="G48" s="200">
        <v>10</v>
      </c>
      <c r="H48" s="71" t="s">
        <v>845</v>
      </c>
    </row>
    <row r="49" spans="1:8" ht="14.25" thickTop="1" thickBot="1">
      <c r="A49" s="175" t="s">
        <v>733</v>
      </c>
      <c r="B49" s="201">
        <v>0</v>
      </c>
      <c r="C49" s="201">
        <v>1</v>
      </c>
      <c r="D49" s="201">
        <v>0</v>
      </c>
      <c r="E49" s="201">
        <v>0</v>
      </c>
      <c r="F49" s="201">
        <v>0</v>
      </c>
      <c r="G49" s="201">
        <v>0</v>
      </c>
      <c r="H49" s="70" t="s">
        <v>448</v>
      </c>
    </row>
    <row r="50" spans="1:8" ht="17.25" thickTop="1" thickBot="1">
      <c r="A50" s="192" t="s">
        <v>447</v>
      </c>
      <c r="B50" s="422"/>
      <c r="C50" s="422"/>
      <c r="D50" s="422"/>
      <c r="E50" s="422"/>
      <c r="F50" s="422"/>
      <c r="G50" s="422"/>
      <c r="H50" s="193" t="s">
        <v>446</v>
      </c>
    </row>
    <row r="51" spans="1:8" ht="27" thickTop="1" thickBot="1">
      <c r="A51" s="175" t="s">
        <v>830</v>
      </c>
      <c r="B51" s="201">
        <v>1</v>
      </c>
      <c r="C51" s="201">
        <v>3</v>
      </c>
      <c r="D51" s="201">
        <v>1</v>
      </c>
      <c r="E51" s="201">
        <v>9</v>
      </c>
      <c r="F51" s="201">
        <v>0</v>
      </c>
      <c r="G51" s="201">
        <v>0</v>
      </c>
      <c r="H51" s="70" t="s">
        <v>445</v>
      </c>
    </row>
    <row r="52" spans="1:8" ht="14.25" thickTop="1" thickBot="1">
      <c r="A52" s="176" t="s">
        <v>444</v>
      </c>
      <c r="B52" s="200">
        <v>0</v>
      </c>
      <c r="C52" s="200">
        <v>0</v>
      </c>
      <c r="D52" s="200">
        <v>0</v>
      </c>
      <c r="E52" s="200">
        <v>0</v>
      </c>
      <c r="F52" s="200">
        <v>0</v>
      </c>
      <c r="G52" s="200">
        <v>0</v>
      </c>
      <c r="H52" s="71" t="s">
        <v>443</v>
      </c>
    </row>
    <row r="53" spans="1:8" ht="13.5" thickTop="1">
      <c r="A53" s="835" t="s">
        <v>1294</v>
      </c>
      <c r="B53" s="204">
        <v>0</v>
      </c>
      <c r="C53" s="204">
        <v>0</v>
      </c>
      <c r="D53" s="204">
        <v>0</v>
      </c>
      <c r="E53" s="204">
        <v>0</v>
      </c>
      <c r="F53" s="204">
        <v>1</v>
      </c>
      <c r="G53" s="204">
        <v>4</v>
      </c>
      <c r="H53" s="836" t="s">
        <v>848</v>
      </c>
    </row>
    <row r="54" spans="1:8" ht="24" customHeight="1">
      <c r="A54" s="225" t="s">
        <v>17</v>
      </c>
      <c r="B54" s="423">
        <f>SUM(B6:B53)</f>
        <v>237</v>
      </c>
      <c r="C54" s="423">
        <f>SUM(C6:C53)</f>
        <v>58</v>
      </c>
      <c r="D54" s="423">
        <f>SUM(D6:D53)</f>
        <v>558</v>
      </c>
      <c r="E54" s="423">
        <f>SUM(E6:E53)</f>
        <v>165</v>
      </c>
      <c r="F54" s="423">
        <f t="shared" ref="F54:G54" si="0">SUM(F6:F53)</f>
        <v>537</v>
      </c>
      <c r="G54" s="423">
        <f t="shared" si="0"/>
        <v>161</v>
      </c>
      <c r="H54" s="226" t="s">
        <v>156</v>
      </c>
    </row>
    <row r="88" spans="1:8" ht="12.75">
      <c r="A88" s="293"/>
      <c r="B88" s="293"/>
      <c r="C88" s="293"/>
      <c r="D88" s="293"/>
      <c r="E88" s="293"/>
      <c r="F88" s="293"/>
      <c r="G88" s="293"/>
      <c r="H88" s="293"/>
    </row>
    <row r="89" spans="1:8" ht="12.75">
      <c r="A89" s="98"/>
      <c r="B89" s="98"/>
      <c r="C89" s="98"/>
      <c r="D89" s="98"/>
      <c r="E89" s="98"/>
      <c r="F89" s="98"/>
      <c r="G89" s="98"/>
      <c r="H89" s="98"/>
    </row>
  </sheetData>
  <mergeCells count="9">
    <mergeCell ref="B6:C6"/>
    <mergeCell ref="H6:H8"/>
    <mergeCell ref="A1:H1"/>
    <mergeCell ref="A2:H2"/>
    <mergeCell ref="A6:A8"/>
    <mergeCell ref="F6:G6"/>
    <mergeCell ref="A3:H3"/>
    <mergeCell ref="A4:H4"/>
    <mergeCell ref="D6:E6"/>
  </mergeCells>
  <printOptions horizontalCentered="1" verticalCentered="1"/>
  <pageMargins left="0" right="0" top="0" bottom="0" header="0.27559055118110237" footer="0.27559055118110237"/>
  <pageSetup paperSize="9" scale="90" orientation="portrait" r:id="rId1"/>
  <headerFooter alignWithMargins="0"/>
  <rowBreaks count="1" manualBreakCount="1">
    <brk id="36" max="7"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rightToLeft="1" view="pageBreakPreview" zoomScaleNormal="100" zoomScaleSheetLayoutView="100" workbookViewId="0">
      <selection activeCell="A12" sqref="A12"/>
    </sheetView>
  </sheetViews>
  <sheetFormatPr defaultRowHeight="15"/>
  <cols>
    <col min="1" max="1" width="30.7109375" style="127" customWidth="1"/>
    <col min="2" max="3" width="5.7109375" style="97" customWidth="1"/>
    <col min="4" max="4" width="5.7109375" style="127" customWidth="1"/>
    <col min="5" max="5" width="5.7109375" style="97" customWidth="1"/>
    <col min="6" max="6" width="5.7109375" style="127" customWidth="1"/>
    <col min="7" max="7" width="5.7109375" style="97" customWidth="1"/>
    <col min="8" max="8" width="32.7109375" style="97" customWidth="1"/>
    <col min="9" max="16384" width="9.140625" style="92"/>
  </cols>
  <sheetData>
    <row r="1" spans="1:8" s="103" customFormat="1" ht="20.100000000000001" customHeight="1">
      <c r="A1" s="909" t="s">
        <v>937</v>
      </c>
      <c r="B1" s="909"/>
      <c r="C1" s="909"/>
      <c r="D1" s="909"/>
      <c r="E1" s="909"/>
      <c r="F1" s="909"/>
      <c r="G1" s="909"/>
      <c r="H1" s="909"/>
    </row>
    <row r="2" spans="1:8" s="103" customFormat="1" ht="20.100000000000001" customHeight="1">
      <c r="A2" s="914" t="s">
        <v>1161</v>
      </c>
      <c r="B2" s="914"/>
      <c r="C2" s="914"/>
      <c r="D2" s="914"/>
      <c r="E2" s="914"/>
      <c r="F2" s="914"/>
      <c r="G2" s="914"/>
      <c r="H2" s="914"/>
    </row>
    <row r="3" spans="1:8" s="99" customFormat="1" ht="34.5" customHeight="1">
      <c r="A3" s="1286" t="s">
        <v>1143</v>
      </c>
      <c r="B3" s="1286"/>
      <c r="C3" s="1286"/>
      <c r="D3" s="1286"/>
      <c r="E3" s="1286"/>
      <c r="F3" s="1286"/>
      <c r="G3" s="1286"/>
      <c r="H3" s="1286"/>
    </row>
    <row r="4" spans="1:8" s="99" customFormat="1" ht="20.100000000000001" customHeight="1">
      <c r="A4" s="960" t="s">
        <v>1162</v>
      </c>
      <c r="B4" s="960"/>
      <c r="C4" s="960"/>
      <c r="D4" s="960"/>
      <c r="E4" s="960"/>
      <c r="F4" s="960"/>
      <c r="G4" s="960"/>
      <c r="H4" s="960"/>
    </row>
    <row r="5" spans="1:8" s="99" customFormat="1" ht="20.100000000000001" customHeight="1">
      <c r="A5" s="14" t="s">
        <v>1389</v>
      </c>
      <c r="B5" s="124"/>
      <c r="C5" s="124"/>
      <c r="D5" s="124"/>
      <c r="E5" s="124"/>
      <c r="F5" s="124"/>
      <c r="G5" s="124"/>
      <c r="H5" s="144" t="s">
        <v>1388</v>
      </c>
    </row>
    <row r="6" spans="1:8" s="93" customFormat="1" ht="14.25" customHeight="1" thickBot="1">
      <c r="A6" s="926" t="s">
        <v>549</v>
      </c>
      <c r="B6" s="910" t="s">
        <v>821</v>
      </c>
      <c r="C6" s="911"/>
      <c r="D6" s="1285" t="s">
        <v>1006</v>
      </c>
      <c r="E6" s="1285"/>
      <c r="F6" s="1285" t="s">
        <v>1157</v>
      </c>
      <c r="G6" s="1285"/>
      <c r="H6" s="1112" t="s">
        <v>550</v>
      </c>
    </row>
    <row r="7" spans="1:8" s="93" customFormat="1" ht="17.25" customHeight="1" thickTop="1" thickBot="1">
      <c r="A7" s="1103"/>
      <c r="B7" s="47" t="s">
        <v>429</v>
      </c>
      <c r="C7" s="47" t="s">
        <v>428</v>
      </c>
      <c r="D7" s="47" t="s">
        <v>429</v>
      </c>
      <c r="E7" s="47" t="s">
        <v>428</v>
      </c>
      <c r="F7" s="47" t="s">
        <v>429</v>
      </c>
      <c r="G7" s="47" t="s">
        <v>428</v>
      </c>
      <c r="H7" s="1113"/>
    </row>
    <row r="8" spans="1:8" s="93" customFormat="1" ht="17.25" customHeight="1" thickTop="1">
      <c r="A8" s="927"/>
      <c r="B8" s="665" t="s">
        <v>12</v>
      </c>
      <c r="C8" s="665" t="s">
        <v>13</v>
      </c>
      <c r="D8" s="665" t="s">
        <v>12</v>
      </c>
      <c r="E8" s="665" t="s">
        <v>13</v>
      </c>
      <c r="F8" s="219" t="s">
        <v>12</v>
      </c>
      <c r="G8" s="219" t="s">
        <v>13</v>
      </c>
      <c r="H8" s="1114"/>
    </row>
    <row r="9" spans="1:8" ht="21" customHeight="1" thickBot="1">
      <c r="A9" s="180" t="s">
        <v>494</v>
      </c>
      <c r="B9" s="216">
        <v>2</v>
      </c>
      <c r="C9" s="216">
        <v>1</v>
      </c>
      <c r="D9" s="216">
        <v>1</v>
      </c>
      <c r="E9" s="216">
        <v>0</v>
      </c>
      <c r="F9" s="216">
        <v>0</v>
      </c>
      <c r="G9" s="216">
        <v>1</v>
      </c>
      <c r="H9" s="177" t="s">
        <v>493</v>
      </c>
    </row>
    <row r="10" spans="1:8" ht="21" customHeight="1" thickTop="1" thickBot="1">
      <c r="A10" s="179" t="s">
        <v>492</v>
      </c>
      <c r="B10" s="194">
        <v>5</v>
      </c>
      <c r="C10" s="194">
        <v>1</v>
      </c>
      <c r="D10" s="194">
        <v>12</v>
      </c>
      <c r="E10" s="194">
        <v>3</v>
      </c>
      <c r="F10" s="194">
        <v>39</v>
      </c>
      <c r="G10" s="194">
        <v>8</v>
      </c>
      <c r="H10" s="178" t="s">
        <v>491</v>
      </c>
    </row>
    <row r="11" spans="1:8" ht="21" customHeight="1" thickTop="1" thickBot="1">
      <c r="A11" s="180" t="s">
        <v>1009</v>
      </c>
      <c r="B11" s="216">
        <v>0</v>
      </c>
      <c r="C11" s="216">
        <v>0</v>
      </c>
      <c r="D11" s="216">
        <v>1</v>
      </c>
      <c r="E11" s="216">
        <v>0</v>
      </c>
      <c r="F11" s="216">
        <v>1</v>
      </c>
      <c r="G11" s="216">
        <v>3</v>
      </c>
      <c r="H11" s="177" t="s">
        <v>839</v>
      </c>
    </row>
    <row r="12" spans="1:8" ht="24" customHeight="1" thickTop="1" thickBot="1">
      <c r="A12" s="179" t="s">
        <v>1022</v>
      </c>
      <c r="B12" s="194">
        <v>0</v>
      </c>
      <c r="C12" s="194">
        <v>0</v>
      </c>
      <c r="D12" s="194">
        <v>1</v>
      </c>
      <c r="E12" s="194">
        <v>0</v>
      </c>
      <c r="F12" s="194">
        <v>0</v>
      </c>
      <c r="G12" s="194">
        <v>1</v>
      </c>
      <c r="H12" s="178" t="s">
        <v>1010</v>
      </c>
    </row>
    <row r="13" spans="1:8" ht="24" customHeight="1" thickTop="1" thickBot="1">
      <c r="A13" s="180" t="s">
        <v>504</v>
      </c>
      <c r="B13" s="216">
        <v>0</v>
      </c>
      <c r="C13" s="216">
        <v>0</v>
      </c>
      <c r="D13" s="216">
        <v>1</v>
      </c>
      <c r="E13" s="216">
        <v>0</v>
      </c>
      <c r="F13" s="216">
        <v>0</v>
      </c>
      <c r="G13" s="216">
        <v>4</v>
      </c>
      <c r="H13" s="177" t="s">
        <v>503</v>
      </c>
    </row>
    <row r="14" spans="1:8" ht="32.25" customHeight="1" thickTop="1" thickBot="1">
      <c r="A14" s="179" t="s">
        <v>488</v>
      </c>
      <c r="B14" s="194">
        <v>2</v>
      </c>
      <c r="C14" s="194">
        <v>4</v>
      </c>
      <c r="D14" s="194">
        <v>2</v>
      </c>
      <c r="E14" s="194">
        <v>1</v>
      </c>
      <c r="F14" s="194">
        <v>1</v>
      </c>
      <c r="G14" s="194">
        <v>3</v>
      </c>
      <c r="H14" s="178" t="s">
        <v>487</v>
      </c>
    </row>
    <row r="15" spans="1:8" ht="27" customHeight="1" thickTop="1" thickBot="1">
      <c r="A15" s="180" t="s">
        <v>502</v>
      </c>
      <c r="B15" s="216">
        <v>41</v>
      </c>
      <c r="C15" s="216">
        <v>12</v>
      </c>
      <c r="D15" s="216">
        <v>73</v>
      </c>
      <c r="E15" s="216">
        <v>6</v>
      </c>
      <c r="F15" s="216">
        <v>77</v>
      </c>
      <c r="G15" s="216">
        <v>28</v>
      </c>
      <c r="H15" s="177" t="s">
        <v>501</v>
      </c>
    </row>
    <row r="16" spans="1:8" ht="24" customHeight="1" thickTop="1" thickBot="1">
      <c r="A16" s="179" t="s">
        <v>500</v>
      </c>
      <c r="B16" s="194">
        <v>0</v>
      </c>
      <c r="C16" s="194">
        <v>0</v>
      </c>
      <c r="D16" s="194">
        <v>22</v>
      </c>
      <c r="E16" s="194">
        <v>1</v>
      </c>
      <c r="F16" s="194">
        <v>84</v>
      </c>
      <c r="G16" s="194">
        <v>22</v>
      </c>
      <c r="H16" s="178" t="s">
        <v>499</v>
      </c>
    </row>
    <row r="17" spans="1:8" ht="21" customHeight="1" thickTop="1" thickBot="1">
      <c r="A17" s="180" t="s">
        <v>989</v>
      </c>
      <c r="B17" s="216">
        <v>1</v>
      </c>
      <c r="C17" s="216">
        <v>1</v>
      </c>
      <c r="D17" s="216">
        <v>1</v>
      </c>
      <c r="E17" s="216">
        <v>0</v>
      </c>
      <c r="F17" s="216">
        <v>1</v>
      </c>
      <c r="G17" s="216">
        <v>5</v>
      </c>
      <c r="H17" s="177" t="s">
        <v>498</v>
      </c>
    </row>
    <row r="18" spans="1:8" ht="27" customHeight="1" thickTop="1" thickBot="1">
      <c r="A18" s="179" t="s">
        <v>497</v>
      </c>
      <c r="B18" s="194">
        <v>7</v>
      </c>
      <c r="C18" s="194">
        <v>0</v>
      </c>
      <c r="D18" s="194">
        <v>2</v>
      </c>
      <c r="E18" s="194">
        <v>5</v>
      </c>
      <c r="F18" s="194">
        <v>5</v>
      </c>
      <c r="G18" s="194">
        <v>3</v>
      </c>
      <c r="H18" s="178" t="s">
        <v>496</v>
      </c>
    </row>
    <row r="19" spans="1:8" ht="18.75" customHeight="1" thickTop="1" thickBot="1">
      <c r="A19" s="180" t="s">
        <v>495</v>
      </c>
      <c r="B19" s="216">
        <v>0</v>
      </c>
      <c r="C19" s="216">
        <v>0</v>
      </c>
      <c r="D19" s="216">
        <v>0</v>
      </c>
      <c r="E19" s="216">
        <v>0</v>
      </c>
      <c r="F19" s="216">
        <v>0</v>
      </c>
      <c r="G19" s="216">
        <v>1</v>
      </c>
      <c r="H19" s="177" t="s">
        <v>856</v>
      </c>
    </row>
    <row r="20" spans="1:8" ht="36.75" customHeight="1" thickTop="1" thickBot="1">
      <c r="A20" s="179" t="s">
        <v>490</v>
      </c>
      <c r="B20" s="194">
        <v>0</v>
      </c>
      <c r="C20" s="194">
        <v>1</v>
      </c>
      <c r="D20" s="194">
        <v>3</v>
      </c>
      <c r="E20" s="194">
        <v>1</v>
      </c>
      <c r="F20" s="194">
        <v>6</v>
      </c>
      <c r="G20" s="194">
        <v>0</v>
      </c>
      <c r="H20" s="178" t="s">
        <v>489</v>
      </c>
    </row>
    <row r="21" spans="1:8" ht="21" customHeight="1" thickTop="1" thickBot="1">
      <c r="A21" s="180" t="s">
        <v>486</v>
      </c>
      <c r="B21" s="216">
        <v>9</v>
      </c>
      <c r="C21" s="216">
        <v>2</v>
      </c>
      <c r="D21" s="216">
        <v>1</v>
      </c>
      <c r="E21" s="216">
        <v>0</v>
      </c>
      <c r="F21" s="216">
        <v>18</v>
      </c>
      <c r="G21" s="216">
        <v>6</v>
      </c>
      <c r="H21" s="177" t="s">
        <v>485</v>
      </c>
    </row>
    <row r="22" spans="1:8" ht="21" customHeight="1" thickTop="1" thickBot="1">
      <c r="A22" s="179" t="s">
        <v>484</v>
      </c>
      <c r="B22" s="194">
        <v>6</v>
      </c>
      <c r="C22" s="194">
        <v>0</v>
      </c>
      <c r="D22" s="194">
        <v>3</v>
      </c>
      <c r="E22" s="194">
        <v>0</v>
      </c>
      <c r="F22" s="194">
        <v>2</v>
      </c>
      <c r="G22" s="194">
        <v>2</v>
      </c>
      <c r="H22" s="178" t="s">
        <v>483</v>
      </c>
    </row>
    <row r="23" spans="1:8" ht="38.25" customHeight="1" thickTop="1" thickBot="1">
      <c r="A23" s="180" t="s">
        <v>1232</v>
      </c>
      <c r="B23" s="216">
        <v>0</v>
      </c>
      <c r="C23" s="216">
        <v>0</v>
      </c>
      <c r="D23" s="216">
        <v>0</v>
      </c>
      <c r="E23" s="216">
        <v>0</v>
      </c>
      <c r="F23" s="216">
        <v>0</v>
      </c>
      <c r="G23" s="216">
        <v>1</v>
      </c>
      <c r="H23" s="177" t="s">
        <v>855</v>
      </c>
    </row>
    <row r="24" spans="1:8" ht="18" customHeight="1" thickTop="1" thickBot="1">
      <c r="A24" s="179" t="s">
        <v>1034</v>
      </c>
      <c r="B24" s="194">
        <v>0</v>
      </c>
      <c r="C24" s="194">
        <v>0</v>
      </c>
      <c r="D24" s="194">
        <v>0</v>
      </c>
      <c r="E24" s="194">
        <v>1</v>
      </c>
      <c r="F24" s="194">
        <v>0</v>
      </c>
      <c r="G24" s="194">
        <v>0</v>
      </c>
      <c r="H24" s="178" t="s">
        <v>1033</v>
      </c>
    </row>
    <row r="25" spans="1:8" ht="18" customHeight="1" thickTop="1" thickBot="1">
      <c r="A25" s="180" t="s">
        <v>482</v>
      </c>
      <c r="B25" s="216">
        <v>9</v>
      </c>
      <c r="C25" s="216">
        <v>3</v>
      </c>
      <c r="D25" s="216">
        <v>10</v>
      </c>
      <c r="E25" s="216">
        <v>6</v>
      </c>
      <c r="F25" s="216">
        <v>10</v>
      </c>
      <c r="G25" s="216">
        <v>6</v>
      </c>
      <c r="H25" s="177" t="s">
        <v>481</v>
      </c>
    </row>
    <row r="26" spans="1:8" ht="23.25" customHeight="1" thickTop="1" thickBot="1">
      <c r="A26" s="179" t="s">
        <v>1036</v>
      </c>
      <c r="B26" s="194">
        <v>0</v>
      </c>
      <c r="C26" s="194">
        <v>0</v>
      </c>
      <c r="D26" s="194">
        <v>1</v>
      </c>
      <c r="E26" s="194">
        <v>0</v>
      </c>
      <c r="F26" s="194">
        <v>0</v>
      </c>
      <c r="G26" s="194">
        <v>0</v>
      </c>
      <c r="H26" s="178" t="s">
        <v>633</v>
      </c>
    </row>
    <row r="27" spans="1:8" ht="18.75" customHeight="1" thickTop="1" thickBot="1">
      <c r="A27" s="180" t="s">
        <v>861</v>
      </c>
      <c r="B27" s="216">
        <v>0</v>
      </c>
      <c r="C27" s="216">
        <v>0</v>
      </c>
      <c r="D27" s="216">
        <v>1</v>
      </c>
      <c r="E27" s="216">
        <v>0</v>
      </c>
      <c r="F27" s="216">
        <v>0</v>
      </c>
      <c r="G27" s="216">
        <v>0</v>
      </c>
      <c r="H27" s="177" t="s">
        <v>858</v>
      </c>
    </row>
    <row r="28" spans="1:8" ht="19.5" customHeight="1" thickTop="1" thickBot="1">
      <c r="A28" s="179" t="s">
        <v>480</v>
      </c>
      <c r="B28" s="194">
        <v>0</v>
      </c>
      <c r="C28" s="194">
        <v>1</v>
      </c>
      <c r="D28" s="194">
        <v>1</v>
      </c>
      <c r="E28" s="194">
        <v>1</v>
      </c>
      <c r="F28" s="194">
        <v>1</v>
      </c>
      <c r="G28" s="194">
        <v>3</v>
      </c>
      <c r="H28" s="178" t="s">
        <v>479</v>
      </c>
    </row>
    <row r="29" spans="1:8" ht="20.25" customHeight="1" thickTop="1" thickBot="1">
      <c r="A29" s="180" t="s">
        <v>834</v>
      </c>
      <c r="B29" s="216">
        <v>1</v>
      </c>
      <c r="C29" s="216">
        <v>0</v>
      </c>
      <c r="D29" s="216">
        <v>1</v>
      </c>
      <c r="E29" s="216">
        <v>0</v>
      </c>
      <c r="F29" s="216">
        <v>0</v>
      </c>
      <c r="G29" s="216">
        <v>0</v>
      </c>
      <c r="H29" s="177" t="s">
        <v>835</v>
      </c>
    </row>
    <row r="30" spans="1:8" ht="16.5" customHeight="1" thickTop="1" thickBot="1">
      <c r="A30" s="179" t="s">
        <v>990</v>
      </c>
      <c r="B30" s="194">
        <v>1</v>
      </c>
      <c r="C30" s="194">
        <v>0</v>
      </c>
      <c r="D30" s="194">
        <v>0</v>
      </c>
      <c r="E30" s="194">
        <v>0</v>
      </c>
      <c r="F30" s="194">
        <v>0</v>
      </c>
      <c r="G30" s="194">
        <v>0</v>
      </c>
      <c r="H30" s="178" t="s">
        <v>836</v>
      </c>
    </row>
    <row r="31" spans="1:8" ht="12.75" customHeight="1" thickTop="1" thickBot="1">
      <c r="A31" s="180" t="s">
        <v>431</v>
      </c>
      <c r="B31" s="216">
        <v>0</v>
      </c>
      <c r="C31" s="216">
        <v>0</v>
      </c>
      <c r="D31" s="216">
        <v>0</v>
      </c>
      <c r="E31" s="216">
        <v>0</v>
      </c>
      <c r="F31" s="216">
        <v>21</v>
      </c>
      <c r="G31" s="216">
        <v>8</v>
      </c>
      <c r="H31" s="177" t="s">
        <v>478</v>
      </c>
    </row>
    <row r="32" spans="1:8" ht="30.75" customHeight="1" thickTop="1">
      <c r="A32" s="804" t="s">
        <v>38</v>
      </c>
      <c r="B32" s="805">
        <f t="shared" ref="B32:G32" si="0">SUM(B9:B31)</f>
        <v>84</v>
      </c>
      <c r="C32" s="805">
        <f t="shared" si="0"/>
        <v>26</v>
      </c>
      <c r="D32" s="805">
        <f t="shared" si="0"/>
        <v>137</v>
      </c>
      <c r="E32" s="805">
        <f t="shared" si="0"/>
        <v>25</v>
      </c>
      <c r="F32" s="805">
        <f t="shared" si="0"/>
        <v>266</v>
      </c>
      <c r="G32" s="805">
        <f t="shared" si="0"/>
        <v>105</v>
      </c>
      <c r="H32" s="806" t="s">
        <v>39</v>
      </c>
    </row>
  </sheetData>
  <mergeCells count="9">
    <mergeCell ref="A1:H1"/>
    <mergeCell ref="A2:H2"/>
    <mergeCell ref="A6:A8"/>
    <mergeCell ref="D6:E6"/>
    <mergeCell ref="B6:C6"/>
    <mergeCell ref="H6:H8"/>
    <mergeCell ref="A3:H3"/>
    <mergeCell ref="A4:H4"/>
    <mergeCell ref="F6:G6"/>
  </mergeCells>
  <printOptions horizontalCentered="1" verticalCentered="1"/>
  <pageMargins left="0" right="0" top="0" bottom="0" header="0" footer="0"/>
  <pageSetup paperSize="9" orientation="portrait"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rightToLeft="1" view="pageBreakPreview" zoomScaleNormal="100" zoomScaleSheetLayoutView="100" workbookViewId="0">
      <selection activeCell="A6" sqref="A6:A8"/>
    </sheetView>
  </sheetViews>
  <sheetFormatPr defaultRowHeight="12.75"/>
  <cols>
    <col min="1" max="1" width="27.5703125" style="430" customWidth="1"/>
    <col min="2" max="7" width="6.7109375" style="430" customWidth="1"/>
    <col min="8" max="8" width="27.28515625" style="430" customWidth="1"/>
    <col min="9" max="16384" width="9.140625" style="430"/>
  </cols>
  <sheetData>
    <row r="1" spans="1:17" s="161" customFormat="1" ht="21.95" customHeight="1">
      <c r="A1" s="1252" t="s">
        <v>943</v>
      </c>
      <c r="B1" s="1252"/>
      <c r="C1" s="1252"/>
      <c r="D1" s="1252"/>
      <c r="E1" s="1252"/>
      <c r="F1" s="1252"/>
      <c r="G1" s="1252"/>
      <c r="H1" s="1252"/>
      <c r="I1" s="158"/>
      <c r="J1" s="158"/>
      <c r="K1" s="158"/>
      <c r="L1" s="158"/>
      <c r="M1" s="158"/>
      <c r="N1" s="158"/>
      <c r="O1" s="158"/>
      <c r="P1" s="159"/>
      <c r="Q1" s="160"/>
    </row>
    <row r="2" spans="1:17" s="163" customFormat="1" ht="18" customHeight="1">
      <c r="A2" s="1252" t="s">
        <v>1161</v>
      </c>
      <c r="B2" s="1252"/>
      <c r="C2" s="1252"/>
      <c r="D2" s="1252"/>
      <c r="E2" s="1252"/>
      <c r="F2" s="1252"/>
      <c r="G2" s="1252"/>
      <c r="H2" s="1252"/>
      <c r="I2" s="158"/>
      <c r="J2" s="162"/>
      <c r="K2" s="162"/>
      <c r="L2" s="162"/>
      <c r="M2" s="162"/>
      <c r="N2" s="162"/>
      <c r="O2" s="162"/>
      <c r="P2" s="162"/>
      <c r="Q2" s="162"/>
    </row>
    <row r="3" spans="1:17" s="163" customFormat="1" ht="35.25" customHeight="1">
      <c r="A3" s="1253" t="s">
        <v>1144</v>
      </c>
      <c r="B3" s="1254"/>
      <c r="C3" s="1254"/>
      <c r="D3" s="1254"/>
      <c r="E3" s="1254"/>
      <c r="F3" s="1254"/>
      <c r="G3" s="1254"/>
      <c r="H3" s="1254"/>
      <c r="I3" s="164"/>
      <c r="J3" s="164"/>
      <c r="K3" s="164"/>
      <c r="L3" s="164"/>
      <c r="M3" s="164"/>
      <c r="N3" s="164"/>
      <c r="O3" s="164"/>
      <c r="P3" s="164"/>
      <c r="Q3" s="164"/>
    </row>
    <row r="4" spans="1:17" s="126" customFormat="1" ht="15.75">
      <c r="A4" s="1255" t="s">
        <v>1162</v>
      </c>
      <c r="B4" s="1255"/>
      <c r="C4" s="1255"/>
      <c r="D4" s="1255"/>
      <c r="E4" s="1255"/>
      <c r="F4" s="1255"/>
      <c r="G4" s="1255"/>
      <c r="H4" s="1255"/>
      <c r="I4" s="165"/>
      <c r="J4" s="165"/>
      <c r="K4" s="165"/>
      <c r="L4" s="165"/>
      <c r="M4" s="165"/>
      <c r="N4" s="165"/>
      <c r="O4" s="165"/>
      <c r="P4" s="165"/>
      <c r="Q4" s="165"/>
    </row>
    <row r="5" spans="1:17" s="126" customFormat="1" ht="20.100000000000001" customHeight="1">
      <c r="A5" s="166" t="s">
        <v>1391</v>
      </c>
      <c r="B5" s="166"/>
      <c r="C5" s="166"/>
      <c r="D5" s="166"/>
      <c r="E5" s="166"/>
      <c r="F5" s="166"/>
      <c r="G5" s="166"/>
      <c r="H5" s="167" t="s">
        <v>1390</v>
      </c>
    </row>
    <row r="6" spans="1:17" s="418" customFormat="1" ht="18" customHeight="1" thickBot="1">
      <c r="A6" s="1256" t="s">
        <v>938</v>
      </c>
      <c r="B6" s="1288" t="s">
        <v>821</v>
      </c>
      <c r="C6" s="1289"/>
      <c r="D6" s="1287" t="s">
        <v>1006</v>
      </c>
      <c r="E6" s="1287"/>
      <c r="F6" s="1287" t="s">
        <v>1157</v>
      </c>
      <c r="G6" s="1287"/>
      <c r="H6" s="1128" t="s">
        <v>939</v>
      </c>
      <c r="I6" s="417"/>
    </row>
    <row r="7" spans="1:17" s="418" customFormat="1" ht="14.25" customHeight="1" thickTop="1" thickBot="1">
      <c r="A7" s="1258"/>
      <c r="B7" s="424" t="s">
        <v>429</v>
      </c>
      <c r="C7" s="424" t="s">
        <v>428</v>
      </c>
      <c r="D7" s="424" t="s">
        <v>429</v>
      </c>
      <c r="E7" s="424" t="s">
        <v>428</v>
      </c>
      <c r="F7" s="424" t="s">
        <v>429</v>
      </c>
      <c r="G7" s="424" t="s">
        <v>428</v>
      </c>
      <c r="H7" s="1261"/>
      <c r="I7" s="417"/>
    </row>
    <row r="8" spans="1:17" s="418" customFormat="1" ht="13.5" customHeight="1" thickTop="1">
      <c r="A8" s="1259"/>
      <c r="B8" s="425" t="s">
        <v>12</v>
      </c>
      <c r="C8" s="425" t="s">
        <v>13</v>
      </c>
      <c r="D8" s="425" t="s">
        <v>12</v>
      </c>
      <c r="E8" s="425" t="s">
        <v>13</v>
      </c>
      <c r="F8" s="425" t="s">
        <v>12</v>
      </c>
      <c r="G8" s="425" t="s">
        <v>13</v>
      </c>
      <c r="H8" s="1129"/>
      <c r="I8" s="417"/>
    </row>
    <row r="9" spans="1:17" s="126" customFormat="1" ht="20.100000000000001" customHeight="1" thickBot="1">
      <c r="A9" s="426" t="s">
        <v>102</v>
      </c>
      <c r="B9" s="440">
        <v>7</v>
      </c>
      <c r="C9" s="440">
        <v>0</v>
      </c>
      <c r="D9" s="440">
        <v>17</v>
      </c>
      <c r="E9" s="440">
        <v>5</v>
      </c>
      <c r="F9" s="440">
        <v>9</v>
      </c>
      <c r="G9" s="440">
        <v>2</v>
      </c>
      <c r="H9" s="427" t="s">
        <v>103</v>
      </c>
      <c r="I9" s="419"/>
    </row>
    <row r="10" spans="1:17" s="126" customFormat="1" ht="20.100000000000001" customHeight="1" thickTop="1" thickBot="1">
      <c r="A10" s="428" t="s">
        <v>991</v>
      </c>
      <c r="B10" s="441">
        <v>0</v>
      </c>
      <c r="C10" s="441">
        <v>0</v>
      </c>
      <c r="D10" s="441">
        <v>3</v>
      </c>
      <c r="E10" s="441">
        <v>3</v>
      </c>
      <c r="F10" s="441">
        <v>1</v>
      </c>
      <c r="G10" s="441">
        <v>1</v>
      </c>
      <c r="H10" s="429" t="s">
        <v>634</v>
      </c>
      <c r="I10" s="419"/>
    </row>
    <row r="11" spans="1:17" s="126" customFormat="1" ht="20.100000000000001" customHeight="1" thickTop="1" thickBot="1">
      <c r="A11" s="426" t="s">
        <v>100</v>
      </c>
      <c r="B11" s="440">
        <v>0</v>
      </c>
      <c r="C11" s="440">
        <v>0</v>
      </c>
      <c r="D11" s="440">
        <v>0</v>
      </c>
      <c r="E11" s="440">
        <v>1</v>
      </c>
      <c r="F11" s="440">
        <v>0</v>
      </c>
      <c r="G11" s="440">
        <v>5</v>
      </c>
      <c r="H11" s="427" t="s">
        <v>101</v>
      </c>
      <c r="I11" s="419"/>
    </row>
    <row r="12" spans="1:17" s="126" customFormat="1" ht="20.100000000000001" customHeight="1" thickTop="1" thickBot="1">
      <c r="A12" s="428" t="s">
        <v>124</v>
      </c>
      <c r="B12" s="441">
        <v>0</v>
      </c>
      <c r="C12" s="441">
        <v>0</v>
      </c>
      <c r="D12" s="441">
        <v>0</v>
      </c>
      <c r="E12" s="441">
        <v>0</v>
      </c>
      <c r="F12" s="441">
        <v>0</v>
      </c>
      <c r="G12" s="441">
        <v>1</v>
      </c>
      <c r="H12" s="429" t="s">
        <v>125</v>
      </c>
      <c r="I12" s="419"/>
    </row>
    <row r="13" spans="1:17" s="126" customFormat="1" ht="20.100000000000001" customHeight="1" thickTop="1" thickBot="1">
      <c r="A13" s="426" t="s">
        <v>132</v>
      </c>
      <c r="B13" s="440">
        <v>2</v>
      </c>
      <c r="C13" s="440">
        <v>1</v>
      </c>
      <c r="D13" s="440">
        <v>5</v>
      </c>
      <c r="E13" s="440">
        <v>3</v>
      </c>
      <c r="F13" s="440">
        <v>0</v>
      </c>
      <c r="G13" s="440">
        <v>0</v>
      </c>
      <c r="H13" s="427" t="s">
        <v>133</v>
      </c>
      <c r="I13" s="419"/>
    </row>
    <row r="14" spans="1:17" s="126" customFormat="1" ht="20.100000000000001" customHeight="1" thickTop="1" thickBot="1">
      <c r="A14" s="428" t="s">
        <v>112</v>
      </c>
      <c r="B14" s="441">
        <v>0</v>
      </c>
      <c r="C14" s="441">
        <v>0</v>
      </c>
      <c r="D14" s="441">
        <v>3</v>
      </c>
      <c r="E14" s="441">
        <v>2</v>
      </c>
      <c r="F14" s="441">
        <v>1</v>
      </c>
      <c r="G14" s="441">
        <v>1</v>
      </c>
      <c r="H14" s="429" t="s">
        <v>113</v>
      </c>
      <c r="I14" s="419"/>
    </row>
    <row r="15" spans="1:17" s="126" customFormat="1" ht="20.100000000000001" customHeight="1" thickTop="1" thickBot="1">
      <c r="A15" s="426" t="s">
        <v>134</v>
      </c>
      <c r="B15" s="440">
        <v>0</v>
      </c>
      <c r="C15" s="440">
        <v>0</v>
      </c>
      <c r="D15" s="440">
        <v>0</v>
      </c>
      <c r="E15" s="440">
        <v>0</v>
      </c>
      <c r="F15" s="440">
        <v>0</v>
      </c>
      <c r="G15" s="440">
        <v>0</v>
      </c>
      <c r="H15" s="427" t="s">
        <v>135</v>
      </c>
      <c r="I15" s="419"/>
    </row>
    <row r="16" spans="1:17" s="126" customFormat="1" ht="20.100000000000001" customHeight="1" thickTop="1" thickBot="1">
      <c r="A16" s="428" t="s">
        <v>339</v>
      </c>
      <c r="B16" s="441">
        <v>101</v>
      </c>
      <c r="C16" s="441">
        <v>41</v>
      </c>
      <c r="D16" s="441">
        <v>382</v>
      </c>
      <c r="E16" s="441">
        <v>126</v>
      </c>
      <c r="F16" s="441">
        <v>287</v>
      </c>
      <c r="G16" s="441">
        <v>126</v>
      </c>
      <c r="H16" s="429" t="s">
        <v>338</v>
      </c>
      <c r="I16" s="419"/>
    </row>
    <row r="17" spans="1:9" s="126" customFormat="1" ht="20.100000000000001" customHeight="1" thickTop="1" thickBot="1">
      <c r="A17" s="426" t="s">
        <v>337</v>
      </c>
      <c r="B17" s="440">
        <v>17</v>
      </c>
      <c r="C17" s="440">
        <v>7</v>
      </c>
      <c r="D17" s="440">
        <v>10</v>
      </c>
      <c r="E17" s="440">
        <v>3</v>
      </c>
      <c r="F17" s="440">
        <v>1</v>
      </c>
      <c r="G17" s="440">
        <v>2</v>
      </c>
      <c r="H17" s="427" t="s">
        <v>336</v>
      </c>
      <c r="I17" s="419"/>
    </row>
    <row r="18" spans="1:9" s="126" customFormat="1" ht="20.100000000000001" customHeight="1" thickTop="1" thickBot="1">
      <c r="A18" s="428" t="s">
        <v>992</v>
      </c>
      <c r="B18" s="441">
        <v>0</v>
      </c>
      <c r="C18" s="441">
        <v>0</v>
      </c>
      <c r="D18" s="441">
        <v>1</v>
      </c>
      <c r="E18" s="441">
        <v>0</v>
      </c>
      <c r="F18" s="441">
        <v>1</v>
      </c>
      <c r="G18" s="441">
        <v>0</v>
      </c>
      <c r="H18" s="429" t="s">
        <v>636</v>
      </c>
      <c r="I18" s="419"/>
    </row>
    <row r="19" spans="1:9" s="126" customFormat="1" ht="20.100000000000001" customHeight="1" thickTop="1" thickBot="1">
      <c r="A19" s="426" t="s">
        <v>976</v>
      </c>
      <c r="B19" s="440">
        <v>0</v>
      </c>
      <c r="C19" s="440">
        <v>0</v>
      </c>
      <c r="D19" s="440">
        <v>3</v>
      </c>
      <c r="E19" s="440">
        <v>0</v>
      </c>
      <c r="F19" s="440">
        <v>2</v>
      </c>
      <c r="G19" s="440">
        <v>0</v>
      </c>
      <c r="H19" s="427" t="s">
        <v>637</v>
      </c>
      <c r="I19" s="419"/>
    </row>
    <row r="20" spans="1:9" s="126" customFormat="1" ht="20.100000000000001" customHeight="1" thickTop="1" thickBot="1">
      <c r="A20" s="428" t="s">
        <v>993</v>
      </c>
      <c r="B20" s="441">
        <v>0</v>
      </c>
      <c r="C20" s="441">
        <v>1</v>
      </c>
      <c r="D20" s="441">
        <v>0</v>
      </c>
      <c r="E20" s="441">
        <v>0</v>
      </c>
      <c r="F20" s="441">
        <v>0</v>
      </c>
      <c r="G20" s="441">
        <v>0</v>
      </c>
      <c r="H20" s="429" t="s">
        <v>508</v>
      </c>
      <c r="I20" s="419"/>
    </row>
    <row r="21" spans="1:9" s="126" customFormat="1" ht="20.100000000000001" customHeight="1" thickTop="1" thickBot="1">
      <c r="A21" s="426" t="s">
        <v>837</v>
      </c>
      <c r="B21" s="440">
        <v>1</v>
      </c>
      <c r="C21" s="440">
        <v>0</v>
      </c>
      <c r="D21" s="440">
        <v>0</v>
      </c>
      <c r="E21" s="440">
        <v>0</v>
      </c>
      <c r="F21" s="440">
        <v>0</v>
      </c>
      <c r="G21" s="440">
        <v>0</v>
      </c>
      <c r="H21" s="427" t="s">
        <v>838</v>
      </c>
      <c r="I21" s="419"/>
    </row>
    <row r="22" spans="1:9" ht="20.100000000000001" customHeight="1" thickTop="1" thickBot="1">
      <c r="A22" s="428" t="s">
        <v>615</v>
      </c>
      <c r="B22" s="441">
        <v>1</v>
      </c>
      <c r="C22" s="441">
        <v>0</v>
      </c>
      <c r="D22" s="441">
        <v>1</v>
      </c>
      <c r="E22" s="441">
        <v>0</v>
      </c>
      <c r="F22" s="441">
        <v>0</v>
      </c>
      <c r="G22" s="441">
        <v>0</v>
      </c>
      <c r="H22" s="429" t="s">
        <v>616</v>
      </c>
    </row>
    <row r="23" spans="1:9" ht="20.100000000000001" customHeight="1" thickTop="1" thickBot="1">
      <c r="A23" s="426" t="s">
        <v>979</v>
      </c>
      <c r="B23" s="440">
        <v>103</v>
      </c>
      <c r="C23" s="440">
        <v>7</v>
      </c>
      <c r="D23" s="440">
        <v>123</v>
      </c>
      <c r="E23" s="440">
        <v>11</v>
      </c>
      <c r="F23" s="440">
        <v>222</v>
      </c>
      <c r="G23" s="440">
        <v>15</v>
      </c>
      <c r="H23" s="427" t="s">
        <v>340</v>
      </c>
    </row>
    <row r="24" spans="1:9" ht="20.100000000000001" customHeight="1" thickTop="1" thickBot="1">
      <c r="A24" s="428" t="s">
        <v>507</v>
      </c>
      <c r="B24" s="441">
        <v>4</v>
      </c>
      <c r="C24" s="441">
        <v>0</v>
      </c>
      <c r="D24" s="441">
        <v>2</v>
      </c>
      <c r="E24" s="441">
        <v>3</v>
      </c>
      <c r="F24" s="441">
        <v>9</v>
      </c>
      <c r="G24" s="441">
        <v>3</v>
      </c>
      <c r="H24" s="429" t="s">
        <v>506</v>
      </c>
    </row>
    <row r="25" spans="1:9" ht="20.100000000000001" customHeight="1" thickTop="1" thickBot="1">
      <c r="A25" s="426" t="s">
        <v>994</v>
      </c>
      <c r="B25" s="440">
        <v>1</v>
      </c>
      <c r="C25" s="440">
        <v>0</v>
      </c>
      <c r="D25" s="440">
        <v>4</v>
      </c>
      <c r="E25" s="440">
        <v>4</v>
      </c>
      <c r="F25" s="440">
        <v>1</v>
      </c>
      <c r="G25" s="440">
        <v>0</v>
      </c>
      <c r="H25" s="427" t="s">
        <v>505</v>
      </c>
    </row>
    <row r="26" spans="1:9" ht="20.100000000000001" customHeight="1" thickTop="1">
      <c r="A26" s="431" t="s">
        <v>973</v>
      </c>
      <c r="B26" s="442">
        <v>0</v>
      </c>
      <c r="C26" s="442">
        <v>1</v>
      </c>
      <c r="D26" s="442">
        <v>4</v>
      </c>
      <c r="E26" s="442">
        <v>4</v>
      </c>
      <c r="F26" s="442">
        <v>3</v>
      </c>
      <c r="G26" s="442">
        <v>5</v>
      </c>
      <c r="H26" s="432" t="s">
        <v>478</v>
      </c>
    </row>
    <row r="27" spans="1:9" ht="29.25" customHeight="1">
      <c r="A27" s="526" t="s">
        <v>8</v>
      </c>
      <c r="B27" s="527">
        <f>SUM(B9:B26)</f>
        <v>237</v>
      </c>
      <c r="C27" s="527">
        <f>SUM(C9:C26)</f>
        <v>58</v>
      </c>
      <c r="D27" s="527">
        <f t="shared" ref="D27:E27" si="0">SUM(D9:D26)</f>
        <v>558</v>
      </c>
      <c r="E27" s="527">
        <f t="shared" si="0"/>
        <v>165</v>
      </c>
      <c r="F27" s="527">
        <f t="shared" ref="F27:G27" si="1">SUM(F9:F26)</f>
        <v>537</v>
      </c>
      <c r="G27" s="527">
        <f t="shared" si="1"/>
        <v>161</v>
      </c>
      <c r="H27" s="528" t="s">
        <v>9</v>
      </c>
    </row>
    <row r="28" spans="1:9" ht="40.5" customHeight="1"/>
    <row r="29" spans="1:9" ht="40.5" customHeight="1"/>
    <row r="30" spans="1:9" ht="40.5" customHeight="1"/>
    <row r="31" spans="1:9" ht="40.5" customHeight="1"/>
    <row r="32" spans="1:9" ht="40.5" customHeight="1"/>
    <row r="33" ht="40.5" customHeight="1"/>
    <row r="34" ht="40.5" customHeight="1"/>
  </sheetData>
  <mergeCells count="9">
    <mergeCell ref="H6:H8"/>
    <mergeCell ref="A1:H1"/>
    <mergeCell ref="A6:A8"/>
    <mergeCell ref="F6:G6"/>
    <mergeCell ref="A4:H4"/>
    <mergeCell ref="A3:H3"/>
    <mergeCell ref="A2:H2"/>
    <mergeCell ref="D6:E6"/>
    <mergeCell ref="B6:C6"/>
  </mergeCells>
  <printOptions horizontalCentered="1" verticalCentered="1"/>
  <pageMargins left="0" right="0" top="0" bottom="0" header="0" footer="0"/>
  <pageSetup paperSize="9" orientation="portrait"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showGridLines="0" rightToLeft="1" view="pageBreakPreview" zoomScaleNormal="100" zoomScaleSheetLayoutView="100" workbookViewId="0">
      <selection activeCell="P6" sqref="P6:P9"/>
    </sheetView>
  </sheetViews>
  <sheetFormatPr defaultRowHeight="15"/>
  <cols>
    <col min="1" max="1" width="27.7109375" style="406" customWidth="1"/>
    <col min="2" max="9" width="7.42578125" style="406" customWidth="1"/>
    <col min="10" max="13" width="7.42578125" style="122" customWidth="1"/>
    <col min="14" max="14" width="7.42578125" style="406" customWidth="1"/>
    <col min="15" max="15" width="7.42578125" style="122" customWidth="1"/>
    <col min="16" max="16" width="34.85546875" style="122" customWidth="1"/>
    <col min="17" max="16384" width="9.140625" style="98"/>
  </cols>
  <sheetData>
    <row r="1" spans="1:16" s="102" customFormat="1" ht="20.25">
      <c r="A1" s="909" t="s">
        <v>995</v>
      </c>
      <c r="B1" s="909"/>
      <c r="C1" s="909"/>
      <c r="D1" s="909"/>
      <c r="E1" s="909"/>
      <c r="F1" s="909"/>
      <c r="G1" s="909"/>
      <c r="H1" s="909"/>
      <c r="I1" s="909"/>
      <c r="J1" s="909"/>
      <c r="K1" s="909"/>
      <c r="L1" s="909"/>
      <c r="M1" s="909"/>
      <c r="N1" s="909"/>
      <c r="O1" s="909"/>
      <c r="P1" s="909"/>
    </row>
    <row r="2" spans="1:16" s="103" customFormat="1" ht="20.25">
      <c r="A2" s="914" t="s">
        <v>1160</v>
      </c>
      <c r="B2" s="914"/>
      <c r="C2" s="914"/>
      <c r="D2" s="914"/>
      <c r="E2" s="914"/>
      <c r="F2" s="914"/>
      <c r="G2" s="914"/>
      <c r="H2" s="914"/>
      <c r="I2" s="914"/>
      <c r="J2" s="914"/>
      <c r="K2" s="914"/>
      <c r="L2" s="914"/>
      <c r="M2" s="914"/>
      <c r="N2" s="914"/>
      <c r="O2" s="914"/>
      <c r="P2" s="914"/>
    </row>
    <row r="3" spans="1:16" ht="18" customHeight="1">
      <c r="A3" s="1286" t="s">
        <v>1319</v>
      </c>
      <c r="B3" s="1266"/>
      <c r="C3" s="1266"/>
      <c r="D3" s="1266"/>
      <c r="E3" s="1266"/>
      <c r="F3" s="1266"/>
      <c r="G3" s="1266"/>
      <c r="H3" s="1266"/>
      <c r="I3" s="1266"/>
      <c r="J3" s="1266"/>
      <c r="K3" s="1266"/>
      <c r="L3" s="1266"/>
      <c r="M3" s="1266"/>
      <c r="N3" s="1266"/>
      <c r="O3" s="1266"/>
      <c r="P3" s="1266"/>
    </row>
    <row r="4" spans="1:16" ht="15.75">
      <c r="A4" s="923" t="s">
        <v>1157</v>
      </c>
      <c r="B4" s="923"/>
      <c r="C4" s="923"/>
      <c r="D4" s="923"/>
      <c r="E4" s="923"/>
      <c r="F4" s="923"/>
      <c r="G4" s="923"/>
      <c r="H4" s="923"/>
      <c r="I4" s="923"/>
      <c r="J4" s="923"/>
      <c r="K4" s="923"/>
      <c r="L4" s="923"/>
      <c r="M4" s="923"/>
      <c r="N4" s="923"/>
      <c r="O4" s="923"/>
      <c r="P4" s="923"/>
    </row>
    <row r="5" spans="1:16" ht="20.100000000000001" customHeight="1">
      <c r="A5" s="14" t="s">
        <v>1392</v>
      </c>
      <c r="B5" s="14"/>
      <c r="C5" s="14"/>
      <c r="D5" s="14"/>
      <c r="E5" s="14"/>
      <c r="F5" s="14"/>
      <c r="G5" s="14"/>
      <c r="H5" s="14"/>
      <c r="I5" s="14"/>
      <c r="J5" s="143"/>
      <c r="K5" s="143"/>
      <c r="L5" s="143"/>
      <c r="M5" s="143"/>
      <c r="N5" s="143"/>
      <c r="O5" s="143"/>
      <c r="P5" s="144" t="s">
        <v>1393</v>
      </c>
    </row>
    <row r="6" spans="1:16" s="293" customFormat="1" ht="13.5" customHeight="1" thickBot="1">
      <c r="A6" s="1267" t="s">
        <v>1094</v>
      </c>
      <c r="B6" s="1229" t="s">
        <v>510</v>
      </c>
      <c r="C6" s="1229"/>
      <c r="D6" s="1229" t="s">
        <v>439</v>
      </c>
      <c r="E6" s="1229"/>
      <c r="F6" s="1229" t="s">
        <v>437</v>
      </c>
      <c r="G6" s="1229"/>
      <c r="H6" s="1229" t="s">
        <v>435</v>
      </c>
      <c r="I6" s="1229"/>
      <c r="J6" s="1229" t="s">
        <v>433</v>
      </c>
      <c r="K6" s="1229"/>
      <c r="L6" s="1229" t="s">
        <v>973</v>
      </c>
      <c r="M6" s="1229"/>
      <c r="N6" s="1229" t="s">
        <v>8</v>
      </c>
      <c r="O6" s="1229"/>
      <c r="P6" s="1263" t="s">
        <v>1093</v>
      </c>
    </row>
    <row r="7" spans="1:16" s="293" customFormat="1" ht="13.5" customHeight="1" thickBot="1">
      <c r="A7" s="1268"/>
      <c r="B7" s="1228" t="s">
        <v>440</v>
      </c>
      <c r="C7" s="1228"/>
      <c r="D7" s="1228" t="s">
        <v>438</v>
      </c>
      <c r="E7" s="1228"/>
      <c r="F7" s="1228" t="s">
        <v>436</v>
      </c>
      <c r="G7" s="1228"/>
      <c r="H7" s="1228" t="s">
        <v>434</v>
      </c>
      <c r="I7" s="1228"/>
      <c r="J7" s="1228" t="s">
        <v>432</v>
      </c>
      <c r="K7" s="1228"/>
      <c r="L7" s="1228" t="s">
        <v>478</v>
      </c>
      <c r="M7" s="1228"/>
      <c r="N7" s="1228" t="s">
        <v>9</v>
      </c>
      <c r="O7" s="1228"/>
      <c r="P7" s="1264"/>
    </row>
    <row r="8" spans="1:16" s="293" customFormat="1" ht="13.5" thickBot="1">
      <c r="A8" s="1268"/>
      <c r="B8" s="47" t="s">
        <v>429</v>
      </c>
      <c r="C8" s="47" t="s">
        <v>428</v>
      </c>
      <c r="D8" s="47" t="s">
        <v>429</v>
      </c>
      <c r="E8" s="47" t="s">
        <v>428</v>
      </c>
      <c r="F8" s="47" t="s">
        <v>429</v>
      </c>
      <c r="G8" s="47" t="s">
        <v>428</v>
      </c>
      <c r="H8" s="47" t="s">
        <v>429</v>
      </c>
      <c r="I8" s="47" t="s">
        <v>428</v>
      </c>
      <c r="J8" s="47" t="s">
        <v>429</v>
      </c>
      <c r="K8" s="47" t="s">
        <v>428</v>
      </c>
      <c r="L8" s="47" t="s">
        <v>429</v>
      </c>
      <c r="M8" s="47" t="s">
        <v>428</v>
      </c>
      <c r="N8" s="47" t="s">
        <v>429</v>
      </c>
      <c r="O8" s="47" t="s">
        <v>428</v>
      </c>
      <c r="P8" s="1264"/>
    </row>
    <row r="9" spans="1:16" s="293" customFormat="1" ht="12" customHeight="1">
      <c r="A9" s="1269"/>
      <c r="B9" s="665" t="s">
        <v>12</v>
      </c>
      <c r="C9" s="665" t="s">
        <v>13</v>
      </c>
      <c r="D9" s="665" t="s">
        <v>12</v>
      </c>
      <c r="E9" s="665" t="s">
        <v>13</v>
      </c>
      <c r="F9" s="665" t="s">
        <v>12</v>
      </c>
      <c r="G9" s="665" t="s">
        <v>13</v>
      </c>
      <c r="H9" s="665" t="s">
        <v>12</v>
      </c>
      <c r="I9" s="665" t="s">
        <v>13</v>
      </c>
      <c r="J9" s="665" t="s">
        <v>12</v>
      </c>
      <c r="K9" s="665" t="s">
        <v>13</v>
      </c>
      <c r="L9" s="665" t="s">
        <v>12</v>
      </c>
      <c r="M9" s="665" t="s">
        <v>13</v>
      </c>
      <c r="N9" s="665" t="s">
        <v>12</v>
      </c>
      <c r="O9" s="665" t="s">
        <v>13</v>
      </c>
      <c r="P9" s="1265"/>
    </row>
    <row r="10" spans="1:16" ht="12.75">
      <c r="A10" s="531" t="s">
        <v>1009</v>
      </c>
      <c r="B10" s="532">
        <v>0</v>
      </c>
      <c r="C10" s="532">
        <v>0</v>
      </c>
      <c r="D10" s="532">
        <v>0</v>
      </c>
      <c r="E10" s="532">
        <v>3</v>
      </c>
      <c r="F10" s="532">
        <v>0</v>
      </c>
      <c r="G10" s="532">
        <v>3</v>
      </c>
      <c r="H10" s="532">
        <v>0</v>
      </c>
      <c r="I10" s="532">
        <v>0</v>
      </c>
      <c r="J10" s="532">
        <v>0</v>
      </c>
      <c r="K10" s="532">
        <v>0</v>
      </c>
      <c r="L10" s="532">
        <v>2</v>
      </c>
      <c r="M10" s="532">
        <v>2</v>
      </c>
      <c r="N10" s="533">
        <f t="shared" ref="N10:O34" si="0">SUM(B10+D10+F10+H10+J10+L10)</f>
        <v>2</v>
      </c>
      <c r="O10" s="533">
        <f t="shared" si="0"/>
        <v>8</v>
      </c>
      <c r="P10" s="863" t="s">
        <v>839</v>
      </c>
    </row>
    <row r="11" spans="1:16" ht="12.75">
      <c r="A11" s="535" t="s">
        <v>1315</v>
      </c>
      <c r="B11" s="529">
        <v>0</v>
      </c>
      <c r="C11" s="529">
        <v>0</v>
      </c>
      <c r="D11" s="529">
        <v>0</v>
      </c>
      <c r="E11" s="529">
        <v>0</v>
      </c>
      <c r="F11" s="529">
        <v>1</v>
      </c>
      <c r="G11" s="529">
        <v>3</v>
      </c>
      <c r="H11" s="529">
        <v>0</v>
      </c>
      <c r="I11" s="529">
        <v>0</v>
      </c>
      <c r="J11" s="529">
        <v>0</v>
      </c>
      <c r="K11" s="529">
        <v>0</v>
      </c>
      <c r="L11" s="529">
        <v>0</v>
      </c>
      <c r="M11" s="823">
        <v>6</v>
      </c>
      <c r="N11" s="820">
        <f t="shared" si="0"/>
        <v>1</v>
      </c>
      <c r="O11" s="820">
        <f t="shared" si="0"/>
        <v>9</v>
      </c>
      <c r="P11" s="790" t="s">
        <v>852</v>
      </c>
    </row>
    <row r="12" spans="1:16" ht="25.5">
      <c r="A12" s="539" t="s">
        <v>1230</v>
      </c>
      <c r="B12" s="536">
        <v>0</v>
      </c>
      <c r="C12" s="536">
        <v>1</v>
      </c>
      <c r="D12" s="536">
        <v>6</v>
      </c>
      <c r="E12" s="536">
        <v>7</v>
      </c>
      <c r="F12" s="536">
        <v>48</v>
      </c>
      <c r="G12" s="536">
        <v>16</v>
      </c>
      <c r="H12" s="536">
        <v>0</v>
      </c>
      <c r="I12" s="536">
        <v>0</v>
      </c>
      <c r="J12" s="536">
        <v>0</v>
      </c>
      <c r="K12" s="536">
        <v>0</v>
      </c>
      <c r="L12" s="536">
        <v>62</v>
      </c>
      <c r="M12" s="824">
        <v>20</v>
      </c>
      <c r="N12" s="821">
        <f t="shared" si="0"/>
        <v>116</v>
      </c>
      <c r="O12" s="821">
        <f t="shared" si="0"/>
        <v>44</v>
      </c>
      <c r="P12" s="834" t="s">
        <v>840</v>
      </c>
    </row>
    <row r="13" spans="1:16" ht="12.75">
      <c r="A13" s="535" t="s">
        <v>1012</v>
      </c>
      <c r="B13" s="529">
        <v>0</v>
      </c>
      <c r="C13" s="529">
        <v>0</v>
      </c>
      <c r="D13" s="529">
        <v>0</v>
      </c>
      <c r="E13" s="529">
        <v>0</v>
      </c>
      <c r="F13" s="529">
        <v>2</v>
      </c>
      <c r="G13" s="529">
        <v>0</v>
      </c>
      <c r="H13" s="529">
        <v>0</v>
      </c>
      <c r="I13" s="529">
        <v>0</v>
      </c>
      <c r="J13" s="529">
        <v>0</v>
      </c>
      <c r="K13" s="529">
        <v>0</v>
      </c>
      <c r="L13" s="529">
        <v>204</v>
      </c>
      <c r="M13" s="823">
        <v>24</v>
      </c>
      <c r="N13" s="820">
        <f t="shared" si="0"/>
        <v>206</v>
      </c>
      <c r="O13" s="820">
        <f t="shared" si="0"/>
        <v>24</v>
      </c>
      <c r="P13" s="864" t="s">
        <v>853</v>
      </c>
    </row>
    <row r="14" spans="1:16" ht="25.5">
      <c r="A14" s="539" t="s">
        <v>1231</v>
      </c>
      <c r="B14" s="536">
        <v>0</v>
      </c>
      <c r="C14" s="536">
        <v>0</v>
      </c>
      <c r="D14" s="536">
        <v>0</v>
      </c>
      <c r="E14" s="536">
        <v>1</v>
      </c>
      <c r="F14" s="536">
        <v>4</v>
      </c>
      <c r="G14" s="536">
        <v>0</v>
      </c>
      <c r="H14" s="536">
        <v>0</v>
      </c>
      <c r="I14" s="536">
        <v>0</v>
      </c>
      <c r="J14" s="536">
        <v>0</v>
      </c>
      <c r="K14" s="536">
        <v>0</v>
      </c>
      <c r="L14" s="536">
        <v>1</v>
      </c>
      <c r="M14" s="824">
        <v>3</v>
      </c>
      <c r="N14" s="821">
        <f t="shared" si="0"/>
        <v>5</v>
      </c>
      <c r="O14" s="821">
        <f t="shared" si="0"/>
        <v>4</v>
      </c>
      <c r="P14" s="834" t="s">
        <v>854</v>
      </c>
    </row>
    <row r="15" spans="1:16" ht="36">
      <c r="A15" s="585" t="s">
        <v>1232</v>
      </c>
      <c r="B15" s="529">
        <v>0</v>
      </c>
      <c r="C15" s="529">
        <v>0</v>
      </c>
      <c r="D15" s="529">
        <v>0</v>
      </c>
      <c r="E15" s="529">
        <v>1</v>
      </c>
      <c r="F15" s="529">
        <v>0</v>
      </c>
      <c r="G15" s="529">
        <v>0</v>
      </c>
      <c r="H15" s="529">
        <v>0</v>
      </c>
      <c r="I15" s="529">
        <v>0</v>
      </c>
      <c r="J15" s="529">
        <v>0</v>
      </c>
      <c r="K15" s="529">
        <v>0</v>
      </c>
      <c r="L15" s="529">
        <v>0</v>
      </c>
      <c r="M15" s="823">
        <v>0</v>
      </c>
      <c r="N15" s="820">
        <f t="shared" si="0"/>
        <v>0</v>
      </c>
      <c r="O15" s="820">
        <f t="shared" si="0"/>
        <v>1</v>
      </c>
      <c r="P15" s="864" t="s">
        <v>855</v>
      </c>
    </row>
    <row r="16" spans="1:16" ht="25.5">
      <c r="A16" s="539" t="s">
        <v>1233</v>
      </c>
      <c r="B16" s="536">
        <v>0</v>
      </c>
      <c r="C16" s="536">
        <v>0</v>
      </c>
      <c r="D16" s="536">
        <v>0</v>
      </c>
      <c r="E16" s="536">
        <v>1</v>
      </c>
      <c r="F16" s="536">
        <v>7</v>
      </c>
      <c r="G16" s="536">
        <v>2</v>
      </c>
      <c r="H16" s="536">
        <v>0</v>
      </c>
      <c r="I16" s="536">
        <v>0</v>
      </c>
      <c r="J16" s="536">
        <v>0</v>
      </c>
      <c r="K16" s="536">
        <v>0</v>
      </c>
      <c r="L16" s="536">
        <v>5</v>
      </c>
      <c r="M16" s="824">
        <v>3</v>
      </c>
      <c r="N16" s="821">
        <f t="shared" si="0"/>
        <v>12</v>
      </c>
      <c r="O16" s="821">
        <f t="shared" si="0"/>
        <v>6</v>
      </c>
      <c r="P16" s="834" t="s">
        <v>841</v>
      </c>
    </row>
    <row r="17" spans="1:16" ht="12.75">
      <c r="A17" s="585" t="s">
        <v>1234</v>
      </c>
      <c r="B17" s="529">
        <v>0</v>
      </c>
      <c r="C17" s="529">
        <v>0</v>
      </c>
      <c r="D17" s="529">
        <v>0</v>
      </c>
      <c r="E17" s="529">
        <v>0</v>
      </c>
      <c r="F17" s="529">
        <v>0</v>
      </c>
      <c r="G17" s="529">
        <v>1</v>
      </c>
      <c r="H17" s="529">
        <v>0</v>
      </c>
      <c r="I17" s="529">
        <v>0</v>
      </c>
      <c r="J17" s="529">
        <v>0</v>
      </c>
      <c r="K17" s="529">
        <v>0</v>
      </c>
      <c r="L17" s="529">
        <v>0</v>
      </c>
      <c r="M17" s="823">
        <v>0</v>
      </c>
      <c r="N17" s="820">
        <f t="shared" si="0"/>
        <v>0</v>
      </c>
      <c r="O17" s="820">
        <f>SUM(C17+E17+G17+I17+K17+M17)</f>
        <v>1</v>
      </c>
      <c r="P17" s="864" t="s">
        <v>1025</v>
      </c>
    </row>
    <row r="18" spans="1:16" ht="12.75">
      <c r="A18" s="539" t="s">
        <v>1235</v>
      </c>
      <c r="B18" s="536">
        <v>1</v>
      </c>
      <c r="C18" s="536">
        <v>0</v>
      </c>
      <c r="D18" s="536">
        <v>0</v>
      </c>
      <c r="E18" s="536">
        <v>2</v>
      </c>
      <c r="F18" s="536">
        <v>0</v>
      </c>
      <c r="G18" s="536">
        <v>0</v>
      </c>
      <c r="H18" s="536">
        <v>0</v>
      </c>
      <c r="I18" s="536">
        <v>0</v>
      </c>
      <c r="J18" s="536">
        <v>0</v>
      </c>
      <c r="K18" s="536">
        <v>0</v>
      </c>
      <c r="L18" s="536">
        <v>0</v>
      </c>
      <c r="M18" s="824">
        <v>0</v>
      </c>
      <c r="N18" s="821">
        <f t="shared" si="0"/>
        <v>1</v>
      </c>
      <c r="O18" s="821">
        <f t="shared" si="0"/>
        <v>2</v>
      </c>
      <c r="P18" s="865" t="s">
        <v>856</v>
      </c>
    </row>
    <row r="19" spans="1:16" ht="12.75">
      <c r="A19" s="585" t="s">
        <v>849</v>
      </c>
      <c r="B19" s="529">
        <v>0</v>
      </c>
      <c r="C19" s="529">
        <v>0</v>
      </c>
      <c r="D19" s="529">
        <v>0</v>
      </c>
      <c r="E19" s="529">
        <v>0</v>
      </c>
      <c r="F19" s="529">
        <v>25</v>
      </c>
      <c r="G19" s="529">
        <v>1</v>
      </c>
      <c r="H19" s="529">
        <v>0</v>
      </c>
      <c r="I19" s="529">
        <v>0</v>
      </c>
      <c r="J19" s="529">
        <v>0</v>
      </c>
      <c r="K19" s="529">
        <v>0</v>
      </c>
      <c r="L19" s="529">
        <v>76</v>
      </c>
      <c r="M19" s="823">
        <v>6</v>
      </c>
      <c r="N19" s="820">
        <f t="shared" si="0"/>
        <v>101</v>
      </c>
      <c r="O19" s="820">
        <f t="shared" si="0"/>
        <v>7</v>
      </c>
      <c r="P19" s="864" t="s">
        <v>120</v>
      </c>
    </row>
    <row r="20" spans="1:16" ht="12.75">
      <c r="A20" s="539" t="s">
        <v>1236</v>
      </c>
      <c r="B20" s="536">
        <v>0</v>
      </c>
      <c r="C20" s="536">
        <v>1</v>
      </c>
      <c r="D20" s="536">
        <v>0</v>
      </c>
      <c r="E20" s="536">
        <v>0</v>
      </c>
      <c r="F20" s="536">
        <v>0</v>
      </c>
      <c r="G20" s="536">
        <v>0</v>
      </c>
      <c r="H20" s="536">
        <v>0</v>
      </c>
      <c r="I20" s="536">
        <v>0</v>
      </c>
      <c r="J20" s="536">
        <v>0</v>
      </c>
      <c r="K20" s="536">
        <v>0</v>
      </c>
      <c r="L20" s="536">
        <v>2</v>
      </c>
      <c r="M20" s="824">
        <v>0</v>
      </c>
      <c r="N20" s="821">
        <f t="shared" si="0"/>
        <v>2</v>
      </c>
      <c r="O20" s="821">
        <f t="shared" si="0"/>
        <v>1</v>
      </c>
      <c r="P20" s="865" t="s">
        <v>842</v>
      </c>
    </row>
    <row r="21" spans="1:16" ht="24">
      <c r="A21" s="585" t="s">
        <v>1237</v>
      </c>
      <c r="B21" s="529">
        <v>0</v>
      </c>
      <c r="C21" s="529">
        <v>0</v>
      </c>
      <c r="D21" s="529">
        <v>0</v>
      </c>
      <c r="E21" s="529">
        <v>0</v>
      </c>
      <c r="F21" s="529">
        <v>0</v>
      </c>
      <c r="G21" s="529">
        <v>0</v>
      </c>
      <c r="H21" s="529">
        <v>0</v>
      </c>
      <c r="I21" s="529">
        <v>0</v>
      </c>
      <c r="J21" s="529">
        <v>0</v>
      </c>
      <c r="K21" s="529">
        <v>0</v>
      </c>
      <c r="L21" s="529">
        <v>3</v>
      </c>
      <c r="M21" s="823">
        <v>0</v>
      </c>
      <c r="N21" s="820">
        <f t="shared" si="0"/>
        <v>3</v>
      </c>
      <c r="O21" s="820">
        <f t="shared" si="0"/>
        <v>0</v>
      </c>
      <c r="P21" s="864" t="s">
        <v>843</v>
      </c>
    </row>
    <row r="22" spans="1:16" ht="12.75">
      <c r="A22" s="539" t="s">
        <v>1238</v>
      </c>
      <c r="B22" s="536">
        <v>0</v>
      </c>
      <c r="C22" s="536">
        <v>0</v>
      </c>
      <c r="D22" s="536">
        <v>1</v>
      </c>
      <c r="E22" s="536">
        <v>1</v>
      </c>
      <c r="F22" s="536">
        <v>0</v>
      </c>
      <c r="G22" s="536">
        <v>0</v>
      </c>
      <c r="H22" s="536">
        <v>0</v>
      </c>
      <c r="I22" s="536">
        <v>0</v>
      </c>
      <c r="J22" s="536">
        <v>0</v>
      </c>
      <c r="K22" s="536">
        <v>0</v>
      </c>
      <c r="L22" s="536">
        <v>0</v>
      </c>
      <c r="M22" s="824">
        <v>1</v>
      </c>
      <c r="N22" s="821">
        <f t="shared" si="0"/>
        <v>1</v>
      </c>
      <c r="O22" s="821">
        <f t="shared" si="0"/>
        <v>2</v>
      </c>
      <c r="P22" s="865" t="s">
        <v>1015</v>
      </c>
    </row>
    <row r="23" spans="1:16" ht="24">
      <c r="A23" s="535" t="s">
        <v>998</v>
      </c>
      <c r="B23" s="529">
        <v>0</v>
      </c>
      <c r="C23" s="529">
        <v>1</v>
      </c>
      <c r="D23" s="529">
        <v>0</v>
      </c>
      <c r="E23" s="529">
        <v>1</v>
      </c>
      <c r="F23" s="529">
        <v>0</v>
      </c>
      <c r="G23" s="529">
        <v>3</v>
      </c>
      <c r="H23" s="529">
        <v>0</v>
      </c>
      <c r="I23" s="529">
        <v>0</v>
      </c>
      <c r="J23" s="529">
        <v>0</v>
      </c>
      <c r="K23" s="529">
        <v>0</v>
      </c>
      <c r="L23" s="529">
        <v>1</v>
      </c>
      <c r="M23" s="823">
        <v>4</v>
      </c>
      <c r="N23" s="820">
        <f t="shared" si="0"/>
        <v>1</v>
      </c>
      <c r="O23" s="820">
        <f t="shared" si="0"/>
        <v>9</v>
      </c>
      <c r="P23" s="864" t="s">
        <v>844</v>
      </c>
    </row>
    <row r="24" spans="1:16" ht="24">
      <c r="A24" s="539" t="s">
        <v>1029</v>
      </c>
      <c r="B24" s="536">
        <v>0</v>
      </c>
      <c r="C24" s="536">
        <v>0</v>
      </c>
      <c r="D24" s="536">
        <v>0</v>
      </c>
      <c r="E24" s="536">
        <v>0</v>
      </c>
      <c r="F24" s="536">
        <v>0</v>
      </c>
      <c r="G24" s="536">
        <v>1</v>
      </c>
      <c r="H24" s="536">
        <v>0</v>
      </c>
      <c r="I24" s="536">
        <v>0</v>
      </c>
      <c r="J24" s="536">
        <v>0</v>
      </c>
      <c r="K24" s="536">
        <v>0</v>
      </c>
      <c r="L24" s="536">
        <v>0</v>
      </c>
      <c r="M24" s="824">
        <v>0</v>
      </c>
      <c r="N24" s="821">
        <f t="shared" si="0"/>
        <v>0</v>
      </c>
      <c r="O24" s="821">
        <f t="shared" si="0"/>
        <v>1</v>
      </c>
      <c r="P24" s="865" t="s">
        <v>1028</v>
      </c>
    </row>
    <row r="25" spans="1:16" ht="13.5" thickBot="1">
      <c r="A25" s="871" t="s">
        <v>1239</v>
      </c>
      <c r="B25" s="872">
        <v>1</v>
      </c>
      <c r="C25" s="872">
        <v>0</v>
      </c>
      <c r="D25" s="872">
        <v>2</v>
      </c>
      <c r="E25" s="872">
        <v>1</v>
      </c>
      <c r="F25" s="872">
        <v>4</v>
      </c>
      <c r="G25" s="872">
        <v>1</v>
      </c>
      <c r="H25" s="872">
        <v>0</v>
      </c>
      <c r="I25" s="872">
        <v>0</v>
      </c>
      <c r="J25" s="872">
        <v>0</v>
      </c>
      <c r="K25" s="872">
        <v>0</v>
      </c>
      <c r="L25" s="872">
        <v>12</v>
      </c>
      <c r="M25" s="873">
        <v>8</v>
      </c>
      <c r="N25" s="874">
        <f t="shared" si="0"/>
        <v>19</v>
      </c>
      <c r="O25" s="874">
        <f t="shared" si="0"/>
        <v>10</v>
      </c>
      <c r="P25" s="875" t="s">
        <v>845</v>
      </c>
    </row>
    <row r="26" spans="1:16" ht="27" thickTop="1" thickBot="1">
      <c r="A26" s="876" t="s">
        <v>1240</v>
      </c>
      <c r="B26" s="877">
        <v>0</v>
      </c>
      <c r="C26" s="877">
        <v>0</v>
      </c>
      <c r="D26" s="877">
        <v>0</v>
      </c>
      <c r="E26" s="877">
        <v>1</v>
      </c>
      <c r="F26" s="877">
        <v>2</v>
      </c>
      <c r="G26" s="877">
        <v>0</v>
      </c>
      <c r="H26" s="877">
        <v>0</v>
      </c>
      <c r="I26" s="877">
        <v>0</v>
      </c>
      <c r="J26" s="877">
        <v>0</v>
      </c>
      <c r="K26" s="877">
        <v>0</v>
      </c>
      <c r="L26" s="877">
        <v>3</v>
      </c>
      <c r="M26" s="878">
        <v>0</v>
      </c>
      <c r="N26" s="879">
        <f t="shared" si="0"/>
        <v>5</v>
      </c>
      <c r="O26" s="879">
        <f t="shared" si="0"/>
        <v>1</v>
      </c>
      <c r="P26" s="880" t="s">
        <v>1016</v>
      </c>
    </row>
    <row r="27" spans="1:16" ht="14.25" thickTop="1" thickBot="1">
      <c r="A27" s="871" t="s">
        <v>861</v>
      </c>
      <c r="B27" s="872">
        <v>0</v>
      </c>
      <c r="C27" s="872">
        <v>0</v>
      </c>
      <c r="D27" s="872">
        <v>0</v>
      </c>
      <c r="E27" s="872">
        <v>0</v>
      </c>
      <c r="F27" s="872">
        <v>0</v>
      </c>
      <c r="G27" s="872">
        <v>1</v>
      </c>
      <c r="H27" s="872">
        <v>0</v>
      </c>
      <c r="I27" s="872">
        <v>0</v>
      </c>
      <c r="J27" s="872">
        <v>0</v>
      </c>
      <c r="K27" s="872">
        <v>0</v>
      </c>
      <c r="L27" s="872">
        <v>0</v>
      </c>
      <c r="M27" s="873">
        <v>0</v>
      </c>
      <c r="N27" s="874">
        <f t="shared" si="0"/>
        <v>0</v>
      </c>
      <c r="O27" s="874">
        <v>1</v>
      </c>
      <c r="P27" s="875" t="s">
        <v>858</v>
      </c>
    </row>
    <row r="28" spans="1:16" ht="13.5" thickTop="1">
      <c r="A28" s="539" t="s">
        <v>1241</v>
      </c>
      <c r="B28" s="536">
        <v>1</v>
      </c>
      <c r="C28" s="536">
        <v>0</v>
      </c>
      <c r="D28" s="536">
        <v>3</v>
      </c>
      <c r="E28" s="536">
        <v>1</v>
      </c>
      <c r="F28" s="536">
        <v>4</v>
      </c>
      <c r="G28" s="536">
        <v>1</v>
      </c>
      <c r="H28" s="536">
        <v>0</v>
      </c>
      <c r="I28" s="536">
        <v>0</v>
      </c>
      <c r="J28" s="536">
        <v>0</v>
      </c>
      <c r="K28" s="536">
        <v>0</v>
      </c>
      <c r="L28" s="536">
        <v>0</v>
      </c>
      <c r="M28" s="824">
        <v>0</v>
      </c>
      <c r="N28" s="821">
        <f t="shared" si="0"/>
        <v>8</v>
      </c>
      <c r="O28" s="821">
        <f t="shared" si="0"/>
        <v>2</v>
      </c>
      <c r="P28" s="865" t="s">
        <v>846</v>
      </c>
    </row>
    <row r="29" spans="1:16" ht="12.75">
      <c r="A29" s="760" t="s">
        <v>1242</v>
      </c>
      <c r="B29" s="529">
        <v>0</v>
      </c>
      <c r="C29" s="529">
        <v>0</v>
      </c>
      <c r="D29" s="529">
        <v>0</v>
      </c>
      <c r="E29" s="529">
        <v>0</v>
      </c>
      <c r="F29" s="529">
        <v>1</v>
      </c>
      <c r="G29" s="529">
        <v>0</v>
      </c>
      <c r="H29" s="529">
        <v>0</v>
      </c>
      <c r="I29" s="529">
        <v>0</v>
      </c>
      <c r="J29" s="529">
        <v>0</v>
      </c>
      <c r="K29" s="529">
        <v>0</v>
      </c>
      <c r="L29" s="529">
        <v>0</v>
      </c>
      <c r="M29" s="823">
        <v>0</v>
      </c>
      <c r="N29" s="820">
        <f t="shared" si="0"/>
        <v>1</v>
      </c>
      <c r="O29" s="820">
        <v>0</v>
      </c>
      <c r="P29" s="864" t="s">
        <v>859</v>
      </c>
    </row>
    <row r="30" spans="1:16" ht="12.75">
      <c r="A30" s="539" t="s">
        <v>1243</v>
      </c>
      <c r="B30" s="536">
        <v>0</v>
      </c>
      <c r="C30" s="536">
        <v>0</v>
      </c>
      <c r="D30" s="536">
        <v>1</v>
      </c>
      <c r="E30" s="536">
        <v>0</v>
      </c>
      <c r="F30" s="536">
        <v>0</v>
      </c>
      <c r="G30" s="536">
        <v>0</v>
      </c>
      <c r="H30" s="536">
        <v>0</v>
      </c>
      <c r="I30" s="536">
        <v>0</v>
      </c>
      <c r="J30" s="536">
        <v>0</v>
      </c>
      <c r="K30" s="536">
        <v>0</v>
      </c>
      <c r="L30" s="536">
        <v>0</v>
      </c>
      <c r="M30" s="824">
        <v>0</v>
      </c>
      <c r="N30" s="821">
        <f t="shared" si="0"/>
        <v>1</v>
      </c>
      <c r="O30" s="821">
        <f t="shared" si="0"/>
        <v>0</v>
      </c>
      <c r="P30" s="866" t="s">
        <v>1017</v>
      </c>
    </row>
    <row r="31" spans="1:16" ht="12.75">
      <c r="A31" s="760" t="s">
        <v>1244</v>
      </c>
      <c r="B31" s="825">
        <v>0</v>
      </c>
      <c r="C31" s="529">
        <v>0</v>
      </c>
      <c r="D31" s="529">
        <v>0</v>
      </c>
      <c r="E31" s="529">
        <v>0</v>
      </c>
      <c r="F31" s="529">
        <v>0</v>
      </c>
      <c r="G31" s="529">
        <v>0</v>
      </c>
      <c r="H31" s="529">
        <v>0</v>
      </c>
      <c r="I31" s="529">
        <v>0</v>
      </c>
      <c r="J31" s="529">
        <v>0</v>
      </c>
      <c r="K31" s="529">
        <v>0</v>
      </c>
      <c r="L31" s="529">
        <v>1</v>
      </c>
      <c r="M31" s="823">
        <v>0</v>
      </c>
      <c r="N31" s="820">
        <f t="shared" si="0"/>
        <v>1</v>
      </c>
      <c r="O31" s="820">
        <v>0</v>
      </c>
      <c r="P31" s="864" t="s">
        <v>1018</v>
      </c>
    </row>
    <row r="32" spans="1:16" ht="12.75">
      <c r="A32" s="539" t="s">
        <v>1245</v>
      </c>
      <c r="B32" s="536">
        <v>0</v>
      </c>
      <c r="C32" s="536">
        <v>0</v>
      </c>
      <c r="D32" s="536">
        <v>0</v>
      </c>
      <c r="E32" s="536">
        <v>4</v>
      </c>
      <c r="F32" s="536">
        <v>7</v>
      </c>
      <c r="G32" s="536">
        <v>2</v>
      </c>
      <c r="H32" s="536">
        <v>0</v>
      </c>
      <c r="I32" s="536">
        <v>0</v>
      </c>
      <c r="J32" s="536">
        <v>0</v>
      </c>
      <c r="K32" s="536">
        <v>0</v>
      </c>
      <c r="L32" s="536">
        <v>5</v>
      </c>
      <c r="M32" s="824">
        <v>5</v>
      </c>
      <c r="N32" s="821">
        <f t="shared" si="0"/>
        <v>12</v>
      </c>
      <c r="O32" s="821">
        <f t="shared" si="0"/>
        <v>11</v>
      </c>
      <c r="P32" s="865" t="s">
        <v>847</v>
      </c>
    </row>
    <row r="33" spans="1:16" ht="12.75">
      <c r="A33" s="760" t="s">
        <v>1246</v>
      </c>
      <c r="B33" s="529">
        <v>0</v>
      </c>
      <c r="C33" s="529">
        <v>0</v>
      </c>
      <c r="D33" s="529">
        <v>0</v>
      </c>
      <c r="E33" s="529">
        <v>0</v>
      </c>
      <c r="F33" s="529">
        <v>1</v>
      </c>
      <c r="G33" s="529">
        <v>1</v>
      </c>
      <c r="H33" s="529">
        <v>0</v>
      </c>
      <c r="I33" s="529">
        <v>0</v>
      </c>
      <c r="J33" s="529">
        <v>0</v>
      </c>
      <c r="K33" s="529">
        <v>0</v>
      </c>
      <c r="L33" s="529">
        <v>0</v>
      </c>
      <c r="M33" s="823">
        <v>3</v>
      </c>
      <c r="N33" s="820">
        <f t="shared" si="0"/>
        <v>1</v>
      </c>
      <c r="O33" s="820">
        <v>4</v>
      </c>
      <c r="P33" s="864" t="s">
        <v>848</v>
      </c>
    </row>
    <row r="34" spans="1:16" ht="12.75">
      <c r="A34" s="539" t="s">
        <v>973</v>
      </c>
      <c r="B34" s="536">
        <v>1</v>
      </c>
      <c r="C34" s="536">
        <v>0</v>
      </c>
      <c r="D34" s="536">
        <v>1</v>
      </c>
      <c r="E34" s="536">
        <v>5</v>
      </c>
      <c r="F34" s="536">
        <v>25</v>
      </c>
      <c r="G34" s="536">
        <v>6</v>
      </c>
      <c r="H34" s="536">
        <v>0</v>
      </c>
      <c r="I34" s="536">
        <v>0</v>
      </c>
      <c r="J34" s="536">
        <v>0</v>
      </c>
      <c r="K34" s="536">
        <v>0</v>
      </c>
      <c r="L34" s="536">
        <v>11</v>
      </c>
      <c r="M34" s="824">
        <v>2</v>
      </c>
      <c r="N34" s="821">
        <f t="shared" si="0"/>
        <v>38</v>
      </c>
      <c r="O34" s="821">
        <f t="shared" si="0"/>
        <v>13</v>
      </c>
      <c r="P34" s="865" t="s">
        <v>478</v>
      </c>
    </row>
    <row r="35" spans="1:16" ht="18" customHeight="1">
      <c r="A35" s="540" t="s">
        <v>8</v>
      </c>
      <c r="B35" s="541">
        <f t="shared" ref="B35:O35" si="1">SUM(B10:B34)</f>
        <v>4</v>
      </c>
      <c r="C35" s="541">
        <f t="shared" si="1"/>
        <v>3</v>
      </c>
      <c r="D35" s="541">
        <f t="shared" si="1"/>
        <v>14</v>
      </c>
      <c r="E35" s="541">
        <f t="shared" si="1"/>
        <v>29</v>
      </c>
      <c r="F35" s="541">
        <f t="shared" si="1"/>
        <v>131</v>
      </c>
      <c r="G35" s="541">
        <f t="shared" si="1"/>
        <v>42</v>
      </c>
      <c r="H35" s="541">
        <f t="shared" si="1"/>
        <v>0</v>
      </c>
      <c r="I35" s="541">
        <f t="shared" si="1"/>
        <v>0</v>
      </c>
      <c r="J35" s="541">
        <f t="shared" si="1"/>
        <v>0</v>
      </c>
      <c r="K35" s="541">
        <f t="shared" si="1"/>
        <v>0</v>
      </c>
      <c r="L35" s="541">
        <f t="shared" si="1"/>
        <v>388</v>
      </c>
      <c r="M35" s="541">
        <f t="shared" si="1"/>
        <v>87</v>
      </c>
      <c r="N35" s="541">
        <f t="shared" si="1"/>
        <v>537</v>
      </c>
      <c r="O35" s="541">
        <f t="shared" si="1"/>
        <v>161</v>
      </c>
      <c r="P35" s="542" t="s">
        <v>9</v>
      </c>
    </row>
  </sheetData>
  <mergeCells count="20">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 ref="H7:I7"/>
    <mergeCell ref="J7:K7"/>
    <mergeCell ref="L7:M7"/>
    <mergeCell ref="N7:O7"/>
  </mergeCells>
  <printOptions horizontalCentered="1" verticalCentered="1"/>
  <pageMargins left="0" right="0" top="0" bottom="0" header="0" footer="0"/>
  <pageSetup paperSize="9" scale="85" orientation="landscape"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showGridLines="0" rightToLeft="1" view="pageBreakPreview" zoomScaleNormal="100" zoomScaleSheetLayoutView="100" workbookViewId="0">
      <selection activeCell="I13" sqref="I13"/>
    </sheetView>
  </sheetViews>
  <sheetFormatPr defaultRowHeight="15"/>
  <cols>
    <col min="1" max="1" width="27.7109375" style="406" customWidth="1"/>
    <col min="2" max="9" width="7.42578125" style="406" customWidth="1"/>
    <col min="10" max="13" width="7.42578125" style="122" customWidth="1"/>
    <col min="14" max="14" width="7.42578125" style="406" customWidth="1"/>
    <col min="15" max="15" width="7.42578125" style="122" customWidth="1"/>
    <col min="16" max="16" width="34.85546875" style="122" customWidth="1"/>
    <col min="17" max="16384" width="9.140625" style="98"/>
  </cols>
  <sheetData>
    <row r="1" spans="1:16" s="102" customFormat="1" ht="20.25">
      <c r="A1" s="909" t="s">
        <v>996</v>
      </c>
      <c r="B1" s="909"/>
      <c r="C1" s="909"/>
      <c r="D1" s="909"/>
      <c r="E1" s="909"/>
      <c r="F1" s="909"/>
      <c r="G1" s="909"/>
      <c r="H1" s="909"/>
      <c r="I1" s="909"/>
      <c r="J1" s="909"/>
      <c r="K1" s="909"/>
      <c r="L1" s="909"/>
      <c r="M1" s="909"/>
      <c r="N1" s="909"/>
      <c r="O1" s="909"/>
      <c r="P1" s="909"/>
    </row>
    <row r="2" spans="1:16" s="103" customFormat="1" ht="20.25">
      <c r="A2" s="914" t="s">
        <v>1160</v>
      </c>
      <c r="B2" s="914"/>
      <c r="C2" s="914"/>
      <c r="D2" s="914"/>
      <c r="E2" s="914"/>
      <c r="F2" s="914"/>
      <c r="G2" s="914"/>
      <c r="H2" s="914"/>
      <c r="I2" s="914"/>
      <c r="J2" s="914"/>
      <c r="K2" s="914"/>
      <c r="L2" s="914"/>
      <c r="M2" s="914"/>
      <c r="N2" s="914"/>
      <c r="O2" s="914"/>
      <c r="P2" s="914"/>
    </row>
    <row r="3" spans="1:16" ht="18" customHeight="1">
      <c r="A3" s="1266" t="s">
        <v>1145</v>
      </c>
      <c r="B3" s="1266"/>
      <c r="C3" s="1266"/>
      <c r="D3" s="1266"/>
      <c r="E3" s="1266"/>
      <c r="F3" s="1266"/>
      <c r="G3" s="1266"/>
      <c r="H3" s="1266"/>
      <c r="I3" s="1266"/>
      <c r="J3" s="1266"/>
      <c r="K3" s="1266"/>
      <c r="L3" s="1266"/>
      <c r="M3" s="1266"/>
      <c r="N3" s="1266"/>
      <c r="O3" s="1266"/>
      <c r="P3" s="1266"/>
    </row>
    <row r="4" spans="1:16" ht="15.75">
      <c r="A4" s="1044" t="s">
        <v>1157</v>
      </c>
      <c r="B4" s="1044"/>
      <c r="C4" s="1044"/>
      <c r="D4" s="1044"/>
      <c r="E4" s="1044"/>
      <c r="F4" s="1044"/>
      <c r="G4" s="1044"/>
      <c r="H4" s="1044"/>
      <c r="I4" s="1044"/>
      <c r="J4" s="1044"/>
      <c r="K4" s="1044"/>
      <c r="L4" s="1044"/>
      <c r="M4" s="1044"/>
      <c r="N4" s="1044"/>
      <c r="O4" s="1044"/>
      <c r="P4" s="1044"/>
    </row>
    <row r="5" spans="1:16" ht="20.100000000000001" customHeight="1">
      <c r="A5" s="14" t="s">
        <v>1395</v>
      </c>
      <c r="B5" s="14"/>
      <c r="C5" s="14"/>
      <c r="D5" s="14"/>
      <c r="E5" s="14"/>
      <c r="F5" s="14"/>
      <c r="G5" s="14"/>
      <c r="H5" s="14"/>
      <c r="I5" s="14"/>
      <c r="J5" s="143"/>
      <c r="K5" s="143"/>
      <c r="L5" s="143"/>
      <c r="M5" s="143"/>
      <c r="N5" s="143"/>
      <c r="O5" s="143"/>
      <c r="P5" s="144" t="s">
        <v>1394</v>
      </c>
    </row>
    <row r="6" spans="1:16" s="293" customFormat="1" ht="13.5" customHeight="1" thickBot="1">
      <c r="A6" s="1267" t="s">
        <v>1320</v>
      </c>
      <c r="B6" s="1229" t="s">
        <v>510</v>
      </c>
      <c r="C6" s="1229"/>
      <c r="D6" s="1229" t="s">
        <v>439</v>
      </c>
      <c r="E6" s="1229"/>
      <c r="F6" s="1229" t="s">
        <v>437</v>
      </c>
      <c r="G6" s="1229"/>
      <c r="H6" s="1229" t="s">
        <v>435</v>
      </c>
      <c r="I6" s="1229"/>
      <c r="J6" s="1229" t="s">
        <v>433</v>
      </c>
      <c r="K6" s="1229"/>
      <c r="L6" s="1229" t="s">
        <v>973</v>
      </c>
      <c r="M6" s="1229"/>
      <c r="N6" s="1229" t="s">
        <v>8</v>
      </c>
      <c r="O6" s="1229"/>
      <c r="P6" s="1290" t="s">
        <v>1096</v>
      </c>
    </row>
    <row r="7" spans="1:16" s="293" customFormat="1" ht="13.5" customHeight="1" thickBot="1">
      <c r="A7" s="1268"/>
      <c r="B7" s="1228" t="s">
        <v>440</v>
      </c>
      <c r="C7" s="1228"/>
      <c r="D7" s="1228" t="s">
        <v>438</v>
      </c>
      <c r="E7" s="1228"/>
      <c r="F7" s="1228" t="s">
        <v>436</v>
      </c>
      <c r="G7" s="1228"/>
      <c r="H7" s="1228" t="s">
        <v>434</v>
      </c>
      <c r="I7" s="1228"/>
      <c r="J7" s="1228" t="s">
        <v>432</v>
      </c>
      <c r="K7" s="1228"/>
      <c r="L7" s="1228" t="s">
        <v>478</v>
      </c>
      <c r="M7" s="1228"/>
      <c r="N7" s="1228" t="s">
        <v>9</v>
      </c>
      <c r="O7" s="1228"/>
      <c r="P7" s="1291"/>
    </row>
    <row r="8" spans="1:16" s="293" customFormat="1" ht="13.5" thickBot="1">
      <c r="A8" s="1268"/>
      <c r="B8" s="47" t="s">
        <v>429</v>
      </c>
      <c r="C8" s="47" t="s">
        <v>428</v>
      </c>
      <c r="D8" s="47" t="s">
        <v>429</v>
      </c>
      <c r="E8" s="47" t="s">
        <v>428</v>
      </c>
      <c r="F8" s="47" t="s">
        <v>429</v>
      </c>
      <c r="G8" s="47" t="s">
        <v>428</v>
      </c>
      <c r="H8" s="47" t="s">
        <v>429</v>
      </c>
      <c r="I8" s="47" t="s">
        <v>428</v>
      </c>
      <c r="J8" s="47" t="s">
        <v>429</v>
      </c>
      <c r="K8" s="47" t="s">
        <v>428</v>
      </c>
      <c r="L8" s="47" t="s">
        <v>429</v>
      </c>
      <c r="M8" s="47" t="s">
        <v>428</v>
      </c>
      <c r="N8" s="47" t="s">
        <v>429</v>
      </c>
      <c r="O8" s="47" t="s">
        <v>428</v>
      </c>
      <c r="P8" s="1291"/>
    </row>
    <row r="9" spans="1:16" s="293" customFormat="1" ht="12" customHeight="1">
      <c r="A9" s="1269"/>
      <c r="B9" s="665" t="s">
        <v>12</v>
      </c>
      <c r="C9" s="665" t="s">
        <v>13</v>
      </c>
      <c r="D9" s="665" t="s">
        <v>12</v>
      </c>
      <c r="E9" s="665" t="s">
        <v>13</v>
      </c>
      <c r="F9" s="665" t="s">
        <v>12</v>
      </c>
      <c r="G9" s="665" t="s">
        <v>13</v>
      </c>
      <c r="H9" s="665" t="s">
        <v>12</v>
      </c>
      <c r="I9" s="665" t="s">
        <v>13</v>
      </c>
      <c r="J9" s="665" t="s">
        <v>12</v>
      </c>
      <c r="K9" s="665" t="s">
        <v>13</v>
      </c>
      <c r="L9" s="665" t="s">
        <v>12</v>
      </c>
      <c r="M9" s="665" t="s">
        <v>13</v>
      </c>
      <c r="N9" s="665" t="s">
        <v>12</v>
      </c>
      <c r="O9" s="665" t="s">
        <v>13</v>
      </c>
      <c r="P9" s="1292"/>
    </row>
    <row r="10" spans="1:16" ht="26.25" thickBot="1">
      <c r="A10" s="783" t="s">
        <v>1009</v>
      </c>
      <c r="B10" s="437">
        <v>0</v>
      </c>
      <c r="C10" s="437">
        <v>0</v>
      </c>
      <c r="D10" s="437">
        <v>0</v>
      </c>
      <c r="E10" s="437">
        <v>1</v>
      </c>
      <c r="F10" s="437">
        <v>0</v>
      </c>
      <c r="G10" s="437">
        <v>0</v>
      </c>
      <c r="H10" s="437">
        <v>0</v>
      </c>
      <c r="I10" s="437">
        <v>0</v>
      </c>
      <c r="J10" s="437">
        <v>0</v>
      </c>
      <c r="K10" s="437">
        <v>0</v>
      </c>
      <c r="L10" s="437">
        <v>1</v>
      </c>
      <c r="M10" s="437">
        <v>2</v>
      </c>
      <c r="N10" s="438">
        <f>SUM(B10+D10+F10+H10+J10+L10)</f>
        <v>1</v>
      </c>
      <c r="O10" s="438">
        <f>SUM(C10+E10+G10+I10+K10+M10)</f>
        <v>3</v>
      </c>
      <c r="P10" s="788" t="s">
        <v>839</v>
      </c>
    </row>
    <row r="11" spans="1:16" ht="27" thickTop="1" thickBot="1">
      <c r="A11" s="784" t="s">
        <v>1022</v>
      </c>
      <c r="B11" s="435">
        <v>0</v>
      </c>
      <c r="C11" s="435">
        <v>0</v>
      </c>
      <c r="D11" s="435">
        <v>0</v>
      </c>
      <c r="E11" s="435">
        <v>1</v>
      </c>
      <c r="F11" s="435">
        <v>0</v>
      </c>
      <c r="G11" s="435">
        <v>0</v>
      </c>
      <c r="H11" s="435">
        <v>0</v>
      </c>
      <c r="I11" s="435">
        <v>0</v>
      </c>
      <c r="J11" s="435">
        <v>0</v>
      </c>
      <c r="K11" s="435">
        <v>0</v>
      </c>
      <c r="L11" s="435">
        <v>0</v>
      </c>
      <c r="M11" s="435">
        <v>0</v>
      </c>
      <c r="N11" s="436">
        <f>SUM(B11+D11+F11+H11+J11+L11)</f>
        <v>0</v>
      </c>
      <c r="O11" s="436">
        <f>SUM(C11+E11+G11+I11+K11+M11)</f>
        <v>1</v>
      </c>
      <c r="P11" s="789" t="s">
        <v>1010</v>
      </c>
    </row>
    <row r="12" spans="1:16" ht="14.25" thickTop="1" thickBot="1">
      <c r="A12" s="783" t="s">
        <v>1023</v>
      </c>
      <c r="B12" s="433">
        <v>0</v>
      </c>
      <c r="C12" s="433">
        <v>0</v>
      </c>
      <c r="D12" s="433">
        <v>0</v>
      </c>
      <c r="E12" s="433">
        <v>0</v>
      </c>
      <c r="F12" s="433">
        <v>0</v>
      </c>
      <c r="G12" s="433">
        <v>1</v>
      </c>
      <c r="H12" s="433">
        <v>0</v>
      </c>
      <c r="I12" s="433">
        <v>0</v>
      </c>
      <c r="J12" s="433">
        <v>0</v>
      </c>
      <c r="K12" s="433">
        <v>0</v>
      </c>
      <c r="L12" s="433">
        <v>0</v>
      </c>
      <c r="M12" s="433">
        <v>3</v>
      </c>
      <c r="N12" s="434">
        <f t="shared" ref="N12:O29" si="0">SUM(B12+D12+F12+H12+J12+L12)</f>
        <v>0</v>
      </c>
      <c r="O12" s="434">
        <f t="shared" si="0"/>
        <v>4</v>
      </c>
      <c r="P12" s="787" t="s">
        <v>852</v>
      </c>
    </row>
    <row r="13" spans="1:16" ht="27" thickTop="1" thickBot="1">
      <c r="A13" s="784" t="s">
        <v>997</v>
      </c>
      <c r="B13" s="435">
        <v>0</v>
      </c>
      <c r="C13" s="435">
        <v>0</v>
      </c>
      <c r="D13" s="435">
        <v>4</v>
      </c>
      <c r="E13" s="435">
        <v>3</v>
      </c>
      <c r="F13" s="435">
        <v>31</v>
      </c>
      <c r="G13" s="435">
        <v>11</v>
      </c>
      <c r="H13" s="435">
        <v>0</v>
      </c>
      <c r="I13" s="435">
        <v>0</v>
      </c>
      <c r="J13" s="435">
        <v>0</v>
      </c>
      <c r="K13" s="435">
        <v>0</v>
      </c>
      <c r="L13" s="435">
        <v>42</v>
      </c>
      <c r="M13" s="435">
        <v>14</v>
      </c>
      <c r="N13" s="436">
        <f t="shared" si="0"/>
        <v>77</v>
      </c>
      <c r="O13" s="436">
        <f t="shared" si="0"/>
        <v>28</v>
      </c>
      <c r="P13" s="789" t="s">
        <v>840</v>
      </c>
    </row>
    <row r="14" spans="1:16" ht="14.25" thickTop="1" thickBot="1">
      <c r="A14" s="783" t="s">
        <v>1012</v>
      </c>
      <c r="B14" s="433">
        <v>0</v>
      </c>
      <c r="C14" s="433">
        <v>0</v>
      </c>
      <c r="D14" s="433">
        <v>0</v>
      </c>
      <c r="E14" s="433">
        <v>0</v>
      </c>
      <c r="F14" s="433">
        <v>0</v>
      </c>
      <c r="G14" s="433">
        <v>0</v>
      </c>
      <c r="H14" s="433">
        <v>0</v>
      </c>
      <c r="I14" s="433">
        <v>0</v>
      </c>
      <c r="J14" s="433">
        <v>0</v>
      </c>
      <c r="K14" s="433">
        <v>0</v>
      </c>
      <c r="L14" s="433">
        <v>84</v>
      </c>
      <c r="M14" s="433">
        <v>22</v>
      </c>
      <c r="N14" s="434">
        <f t="shared" si="0"/>
        <v>84</v>
      </c>
      <c r="O14" s="434">
        <f t="shared" si="0"/>
        <v>22</v>
      </c>
      <c r="P14" s="787" t="s">
        <v>853</v>
      </c>
    </row>
    <row r="15" spans="1:16" ht="27" thickTop="1" thickBot="1">
      <c r="A15" s="784" t="s">
        <v>1024</v>
      </c>
      <c r="B15" s="435">
        <v>0</v>
      </c>
      <c r="C15" s="435">
        <v>0</v>
      </c>
      <c r="D15" s="435">
        <v>0</v>
      </c>
      <c r="E15" s="435">
        <v>1</v>
      </c>
      <c r="F15" s="435">
        <v>1</v>
      </c>
      <c r="G15" s="435">
        <v>1</v>
      </c>
      <c r="H15" s="435">
        <v>0</v>
      </c>
      <c r="I15" s="435">
        <v>0</v>
      </c>
      <c r="J15" s="435">
        <v>0</v>
      </c>
      <c r="K15" s="435">
        <v>0</v>
      </c>
      <c r="L15" s="435">
        <v>0</v>
      </c>
      <c r="M15" s="435">
        <v>3</v>
      </c>
      <c r="N15" s="436">
        <f t="shared" si="0"/>
        <v>1</v>
      </c>
      <c r="O15" s="436">
        <f t="shared" si="0"/>
        <v>5</v>
      </c>
      <c r="P15" s="789" t="s">
        <v>854</v>
      </c>
    </row>
    <row r="16" spans="1:16" ht="27" thickTop="1" thickBot="1">
      <c r="A16" s="783" t="s">
        <v>1232</v>
      </c>
      <c r="B16" s="433"/>
      <c r="C16" s="433"/>
      <c r="D16" s="433"/>
      <c r="E16" s="433">
        <v>1</v>
      </c>
      <c r="F16" s="433">
        <v>0</v>
      </c>
      <c r="G16" s="433">
        <v>0</v>
      </c>
      <c r="H16" s="433"/>
      <c r="I16" s="433"/>
      <c r="J16" s="433"/>
      <c r="K16" s="433"/>
      <c r="L16" s="433">
        <v>0</v>
      </c>
      <c r="M16" s="433">
        <v>0</v>
      </c>
      <c r="N16" s="434">
        <f t="shared" si="0"/>
        <v>0</v>
      </c>
      <c r="O16" s="434">
        <f t="shared" si="0"/>
        <v>1</v>
      </c>
      <c r="P16" s="787" t="s">
        <v>855</v>
      </c>
    </row>
    <row r="17" spans="1:16" ht="27" thickTop="1" thickBot="1">
      <c r="A17" s="784" t="s">
        <v>1013</v>
      </c>
      <c r="B17" s="435">
        <v>0</v>
      </c>
      <c r="C17" s="435">
        <v>0</v>
      </c>
      <c r="D17" s="435">
        <v>1</v>
      </c>
      <c r="E17" s="435">
        <v>1</v>
      </c>
      <c r="F17" s="435">
        <v>1</v>
      </c>
      <c r="G17" s="435">
        <v>0</v>
      </c>
      <c r="H17" s="435">
        <v>0</v>
      </c>
      <c r="I17" s="435">
        <v>0</v>
      </c>
      <c r="J17" s="435">
        <v>0</v>
      </c>
      <c r="K17" s="435">
        <v>0</v>
      </c>
      <c r="L17" s="435">
        <v>3</v>
      </c>
      <c r="M17" s="435">
        <v>2</v>
      </c>
      <c r="N17" s="436">
        <f t="shared" si="0"/>
        <v>5</v>
      </c>
      <c r="O17" s="436">
        <f t="shared" si="0"/>
        <v>3</v>
      </c>
      <c r="P17" s="789" t="s">
        <v>841</v>
      </c>
    </row>
    <row r="18" spans="1:16" ht="14.25" thickTop="1" thickBot="1">
      <c r="A18" s="833" t="s">
        <v>1291</v>
      </c>
      <c r="B18" s="433">
        <v>0</v>
      </c>
      <c r="C18" s="433">
        <v>0</v>
      </c>
      <c r="D18" s="433">
        <v>0</v>
      </c>
      <c r="E18" s="433">
        <v>1</v>
      </c>
      <c r="F18" s="433">
        <v>0</v>
      </c>
      <c r="G18" s="433">
        <v>0</v>
      </c>
      <c r="H18" s="433">
        <v>0</v>
      </c>
      <c r="I18" s="433">
        <v>0</v>
      </c>
      <c r="J18" s="433">
        <v>0</v>
      </c>
      <c r="K18" s="433">
        <v>0</v>
      </c>
      <c r="L18" s="433">
        <v>0</v>
      </c>
      <c r="M18" s="433">
        <v>0</v>
      </c>
      <c r="N18" s="434">
        <f t="shared" si="0"/>
        <v>0</v>
      </c>
      <c r="O18" s="434">
        <f t="shared" si="0"/>
        <v>1</v>
      </c>
      <c r="P18" s="834" t="s">
        <v>856</v>
      </c>
    </row>
    <row r="19" spans="1:16" ht="14.25" thickTop="1" thickBot="1">
      <c r="A19" s="784" t="s">
        <v>1032</v>
      </c>
      <c r="B19" s="435">
        <v>0</v>
      </c>
      <c r="C19" s="435">
        <v>0</v>
      </c>
      <c r="D19" s="435">
        <v>0</v>
      </c>
      <c r="E19" s="435">
        <v>0</v>
      </c>
      <c r="F19" s="435">
        <v>3</v>
      </c>
      <c r="G19" s="435">
        <v>3</v>
      </c>
      <c r="H19" s="435">
        <v>0</v>
      </c>
      <c r="I19" s="435">
        <v>0</v>
      </c>
      <c r="J19" s="435">
        <v>0</v>
      </c>
      <c r="K19" s="435">
        <v>0</v>
      </c>
      <c r="L19" s="435">
        <v>36</v>
      </c>
      <c r="M19" s="435">
        <v>5</v>
      </c>
      <c r="N19" s="436">
        <f t="shared" si="0"/>
        <v>39</v>
      </c>
      <c r="O19" s="436">
        <f t="shared" si="0"/>
        <v>8</v>
      </c>
      <c r="P19" s="789" t="s">
        <v>120</v>
      </c>
    </row>
    <row r="20" spans="1:16" ht="14.25" thickTop="1" thickBot="1">
      <c r="A20" s="783" t="s">
        <v>1026</v>
      </c>
      <c r="B20" s="433">
        <v>0</v>
      </c>
      <c r="C20" s="433">
        <v>0</v>
      </c>
      <c r="D20" s="433">
        <v>0</v>
      </c>
      <c r="E20" s="433">
        <v>0</v>
      </c>
      <c r="F20" s="433">
        <v>0</v>
      </c>
      <c r="G20" s="433">
        <v>1</v>
      </c>
      <c r="H20" s="433">
        <v>0</v>
      </c>
      <c r="I20" s="433">
        <v>0</v>
      </c>
      <c r="J20" s="433">
        <v>0</v>
      </c>
      <c r="K20" s="433">
        <v>0</v>
      </c>
      <c r="L20" s="433">
        <v>0</v>
      </c>
      <c r="M20" s="433">
        <v>0</v>
      </c>
      <c r="N20" s="434">
        <f t="shared" si="0"/>
        <v>0</v>
      </c>
      <c r="O20" s="434">
        <f t="shared" si="0"/>
        <v>1</v>
      </c>
      <c r="P20" s="787" t="s">
        <v>842</v>
      </c>
    </row>
    <row r="21" spans="1:16" ht="25.5" thickTop="1" thickBot="1">
      <c r="A21" s="784" t="s">
        <v>850</v>
      </c>
      <c r="B21" s="435">
        <v>0</v>
      </c>
      <c r="C21" s="435">
        <v>0</v>
      </c>
      <c r="D21" s="435">
        <v>0</v>
      </c>
      <c r="E21" s="435">
        <v>0</v>
      </c>
      <c r="F21" s="435">
        <v>0</v>
      </c>
      <c r="G21" s="435">
        <v>0</v>
      </c>
      <c r="H21" s="435">
        <v>0</v>
      </c>
      <c r="I21" s="435">
        <v>0</v>
      </c>
      <c r="J21" s="435">
        <v>0</v>
      </c>
      <c r="K21" s="435">
        <v>0</v>
      </c>
      <c r="L21" s="435">
        <v>3</v>
      </c>
      <c r="M21" s="435">
        <v>0</v>
      </c>
      <c r="N21" s="436">
        <f t="shared" si="0"/>
        <v>3</v>
      </c>
      <c r="O21" s="436">
        <f t="shared" si="0"/>
        <v>0</v>
      </c>
      <c r="P21" s="789" t="s">
        <v>843</v>
      </c>
    </row>
    <row r="22" spans="1:16" ht="25.5" thickTop="1" thickBot="1">
      <c r="A22" s="783" t="s">
        <v>1027</v>
      </c>
      <c r="B22" s="433">
        <v>0</v>
      </c>
      <c r="C22" s="433">
        <v>0</v>
      </c>
      <c r="D22" s="433">
        <v>0</v>
      </c>
      <c r="E22" s="433">
        <v>0</v>
      </c>
      <c r="F22" s="433">
        <v>0</v>
      </c>
      <c r="G22" s="433">
        <v>0</v>
      </c>
      <c r="H22" s="433">
        <v>0</v>
      </c>
      <c r="I22" s="433">
        <v>0</v>
      </c>
      <c r="J22" s="433">
        <v>0</v>
      </c>
      <c r="K22" s="433">
        <v>0</v>
      </c>
      <c r="L22" s="433">
        <v>3</v>
      </c>
      <c r="M22" s="433">
        <v>0</v>
      </c>
      <c r="N22" s="434">
        <f t="shared" si="0"/>
        <v>3</v>
      </c>
      <c r="O22" s="434">
        <f t="shared" si="0"/>
        <v>0</v>
      </c>
      <c r="P22" s="788" t="s">
        <v>857</v>
      </c>
    </row>
    <row r="23" spans="1:16" ht="14.25" thickTop="1" thickBot="1">
      <c r="A23" s="784" t="s">
        <v>1292</v>
      </c>
      <c r="B23" s="435"/>
      <c r="C23" s="435"/>
      <c r="D23" s="435">
        <v>0</v>
      </c>
      <c r="E23" s="435">
        <v>0</v>
      </c>
      <c r="F23" s="435">
        <v>0</v>
      </c>
      <c r="G23" s="435">
        <v>0</v>
      </c>
      <c r="H23" s="435"/>
      <c r="I23" s="435"/>
      <c r="J23" s="435"/>
      <c r="K23" s="435"/>
      <c r="L23" s="435">
        <v>0</v>
      </c>
      <c r="M23" s="435">
        <v>1</v>
      </c>
      <c r="N23" s="436">
        <f t="shared" si="0"/>
        <v>0</v>
      </c>
      <c r="O23" s="436">
        <f t="shared" si="0"/>
        <v>1</v>
      </c>
      <c r="P23" s="789" t="s">
        <v>1015</v>
      </c>
    </row>
    <row r="24" spans="1:16" ht="27" thickTop="1" thickBot="1">
      <c r="A24" s="783" t="s">
        <v>998</v>
      </c>
      <c r="B24" s="433">
        <v>0</v>
      </c>
      <c r="C24" s="433">
        <v>0</v>
      </c>
      <c r="D24" s="433">
        <v>0</v>
      </c>
      <c r="E24" s="433">
        <v>0</v>
      </c>
      <c r="F24" s="433">
        <v>1</v>
      </c>
      <c r="G24" s="433">
        <v>2</v>
      </c>
      <c r="H24" s="433">
        <v>0</v>
      </c>
      <c r="I24" s="433">
        <v>0</v>
      </c>
      <c r="J24" s="433">
        <v>0</v>
      </c>
      <c r="K24" s="433">
        <v>0</v>
      </c>
      <c r="L24" s="433">
        <v>0</v>
      </c>
      <c r="M24" s="433">
        <v>1</v>
      </c>
      <c r="N24" s="434">
        <f t="shared" si="0"/>
        <v>1</v>
      </c>
      <c r="O24" s="434">
        <f t="shared" si="0"/>
        <v>3</v>
      </c>
      <c r="P24" s="788" t="s">
        <v>844</v>
      </c>
    </row>
    <row r="25" spans="1:16" ht="13.5" thickBot="1">
      <c r="A25" s="785" t="s">
        <v>1030</v>
      </c>
      <c r="B25" s="435">
        <v>0</v>
      </c>
      <c r="C25" s="435">
        <v>0</v>
      </c>
      <c r="D25" s="435">
        <v>3</v>
      </c>
      <c r="E25" s="435">
        <v>2</v>
      </c>
      <c r="F25" s="435">
        <v>5</v>
      </c>
      <c r="G25" s="435">
        <v>0</v>
      </c>
      <c r="H25" s="435">
        <v>0</v>
      </c>
      <c r="I25" s="435">
        <v>0</v>
      </c>
      <c r="J25" s="435">
        <v>0</v>
      </c>
      <c r="K25" s="435">
        <v>0</v>
      </c>
      <c r="L25" s="435">
        <v>10</v>
      </c>
      <c r="M25" s="435">
        <v>4</v>
      </c>
      <c r="N25" s="436">
        <f t="shared" si="0"/>
        <v>18</v>
      </c>
      <c r="O25" s="436">
        <f t="shared" si="0"/>
        <v>6</v>
      </c>
      <c r="P25" s="790" t="s">
        <v>845</v>
      </c>
    </row>
    <row r="26" spans="1:16" ht="17.25" customHeight="1" thickBot="1">
      <c r="A26" s="783" t="s">
        <v>431</v>
      </c>
      <c r="B26" s="433">
        <v>0</v>
      </c>
      <c r="C26" s="433">
        <v>0</v>
      </c>
      <c r="D26" s="433">
        <v>0</v>
      </c>
      <c r="E26" s="433">
        <v>4</v>
      </c>
      <c r="F26" s="433">
        <v>5</v>
      </c>
      <c r="G26" s="433">
        <v>1</v>
      </c>
      <c r="H26" s="433">
        <v>0</v>
      </c>
      <c r="I26" s="433">
        <v>0</v>
      </c>
      <c r="J26" s="433">
        <v>0</v>
      </c>
      <c r="K26" s="433">
        <v>0</v>
      </c>
      <c r="L26" s="433">
        <v>16</v>
      </c>
      <c r="M26" s="433">
        <v>2</v>
      </c>
      <c r="N26" s="434">
        <f t="shared" si="0"/>
        <v>21</v>
      </c>
      <c r="O26" s="434">
        <f t="shared" si="0"/>
        <v>7</v>
      </c>
      <c r="P26" s="788" t="s">
        <v>478</v>
      </c>
    </row>
    <row r="27" spans="1:16" ht="17.25" customHeight="1" thickBot="1">
      <c r="A27" s="785" t="s">
        <v>484</v>
      </c>
      <c r="B27" s="435">
        <v>0</v>
      </c>
      <c r="C27" s="435">
        <v>0</v>
      </c>
      <c r="D27" s="435">
        <v>0</v>
      </c>
      <c r="E27" s="435">
        <v>0</v>
      </c>
      <c r="F27" s="435">
        <v>2</v>
      </c>
      <c r="G27" s="435">
        <v>2</v>
      </c>
      <c r="H27" s="435">
        <v>0</v>
      </c>
      <c r="I27" s="435">
        <v>0</v>
      </c>
      <c r="J27" s="435">
        <v>0</v>
      </c>
      <c r="K27" s="435">
        <v>0</v>
      </c>
      <c r="L27" s="435">
        <v>0</v>
      </c>
      <c r="M27" s="435">
        <v>0</v>
      </c>
      <c r="N27" s="436">
        <f t="shared" si="0"/>
        <v>2</v>
      </c>
      <c r="O27" s="436">
        <f t="shared" si="0"/>
        <v>2</v>
      </c>
      <c r="P27" s="790" t="s">
        <v>846</v>
      </c>
    </row>
    <row r="28" spans="1:16" ht="17.25" customHeight="1" thickBot="1">
      <c r="A28" s="783" t="s">
        <v>851</v>
      </c>
      <c r="B28" s="433">
        <v>0</v>
      </c>
      <c r="C28" s="433">
        <v>0</v>
      </c>
      <c r="D28" s="433">
        <v>1</v>
      </c>
      <c r="E28" s="433">
        <v>1</v>
      </c>
      <c r="F28" s="433">
        <v>3</v>
      </c>
      <c r="G28" s="433">
        <v>2</v>
      </c>
      <c r="H28" s="433">
        <v>0</v>
      </c>
      <c r="I28" s="433">
        <v>0</v>
      </c>
      <c r="J28" s="433">
        <v>0</v>
      </c>
      <c r="K28" s="433">
        <v>0</v>
      </c>
      <c r="L28" s="433">
        <v>6</v>
      </c>
      <c r="M28" s="433">
        <v>3</v>
      </c>
      <c r="N28" s="434">
        <f t="shared" si="0"/>
        <v>10</v>
      </c>
      <c r="O28" s="434">
        <f t="shared" si="0"/>
        <v>6</v>
      </c>
      <c r="P28" s="788" t="s">
        <v>847</v>
      </c>
    </row>
    <row r="29" spans="1:16" ht="17.25" customHeight="1" thickTop="1">
      <c r="A29" s="786" t="s">
        <v>1035</v>
      </c>
      <c r="B29" s="761">
        <v>0</v>
      </c>
      <c r="C29" s="761">
        <v>0</v>
      </c>
      <c r="D29" s="761">
        <v>0</v>
      </c>
      <c r="E29" s="761">
        <v>0</v>
      </c>
      <c r="F29" s="761">
        <v>1</v>
      </c>
      <c r="G29" s="761">
        <v>2</v>
      </c>
      <c r="H29" s="761">
        <v>0</v>
      </c>
      <c r="I29" s="761">
        <v>0</v>
      </c>
      <c r="J29" s="761">
        <v>0</v>
      </c>
      <c r="K29" s="761">
        <v>0</v>
      </c>
      <c r="L29" s="761">
        <v>0</v>
      </c>
      <c r="M29" s="761">
        <v>1</v>
      </c>
      <c r="N29" s="762">
        <f t="shared" si="0"/>
        <v>1</v>
      </c>
      <c r="O29" s="762">
        <f t="shared" si="0"/>
        <v>3</v>
      </c>
      <c r="P29" s="791" t="s">
        <v>848</v>
      </c>
    </row>
    <row r="30" spans="1:16" ht="21.75" customHeight="1">
      <c r="A30" s="837" t="s">
        <v>38</v>
      </c>
      <c r="B30" s="838">
        <f t="shared" ref="B30:O30" si="1">SUM(B10:B29)</f>
        <v>0</v>
      </c>
      <c r="C30" s="838">
        <f t="shared" si="1"/>
        <v>0</v>
      </c>
      <c r="D30" s="838">
        <f t="shared" si="1"/>
        <v>9</v>
      </c>
      <c r="E30" s="838">
        <f t="shared" si="1"/>
        <v>16</v>
      </c>
      <c r="F30" s="838">
        <f t="shared" si="1"/>
        <v>53</v>
      </c>
      <c r="G30" s="838">
        <f t="shared" si="1"/>
        <v>26</v>
      </c>
      <c r="H30" s="838">
        <f t="shared" si="1"/>
        <v>0</v>
      </c>
      <c r="I30" s="838">
        <f t="shared" si="1"/>
        <v>0</v>
      </c>
      <c r="J30" s="838">
        <f t="shared" si="1"/>
        <v>0</v>
      </c>
      <c r="K30" s="838">
        <f t="shared" si="1"/>
        <v>0</v>
      </c>
      <c r="L30" s="838">
        <f t="shared" si="1"/>
        <v>204</v>
      </c>
      <c r="M30" s="838">
        <f t="shared" si="1"/>
        <v>63</v>
      </c>
      <c r="N30" s="838">
        <f t="shared" si="1"/>
        <v>266</v>
      </c>
      <c r="O30" s="838">
        <f t="shared" si="1"/>
        <v>105</v>
      </c>
      <c r="P30" s="839" t="s">
        <v>39</v>
      </c>
    </row>
  </sheetData>
  <mergeCells count="20">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 ref="H7:I7"/>
    <mergeCell ref="J7:K7"/>
    <mergeCell ref="L7:M7"/>
    <mergeCell ref="N7:O7"/>
  </mergeCells>
  <printOptions horizontalCentered="1" verticalCentered="1"/>
  <pageMargins left="0" right="0" top="0" bottom="0" header="0" footer="0"/>
  <pageSetup paperSize="9" scale="85" orientation="landscape"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rightToLeft="1" view="pageBreakPreview" zoomScaleNormal="100" zoomScaleSheetLayoutView="100" workbookViewId="0">
      <selection activeCell="G11" sqref="G11"/>
    </sheetView>
  </sheetViews>
  <sheetFormatPr defaultRowHeight="12.75"/>
  <cols>
    <col min="1" max="1" width="27.5703125" style="430" customWidth="1"/>
    <col min="2" max="9" width="6.7109375" style="430" customWidth="1"/>
    <col min="10" max="10" width="29.85546875" style="430" customWidth="1"/>
    <col min="11" max="16384" width="9.140625" style="430"/>
  </cols>
  <sheetData>
    <row r="1" spans="1:17" s="161" customFormat="1" ht="21.95" customHeight="1">
      <c r="A1" s="1252" t="s">
        <v>942</v>
      </c>
      <c r="B1" s="1252"/>
      <c r="C1" s="1252"/>
      <c r="D1" s="1252"/>
      <c r="E1" s="1252"/>
      <c r="F1" s="1252"/>
      <c r="G1" s="1252"/>
      <c r="H1" s="1252"/>
      <c r="I1" s="1252"/>
      <c r="J1" s="1252"/>
      <c r="K1" s="158"/>
      <c r="L1" s="158"/>
      <c r="M1" s="158"/>
      <c r="N1" s="158"/>
      <c r="O1" s="158"/>
      <c r="P1" s="159"/>
      <c r="Q1" s="160"/>
    </row>
    <row r="2" spans="1:17" s="163" customFormat="1" ht="18" customHeight="1">
      <c r="A2" s="1252" t="s">
        <v>1163</v>
      </c>
      <c r="B2" s="1252"/>
      <c r="C2" s="1252"/>
      <c r="D2" s="1252"/>
      <c r="E2" s="1252"/>
      <c r="F2" s="1252"/>
      <c r="G2" s="1252"/>
      <c r="H2" s="1252"/>
      <c r="I2" s="1252"/>
      <c r="J2" s="1252"/>
      <c r="K2" s="162"/>
      <c r="L2" s="162"/>
      <c r="M2" s="162"/>
      <c r="N2" s="162"/>
      <c r="O2" s="162"/>
      <c r="P2" s="162"/>
      <c r="Q2" s="162"/>
    </row>
    <row r="3" spans="1:17" s="163" customFormat="1" ht="35.25" customHeight="1">
      <c r="A3" s="1253" t="s">
        <v>1146</v>
      </c>
      <c r="B3" s="1254"/>
      <c r="C3" s="1254"/>
      <c r="D3" s="1254"/>
      <c r="E3" s="1254"/>
      <c r="F3" s="1254"/>
      <c r="G3" s="1254"/>
      <c r="H3" s="1254"/>
      <c r="I3" s="1254"/>
      <c r="J3" s="1254"/>
      <c r="K3" s="164"/>
      <c r="L3" s="164"/>
      <c r="M3" s="164"/>
      <c r="N3" s="164"/>
      <c r="O3" s="164"/>
      <c r="P3" s="164"/>
      <c r="Q3" s="164"/>
    </row>
    <row r="4" spans="1:17" s="126" customFormat="1" ht="15.75">
      <c r="A4" s="1255" t="s">
        <v>1164</v>
      </c>
      <c r="B4" s="1255"/>
      <c r="C4" s="1255"/>
      <c r="D4" s="1255"/>
      <c r="E4" s="1255"/>
      <c r="F4" s="1255"/>
      <c r="G4" s="1255"/>
      <c r="H4" s="1255"/>
      <c r="I4" s="1255"/>
      <c r="J4" s="1255"/>
      <c r="K4" s="165"/>
      <c r="L4" s="165"/>
      <c r="M4" s="165"/>
      <c r="N4" s="165"/>
      <c r="O4" s="165"/>
      <c r="P4" s="165"/>
      <c r="Q4" s="165"/>
    </row>
    <row r="5" spans="1:17" s="126" customFormat="1" ht="20.100000000000001" customHeight="1">
      <c r="A5" s="166" t="s">
        <v>1397</v>
      </c>
      <c r="B5" s="166"/>
      <c r="C5" s="166"/>
      <c r="D5" s="166"/>
      <c r="E5" s="166"/>
      <c r="F5" s="166"/>
      <c r="G5" s="166"/>
      <c r="H5" s="166"/>
      <c r="I5" s="166"/>
      <c r="J5" s="167" t="s">
        <v>1396</v>
      </c>
    </row>
    <row r="6" spans="1:17" s="418" customFormat="1" ht="21" customHeight="1">
      <c r="A6" s="1282" t="s">
        <v>1095</v>
      </c>
      <c r="B6" s="910" t="s">
        <v>726</v>
      </c>
      <c r="C6" s="911"/>
      <c r="D6" s="910" t="s">
        <v>821</v>
      </c>
      <c r="E6" s="911"/>
      <c r="F6" s="910" t="s">
        <v>1006</v>
      </c>
      <c r="G6" s="911"/>
      <c r="H6" s="910" t="s">
        <v>1157</v>
      </c>
      <c r="I6" s="911"/>
      <c r="J6" s="1293" t="s">
        <v>1321</v>
      </c>
    </row>
    <row r="7" spans="1:17" s="418" customFormat="1" ht="21" customHeight="1">
      <c r="A7" s="1283"/>
      <c r="B7" s="410" t="s">
        <v>429</v>
      </c>
      <c r="C7" s="410" t="s">
        <v>428</v>
      </c>
      <c r="D7" s="410" t="s">
        <v>429</v>
      </c>
      <c r="E7" s="410" t="s">
        <v>428</v>
      </c>
      <c r="F7" s="410" t="s">
        <v>429</v>
      </c>
      <c r="G7" s="410" t="s">
        <v>428</v>
      </c>
      <c r="H7" s="410" t="s">
        <v>429</v>
      </c>
      <c r="I7" s="410" t="s">
        <v>428</v>
      </c>
      <c r="J7" s="1294"/>
    </row>
    <row r="8" spans="1:17" s="418" customFormat="1" ht="21" customHeight="1">
      <c r="A8" s="1284"/>
      <c r="B8" s="411" t="s">
        <v>12</v>
      </c>
      <c r="C8" s="411" t="s">
        <v>13</v>
      </c>
      <c r="D8" s="411" t="s">
        <v>12</v>
      </c>
      <c r="E8" s="411" t="s">
        <v>13</v>
      </c>
      <c r="F8" s="411" t="s">
        <v>12</v>
      </c>
      <c r="G8" s="411" t="s">
        <v>13</v>
      </c>
      <c r="H8" s="411" t="s">
        <v>12</v>
      </c>
      <c r="I8" s="411" t="s">
        <v>13</v>
      </c>
      <c r="J8" s="1295"/>
    </row>
    <row r="9" spans="1:17" s="126" customFormat="1" ht="24" customHeight="1" thickBot="1">
      <c r="A9" s="448" t="s">
        <v>999</v>
      </c>
      <c r="B9" s="476">
        <v>86</v>
      </c>
      <c r="C9" s="476">
        <v>171</v>
      </c>
      <c r="D9" s="476">
        <v>77</v>
      </c>
      <c r="E9" s="476">
        <v>112</v>
      </c>
      <c r="F9" s="476">
        <v>55</v>
      </c>
      <c r="G9" s="476">
        <v>115</v>
      </c>
      <c r="H9" s="476">
        <v>40</v>
      </c>
      <c r="I9" s="476">
        <v>138</v>
      </c>
      <c r="J9" s="449" t="s">
        <v>572</v>
      </c>
    </row>
    <row r="10" spans="1:17" s="126" customFormat="1" ht="24" customHeight="1" thickTop="1" thickBot="1">
      <c r="A10" s="287" t="s">
        <v>426</v>
      </c>
      <c r="B10" s="214">
        <v>12</v>
      </c>
      <c r="C10" s="214">
        <v>29</v>
      </c>
      <c r="D10" s="214">
        <v>8</v>
      </c>
      <c r="E10" s="214">
        <v>27</v>
      </c>
      <c r="F10" s="214">
        <v>2</v>
      </c>
      <c r="G10" s="214">
        <v>33</v>
      </c>
      <c r="H10" s="214">
        <v>1</v>
      </c>
      <c r="I10" s="214">
        <v>27</v>
      </c>
      <c r="J10" s="288" t="s">
        <v>573</v>
      </c>
    </row>
    <row r="11" spans="1:17" s="126" customFormat="1" ht="24" customHeight="1" thickTop="1" thickBot="1">
      <c r="A11" s="285" t="s">
        <v>574</v>
      </c>
      <c r="B11" s="477">
        <v>2</v>
      </c>
      <c r="C11" s="477">
        <v>0</v>
      </c>
      <c r="D11" s="477">
        <v>0</v>
      </c>
      <c r="E11" s="477">
        <v>1</v>
      </c>
      <c r="F11" s="477">
        <v>1</v>
      </c>
      <c r="G11" s="477">
        <v>6</v>
      </c>
      <c r="H11" s="477">
        <v>4</v>
      </c>
      <c r="I11" s="477">
        <v>12</v>
      </c>
      <c r="J11" s="286" t="s">
        <v>575</v>
      </c>
    </row>
    <row r="12" spans="1:17" s="126" customFormat="1" ht="24" customHeight="1" thickTop="1" thickBot="1">
      <c r="A12" s="287" t="s">
        <v>1000</v>
      </c>
      <c r="B12" s="214">
        <v>33</v>
      </c>
      <c r="C12" s="214">
        <v>44</v>
      </c>
      <c r="D12" s="214">
        <v>26</v>
      </c>
      <c r="E12" s="214">
        <v>28</v>
      </c>
      <c r="F12" s="214">
        <v>16</v>
      </c>
      <c r="G12" s="214">
        <v>42</v>
      </c>
      <c r="H12" s="214">
        <v>9</v>
      </c>
      <c r="I12" s="214">
        <v>10</v>
      </c>
      <c r="J12" s="288" t="s">
        <v>576</v>
      </c>
    </row>
    <row r="13" spans="1:17" s="126" customFormat="1" ht="24" customHeight="1" thickTop="1" thickBot="1">
      <c r="A13" s="285" t="s">
        <v>425</v>
      </c>
      <c r="B13" s="477">
        <v>6</v>
      </c>
      <c r="C13" s="477">
        <v>15</v>
      </c>
      <c r="D13" s="477">
        <v>5</v>
      </c>
      <c r="E13" s="477">
        <v>14</v>
      </c>
      <c r="F13" s="477">
        <v>6</v>
      </c>
      <c r="G13" s="477">
        <v>17</v>
      </c>
      <c r="H13" s="477">
        <v>2</v>
      </c>
      <c r="I13" s="477">
        <v>14</v>
      </c>
      <c r="J13" s="286" t="s">
        <v>577</v>
      </c>
    </row>
    <row r="14" spans="1:17" s="126" customFormat="1" ht="24" customHeight="1" thickTop="1" thickBot="1">
      <c r="A14" s="287" t="s">
        <v>1001</v>
      </c>
      <c r="B14" s="214">
        <v>2</v>
      </c>
      <c r="C14" s="214">
        <v>1</v>
      </c>
      <c r="D14" s="214">
        <v>2</v>
      </c>
      <c r="E14" s="214">
        <v>2</v>
      </c>
      <c r="F14" s="214">
        <v>49</v>
      </c>
      <c r="G14" s="214">
        <v>29</v>
      </c>
      <c r="H14" s="214">
        <v>24</v>
      </c>
      <c r="I14" s="214">
        <v>26</v>
      </c>
      <c r="J14" s="288" t="s">
        <v>727</v>
      </c>
    </row>
    <row r="15" spans="1:17" s="126" customFormat="1" ht="24" customHeight="1" thickTop="1" thickBot="1">
      <c r="A15" s="285" t="s">
        <v>728</v>
      </c>
      <c r="B15" s="477">
        <v>1</v>
      </c>
      <c r="C15" s="477">
        <v>0</v>
      </c>
      <c r="D15" s="477">
        <v>5</v>
      </c>
      <c r="E15" s="477">
        <v>0</v>
      </c>
      <c r="F15" s="477">
        <v>1</v>
      </c>
      <c r="G15" s="477">
        <v>0</v>
      </c>
      <c r="H15" s="477">
        <v>0</v>
      </c>
      <c r="I15" s="477">
        <v>0</v>
      </c>
      <c r="J15" s="286" t="s">
        <v>729</v>
      </c>
    </row>
    <row r="16" spans="1:17" s="126" customFormat="1" ht="24" customHeight="1" thickTop="1" thickBot="1">
      <c r="A16" s="287" t="s">
        <v>578</v>
      </c>
      <c r="B16" s="214">
        <v>2</v>
      </c>
      <c r="C16" s="214">
        <v>12</v>
      </c>
      <c r="D16" s="214">
        <v>0</v>
      </c>
      <c r="E16" s="214">
        <v>20</v>
      </c>
      <c r="F16" s="214">
        <v>1</v>
      </c>
      <c r="G16" s="214">
        <v>15</v>
      </c>
      <c r="H16" s="214">
        <v>5</v>
      </c>
      <c r="I16" s="214">
        <v>16</v>
      </c>
      <c r="J16" s="288" t="s">
        <v>579</v>
      </c>
    </row>
    <row r="17" spans="1:10" s="126" customFormat="1" ht="24" customHeight="1" thickTop="1" thickBot="1">
      <c r="A17" s="285" t="s">
        <v>1019</v>
      </c>
      <c r="B17" s="477" t="s">
        <v>730</v>
      </c>
      <c r="C17" s="477" t="s">
        <v>730</v>
      </c>
      <c r="D17" s="477" t="s">
        <v>730</v>
      </c>
      <c r="E17" s="477" t="s">
        <v>730</v>
      </c>
      <c r="F17" s="477">
        <v>13</v>
      </c>
      <c r="G17" s="477">
        <v>6</v>
      </c>
      <c r="H17" s="477">
        <v>17</v>
      </c>
      <c r="I17" s="477">
        <v>20</v>
      </c>
      <c r="J17" s="286" t="s">
        <v>424</v>
      </c>
    </row>
    <row r="18" spans="1:10" s="126" customFormat="1" ht="24" customHeight="1" thickTop="1" thickBot="1">
      <c r="A18" s="287" t="s">
        <v>731</v>
      </c>
      <c r="B18" s="214">
        <v>0</v>
      </c>
      <c r="C18" s="214">
        <v>45</v>
      </c>
      <c r="D18" s="214">
        <v>8</v>
      </c>
      <c r="E18" s="214">
        <v>121</v>
      </c>
      <c r="F18" s="214">
        <v>16</v>
      </c>
      <c r="G18" s="214">
        <v>157</v>
      </c>
      <c r="H18" s="214">
        <v>16</v>
      </c>
      <c r="I18" s="214">
        <v>110</v>
      </c>
      <c r="J18" s="288" t="s">
        <v>732</v>
      </c>
    </row>
    <row r="19" spans="1:10" s="126" customFormat="1" ht="24" customHeight="1" thickTop="1" thickBot="1">
      <c r="A19" s="285" t="s">
        <v>423</v>
      </c>
      <c r="B19" s="477">
        <v>15</v>
      </c>
      <c r="C19" s="477">
        <v>16</v>
      </c>
      <c r="D19" s="477">
        <v>8</v>
      </c>
      <c r="E19" s="477">
        <v>27</v>
      </c>
      <c r="F19" s="477">
        <v>11</v>
      </c>
      <c r="G19" s="477">
        <v>23</v>
      </c>
      <c r="H19" s="477">
        <v>9</v>
      </c>
      <c r="I19" s="477">
        <v>19</v>
      </c>
      <c r="J19" s="286" t="s">
        <v>580</v>
      </c>
    </row>
    <row r="20" spans="1:10" s="126" customFormat="1" ht="24" thickTop="1" thickBot="1">
      <c r="A20" s="287" t="s">
        <v>1020</v>
      </c>
      <c r="B20" s="214">
        <v>0</v>
      </c>
      <c r="C20" s="214">
        <v>0</v>
      </c>
      <c r="D20" s="214">
        <v>0</v>
      </c>
      <c r="E20" s="214">
        <v>0</v>
      </c>
      <c r="F20" s="214">
        <v>0</v>
      </c>
      <c r="G20" s="214">
        <v>3</v>
      </c>
      <c r="H20" s="214">
        <v>0</v>
      </c>
      <c r="I20" s="214">
        <v>0</v>
      </c>
      <c r="J20" s="288" t="s">
        <v>1021</v>
      </c>
    </row>
    <row r="21" spans="1:10" s="126" customFormat="1" ht="24" customHeight="1" thickTop="1" thickBot="1">
      <c r="A21" s="450" t="s">
        <v>581</v>
      </c>
      <c r="B21" s="478">
        <v>0</v>
      </c>
      <c r="C21" s="478">
        <v>5</v>
      </c>
      <c r="D21" s="478">
        <v>0</v>
      </c>
      <c r="E21" s="478">
        <v>1</v>
      </c>
      <c r="F21" s="478">
        <v>0</v>
      </c>
      <c r="G21" s="478">
        <v>2</v>
      </c>
      <c r="H21" s="478">
        <v>0</v>
      </c>
      <c r="I21" s="478">
        <v>1</v>
      </c>
      <c r="J21" s="451" t="s">
        <v>569</v>
      </c>
    </row>
    <row r="22" spans="1:10" ht="24" customHeight="1" thickTop="1" thickBot="1">
      <c r="A22" s="287" t="s">
        <v>422</v>
      </c>
      <c r="B22" s="214">
        <v>2</v>
      </c>
      <c r="C22" s="214">
        <v>21</v>
      </c>
      <c r="D22" s="214">
        <v>1</v>
      </c>
      <c r="E22" s="214">
        <v>22</v>
      </c>
      <c r="F22" s="214">
        <v>0</v>
      </c>
      <c r="G22" s="214">
        <v>42</v>
      </c>
      <c r="H22" s="214">
        <v>0</v>
      </c>
      <c r="I22" s="214">
        <v>30</v>
      </c>
      <c r="J22" s="288" t="s">
        <v>241</v>
      </c>
    </row>
    <row r="23" spans="1:10" ht="24" customHeight="1" thickTop="1" thickBot="1">
      <c r="A23" s="579" t="s">
        <v>822</v>
      </c>
      <c r="B23" s="477" t="s">
        <v>730</v>
      </c>
      <c r="C23" s="477" t="s">
        <v>730</v>
      </c>
      <c r="D23" s="580">
        <v>1</v>
      </c>
      <c r="E23" s="580">
        <v>0</v>
      </c>
      <c r="F23" s="580">
        <v>0</v>
      </c>
      <c r="G23" s="580">
        <v>0</v>
      </c>
      <c r="H23" s="580">
        <v>0</v>
      </c>
      <c r="I23" s="580">
        <v>0</v>
      </c>
      <c r="J23" s="581" t="s">
        <v>823</v>
      </c>
    </row>
    <row r="24" spans="1:10" ht="24" customHeight="1" thickTop="1" thickBot="1">
      <c r="A24" s="287" t="s">
        <v>824</v>
      </c>
      <c r="B24" s="214" t="s">
        <v>730</v>
      </c>
      <c r="C24" s="214" t="s">
        <v>730</v>
      </c>
      <c r="D24" s="214">
        <v>0</v>
      </c>
      <c r="E24" s="214">
        <v>1</v>
      </c>
      <c r="F24" s="214">
        <v>0</v>
      </c>
      <c r="G24" s="214">
        <v>0</v>
      </c>
      <c r="H24" s="214">
        <v>1</v>
      </c>
      <c r="I24" s="214">
        <v>2</v>
      </c>
      <c r="J24" s="288" t="s">
        <v>825</v>
      </c>
    </row>
    <row r="25" spans="1:10" ht="24" customHeight="1" thickTop="1" thickBot="1">
      <c r="A25" s="579" t="s">
        <v>421</v>
      </c>
      <c r="B25" s="580">
        <v>3</v>
      </c>
      <c r="C25" s="580">
        <v>4</v>
      </c>
      <c r="D25" s="580">
        <v>2</v>
      </c>
      <c r="E25" s="580">
        <v>4</v>
      </c>
      <c r="F25" s="580">
        <v>3</v>
      </c>
      <c r="G25" s="580">
        <v>4</v>
      </c>
      <c r="H25" s="580">
        <v>2</v>
      </c>
      <c r="I25" s="580">
        <v>11</v>
      </c>
      <c r="J25" s="581" t="s">
        <v>582</v>
      </c>
    </row>
    <row r="26" spans="1:10" ht="24" customHeight="1" thickTop="1">
      <c r="A26" s="881" t="s">
        <v>431</v>
      </c>
      <c r="B26" s="220" t="s">
        <v>730</v>
      </c>
      <c r="C26" s="220" t="s">
        <v>730</v>
      </c>
      <c r="D26" s="220" t="s">
        <v>730</v>
      </c>
      <c r="E26" s="220" t="s">
        <v>730</v>
      </c>
      <c r="F26" s="220" t="s">
        <v>730</v>
      </c>
      <c r="G26" s="220" t="s">
        <v>730</v>
      </c>
      <c r="H26" s="220">
        <v>0</v>
      </c>
      <c r="I26" s="220">
        <v>1</v>
      </c>
      <c r="J26" s="882" t="s">
        <v>478</v>
      </c>
    </row>
    <row r="27" spans="1:10" ht="29.25" customHeight="1">
      <c r="A27" s="883" t="s">
        <v>8</v>
      </c>
      <c r="B27" s="885">
        <f t="shared" ref="B27:I27" si="0">SUM(B9:B26)</f>
        <v>164</v>
      </c>
      <c r="C27" s="885">
        <f t="shared" si="0"/>
        <v>363</v>
      </c>
      <c r="D27" s="885">
        <f t="shared" si="0"/>
        <v>143</v>
      </c>
      <c r="E27" s="885">
        <f t="shared" si="0"/>
        <v>380</v>
      </c>
      <c r="F27" s="885">
        <f t="shared" si="0"/>
        <v>174</v>
      </c>
      <c r="G27" s="885">
        <f t="shared" si="0"/>
        <v>494</v>
      </c>
      <c r="H27" s="885">
        <f t="shared" si="0"/>
        <v>130</v>
      </c>
      <c r="I27" s="885">
        <f t="shared" si="0"/>
        <v>437</v>
      </c>
      <c r="J27" s="884" t="s">
        <v>9</v>
      </c>
    </row>
    <row r="28" spans="1:10" ht="40.5" customHeight="1"/>
    <row r="29" spans="1:10" ht="40.5" customHeight="1"/>
    <row r="30" spans="1:10" ht="40.5" customHeight="1"/>
    <row r="31" spans="1:10" ht="40.5" customHeight="1"/>
    <row r="32" spans="1:10" ht="40.5" customHeight="1"/>
    <row r="33" ht="40.5" customHeight="1"/>
    <row r="34" ht="40.5" customHeight="1"/>
  </sheetData>
  <mergeCells count="10">
    <mergeCell ref="A1:J1"/>
    <mergeCell ref="A2:J2"/>
    <mergeCell ref="A3:J3"/>
    <mergeCell ref="A4:J4"/>
    <mergeCell ref="H6:I6"/>
    <mergeCell ref="J6:J8"/>
    <mergeCell ref="A6:A8"/>
    <mergeCell ref="B6:C6"/>
    <mergeCell ref="D6:E6"/>
    <mergeCell ref="F6:G6"/>
  </mergeCells>
  <printOptions horizontalCentered="1" verticalCentered="1"/>
  <pageMargins left="0" right="0" top="0" bottom="0" header="0" footer="0"/>
  <pageSetup paperSize="9" scale="9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showGridLines="0" rightToLeft="1" view="pageBreakPreview" zoomScaleNormal="100" zoomScaleSheetLayoutView="100" workbookViewId="0">
      <selection activeCell="F11" sqref="F11"/>
    </sheetView>
  </sheetViews>
  <sheetFormatPr defaultRowHeight="12.75"/>
  <cols>
    <col min="1" max="1" width="24" style="91" customWidth="1"/>
    <col min="2" max="2" width="6.85546875" style="91" customWidth="1"/>
    <col min="3" max="3" width="9.7109375" style="91" customWidth="1"/>
    <col min="4" max="4" width="8.85546875" style="91" customWidth="1"/>
    <col min="5" max="5" width="9.28515625" style="91" bestFit="1" customWidth="1"/>
    <col min="6" max="6" width="9.140625" style="91" customWidth="1"/>
    <col min="7" max="7" width="8.85546875" style="91" customWidth="1"/>
    <col min="8" max="8" width="9.85546875" style="91" customWidth="1"/>
    <col min="9" max="9" width="9.140625" style="91" customWidth="1"/>
    <col min="10" max="10" width="9.7109375" style="91" customWidth="1"/>
    <col min="11" max="11" width="9.28515625" style="91" customWidth="1"/>
    <col min="12" max="12" width="9.140625" style="91" customWidth="1"/>
    <col min="13" max="13" width="6.7109375" style="91" customWidth="1"/>
    <col min="14" max="14" width="27.42578125" style="91" customWidth="1"/>
    <col min="15" max="17" width="9.140625" style="91"/>
    <col min="18" max="18" width="38.5703125" style="91" customWidth="1"/>
    <col min="19" max="27" width="10.5703125" style="91" customWidth="1"/>
    <col min="28" max="16384" width="9.140625" style="91"/>
  </cols>
  <sheetData>
    <row r="1" spans="1:17" s="102" customFormat="1" ht="23.25">
      <c r="A1" s="909" t="s">
        <v>725</v>
      </c>
      <c r="B1" s="909"/>
      <c r="C1" s="909"/>
      <c r="D1" s="909"/>
      <c r="E1" s="909"/>
      <c r="F1" s="909"/>
      <c r="G1" s="909"/>
      <c r="H1" s="909"/>
      <c r="I1" s="909"/>
      <c r="J1" s="909"/>
      <c r="K1" s="909"/>
      <c r="L1" s="909"/>
      <c r="M1" s="909"/>
      <c r="N1" s="909"/>
      <c r="O1" s="101"/>
      <c r="P1" s="91"/>
      <c r="Q1" s="184"/>
    </row>
    <row r="2" spans="1:17" s="103" customFormat="1" ht="20.25">
      <c r="A2" s="914" t="s">
        <v>1158</v>
      </c>
      <c r="B2" s="914"/>
      <c r="C2" s="914"/>
      <c r="D2" s="914"/>
      <c r="E2" s="914"/>
      <c r="F2" s="914"/>
      <c r="G2" s="914"/>
      <c r="H2" s="914"/>
      <c r="I2" s="914"/>
      <c r="J2" s="914"/>
      <c r="K2" s="914"/>
      <c r="L2" s="914"/>
      <c r="M2" s="914"/>
      <c r="N2" s="914"/>
      <c r="O2" s="101"/>
      <c r="P2" s="91"/>
      <c r="Q2" s="290"/>
    </row>
    <row r="3" spans="1:17" s="98" customFormat="1" ht="37.5" customHeight="1">
      <c r="A3" s="922" t="s">
        <v>1114</v>
      </c>
      <c r="B3" s="923"/>
      <c r="C3" s="923"/>
      <c r="D3" s="923"/>
      <c r="E3" s="923"/>
      <c r="F3" s="923"/>
      <c r="G3" s="923"/>
      <c r="H3" s="923"/>
      <c r="I3" s="923"/>
      <c r="J3" s="923"/>
      <c r="K3" s="923"/>
      <c r="L3" s="923"/>
      <c r="M3" s="923"/>
      <c r="N3" s="923"/>
      <c r="O3" s="100"/>
      <c r="P3" s="91"/>
      <c r="Q3" s="917"/>
    </row>
    <row r="4" spans="1:17" s="99" customFormat="1" ht="15.75">
      <c r="A4" s="923" t="s">
        <v>1159</v>
      </c>
      <c r="B4" s="923"/>
      <c r="C4" s="923"/>
      <c r="D4" s="923"/>
      <c r="E4" s="923"/>
      <c r="F4" s="923"/>
      <c r="G4" s="923"/>
      <c r="H4" s="923"/>
      <c r="I4" s="923"/>
      <c r="J4" s="923"/>
      <c r="K4" s="923"/>
      <c r="L4" s="923"/>
      <c r="M4" s="923"/>
      <c r="N4" s="923"/>
      <c r="O4" s="116"/>
      <c r="P4" s="91"/>
      <c r="Q4" s="917"/>
    </row>
    <row r="5" spans="1:17" s="98" customFormat="1" ht="15.75">
      <c r="A5" s="14" t="s">
        <v>1326</v>
      </c>
      <c r="B5" s="14"/>
      <c r="C5" s="143"/>
      <c r="D5" s="143"/>
      <c r="E5" s="143"/>
      <c r="F5" s="143"/>
      <c r="G5" s="143"/>
      <c r="H5" s="143"/>
      <c r="I5" s="143"/>
      <c r="J5" s="143"/>
      <c r="K5" s="143"/>
      <c r="L5" s="143"/>
      <c r="M5" s="143"/>
      <c r="N5" s="144" t="s">
        <v>1327</v>
      </c>
      <c r="O5" s="291"/>
      <c r="P5" s="91"/>
      <c r="Q5" s="91"/>
    </row>
    <row r="6" spans="1:17" s="293" customFormat="1" ht="30" customHeight="1" thickBot="1">
      <c r="A6" s="926" t="s">
        <v>817</v>
      </c>
      <c r="B6" s="915" t="s">
        <v>290</v>
      </c>
      <c r="C6" s="910" t="s">
        <v>617</v>
      </c>
      <c r="D6" s="911"/>
      <c r="E6" s="910" t="s">
        <v>726</v>
      </c>
      <c r="F6" s="911"/>
      <c r="G6" s="910" t="s">
        <v>821</v>
      </c>
      <c r="H6" s="911"/>
      <c r="I6" s="910" t="s">
        <v>1006</v>
      </c>
      <c r="J6" s="911"/>
      <c r="K6" s="910" t="s">
        <v>1157</v>
      </c>
      <c r="L6" s="911"/>
      <c r="M6" s="918" t="s">
        <v>289</v>
      </c>
      <c r="N6" s="912" t="s">
        <v>816</v>
      </c>
      <c r="O6" s="292"/>
      <c r="P6" s="91"/>
      <c r="Q6" s="91"/>
    </row>
    <row r="7" spans="1:17" s="293" customFormat="1" ht="30" customHeight="1" thickTop="1">
      <c r="A7" s="927"/>
      <c r="B7" s="916"/>
      <c r="C7" s="816" t="s">
        <v>288</v>
      </c>
      <c r="D7" s="816" t="s">
        <v>287</v>
      </c>
      <c r="E7" s="816" t="s">
        <v>288</v>
      </c>
      <c r="F7" s="816" t="s">
        <v>287</v>
      </c>
      <c r="G7" s="816" t="s">
        <v>288</v>
      </c>
      <c r="H7" s="816" t="s">
        <v>287</v>
      </c>
      <c r="I7" s="816" t="s">
        <v>288</v>
      </c>
      <c r="J7" s="816" t="s">
        <v>287</v>
      </c>
      <c r="K7" s="759" t="s">
        <v>288</v>
      </c>
      <c r="L7" s="759" t="s">
        <v>287</v>
      </c>
      <c r="M7" s="919"/>
      <c r="N7" s="913"/>
      <c r="P7" s="91"/>
      <c r="Q7" s="91"/>
    </row>
    <row r="8" spans="1:17" s="98" customFormat="1" ht="22.5" customHeight="1" thickBot="1">
      <c r="A8" s="924" t="s">
        <v>1148</v>
      </c>
      <c r="B8" s="694" t="s">
        <v>286</v>
      </c>
      <c r="C8" s="199">
        <v>2411</v>
      </c>
      <c r="D8" s="199">
        <v>3173</v>
      </c>
      <c r="E8" s="199">
        <v>2754</v>
      </c>
      <c r="F8" s="199">
        <v>3277</v>
      </c>
      <c r="G8" s="199">
        <v>3216</v>
      </c>
      <c r="H8" s="199">
        <v>3766</v>
      </c>
      <c r="I8" s="199">
        <v>3636</v>
      </c>
      <c r="J8" s="199">
        <v>4087</v>
      </c>
      <c r="K8" s="199">
        <v>3779</v>
      </c>
      <c r="L8" s="199">
        <v>4257</v>
      </c>
      <c r="M8" s="106" t="s">
        <v>285</v>
      </c>
      <c r="N8" s="920" t="s">
        <v>897</v>
      </c>
      <c r="P8" s="91"/>
      <c r="Q8" s="91"/>
    </row>
    <row r="9" spans="1:17" s="98" customFormat="1" ht="22.5" customHeight="1" thickTop="1" thickBot="1">
      <c r="A9" s="925"/>
      <c r="B9" s="690" t="s">
        <v>284</v>
      </c>
      <c r="C9" s="201">
        <v>12636</v>
      </c>
      <c r="D9" s="201">
        <v>11296</v>
      </c>
      <c r="E9" s="201">
        <v>18570</v>
      </c>
      <c r="F9" s="201">
        <v>16686</v>
      </c>
      <c r="G9" s="201">
        <v>21535</v>
      </c>
      <c r="H9" s="201">
        <v>18880</v>
      </c>
      <c r="I9" s="201">
        <v>19020</v>
      </c>
      <c r="J9" s="201">
        <v>17532</v>
      </c>
      <c r="K9" s="201">
        <v>21143</v>
      </c>
      <c r="L9" s="201">
        <v>19501</v>
      </c>
      <c r="M9" s="105" t="s">
        <v>283</v>
      </c>
      <c r="N9" s="921"/>
    </row>
    <row r="10" spans="1:17" s="98" customFormat="1" ht="22.5" customHeight="1" thickTop="1" thickBot="1">
      <c r="A10" s="930" t="s">
        <v>303</v>
      </c>
      <c r="B10" s="687" t="s">
        <v>286</v>
      </c>
      <c r="C10" s="200">
        <v>19645</v>
      </c>
      <c r="D10" s="200">
        <v>21515</v>
      </c>
      <c r="E10" s="200">
        <v>20434</v>
      </c>
      <c r="F10" s="200">
        <v>22389</v>
      </c>
      <c r="G10" s="200">
        <v>21161</v>
      </c>
      <c r="H10" s="200">
        <v>23379</v>
      </c>
      <c r="I10" s="200">
        <v>21734</v>
      </c>
      <c r="J10" s="200">
        <v>24113</v>
      </c>
      <c r="K10" s="200">
        <v>22522</v>
      </c>
      <c r="L10" s="200">
        <v>25119</v>
      </c>
      <c r="M10" s="107" t="s">
        <v>285</v>
      </c>
      <c r="N10" s="928" t="s">
        <v>3</v>
      </c>
    </row>
    <row r="11" spans="1:17" s="98" customFormat="1" ht="22.5" customHeight="1" thickTop="1" thickBot="1">
      <c r="A11" s="930"/>
      <c r="B11" s="687" t="s">
        <v>284</v>
      </c>
      <c r="C11" s="200">
        <v>29047</v>
      </c>
      <c r="D11" s="200">
        <v>24778</v>
      </c>
      <c r="E11" s="200">
        <v>31340</v>
      </c>
      <c r="F11" s="200">
        <v>27261</v>
      </c>
      <c r="G11" s="200">
        <v>32885</v>
      </c>
      <c r="H11" s="200">
        <v>28517</v>
      </c>
      <c r="I11" s="200">
        <v>37960</v>
      </c>
      <c r="J11" s="200">
        <v>32914</v>
      </c>
      <c r="K11" s="200">
        <v>43681</v>
      </c>
      <c r="L11" s="200">
        <v>37979</v>
      </c>
      <c r="M11" s="107" t="s">
        <v>283</v>
      </c>
      <c r="N11" s="929"/>
    </row>
    <row r="12" spans="1:17" s="98" customFormat="1" ht="22.5" customHeight="1" thickTop="1" thickBot="1">
      <c r="A12" s="924" t="s">
        <v>946</v>
      </c>
      <c r="B12" s="694" t="s">
        <v>286</v>
      </c>
      <c r="C12" s="199">
        <v>10536</v>
      </c>
      <c r="D12" s="199">
        <v>11041</v>
      </c>
      <c r="E12" s="199">
        <v>10591</v>
      </c>
      <c r="F12" s="199">
        <v>11323</v>
      </c>
      <c r="G12" s="199">
        <v>10716</v>
      </c>
      <c r="H12" s="199">
        <v>11506</v>
      </c>
      <c r="I12" s="199">
        <v>10955</v>
      </c>
      <c r="J12" s="199">
        <v>11984</v>
      </c>
      <c r="K12" s="199">
        <v>11248</v>
      </c>
      <c r="L12" s="199">
        <v>12323</v>
      </c>
      <c r="M12" s="106" t="s">
        <v>285</v>
      </c>
      <c r="N12" s="938" t="s">
        <v>4</v>
      </c>
    </row>
    <row r="13" spans="1:17" s="98" customFormat="1" ht="22.5" customHeight="1" thickTop="1" thickBot="1">
      <c r="A13" s="925"/>
      <c r="B13" s="690" t="s">
        <v>284</v>
      </c>
      <c r="C13" s="201">
        <v>9242</v>
      </c>
      <c r="D13" s="201">
        <v>7803</v>
      </c>
      <c r="E13" s="201">
        <v>9911</v>
      </c>
      <c r="F13" s="201">
        <v>8615</v>
      </c>
      <c r="G13" s="201">
        <v>11050</v>
      </c>
      <c r="H13" s="201">
        <v>9158</v>
      </c>
      <c r="I13" s="201">
        <v>12579</v>
      </c>
      <c r="J13" s="201">
        <v>10619</v>
      </c>
      <c r="K13" s="201">
        <v>14214</v>
      </c>
      <c r="L13" s="201">
        <v>12108</v>
      </c>
      <c r="M13" s="105" t="s">
        <v>283</v>
      </c>
      <c r="N13" s="921"/>
    </row>
    <row r="14" spans="1:17" s="98" customFormat="1" ht="22.5" customHeight="1" thickTop="1" thickBot="1">
      <c r="A14" s="930" t="s">
        <v>895</v>
      </c>
      <c r="B14" s="687" t="s">
        <v>286</v>
      </c>
      <c r="C14" s="200">
        <v>11071</v>
      </c>
      <c r="D14" s="200">
        <v>11279</v>
      </c>
      <c r="E14" s="200">
        <v>11442</v>
      </c>
      <c r="F14" s="200">
        <v>11795</v>
      </c>
      <c r="G14" s="200">
        <v>11026</v>
      </c>
      <c r="H14" s="200">
        <v>11950</v>
      </c>
      <c r="I14" s="200">
        <v>10842</v>
      </c>
      <c r="J14" s="200">
        <v>11557</v>
      </c>
      <c r="K14" s="200">
        <v>11031</v>
      </c>
      <c r="L14" s="200">
        <v>11962</v>
      </c>
      <c r="M14" s="107" t="s">
        <v>285</v>
      </c>
      <c r="N14" s="928" t="s">
        <v>896</v>
      </c>
    </row>
    <row r="15" spans="1:17" s="98" customFormat="1" ht="22.5" customHeight="1" thickTop="1">
      <c r="A15" s="933"/>
      <c r="B15" s="688" t="s">
        <v>284</v>
      </c>
      <c r="C15" s="205">
        <v>6396</v>
      </c>
      <c r="D15" s="205">
        <v>5386</v>
      </c>
      <c r="E15" s="205">
        <v>7223</v>
      </c>
      <c r="F15" s="205">
        <v>5941</v>
      </c>
      <c r="G15" s="205">
        <v>7507</v>
      </c>
      <c r="H15" s="205">
        <v>6093</v>
      </c>
      <c r="I15" s="205">
        <v>8589</v>
      </c>
      <c r="J15" s="205">
        <v>7111</v>
      </c>
      <c r="K15" s="205">
        <v>9522</v>
      </c>
      <c r="L15" s="205">
        <v>8035</v>
      </c>
      <c r="M15" s="110" t="s">
        <v>283</v>
      </c>
      <c r="N15" s="937"/>
    </row>
    <row r="16" spans="1:17" s="98" customFormat="1" ht="22.5" customHeight="1" thickBot="1">
      <c r="A16" s="942" t="s">
        <v>316</v>
      </c>
      <c r="B16" s="689" t="s">
        <v>286</v>
      </c>
      <c r="C16" s="353">
        <f t="shared" ref="C16:J16" si="0">SUM(C8+C10+C12+C14)</f>
        <v>43663</v>
      </c>
      <c r="D16" s="353">
        <f t="shared" si="0"/>
        <v>47008</v>
      </c>
      <c r="E16" s="353">
        <f t="shared" si="0"/>
        <v>45221</v>
      </c>
      <c r="F16" s="353">
        <f t="shared" si="0"/>
        <v>48784</v>
      </c>
      <c r="G16" s="353">
        <f t="shared" si="0"/>
        <v>46119</v>
      </c>
      <c r="H16" s="353">
        <f t="shared" si="0"/>
        <v>50601</v>
      </c>
      <c r="I16" s="353">
        <f t="shared" si="0"/>
        <v>47167</v>
      </c>
      <c r="J16" s="353">
        <f t="shared" si="0"/>
        <v>51741</v>
      </c>
      <c r="K16" s="353">
        <f t="shared" ref="K16:L16" si="1">SUM(K8+K10+K12+K14)</f>
        <v>48580</v>
      </c>
      <c r="L16" s="353">
        <f t="shared" si="1"/>
        <v>53661</v>
      </c>
      <c r="M16" s="111" t="s">
        <v>285</v>
      </c>
      <c r="N16" s="934" t="s">
        <v>818</v>
      </c>
    </row>
    <row r="17" spans="1:14" s="98" customFormat="1" ht="22.5" customHeight="1" thickTop="1" thickBot="1">
      <c r="A17" s="925"/>
      <c r="B17" s="690" t="s">
        <v>284</v>
      </c>
      <c r="C17" s="346">
        <f t="shared" ref="C17:J17" si="2">SUM(C9+C11+C13+C15)</f>
        <v>57321</v>
      </c>
      <c r="D17" s="346">
        <f t="shared" si="2"/>
        <v>49263</v>
      </c>
      <c r="E17" s="346">
        <f t="shared" si="2"/>
        <v>67044</v>
      </c>
      <c r="F17" s="346">
        <f t="shared" si="2"/>
        <v>58503</v>
      </c>
      <c r="G17" s="346">
        <f t="shared" si="2"/>
        <v>72977</v>
      </c>
      <c r="H17" s="346">
        <f t="shared" si="2"/>
        <v>62648</v>
      </c>
      <c r="I17" s="346">
        <f t="shared" si="2"/>
        <v>78148</v>
      </c>
      <c r="J17" s="346">
        <f t="shared" si="2"/>
        <v>68176</v>
      </c>
      <c r="K17" s="346">
        <f t="shared" ref="K17:L17" si="3">SUM(K9+K11+K13+K15)</f>
        <v>88560</v>
      </c>
      <c r="L17" s="346">
        <f t="shared" si="3"/>
        <v>77623</v>
      </c>
      <c r="M17" s="108" t="s">
        <v>283</v>
      </c>
      <c r="N17" s="935"/>
    </row>
    <row r="18" spans="1:14" s="98" customFormat="1" ht="22.5" customHeight="1" thickTop="1">
      <c r="A18" s="943"/>
      <c r="B18" s="691" t="s">
        <v>282</v>
      </c>
      <c r="C18" s="486">
        <f t="shared" ref="C18:J18" si="4">SUM(C16:C17)</f>
        <v>100984</v>
      </c>
      <c r="D18" s="486">
        <f t="shared" si="4"/>
        <v>96271</v>
      </c>
      <c r="E18" s="486">
        <f t="shared" si="4"/>
        <v>112265</v>
      </c>
      <c r="F18" s="486">
        <f t="shared" si="4"/>
        <v>107287</v>
      </c>
      <c r="G18" s="486">
        <f t="shared" si="4"/>
        <v>119096</v>
      </c>
      <c r="H18" s="486">
        <f t="shared" si="4"/>
        <v>113249</v>
      </c>
      <c r="I18" s="486">
        <f t="shared" si="4"/>
        <v>125315</v>
      </c>
      <c r="J18" s="486">
        <f t="shared" si="4"/>
        <v>119917</v>
      </c>
      <c r="K18" s="486">
        <f t="shared" ref="K18:L18" si="5">SUM(K16:K17)</f>
        <v>137140</v>
      </c>
      <c r="L18" s="486">
        <f t="shared" si="5"/>
        <v>131284</v>
      </c>
      <c r="M18" s="109" t="s">
        <v>9</v>
      </c>
      <c r="N18" s="936"/>
    </row>
    <row r="19" spans="1:14" s="98" customFormat="1" ht="22.5" customHeight="1" thickBot="1">
      <c r="A19" s="944" t="s">
        <v>317</v>
      </c>
      <c r="B19" s="692" t="s">
        <v>286</v>
      </c>
      <c r="C19" s="439">
        <v>2339</v>
      </c>
      <c r="D19" s="439">
        <v>7454</v>
      </c>
      <c r="E19" s="439">
        <v>2711</v>
      </c>
      <c r="F19" s="439">
        <v>8595</v>
      </c>
      <c r="G19" s="439">
        <v>4296</v>
      </c>
      <c r="H19" s="439">
        <v>10421</v>
      </c>
      <c r="I19" s="439">
        <v>5410</v>
      </c>
      <c r="J19" s="439">
        <v>13214</v>
      </c>
      <c r="K19" s="439">
        <v>5898</v>
      </c>
      <c r="L19" s="439">
        <v>15231</v>
      </c>
      <c r="M19" s="112" t="s">
        <v>285</v>
      </c>
      <c r="N19" s="939" t="s">
        <v>819</v>
      </c>
    </row>
    <row r="20" spans="1:14" s="98" customFormat="1" ht="22.5" customHeight="1" thickTop="1" thickBot="1">
      <c r="A20" s="930"/>
      <c r="B20" s="687" t="s">
        <v>284</v>
      </c>
      <c r="C20" s="347">
        <v>3159</v>
      </c>
      <c r="D20" s="347">
        <v>2400</v>
      </c>
      <c r="E20" s="347">
        <v>3308</v>
      </c>
      <c r="F20" s="347">
        <v>2652</v>
      </c>
      <c r="G20" s="347">
        <v>3380</v>
      </c>
      <c r="H20" s="347">
        <v>3031</v>
      </c>
      <c r="I20" s="347">
        <v>3670</v>
      </c>
      <c r="J20" s="347">
        <v>3174</v>
      </c>
      <c r="K20" s="347">
        <v>3661</v>
      </c>
      <c r="L20" s="347">
        <v>3316</v>
      </c>
      <c r="M20" s="107" t="s">
        <v>283</v>
      </c>
      <c r="N20" s="940"/>
    </row>
    <row r="21" spans="1:14" s="98" customFormat="1" ht="22.5" customHeight="1" thickTop="1">
      <c r="A21" s="945"/>
      <c r="B21" s="693" t="s">
        <v>282</v>
      </c>
      <c r="C21" s="356">
        <f t="shared" ref="C21:I21" si="6">SUM(C19:C20)</f>
        <v>5498</v>
      </c>
      <c r="D21" s="356">
        <f t="shared" si="6"/>
        <v>9854</v>
      </c>
      <c r="E21" s="356">
        <f t="shared" si="6"/>
        <v>6019</v>
      </c>
      <c r="F21" s="356">
        <f t="shared" si="6"/>
        <v>11247</v>
      </c>
      <c r="G21" s="356">
        <f t="shared" si="6"/>
        <v>7676</v>
      </c>
      <c r="H21" s="356">
        <f t="shared" si="6"/>
        <v>13452</v>
      </c>
      <c r="I21" s="356">
        <f t="shared" si="6"/>
        <v>9080</v>
      </c>
      <c r="J21" s="356">
        <f>SUM(J19:J20)</f>
        <v>16388</v>
      </c>
      <c r="K21" s="356">
        <f t="shared" ref="K21" si="7">SUM(K19:K20)</f>
        <v>9559</v>
      </c>
      <c r="L21" s="356">
        <f>SUM(L19:L20)</f>
        <v>18547</v>
      </c>
      <c r="M21" s="113" t="s">
        <v>9</v>
      </c>
      <c r="N21" s="941"/>
    </row>
    <row r="22" spans="1:14" ht="12" customHeight="1">
      <c r="A22" s="294" t="s">
        <v>618</v>
      </c>
      <c r="C22" s="217"/>
      <c r="D22" s="217"/>
      <c r="E22" s="217"/>
      <c r="F22" s="217"/>
      <c r="G22" s="104"/>
      <c r="H22" s="104"/>
      <c r="I22" s="217"/>
      <c r="J22" s="217"/>
      <c r="K22" s="217"/>
      <c r="L22" s="217"/>
      <c r="N22" s="295" t="s">
        <v>619</v>
      </c>
    </row>
    <row r="23" spans="1:14">
      <c r="A23" s="294" t="s">
        <v>1059</v>
      </c>
      <c r="B23" s="296"/>
      <c r="N23" s="297" t="s">
        <v>1060</v>
      </c>
    </row>
    <row r="24" spans="1:14">
      <c r="A24" s="294" t="s">
        <v>898</v>
      </c>
      <c r="N24" s="298" t="s">
        <v>899</v>
      </c>
    </row>
    <row r="25" spans="1:14">
      <c r="A25" s="294" t="s">
        <v>893</v>
      </c>
      <c r="N25" s="298" t="s">
        <v>894</v>
      </c>
    </row>
    <row r="26" spans="1:14" ht="12.75" customHeight="1"/>
    <row r="39" spans="4:23" ht="13.5" thickBot="1"/>
    <row r="40" spans="4:23" ht="25.5">
      <c r="E40" s="299" t="str">
        <f>C6</f>
        <v>2010/2011</v>
      </c>
      <c r="F40" s="504" t="str">
        <f>E6</f>
        <v>2011/2012</v>
      </c>
      <c r="G40" s="504" t="str">
        <f>G6</f>
        <v>2012/2013</v>
      </c>
      <c r="H40" s="504" t="str">
        <f>I6</f>
        <v>2013/2014</v>
      </c>
      <c r="I40" s="504" t="str">
        <f>K6</f>
        <v>2014/2015</v>
      </c>
    </row>
    <row r="41" spans="4:23" ht="102">
      <c r="D41" s="185" t="s">
        <v>562</v>
      </c>
      <c r="E41" s="300">
        <f>C16+D16</f>
        <v>90671</v>
      </c>
      <c r="F41" s="300">
        <f>E16+F16</f>
        <v>94005</v>
      </c>
      <c r="G41" s="300">
        <f>G16+H16</f>
        <v>96720</v>
      </c>
      <c r="H41" s="300">
        <f>I16+J16</f>
        <v>98908</v>
      </c>
      <c r="I41" s="300">
        <f>K16+L16</f>
        <v>102241</v>
      </c>
      <c r="J41" s="252"/>
      <c r="K41" s="252"/>
      <c r="M41" s="301"/>
      <c r="S41" s="102"/>
      <c r="T41" s="102"/>
    </row>
    <row r="42" spans="4:23" ht="76.5">
      <c r="D42" s="185" t="s">
        <v>563</v>
      </c>
      <c r="E42" s="300">
        <f>C17+D17</f>
        <v>106584</v>
      </c>
      <c r="F42" s="300">
        <f>E17+F17</f>
        <v>125547</v>
      </c>
      <c r="G42" s="300">
        <f>G17+H17</f>
        <v>135625</v>
      </c>
      <c r="H42" s="300">
        <f>I17+J17</f>
        <v>146324</v>
      </c>
      <c r="I42" s="300">
        <f>K17+L17</f>
        <v>166183</v>
      </c>
      <c r="J42" s="252"/>
      <c r="K42" s="252"/>
      <c r="S42" s="103"/>
      <c r="T42" s="103"/>
    </row>
    <row r="43" spans="4:23" ht="102">
      <c r="D43" s="185" t="s">
        <v>561</v>
      </c>
      <c r="E43" s="300">
        <f>C19+D19</f>
        <v>9793</v>
      </c>
      <c r="F43" s="300">
        <f>E19+F19</f>
        <v>11306</v>
      </c>
      <c r="G43" s="300">
        <f>G19+H19</f>
        <v>14717</v>
      </c>
      <c r="H43" s="300">
        <f>I19+J19</f>
        <v>18624</v>
      </c>
      <c r="I43" s="300">
        <f>K19+L19</f>
        <v>21129</v>
      </c>
      <c r="J43" s="252"/>
      <c r="K43" s="252"/>
      <c r="S43" s="98"/>
      <c r="T43" s="98"/>
    </row>
    <row r="44" spans="4:23" ht="76.5">
      <c r="D44" s="185" t="s">
        <v>560</v>
      </c>
      <c r="E44" s="300">
        <f>C20+D20</f>
        <v>5559</v>
      </c>
      <c r="F44" s="300">
        <f>E20+F20</f>
        <v>5960</v>
      </c>
      <c r="G44" s="300">
        <f>G20+H20</f>
        <v>6411</v>
      </c>
      <c r="H44" s="300">
        <f>I20+J20</f>
        <v>6844</v>
      </c>
      <c r="I44" s="300">
        <f>K20+L20</f>
        <v>6977</v>
      </c>
      <c r="J44" s="252"/>
      <c r="K44" s="252"/>
      <c r="S44" s="99"/>
      <c r="T44" s="99"/>
    </row>
    <row r="45" spans="4:23">
      <c r="V45" s="98"/>
      <c r="W45" s="98"/>
    </row>
    <row r="46" spans="4:23">
      <c r="W46" s="293"/>
    </row>
    <row r="47" spans="4:23">
      <c r="W47" s="293"/>
    </row>
    <row r="48" spans="4:23" ht="13.5" thickBot="1">
      <c r="W48" s="98"/>
    </row>
    <row r="49" spans="3:22" ht="12.75" customHeight="1">
      <c r="D49" s="302"/>
      <c r="E49" s="931"/>
      <c r="F49" s="932"/>
      <c r="G49" s="504" t="str">
        <f>C6</f>
        <v>2010/2011</v>
      </c>
      <c r="H49" s="505"/>
      <c r="I49" s="504" t="str">
        <f>E6</f>
        <v>2011/2012</v>
      </c>
      <c r="J49" s="505"/>
      <c r="K49" s="504" t="str">
        <f>G6</f>
        <v>2012/2013</v>
      </c>
      <c r="L49" s="505"/>
      <c r="M49" s="504" t="str">
        <f>I6</f>
        <v>2013/2014</v>
      </c>
      <c r="N49" s="505"/>
      <c r="O49" s="504" t="str">
        <f>K6</f>
        <v>2014/2015</v>
      </c>
      <c r="P49" s="303"/>
    </row>
    <row r="50" spans="3:22" ht="76.5">
      <c r="E50" s="184"/>
      <c r="G50" s="184" t="s">
        <v>590</v>
      </c>
      <c r="H50" s="184" t="s">
        <v>589</v>
      </c>
      <c r="I50" s="184" t="s">
        <v>590</v>
      </c>
      <c r="J50" s="184" t="s">
        <v>589</v>
      </c>
      <c r="K50" s="184" t="s">
        <v>590</v>
      </c>
      <c r="L50" s="184" t="s">
        <v>589</v>
      </c>
      <c r="M50" s="184" t="s">
        <v>590</v>
      </c>
      <c r="N50" s="184" t="s">
        <v>589</v>
      </c>
      <c r="O50" s="184" t="s">
        <v>590</v>
      </c>
      <c r="P50" s="184" t="s">
        <v>589</v>
      </c>
    </row>
    <row r="51" spans="3:22" ht="25.5">
      <c r="F51" s="184" t="s">
        <v>591</v>
      </c>
      <c r="G51" s="301">
        <f>C18</f>
        <v>100984</v>
      </c>
      <c r="H51" s="301">
        <f>C21</f>
        <v>5498</v>
      </c>
      <c r="I51" s="301">
        <f>E18</f>
        <v>112265</v>
      </c>
      <c r="J51" s="91">
        <f>E21</f>
        <v>6019</v>
      </c>
      <c r="K51" s="91">
        <f>G18</f>
        <v>119096</v>
      </c>
      <c r="L51" s="91">
        <f>G21</f>
        <v>7676</v>
      </c>
      <c r="M51" s="301">
        <f>I18</f>
        <v>125315</v>
      </c>
      <c r="N51" s="301">
        <f>I21</f>
        <v>9080</v>
      </c>
      <c r="O51" s="91">
        <f>K18</f>
        <v>137140</v>
      </c>
      <c r="P51" s="91">
        <f>K21</f>
        <v>9559</v>
      </c>
    </row>
    <row r="52" spans="3:22" ht="25.5">
      <c r="F52" s="184" t="s">
        <v>592</v>
      </c>
      <c r="G52" s="301">
        <f>D18</f>
        <v>96271</v>
      </c>
      <c r="H52" s="301">
        <f>D21</f>
        <v>9854</v>
      </c>
      <c r="I52" s="301">
        <f>F18</f>
        <v>107287</v>
      </c>
      <c r="J52" s="91">
        <f>F21</f>
        <v>11247</v>
      </c>
      <c r="K52" s="91">
        <f>H18</f>
        <v>113249</v>
      </c>
      <c r="L52" s="91">
        <f>H21</f>
        <v>13452</v>
      </c>
      <c r="M52" s="301">
        <f>J18</f>
        <v>119917</v>
      </c>
      <c r="N52" s="301">
        <f>J21</f>
        <v>16388</v>
      </c>
      <c r="O52" s="91">
        <f>L18</f>
        <v>131284</v>
      </c>
      <c r="P52" s="91">
        <f>L21</f>
        <v>18547</v>
      </c>
    </row>
    <row r="54" spans="3:22">
      <c r="C54" s="98"/>
      <c r="D54" s="98"/>
      <c r="E54" s="98"/>
      <c r="F54" s="98"/>
      <c r="G54" s="98"/>
      <c r="H54" s="98"/>
      <c r="I54" s="98"/>
      <c r="J54" s="98"/>
      <c r="K54" s="98"/>
      <c r="L54" s="98"/>
      <c r="M54" s="98"/>
      <c r="N54" s="98"/>
      <c r="O54" s="98"/>
      <c r="P54" s="98"/>
      <c r="Q54" s="98"/>
      <c r="R54" s="98"/>
      <c r="S54" s="98"/>
      <c r="T54" s="98"/>
      <c r="U54" s="98"/>
      <c r="V54" s="98"/>
    </row>
  </sheetData>
  <mergeCells count="27">
    <mergeCell ref="E49:F49"/>
    <mergeCell ref="A14:A15"/>
    <mergeCell ref="I6:J6"/>
    <mergeCell ref="N16:N18"/>
    <mergeCell ref="N14:N15"/>
    <mergeCell ref="N12:N13"/>
    <mergeCell ref="N19:N21"/>
    <mergeCell ref="A16:A18"/>
    <mergeCell ref="A19:A21"/>
    <mergeCell ref="Q3:Q4"/>
    <mergeCell ref="M6:M7"/>
    <mergeCell ref="N8:N9"/>
    <mergeCell ref="A3:N3"/>
    <mergeCell ref="A12:A13"/>
    <mergeCell ref="A4:N4"/>
    <mergeCell ref="A6:A7"/>
    <mergeCell ref="C6:D6"/>
    <mergeCell ref="N10:N11"/>
    <mergeCell ref="A8:A9"/>
    <mergeCell ref="A10:A11"/>
    <mergeCell ref="A1:N1"/>
    <mergeCell ref="E6:F6"/>
    <mergeCell ref="G6:H6"/>
    <mergeCell ref="K6:L6"/>
    <mergeCell ref="N6:N7"/>
    <mergeCell ref="A2:N2"/>
    <mergeCell ref="B6:B7"/>
  </mergeCells>
  <printOptions horizontalCentered="1" verticalCentered="1"/>
  <pageMargins left="0" right="0" top="0" bottom="0" header="0" footer="0"/>
  <pageSetup paperSize="9" scale="9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32"/>
  <sheetViews>
    <sheetView showGridLines="0" rightToLeft="1" view="pageBreakPreview" zoomScaleNormal="100" zoomScaleSheetLayoutView="100" workbookViewId="0">
      <selection activeCell="E11" sqref="E11"/>
    </sheetView>
  </sheetViews>
  <sheetFormatPr defaultRowHeight="13.5"/>
  <cols>
    <col min="1" max="1" width="15.7109375" style="95" customWidth="1"/>
    <col min="2" max="2" width="8.7109375" style="91" customWidth="1"/>
    <col min="3" max="6" width="10.7109375" style="122" customWidth="1"/>
    <col min="7" max="7" width="8.7109375" style="91" customWidth="1"/>
    <col min="8" max="8" width="15.7109375" style="91" customWidth="1"/>
    <col min="9" max="16384" width="9.140625" style="91"/>
  </cols>
  <sheetData>
    <row r="1" spans="1:250" s="117" customFormat="1" ht="40.5" customHeight="1">
      <c r="A1" s="946" t="s">
        <v>1113</v>
      </c>
      <c r="B1" s="947"/>
      <c r="C1" s="947"/>
      <c r="D1" s="947"/>
      <c r="E1" s="947"/>
      <c r="F1" s="947"/>
      <c r="G1" s="947"/>
      <c r="H1" s="947"/>
    </row>
    <row r="2" spans="1:250" s="484" customFormat="1" ht="20.100000000000001" customHeight="1">
      <c r="A2" s="948" t="s">
        <v>1160</v>
      </c>
      <c r="B2" s="948"/>
      <c r="C2" s="948"/>
      <c r="D2" s="948"/>
      <c r="E2" s="948"/>
      <c r="F2" s="948"/>
      <c r="G2" s="948"/>
      <c r="H2" s="948"/>
      <c r="I2" s="962"/>
      <c r="J2" s="962"/>
      <c r="K2" s="962"/>
      <c r="L2" s="962"/>
      <c r="M2" s="962"/>
      <c r="N2" s="962"/>
      <c r="O2" s="962"/>
      <c r="P2" s="962"/>
      <c r="Q2" s="962"/>
      <c r="R2" s="962"/>
      <c r="S2" s="962"/>
      <c r="T2" s="962"/>
      <c r="U2" s="962"/>
      <c r="V2" s="962"/>
      <c r="W2" s="962"/>
      <c r="X2" s="962"/>
      <c r="Y2" s="962"/>
      <c r="Z2" s="962"/>
      <c r="AA2" s="962"/>
      <c r="AB2" s="962"/>
      <c r="AC2" s="962"/>
      <c r="AD2" s="962"/>
      <c r="AE2" s="962"/>
      <c r="AF2" s="962"/>
      <c r="AG2" s="962"/>
      <c r="AH2" s="962"/>
      <c r="AI2" s="962"/>
      <c r="AJ2" s="962"/>
      <c r="AK2" s="962"/>
      <c r="AL2" s="962"/>
      <c r="AM2" s="962"/>
      <c r="AN2" s="962"/>
      <c r="AO2" s="962"/>
      <c r="AP2" s="962"/>
      <c r="AQ2" s="962"/>
      <c r="AR2" s="962"/>
      <c r="AS2" s="962"/>
      <c r="AT2" s="962"/>
      <c r="AU2" s="962"/>
      <c r="AV2" s="962"/>
      <c r="AW2" s="962"/>
      <c r="AX2" s="962"/>
      <c r="AY2" s="962"/>
      <c r="AZ2" s="962"/>
      <c r="BA2" s="962"/>
      <c r="BB2" s="962"/>
      <c r="BC2" s="962"/>
      <c r="BD2" s="962"/>
      <c r="BE2" s="962"/>
      <c r="BF2" s="962"/>
      <c r="BG2" s="962"/>
      <c r="BH2" s="962"/>
      <c r="BI2" s="962"/>
      <c r="BJ2" s="962"/>
      <c r="BK2" s="962"/>
      <c r="BL2" s="962"/>
      <c r="BM2" s="962"/>
      <c r="BN2" s="962"/>
      <c r="BO2" s="962"/>
      <c r="BP2" s="962"/>
      <c r="BQ2" s="962"/>
      <c r="BR2" s="962"/>
      <c r="BS2" s="962"/>
      <c r="BT2" s="962"/>
      <c r="BU2" s="962"/>
      <c r="BV2" s="962"/>
      <c r="BW2" s="962"/>
      <c r="BX2" s="962"/>
      <c r="BY2" s="962"/>
      <c r="BZ2" s="962"/>
      <c r="CA2" s="962"/>
      <c r="CB2" s="962"/>
      <c r="CC2" s="962"/>
      <c r="CD2" s="962"/>
      <c r="CE2" s="962"/>
      <c r="CF2" s="962"/>
      <c r="CG2" s="962"/>
      <c r="CH2" s="962"/>
      <c r="CI2" s="962"/>
      <c r="CJ2" s="962"/>
      <c r="CK2" s="962"/>
      <c r="CL2" s="962"/>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c r="EC2" s="962"/>
      <c r="ED2" s="962"/>
      <c r="EE2" s="962"/>
      <c r="EF2" s="962"/>
      <c r="EG2" s="962"/>
      <c r="EH2" s="962"/>
      <c r="EI2" s="962"/>
      <c r="EJ2" s="962"/>
      <c r="EK2" s="962"/>
      <c r="EL2" s="962"/>
      <c r="EM2" s="962"/>
      <c r="EN2" s="962"/>
      <c r="EO2" s="962"/>
      <c r="EP2" s="962"/>
      <c r="EQ2" s="962"/>
      <c r="ER2" s="962"/>
      <c r="ES2" s="962"/>
      <c r="ET2" s="962"/>
      <c r="EU2" s="962"/>
      <c r="EV2" s="962"/>
      <c r="EW2" s="962"/>
      <c r="EX2" s="962"/>
      <c r="EY2" s="962"/>
      <c r="EZ2" s="962"/>
      <c r="FA2" s="962"/>
      <c r="FB2" s="962"/>
      <c r="FC2" s="962"/>
      <c r="FD2" s="962"/>
      <c r="FE2" s="962"/>
      <c r="FF2" s="962"/>
      <c r="FG2" s="962"/>
      <c r="FH2" s="962"/>
      <c r="FI2" s="962"/>
      <c r="FJ2" s="962"/>
      <c r="FK2" s="962"/>
      <c r="FL2" s="962"/>
      <c r="FM2" s="962"/>
      <c r="FN2" s="962"/>
      <c r="FO2" s="962"/>
      <c r="FP2" s="962"/>
      <c r="FQ2" s="962"/>
      <c r="FR2" s="962"/>
      <c r="FS2" s="962"/>
      <c r="FT2" s="962"/>
      <c r="FU2" s="962"/>
      <c r="FV2" s="962"/>
      <c r="FW2" s="962"/>
      <c r="FX2" s="962"/>
      <c r="FY2" s="962"/>
      <c r="FZ2" s="962"/>
      <c r="GA2" s="962"/>
      <c r="GB2" s="962"/>
      <c r="GC2" s="962"/>
      <c r="GD2" s="962"/>
      <c r="GE2" s="962"/>
      <c r="GF2" s="962"/>
      <c r="GG2" s="962"/>
      <c r="GH2" s="962"/>
      <c r="GI2" s="962"/>
      <c r="GJ2" s="962"/>
      <c r="GK2" s="962"/>
      <c r="GL2" s="962"/>
      <c r="GM2" s="962"/>
      <c r="GN2" s="962"/>
      <c r="GO2" s="962"/>
      <c r="GP2" s="962"/>
      <c r="GQ2" s="962"/>
      <c r="GR2" s="962"/>
      <c r="GS2" s="962"/>
      <c r="GT2" s="962"/>
      <c r="GU2" s="962"/>
      <c r="GV2" s="962"/>
      <c r="GW2" s="962"/>
      <c r="GX2" s="962"/>
      <c r="GY2" s="962"/>
      <c r="GZ2" s="962"/>
      <c r="HA2" s="962"/>
      <c r="HB2" s="962"/>
      <c r="HC2" s="962"/>
      <c r="HD2" s="962"/>
      <c r="HE2" s="962"/>
      <c r="HF2" s="962"/>
      <c r="HG2" s="962"/>
      <c r="HH2" s="962"/>
      <c r="HI2" s="962"/>
      <c r="HJ2" s="962"/>
      <c r="HK2" s="962"/>
      <c r="HL2" s="962"/>
      <c r="HM2" s="962"/>
      <c r="HN2" s="962"/>
      <c r="HO2" s="962"/>
      <c r="HP2" s="962"/>
      <c r="HQ2" s="962"/>
      <c r="HR2" s="962"/>
      <c r="HS2" s="962"/>
      <c r="HT2" s="962"/>
      <c r="HU2" s="962"/>
      <c r="HV2" s="962"/>
      <c r="HW2" s="962"/>
      <c r="HX2" s="962"/>
      <c r="HY2" s="962"/>
      <c r="HZ2" s="962"/>
      <c r="IA2" s="962"/>
      <c r="IB2" s="962"/>
      <c r="IC2" s="962"/>
      <c r="ID2" s="962"/>
      <c r="IE2" s="962"/>
      <c r="IF2" s="962"/>
      <c r="IG2" s="962"/>
      <c r="IH2" s="962"/>
      <c r="II2" s="962"/>
      <c r="IJ2" s="962"/>
      <c r="IK2" s="962"/>
      <c r="IL2" s="962"/>
      <c r="IM2" s="962"/>
      <c r="IN2" s="962"/>
      <c r="IO2" s="962"/>
      <c r="IP2" s="962"/>
    </row>
    <row r="3" spans="1:250" s="117" customFormat="1" ht="36.75" customHeight="1">
      <c r="A3" s="959" t="s">
        <v>1115</v>
      </c>
      <c r="B3" s="960"/>
      <c r="C3" s="960"/>
      <c r="D3" s="960"/>
      <c r="E3" s="960"/>
      <c r="F3" s="960"/>
      <c r="G3" s="960"/>
      <c r="H3" s="960"/>
    </row>
    <row r="4" spans="1:250" s="117" customFormat="1" ht="17.25" customHeight="1">
      <c r="A4" s="963" t="s">
        <v>1157</v>
      </c>
      <c r="B4" s="963"/>
      <c r="C4" s="963"/>
      <c r="D4" s="963"/>
      <c r="E4" s="963"/>
      <c r="F4" s="963"/>
      <c r="G4" s="963"/>
      <c r="H4" s="963"/>
      <c r="I4" s="131"/>
      <c r="J4" s="131"/>
      <c r="K4" s="131"/>
      <c r="L4" s="131"/>
      <c r="M4" s="131"/>
      <c r="N4" s="131"/>
      <c r="O4" s="131"/>
      <c r="P4" s="131"/>
      <c r="Q4" s="131"/>
      <c r="R4" s="131"/>
      <c r="S4" s="131"/>
      <c r="T4" s="131"/>
      <c r="U4" s="131"/>
      <c r="V4" s="131"/>
      <c r="W4" s="923"/>
      <c r="X4" s="923"/>
      <c r="Y4" s="923"/>
      <c r="Z4" s="923"/>
      <c r="AA4" s="923"/>
      <c r="AB4" s="923"/>
      <c r="AC4" s="923"/>
      <c r="AD4" s="923"/>
      <c r="AE4" s="923"/>
      <c r="AF4" s="923"/>
      <c r="AG4" s="923"/>
      <c r="AH4" s="923"/>
      <c r="AI4" s="923"/>
      <c r="AJ4" s="923"/>
      <c r="AK4" s="923"/>
      <c r="AL4" s="923"/>
      <c r="AM4" s="923"/>
      <c r="AN4" s="923"/>
      <c r="AO4" s="923"/>
      <c r="AP4" s="923"/>
      <c r="AQ4" s="923"/>
      <c r="AR4" s="923"/>
      <c r="AS4" s="923"/>
      <c r="AT4" s="923"/>
      <c r="AU4" s="923"/>
      <c r="AV4" s="923"/>
      <c r="AW4" s="923"/>
      <c r="AX4" s="923"/>
      <c r="AY4" s="923"/>
      <c r="AZ4" s="923"/>
      <c r="BA4" s="923"/>
      <c r="BB4" s="923"/>
      <c r="BC4" s="923"/>
      <c r="BD4" s="923"/>
      <c r="BE4" s="923"/>
      <c r="BF4" s="923"/>
      <c r="BG4" s="923"/>
      <c r="BH4" s="923"/>
      <c r="BI4" s="923"/>
      <c r="BJ4" s="923"/>
      <c r="BK4" s="923"/>
      <c r="BL4" s="923"/>
      <c r="BM4" s="923"/>
      <c r="BN4" s="923"/>
      <c r="BO4" s="923"/>
      <c r="BP4" s="923"/>
      <c r="BQ4" s="923"/>
      <c r="BR4" s="923"/>
      <c r="BS4" s="923"/>
      <c r="BT4" s="923"/>
      <c r="BU4" s="923"/>
      <c r="BV4" s="923"/>
      <c r="BW4" s="923"/>
      <c r="BX4" s="923"/>
      <c r="BY4" s="923"/>
      <c r="BZ4" s="923"/>
      <c r="CA4" s="923"/>
      <c r="CB4" s="923"/>
      <c r="CC4" s="923"/>
      <c r="CD4" s="923"/>
      <c r="CE4" s="923"/>
      <c r="CF4" s="923"/>
      <c r="CG4" s="923"/>
      <c r="CH4" s="923"/>
      <c r="CI4" s="923"/>
      <c r="CJ4" s="923"/>
      <c r="CK4" s="923"/>
      <c r="CL4" s="923"/>
      <c r="CM4" s="923"/>
      <c r="CN4" s="923"/>
      <c r="CO4" s="923"/>
      <c r="CP4" s="923"/>
      <c r="CQ4" s="923"/>
      <c r="CR4" s="923"/>
      <c r="CS4" s="923"/>
      <c r="CT4" s="923"/>
      <c r="CU4" s="923"/>
      <c r="CV4" s="923"/>
      <c r="CW4" s="923"/>
      <c r="CX4" s="923"/>
      <c r="CY4" s="923"/>
      <c r="CZ4" s="923"/>
      <c r="DA4" s="923"/>
      <c r="DB4" s="923"/>
      <c r="DC4" s="923"/>
      <c r="DD4" s="923"/>
      <c r="DE4" s="923"/>
      <c r="DF4" s="923"/>
      <c r="DG4" s="923"/>
      <c r="DH4" s="923"/>
      <c r="DI4" s="923"/>
      <c r="DJ4" s="923"/>
      <c r="DK4" s="923"/>
      <c r="DL4" s="923"/>
      <c r="DM4" s="923"/>
      <c r="DN4" s="923"/>
      <c r="DO4" s="923"/>
      <c r="DP4" s="923"/>
      <c r="DQ4" s="923"/>
      <c r="DR4" s="923"/>
      <c r="DS4" s="923"/>
      <c r="DT4" s="923"/>
      <c r="DU4" s="923"/>
      <c r="DV4" s="923"/>
      <c r="DW4" s="923"/>
      <c r="DX4" s="923"/>
      <c r="DY4" s="923"/>
      <c r="DZ4" s="923"/>
      <c r="EA4" s="923"/>
      <c r="EB4" s="923"/>
      <c r="EC4" s="923"/>
      <c r="ED4" s="923"/>
      <c r="EE4" s="923"/>
      <c r="EF4" s="923"/>
      <c r="EG4" s="923"/>
      <c r="EH4" s="923"/>
      <c r="EI4" s="923"/>
      <c r="EJ4" s="923"/>
      <c r="EK4" s="923"/>
      <c r="EL4" s="923"/>
      <c r="EM4" s="923"/>
      <c r="EN4" s="923"/>
      <c r="EO4" s="923"/>
      <c r="EP4" s="923"/>
      <c r="EQ4" s="923"/>
      <c r="ER4" s="923"/>
      <c r="ES4" s="923"/>
      <c r="ET4" s="923"/>
      <c r="EU4" s="923"/>
      <c r="EV4" s="923"/>
      <c r="EW4" s="923"/>
      <c r="EX4" s="923"/>
      <c r="EY4" s="923"/>
      <c r="EZ4" s="923"/>
      <c r="FA4" s="923"/>
      <c r="FB4" s="923"/>
      <c r="FC4" s="923"/>
      <c r="FD4" s="923"/>
      <c r="FE4" s="923"/>
      <c r="FF4" s="923"/>
      <c r="FG4" s="923"/>
      <c r="FH4" s="923"/>
      <c r="FI4" s="923"/>
      <c r="FJ4" s="923"/>
      <c r="FK4" s="923"/>
      <c r="FL4" s="923"/>
      <c r="FM4" s="923"/>
      <c r="FN4" s="923"/>
      <c r="FO4" s="923"/>
      <c r="FP4" s="923"/>
      <c r="FQ4" s="923"/>
      <c r="FR4" s="923"/>
      <c r="FS4" s="923"/>
      <c r="FT4" s="923"/>
      <c r="FU4" s="923"/>
      <c r="FV4" s="923"/>
      <c r="FW4" s="923"/>
      <c r="FX4" s="923"/>
      <c r="FY4" s="923"/>
      <c r="FZ4" s="923"/>
      <c r="GA4" s="923"/>
      <c r="GB4" s="923"/>
      <c r="GC4" s="923"/>
      <c r="GD4" s="923"/>
      <c r="GE4" s="923"/>
      <c r="GF4" s="923"/>
      <c r="GG4" s="923"/>
      <c r="GH4" s="923"/>
      <c r="GI4" s="923"/>
      <c r="GJ4" s="923"/>
      <c r="GK4" s="923"/>
      <c r="GL4" s="923"/>
      <c r="GM4" s="923"/>
      <c r="GN4" s="923"/>
      <c r="GO4" s="923"/>
      <c r="GP4" s="923"/>
      <c r="GQ4" s="923"/>
      <c r="GR4" s="923"/>
      <c r="GS4" s="923"/>
      <c r="GT4" s="923"/>
      <c r="GU4" s="923"/>
      <c r="GV4" s="923"/>
      <c r="GW4" s="923"/>
      <c r="GX4" s="923"/>
      <c r="GY4" s="923"/>
      <c r="GZ4" s="923"/>
      <c r="HA4" s="923"/>
      <c r="HB4" s="923"/>
      <c r="HC4" s="923"/>
      <c r="HD4" s="923"/>
      <c r="HE4" s="923"/>
      <c r="HF4" s="923"/>
      <c r="HG4" s="923"/>
      <c r="HH4" s="923"/>
      <c r="HI4" s="923"/>
      <c r="HJ4" s="923"/>
      <c r="HK4" s="923"/>
      <c r="HL4" s="923"/>
      <c r="HM4" s="923"/>
      <c r="HN4" s="923"/>
      <c r="HO4" s="923"/>
      <c r="HP4" s="923"/>
      <c r="HQ4" s="923"/>
      <c r="HR4" s="923"/>
      <c r="HS4" s="923"/>
      <c r="HT4" s="923"/>
      <c r="HU4" s="923"/>
      <c r="HV4" s="923"/>
      <c r="HW4" s="923"/>
      <c r="HX4" s="923"/>
      <c r="HY4" s="923"/>
      <c r="HZ4" s="923"/>
      <c r="IA4" s="923"/>
      <c r="IB4" s="923"/>
      <c r="IC4" s="923"/>
      <c r="ID4" s="923"/>
      <c r="IE4" s="923"/>
      <c r="IF4" s="923"/>
      <c r="IG4" s="923"/>
      <c r="IH4" s="923"/>
      <c r="II4" s="923"/>
      <c r="IJ4" s="923"/>
      <c r="IK4" s="923"/>
      <c r="IL4" s="923"/>
      <c r="IM4" s="923"/>
      <c r="IN4" s="923"/>
      <c r="IO4" s="923"/>
      <c r="IP4" s="923"/>
    </row>
    <row r="5" spans="1:250" s="485" customFormat="1" ht="15" customHeight="1">
      <c r="A5" s="614" t="s">
        <v>1328</v>
      </c>
      <c r="B5" s="609"/>
      <c r="C5" s="609"/>
      <c r="D5" s="609"/>
      <c r="E5" s="609"/>
      <c r="F5" s="609"/>
      <c r="G5" s="612"/>
      <c r="H5" s="615" t="s">
        <v>1329</v>
      </c>
    </row>
    <row r="6" spans="1:250" ht="25.5" customHeight="1">
      <c r="A6" s="964" t="s">
        <v>319</v>
      </c>
      <c r="B6" s="965"/>
      <c r="C6" s="114" t="s">
        <v>300</v>
      </c>
      <c r="D6" s="114" t="s">
        <v>299</v>
      </c>
      <c r="E6" s="114" t="s">
        <v>298</v>
      </c>
      <c r="F6" s="114" t="s">
        <v>8</v>
      </c>
      <c r="G6" s="955" t="s">
        <v>320</v>
      </c>
      <c r="H6" s="956"/>
    </row>
    <row r="7" spans="1:250" ht="25.5" customHeight="1">
      <c r="A7" s="966"/>
      <c r="B7" s="967"/>
      <c r="C7" s="115" t="s">
        <v>1153</v>
      </c>
      <c r="D7" s="115" t="s">
        <v>1154</v>
      </c>
      <c r="E7" s="115" t="s">
        <v>297</v>
      </c>
      <c r="F7" s="115" t="s">
        <v>9</v>
      </c>
      <c r="G7" s="957"/>
      <c r="H7" s="958"/>
    </row>
    <row r="8" spans="1:250" ht="20.100000000000001" customHeight="1">
      <c r="A8" s="952" t="s">
        <v>1149</v>
      </c>
      <c r="B8" s="700" t="s">
        <v>295</v>
      </c>
      <c r="C8" s="624">
        <v>32</v>
      </c>
      <c r="D8" s="624">
        <v>38</v>
      </c>
      <c r="E8" s="624">
        <v>313</v>
      </c>
      <c r="F8" s="624">
        <f>SUM(C8:E8)</f>
        <v>383</v>
      </c>
      <c r="G8" s="698" t="s">
        <v>25</v>
      </c>
      <c r="H8" s="949" t="s">
        <v>1106</v>
      </c>
    </row>
    <row r="9" spans="1:250" ht="20.100000000000001" customHeight="1">
      <c r="A9" s="953"/>
      <c r="B9" s="701" t="s">
        <v>294</v>
      </c>
      <c r="C9" s="618">
        <v>198</v>
      </c>
      <c r="D9" s="618">
        <v>231</v>
      </c>
      <c r="E9" s="618">
        <v>2251</v>
      </c>
      <c r="F9" s="618">
        <f t="shared" ref="F9:F27" si="0">SUM(C9:E9)</f>
        <v>2680</v>
      </c>
      <c r="G9" s="699" t="s">
        <v>293</v>
      </c>
      <c r="H9" s="950"/>
    </row>
    <row r="10" spans="1:250" ht="20.100000000000001" customHeight="1">
      <c r="A10" s="953"/>
      <c r="B10" s="701" t="s">
        <v>243</v>
      </c>
      <c r="C10" s="618">
        <v>3973</v>
      </c>
      <c r="D10" s="618">
        <v>4892</v>
      </c>
      <c r="E10" s="618">
        <v>39815</v>
      </c>
      <c r="F10" s="618">
        <f t="shared" si="0"/>
        <v>48680</v>
      </c>
      <c r="G10" s="699" t="s">
        <v>23</v>
      </c>
      <c r="H10" s="950"/>
    </row>
    <row r="11" spans="1:250" ht="20.100000000000001" customHeight="1">
      <c r="A11" s="954"/>
      <c r="B11" s="701" t="s">
        <v>291</v>
      </c>
      <c r="C11" s="618">
        <v>587</v>
      </c>
      <c r="D11" s="618">
        <v>705</v>
      </c>
      <c r="E11" s="618">
        <v>3112</v>
      </c>
      <c r="F11" s="618">
        <f t="shared" si="0"/>
        <v>4404</v>
      </c>
      <c r="G11" s="699" t="s">
        <v>48</v>
      </c>
      <c r="H11" s="950"/>
    </row>
    <row r="12" spans="1:250" ht="20.100000000000001" customHeight="1">
      <c r="A12" s="951" t="s">
        <v>303</v>
      </c>
      <c r="B12" s="695" t="s">
        <v>295</v>
      </c>
      <c r="C12" s="619">
        <v>62</v>
      </c>
      <c r="D12" s="619">
        <v>58</v>
      </c>
      <c r="E12" s="619">
        <v>127</v>
      </c>
      <c r="F12" s="619">
        <f t="shared" si="0"/>
        <v>247</v>
      </c>
      <c r="G12" s="696" t="s">
        <v>25</v>
      </c>
      <c r="H12" s="961" t="s">
        <v>296</v>
      </c>
    </row>
    <row r="13" spans="1:250" ht="20.100000000000001" customHeight="1">
      <c r="A13" s="951"/>
      <c r="B13" s="695" t="s">
        <v>294</v>
      </c>
      <c r="C13" s="619">
        <v>1074</v>
      </c>
      <c r="D13" s="619">
        <v>1120</v>
      </c>
      <c r="E13" s="619">
        <v>3018</v>
      </c>
      <c r="F13" s="619">
        <f t="shared" si="0"/>
        <v>5212</v>
      </c>
      <c r="G13" s="696" t="s">
        <v>293</v>
      </c>
      <c r="H13" s="961"/>
    </row>
    <row r="14" spans="1:250" ht="20.100000000000001" customHeight="1">
      <c r="A14" s="951"/>
      <c r="B14" s="695" t="s">
        <v>243</v>
      </c>
      <c r="C14" s="619">
        <v>26941</v>
      </c>
      <c r="D14" s="619">
        <v>28778</v>
      </c>
      <c r="E14" s="619">
        <v>73582</v>
      </c>
      <c r="F14" s="619">
        <f t="shared" si="0"/>
        <v>129301</v>
      </c>
      <c r="G14" s="696" t="s">
        <v>23</v>
      </c>
      <c r="H14" s="961"/>
    </row>
    <row r="15" spans="1:250" ht="20.100000000000001" customHeight="1">
      <c r="A15" s="951"/>
      <c r="B15" s="695" t="s">
        <v>291</v>
      </c>
      <c r="C15" s="619">
        <v>3365</v>
      </c>
      <c r="D15" s="619">
        <v>3748</v>
      </c>
      <c r="E15" s="619">
        <v>4108</v>
      </c>
      <c r="F15" s="619">
        <f t="shared" si="0"/>
        <v>11221</v>
      </c>
      <c r="G15" s="696" t="s">
        <v>48</v>
      </c>
      <c r="H15" s="961"/>
    </row>
    <row r="16" spans="1:250" ht="20.100000000000001" customHeight="1">
      <c r="A16" s="971" t="s">
        <v>946</v>
      </c>
      <c r="B16" s="701" t="s">
        <v>295</v>
      </c>
      <c r="C16" s="621">
        <v>39</v>
      </c>
      <c r="D16" s="621">
        <v>35</v>
      </c>
      <c r="E16" s="621">
        <v>77</v>
      </c>
      <c r="F16" s="621">
        <f t="shared" si="0"/>
        <v>151</v>
      </c>
      <c r="G16" s="699" t="s">
        <v>25</v>
      </c>
      <c r="H16" s="970" t="s">
        <v>4</v>
      </c>
    </row>
    <row r="17" spans="1:10" ht="20.100000000000001" customHeight="1">
      <c r="A17" s="971"/>
      <c r="B17" s="701" t="s">
        <v>294</v>
      </c>
      <c r="C17" s="621">
        <v>546</v>
      </c>
      <c r="D17" s="621">
        <v>513</v>
      </c>
      <c r="E17" s="621">
        <v>956</v>
      </c>
      <c r="F17" s="621">
        <f t="shared" si="0"/>
        <v>2015</v>
      </c>
      <c r="G17" s="699" t="s">
        <v>293</v>
      </c>
      <c r="H17" s="970"/>
    </row>
    <row r="18" spans="1:10" ht="20.100000000000001" customHeight="1">
      <c r="A18" s="971"/>
      <c r="B18" s="701" t="s">
        <v>243</v>
      </c>
      <c r="C18" s="621">
        <v>13218</v>
      </c>
      <c r="D18" s="621">
        <v>13542</v>
      </c>
      <c r="E18" s="621">
        <v>23133</v>
      </c>
      <c r="F18" s="621">
        <f t="shared" si="0"/>
        <v>49893</v>
      </c>
      <c r="G18" s="699" t="s">
        <v>23</v>
      </c>
      <c r="H18" s="970"/>
    </row>
    <row r="19" spans="1:10" ht="20.100000000000001" customHeight="1">
      <c r="A19" s="971"/>
      <c r="B19" s="701" t="s">
        <v>291</v>
      </c>
      <c r="C19" s="621">
        <v>1522</v>
      </c>
      <c r="D19" s="621">
        <v>1615</v>
      </c>
      <c r="E19" s="621">
        <v>1423</v>
      </c>
      <c r="F19" s="621">
        <f t="shared" si="0"/>
        <v>4560</v>
      </c>
      <c r="G19" s="699" t="s">
        <v>48</v>
      </c>
      <c r="H19" s="970"/>
    </row>
    <row r="20" spans="1:10" ht="20.100000000000001" customHeight="1">
      <c r="A20" s="972" t="s">
        <v>807</v>
      </c>
      <c r="B20" s="695" t="s">
        <v>295</v>
      </c>
      <c r="C20" s="619">
        <v>36</v>
      </c>
      <c r="D20" s="619">
        <v>33</v>
      </c>
      <c r="E20" s="619">
        <v>60</v>
      </c>
      <c r="F20" s="619">
        <f t="shared" si="0"/>
        <v>129</v>
      </c>
      <c r="G20" s="696" t="s">
        <v>25</v>
      </c>
      <c r="H20" s="961" t="s">
        <v>806</v>
      </c>
    </row>
    <row r="21" spans="1:10" ht="20.100000000000001" customHeight="1">
      <c r="A21" s="972"/>
      <c r="B21" s="695" t="s">
        <v>294</v>
      </c>
      <c r="C21" s="619">
        <v>560</v>
      </c>
      <c r="D21" s="619">
        <v>537</v>
      </c>
      <c r="E21" s="619">
        <v>659</v>
      </c>
      <c r="F21" s="619">
        <f t="shared" si="0"/>
        <v>1756</v>
      </c>
      <c r="G21" s="696" t="s">
        <v>293</v>
      </c>
      <c r="H21" s="961"/>
    </row>
    <row r="22" spans="1:10" ht="20.100000000000001" customHeight="1">
      <c r="A22" s="972"/>
      <c r="B22" s="695" t="s">
        <v>243</v>
      </c>
      <c r="C22" s="619">
        <v>12288</v>
      </c>
      <c r="D22" s="619">
        <v>13071</v>
      </c>
      <c r="E22" s="619">
        <v>14526</v>
      </c>
      <c r="F22" s="619">
        <f t="shared" si="0"/>
        <v>39885</v>
      </c>
      <c r="G22" s="696" t="s">
        <v>23</v>
      </c>
      <c r="H22" s="961"/>
    </row>
    <row r="23" spans="1:10" ht="20.100000000000001" customHeight="1">
      <c r="A23" s="972"/>
      <c r="B23" s="695" t="s">
        <v>291</v>
      </c>
      <c r="C23" s="619">
        <v>1559</v>
      </c>
      <c r="D23" s="619">
        <v>1692</v>
      </c>
      <c r="E23" s="619">
        <v>1049</v>
      </c>
      <c r="F23" s="619">
        <f t="shared" si="0"/>
        <v>4300</v>
      </c>
      <c r="G23" s="696" t="s">
        <v>48</v>
      </c>
      <c r="H23" s="961"/>
    </row>
    <row r="24" spans="1:10" ht="20.100000000000001" customHeight="1">
      <c r="A24" s="975" t="s">
        <v>638</v>
      </c>
      <c r="B24" s="622" t="s">
        <v>295</v>
      </c>
      <c r="C24" s="623">
        <v>2</v>
      </c>
      <c r="D24" s="623">
        <v>0</v>
      </c>
      <c r="E24" s="623">
        <v>0</v>
      </c>
      <c r="F24" s="623">
        <f t="shared" si="0"/>
        <v>2</v>
      </c>
      <c r="G24" s="697" t="s">
        <v>25</v>
      </c>
      <c r="H24" s="970" t="s">
        <v>770</v>
      </c>
    </row>
    <row r="25" spans="1:10" ht="20.100000000000001" customHeight="1">
      <c r="A25" s="975"/>
      <c r="B25" s="622" t="s">
        <v>294</v>
      </c>
      <c r="C25" s="623">
        <v>31</v>
      </c>
      <c r="D25" s="623">
        <v>0</v>
      </c>
      <c r="E25" s="623">
        <v>0</v>
      </c>
      <c r="F25" s="623">
        <f t="shared" si="0"/>
        <v>31</v>
      </c>
      <c r="G25" s="697" t="s">
        <v>293</v>
      </c>
      <c r="H25" s="970"/>
    </row>
    <row r="26" spans="1:10" ht="20.100000000000001" customHeight="1">
      <c r="A26" s="975"/>
      <c r="B26" s="622" t="s">
        <v>243</v>
      </c>
      <c r="C26" s="623">
        <v>665</v>
      </c>
      <c r="D26" s="623">
        <v>0</v>
      </c>
      <c r="E26" s="623">
        <v>0</v>
      </c>
      <c r="F26" s="623">
        <f t="shared" si="0"/>
        <v>665</v>
      </c>
      <c r="G26" s="697" t="s">
        <v>23</v>
      </c>
      <c r="H26" s="970"/>
    </row>
    <row r="27" spans="1:10" ht="20.100000000000001" customHeight="1">
      <c r="A27" s="975"/>
      <c r="B27" s="622" t="s">
        <v>291</v>
      </c>
      <c r="C27" s="623">
        <v>81</v>
      </c>
      <c r="D27" s="623">
        <v>0</v>
      </c>
      <c r="E27" s="623">
        <v>0</v>
      </c>
      <c r="F27" s="623">
        <f t="shared" si="0"/>
        <v>81</v>
      </c>
      <c r="G27" s="697" t="s">
        <v>48</v>
      </c>
      <c r="H27" s="970"/>
    </row>
    <row r="28" spans="1:10" ht="20.100000000000001" customHeight="1">
      <c r="A28" s="973" t="s">
        <v>8</v>
      </c>
      <c r="B28" s="666" t="s">
        <v>295</v>
      </c>
      <c r="C28" s="667">
        <f>SUM(C8+C12+C16+C20+C24)</f>
        <v>171</v>
      </c>
      <c r="D28" s="667">
        <f t="shared" ref="D28:F28" si="1">SUM(D8+D12+D16+D20+D24)</f>
        <v>164</v>
      </c>
      <c r="E28" s="667">
        <f t="shared" si="1"/>
        <v>577</v>
      </c>
      <c r="F28" s="667">
        <f t="shared" si="1"/>
        <v>912</v>
      </c>
      <c r="G28" s="668" t="s">
        <v>25</v>
      </c>
      <c r="H28" s="968" t="s">
        <v>9</v>
      </c>
    </row>
    <row r="29" spans="1:10" ht="20.100000000000001" customHeight="1">
      <c r="A29" s="972"/>
      <c r="B29" s="695" t="s">
        <v>294</v>
      </c>
      <c r="C29" s="620">
        <f>SUM(C9+C13+C17+C21+C25)</f>
        <v>2409</v>
      </c>
      <c r="D29" s="620">
        <f t="shared" ref="D29:F29" si="2">SUM(D9+D13+D17+D21+D25)</f>
        <v>2401</v>
      </c>
      <c r="E29" s="620">
        <f t="shared" si="2"/>
        <v>6884</v>
      </c>
      <c r="F29" s="620">
        <f t="shared" si="2"/>
        <v>11694</v>
      </c>
      <c r="G29" s="696" t="s">
        <v>293</v>
      </c>
      <c r="H29" s="961"/>
    </row>
    <row r="30" spans="1:10" ht="20.100000000000001" customHeight="1">
      <c r="A30" s="972"/>
      <c r="B30" s="695" t="s">
        <v>243</v>
      </c>
      <c r="C30" s="620">
        <f>SUM(C10+C14+C18+C22+C26)</f>
        <v>57085</v>
      </c>
      <c r="D30" s="620">
        <f t="shared" ref="D30:F30" si="3">SUM(D10+D14+D18+D22+D26)</f>
        <v>60283</v>
      </c>
      <c r="E30" s="620">
        <f t="shared" si="3"/>
        <v>151056</v>
      </c>
      <c r="F30" s="620">
        <f t="shared" si="3"/>
        <v>268424</v>
      </c>
      <c r="G30" s="696" t="s">
        <v>292</v>
      </c>
      <c r="H30" s="961"/>
    </row>
    <row r="31" spans="1:10" ht="20.100000000000001" customHeight="1">
      <c r="A31" s="974"/>
      <c r="B31" s="669" t="s">
        <v>291</v>
      </c>
      <c r="C31" s="670">
        <f>SUM(C11+C15+C19+C23+C27)</f>
        <v>7114</v>
      </c>
      <c r="D31" s="670">
        <f t="shared" ref="D31:F31" si="4">SUM(D11+D15+D19+D23+D27)</f>
        <v>7760</v>
      </c>
      <c r="E31" s="670">
        <f t="shared" si="4"/>
        <v>9692</v>
      </c>
      <c r="F31" s="670">
        <f t="shared" si="4"/>
        <v>24566</v>
      </c>
      <c r="G31" s="708" t="s">
        <v>48</v>
      </c>
      <c r="H31" s="969"/>
    </row>
    <row r="32" spans="1:10">
      <c r="A32" s="294" t="s">
        <v>1074</v>
      </c>
      <c r="B32" s="332"/>
      <c r="C32" s="487"/>
      <c r="D32" s="487"/>
      <c r="E32" s="333"/>
      <c r="F32" s="333"/>
      <c r="H32" s="298" t="s">
        <v>1075</v>
      </c>
      <c r="I32" s="104"/>
      <c r="J32" s="104"/>
    </row>
  </sheetData>
  <mergeCells count="53">
    <mergeCell ref="A16:A19"/>
    <mergeCell ref="A20:A23"/>
    <mergeCell ref="A28:A31"/>
    <mergeCell ref="EE4:ER4"/>
    <mergeCell ref="A24:A27"/>
    <mergeCell ref="ES4:FF4"/>
    <mergeCell ref="CO4:DB4"/>
    <mergeCell ref="DC4:DP4"/>
    <mergeCell ref="DQ4:ED4"/>
    <mergeCell ref="H28:H31"/>
    <mergeCell ref="H20:H23"/>
    <mergeCell ref="H16:H19"/>
    <mergeCell ref="AK4:AX4"/>
    <mergeCell ref="AY4:BL4"/>
    <mergeCell ref="BM4:BZ4"/>
    <mergeCell ref="CA4:CN4"/>
    <mergeCell ref="H24:H27"/>
    <mergeCell ref="HY4:IL4"/>
    <mergeCell ref="IM4:IP4"/>
    <mergeCell ref="FG4:FT4"/>
    <mergeCell ref="FU4:GH4"/>
    <mergeCell ref="GI4:GV4"/>
    <mergeCell ref="GW4:HJ4"/>
    <mergeCell ref="HK4:HX4"/>
    <mergeCell ref="GW2:HJ2"/>
    <mergeCell ref="HK2:HX2"/>
    <mergeCell ref="HY2:IL2"/>
    <mergeCell ref="IM2:IP2"/>
    <mergeCell ref="ES2:FF2"/>
    <mergeCell ref="FG2:FT2"/>
    <mergeCell ref="FU2:GH2"/>
    <mergeCell ref="GI2:GV2"/>
    <mergeCell ref="DC2:DP2"/>
    <mergeCell ref="DQ2:ED2"/>
    <mergeCell ref="EE2:ER2"/>
    <mergeCell ref="AK2:AX2"/>
    <mergeCell ref="AY2:BL2"/>
    <mergeCell ref="BM2:BZ2"/>
    <mergeCell ref="CA2:CN2"/>
    <mergeCell ref="CO2:DB2"/>
    <mergeCell ref="W2:AJ2"/>
    <mergeCell ref="A4:H4"/>
    <mergeCell ref="W4:AJ4"/>
    <mergeCell ref="A6:B7"/>
    <mergeCell ref="I2:V2"/>
    <mergeCell ref="A1:H1"/>
    <mergeCell ref="A2:H2"/>
    <mergeCell ref="H8:H11"/>
    <mergeCell ref="A12:A15"/>
    <mergeCell ref="A8:A11"/>
    <mergeCell ref="G6:H7"/>
    <mergeCell ref="A3:H3"/>
    <mergeCell ref="H12:H15"/>
  </mergeCells>
  <printOptions horizontalCentered="1" verticalCentered="1"/>
  <pageMargins left="0" right="0" top="0" bottom="0"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35"/>
  <sheetViews>
    <sheetView showGridLines="0" rightToLeft="1" view="pageBreakPreview" zoomScaleNormal="100" zoomScaleSheetLayoutView="100" workbookViewId="0">
      <selection activeCell="E13" sqref="E13"/>
    </sheetView>
  </sheetViews>
  <sheetFormatPr defaultRowHeight="13.5"/>
  <cols>
    <col min="1" max="1" width="13.5703125" style="95" customWidth="1"/>
    <col min="2" max="2" width="8.42578125" style="91" customWidth="1"/>
    <col min="3" max="8" width="15.85546875" style="122" customWidth="1"/>
    <col min="9" max="9" width="6.7109375" style="91" customWidth="1"/>
    <col min="10" max="10" width="15.7109375" style="91" customWidth="1"/>
    <col min="11" max="16384" width="9.140625" style="91"/>
  </cols>
  <sheetData>
    <row r="1" spans="1:250" s="118" customFormat="1" ht="20.25">
      <c r="A1" s="982" t="s">
        <v>521</v>
      </c>
      <c r="B1" s="982"/>
      <c r="C1" s="982"/>
      <c r="D1" s="982"/>
      <c r="E1" s="982"/>
      <c r="F1" s="982"/>
      <c r="G1" s="982"/>
      <c r="H1" s="982"/>
      <c r="I1" s="982"/>
      <c r="J1" s="982"/>
    </row>
    <row r="2" spans="1:250" s="119" customFormat="1" ht="20.25">
      <c r="A2" s="948" t="s">
        <v>1160</v>
      </c>
      <c r="B2" s="948"/>
      <c r="C2" s="948"/>
      <c r="D2" s="948"/>
      <c r="E2" s="948"/>
      <c r="F2" s="948"/>
      <c r="G2" s="948"/>
      <c r="H2" s="948"/>
      <c r="I2" s="948"/>
      <c r="J2" s="948"/>
      <c r="K2" s="914"/>
      <c r="L2" s="914"/>
      <c r="M2" s="914"/>
      <c r="N2" s="914"/>
      <c r="O2" s="914"/>
      <c r="P2" s="914"/>
      <c r="Q2" s="914"/>
      <c r="R2" s="914"/>
      <c r="S2" s="914"/>
      <c r="T2" s="914"/>
      <c r="U2" s="914"/>
      <c r="V2" s="914"/>
      <c r="W2" s="914"/>
      <c r="X2" s="914"/>
      <c r="Y2" s="914"/>
      <c r="Z2" s="914"/>
      <c r="AA2" s="914"/>
      <c r="AB2" s="914"/>
      <c r="AC2" s="914"/>
      <c r="AD2" s="914"/>
      <c r="AE2" s="914"/>
      <c r="AF2" s="914"/>
      <c r="AG2" s="914"/>
      <c r="AH2" s="914"/>
      <c r="AI2" s="914"/>
      <c r="AJ2" s="914"/>
      <c r="AK2" s="914"/>
      <c r="AL2" s="914"/>
      <c r="AM2" s="914"/>
      <c r="AN2" s="914"/>
      <c r="AO2" s="914"/>
      <c r="AP2" s="914"/>
      <c r="AQ2" s="914"/>
      <c r="AR2" s="914"/>
      <c r="AS2" s="914"/>
      <c r="AT2" s="914"/>
      <c r="AU2" s="914"/>
      <c r="AV2" s="914"/>
      <c r="AW2" s="914"/>
      <c r="AX2" s="914"/>
      <c r="AY2" s="914"/>
      <c r="AZ2" s="914"/>
      <c r="BA2" s="914"/>
      <c r="BB2" s="914"/>
      <c r="BC2" s="914"/>
      <c r="BD2" s="914"/>
      <c r="BE2" s="914"/>
      <c r="BF2" s="914"/>
      <c r="BG2" s="914"/>
      <c r="BH2" s="914"/>
      <c r="BI2" s="914"/>
      <c r="BJ2" s="914"/>
      <c r="BK2" s="914"/>
      <c r="BL2" s="914"/>
      <c r="BM2" s="914"/>
      <c r="BN2" s="914"/>
      <c r="BO2" s="914"/>
      <c r="BP2" s="914"/>
      <c r="BQ2" s="914"/>
      <c r="BR2" s="914"/>
      <c r="BS2" s="914"/>
      <c r="BT2" s="914"/>
      <c r="BU2" s="914"/>
      <c r="BV2" s="914"/>
      <c r="BW2" s="914"/>
      <c r="BX2" s="914"/>
      <c r="BY2" s="914"/>
      <c r="BZ2" s="914"/>
      <c r="CA2" s="914"/>
      <c r="CB2" s="914"/>
      <c r="CC2" s="914"/>
      <c r="CD2" s="914"/>
      <c r="CE2" s="914"/>
      <c r="CF2" s="914"/>
      <c r="CG2" s="914"/>
      <c r="CH2" s="914"/>
      <c r="CI2" s="914"/>
      <c r="CJ2" s="914"/>
      <c r="CK2" s="914"/>
      <c r="CL2" s="914"/>
      <c r="CM2" s="914"/>
      <c r="CN2" s="914"/>
      <c r="CO2" s="914"/>
      <c r="CP2" s="914"/>
      <c r="CQ2" s="914"/>
      <c r="CR2" s="914"/>
      <c r="CS2" s="914"/>
      <c r="CT2" s="914"/>
      <c r="CU2" s="914"/>
      <c r="CV2" s="914"/>
      <c r="CW2" s="914"/>
      <c r="CX2" s="914"/>
      <c r="CY2" s="914"/>
      <c r="CZ2" s="914"/>
      <c r="DA2" s="914"/>
      <c r="DB2" s="914"/>
      <c r="DC2" s="914"/>
      <c r="DD2" s="914"/>
      <c r="DE2" s="914"/>
      <c r="DF2" s="914"/>
      <c r="DG2" s="914"/>
      <c r="DH2" s="914"/>
      <c r="DI2" s="914"/>
      <c r="DJ2" s="914"/>
      <c r="DK2" s="914"/>
      <c r="DL2" s="914"/>
      <c r="DM2" s="914"/>
      <c r="DN2" s="914"/>
      <c r="DO2" s="914"/>
      <c r="DP2" s="914"/>
      <c r="DQ2" s="914"/>
      <c r="DR2" s="914"/>
      <c r="DS2" s="914"/>
      <c r="DT2" s="914"/>
      <c r="DU2" s="914"/>
      <c r="DV2" s="914"/>
      <c r="DW2" s="914"/>
      <c r="DX2" s="914"/>
      <c r="DY2" s="914"/>
      <c r="DZ2" s="914"/>
      <c r="EA2" s="914"/>
      <c r="EB2" s="914"/>
      <c r="EC2" s="914"/>
      <c r="ED2" s="914"/>
      <c r="EE2" s="914"/>
      <c r="EF2" s="914"/>
      <c r="EG2" s="914"/>
      <c r="EH2" s="914"/>
      <c r="EI2" s="914"/>
      <c r="EJ2" s="914"/>
      <c r="EK2" s="914"/>
      <c r="EL2" s="914"/>
      <c r="EM2" s="914"/>
      <c r="EN2" s="914"/>
      <c r="EO2" s="914"/>
      <c r="EP2" s="914"/>
      <c r="EQ2" s="914"/>
      <c r="ER2" s="914"/>
      <c r="ES2" s="914"/>
      <c r="ET2" s="914"/>
      <c r="EU2" s="914"/>
      <c r="EV2" s="914"/>
      <c r="EW2" s="914"/>
      <c r="EX2" s="914"/>
      <c r="EY2" s="914"/>
      <c r="EZ2" s="914"/>
      <c r="FA2" s="914"/>
      <c r="FB2" s="914"/>
      <c r="FC2" s="914"/>
      <c r="FD2" s="914"/>
      <c r="FE2" s="914"/>
      <c r="FF2" s="914"/>
      <c r="FG2" s="914"/>
      <c r="FH2" s="914"/>
      <c r="FI2" s="914"/>
      <c r="FJ2" s="914"/>
      <c r="FK2" s="914"/>
      <c r="FL2" s="914"/>
      <c r="FM2" s="914"/>
      <c r="FN2" s="914"/>
      <c r="FO2" s="914"/>
      <c r="FP2" s="914"/>
      <c r="FQ2" s="914"/>
      <c r="FR2" s="914"/>
      <c r="FS2" s="914"/>
      <c r="FT2" s="914"/>
      <c r="FU2" s="914"/>
      <c r="FV2" s="914"/>
      <c r="FW2" s="914"/>
      <c r="FX2" s="914"/>
      <c r="FY2" s="914"/>
      <c r="FZ2" s="914"/>
      <c r="GA2" s="914"/>
      <c r="GB2" s="914"/>
      <c r="GC2" s="914"/>
      <c r="GD2" s="914"/>
      <c r="GE2" s="914"/>
      <c r="GF2" s="914"/>
      <c r="GG2" s="914"/>
      <c r="GH2" s="914"/>
      <c r="GI2" s="914"/>
      <c r="GJ2" s="914"/>
      <c r="GK2" s="914"/>
      <c r="GL2" s="914"/>
      <c r="GM2" s="914"/>
      <c r="GN2" s="914"/>
      <c r="GO2" s="914"/>
      <c r="GP2" s="914"/>
      <c r="GQ2" s="914"/>
      <c r="GR2" s="914"/>
      <c r="GS2" s="914"/>
      <c r="GT2" s="914"/>
      <c r="GU2" s="914"/>
      <c r="GV2" s="914"/>
      <c r="GW2" s="914"/>
      <c r="GX2" s="914"/>
      <c r="GY2" s="914"/>
      <c r="GZ2" s="914"/>
      <c r="HA2" s="914"/>
      <c r="HB2" s="914"/>
      <c r="HC2" s="914"/>
      <c r="HD2" s="914"/>
      <c r="HE2" s="914"/>
      <c r="HF2" s="914"/>
      <c r="HG2" s="914"/>
      <c r="HH2" s="914"/>
      <c r="HI2" s="914"/>
      <c r="HJ2" s="914"/>
      <c r="HK2" s="914"/>
      <c r="HL2" s="914"/>
      <c r="HM2" s="914"/>
      <c r="HN2" s="914"/>
      <c r="HO2" s="914"/>
      <c r="HP2" s="914"/>
      <c r="HQ2" s="914"/>
      <c r="HR2" s="914"/>
      <c r="HS2" s="914"/>
      <c r="HT2" s="914"/>
      <c r="HU2" s="914"/>
      <c r="HV2" s="914"/>
      <c r="HW2" s="914"/>
      <c r="HX2" s="914"/>
      <c r="HY2" s="914"/>
      <c r="HZ2" s="914"/>
      <c r="IA2" s="914"/>
      <c r="IB2" s="914"/>
      <c r="IC2" s="914"/>
      <c r="ID2" s="914"/>
      <c r="IE2" s="914"/>
      <c r="IF2" s="914"/>
      <c r="IG2" s="914"/>
      <c r="IH2" s="914"/>
      <c r="II2" s="914"/>
      <c r="IJ2" s="914"/>
      <c r="IK2" s="914"/>
      <c r="IL2" s="914"/>
      <c r="IM2" s="914"/>
      <c r="IN2" s="914"/>
      <c r="IO2" s="914"/>
      <c r="IP2" s="914"/>
    </row>
    <row r="3" spans="1:250" s="117" customFormat="1" ht="15.75">
      <c r="A3" s="963" t="s">
        <v>1116</v>
      </c>
      <c r="B3" s="963"/>
      <c r="C3" s="963"/>
      <c r="D3" s="963"/>
      <c r="E3" s="963"/>
      <c r="F3" s="963"/>
      <c r="G3" s="963"/>
      <c r="H3" s="963"/>
      <c r="I3" s="963"/>
      <c r="J3" s="963"/>
    </row>
    <row r="4" spans="1:250" s="117" customFormat="1" ht="15.75">
      <c r="A4" s="963" t="s">
        <v>1157</v>
      </c>
      <c r="B4" s="963"/>
      <c r="C4" s="963"/>
      <c r="D4" s="963"/>
      <c r="E4" s="963"/>
      <c r="F4" s="963"/>
      <c r="G4" s="963"/>
      <c r="H4" s="963"/>
      <c r="I4" s="963"/>
      <c r="J4" s="963"/>
      <c r="K4" s="923"/>
      <c r="L4" s="923"/>
      <c r="M4" s="923"/>
      <c r="N4" s="923"/>
      <c r="O4" s="923"/>
      <c r="P4" s="923"/>
      <c r="Q4" s="923"/>
      <c r="R4" s="923"/>
      <c r="S4" s="923"/>
      <c r="T4" s="923"/>
      <c r="U4" s="923"/>
      <c r="V4" s="923"/>
      <c r="W4" s="923"/>
      <c r="X4" s="923"/>
      <c r="Y4" s="923"/>
      <c r="Z4" s="923"/>
      <c r="AA4" s="923"/>
      <c r="AB4" s="923"/>
      <c r="AC4" s="923"/>
      <c r="AD4" s="923"/>
      <c r="AE4" s="923"/>
      <c r="AF4" s="923"/>
      <c r="AG4" s="923"/>
      <c r="AH4" s="923"/>
      <c r="AI4" s="923"/>
      <c r="AJ4" s="923"/>
      <c r="AK4" s="923"/>
      <c r="AL4" s="923"/>
      <c r="AM4" s="923"/>
      <c r="AN4" s="923"/>
      <c r="AO4" s="923"/>
      <c r="AP4" s="923"/>
      <c r="AQ4" s="923"/>
      <c r="AR4" s="923"/>
      <c r="AS4" s="923"/>
      <c r="AT4" s="923"/>
      <c r="AU4" s="923"/>
      <c r="AV4" s="923"/>
      <c r="AW4" s="923"/>
      <c r="AX4" s="923"/>
      <c r="AY4" s="923"/>
      <c r="AZ4" s="923"/>
      <c r="BA4" s="923"/>
      <c r="BB4" s="923"/>
      <c r="BC4" s="923"/>
      <c r="BD4" s="923"/>
      <c r="BE4" s="923"/>
      <c r="BF4" s="923"/>
      <c r="BG4" s="923"/>
      <c r="BH4" s="923"/>
      <c r="BI4" s="923"/>
      <c r="BJ4" s="923"/>
      <c r="BK4" s="923"/>
      <c r="BL4" s="923"/>
      <c r="BM4" s="923"/>
      <c r="BN4" s="923"/>
      <c r="BO4" s="923"/>
      <c r="BP4" s="923"/>
      <c r="BQ4" s="923"/>
      <c r="BR4" s="923"/>
      <c r="BS4" s="923"/>
      <c r="BT4" s="923"/>
      <c r="BU4" s="923"/>
      <c r="BV4" s="923"/>
      <c r="BW4" s="923"/>
      <c r="BX4" s="923"/>
      <c r="BY4" s="923"/>
      <c r="BZ4" s="923"/>
      <c r="CA4" s="923"/>
      <c r="CB4" s="923"/>
      <c r="CC4" s="923"/>
      <c r="CD4" s="923"/>
      <c r="CE4" s="923"/>
      <c r="CF4" s="923"/>
      <c r="CG4" s="923"/>
      <c r="CH4" s="923"/>
      <c r="CI4" s="923"/>
      <c r="CJ4" s="923"/>
      <c r="CK4" s="923"/>
      <c r="CL4" s="923"/>
      <c r="CM4" s="923"/>
      <c r="CN4" s="923"/>
      <c r="CO4" s="923"/>
      <c r="CP4" s="923"/>
      <c r="CQ4" s="923"/>
      <c r="CR4" s="923"/>
      <c r="CS4" s="923"/>
      <c r="CT4" s="923"/>
      <c r="CU4" s="923"/>
      <c r="CV4" s="923"/>
      <c r="CW4" s="923"/>
      <c r="CX4" s="923"/>
      <c r="CY4" s="923"/>
      <c r="CZ4" s="923"/>
      <c r="DA4" s="923"/>
      <c r="DB4" s="923"/>
      <c r="DC4" s="923"/>
      <c r="DD4" s="923"/>
      <c r="DE4" s="923"/>
      <c r="DF4" s="923"/>
      <c r="DG4" s="923"/>
      <c r="DH4" s="923"/>
      <c r="DI4" s="923"/>
      <c r="DJ4" s="923"/>
      <c r="DK4" s="923"/>
      <c r="DL4" s="923"/>
      <c r="DM4" s="923"/>
      <c r="DN4" s="923"/>
      <c r="DO4" s="923"/>
      <c r="DP4" s="923"/>
      <c r="DQ4" s="923"/>
      <c r="DR4" s="923"/>
      <c r="DS4" s="923"/>
      <c r="DT4" s="923"/>
      <c r="DU4" s="923"/>
      <c r="DV4" s="923"/>
      <c r="DW4" s="923"/>
      <c r="DX4" s="923"/>
      <c r="DY4" s="923"/>
      <c r="DZ4" s="923"/>
      <c r="EA4" s="923"/>
      <c r="EB4" s="923"/>
      <c r="EC4" s="923"/>
      <c r="ED4" s="923"/>
      <c r="EE4" s="923"/>
      <c r="EF4" s="923"/>
      <c r="EG4" s="923"/>
      <c r="EH4" s="923"/>
      <c r="EI4" s="923"/>
      <c r="EJ4" s="923"/>
      <c r="EK4" s="923"/>
      <c r="EL4" s="923"/>
      <c r="EM4" s="923"/>
      <c r="EN4" s="923"/>
      <c r="EO4" s="923"/>
      <c r="EP4" s="923"/>
      <c r="EQ4" s="923"/>
      <c r="ER4" s="923"/>
      <c r="ES4" s="923"/>
      <c r="ET4" s="923"/>
      <c r="EU4" s="923"/>
      <c r="EV4" s="923"/>
      <c r="EW4" s="923"/>
      <c r="EX4" s="923"/>
      <c r="EY4" s="923"/>
      <c r="EZ4" s="923"/>
      <c r="FA4" s="923"/>
      <c r="FB4" s="923"/>
      <c r="FC4" s="923"/>
      <c r="FD4" s="923"/>
      <c r="FE4" s="923"/>
      <c r="FF4" s="923"/>
      <c r="FG4" s="923"/>
      <c r="FH4" s="923"/>
      <c r="FI4" s="923"/>
      <c r="FJ4" s="923"/>
      <c r="FK4" s="923"/>
      <c r="FL4" s="923"/>
      <c r="FM4" s="923"/>
      <c r="FN4" s="923"/>
      <c r="FO4" s="923"/>
      <c r="FP4" s="923"/>
      <c r="FQ4" s="923"/>
      <c r="FR4" s="923"/>
      <c r="FS4" s="923"/>
      <c r="FT4" s="923"/>
      <c r="FU4" s="923"/>
      <c r="FV4" s="923"/>
      <c r="FW4" s="923"/>
      <c r="FX4" s="923"/>
      <c r="FY4" s="923"/>
      <c r="FZ4" s="923"/>
      <c r="GA4" s="923"/>
      <c r="GB4" s="923"/>
      <c r="GC4" s="923"/>
      <c r="GD4" s="923"/>
      <c r="GE4" s="923"/>
      <c r="GF4" s="923"/>
      <c r="GG4" s="923"/>
      <c r="GH4" s="923"/>
      <c r="GI4" s="923"/>
      <c r="GJ4" s="923"/>
      <c r="GK4" s="923"/>
      <c r="GL4" s="923"/>
      <c r="GM4" s="923"/>
      <c r="GN4" s="923"/>
      <c r="GO4" s="923"/>
      <c r="GP4" s="923"/>
      <c r="GQ4" s="923"/>
      <c r="GR4" s="923"/>
      <c r="GS4" s="923"/>
      <c r="GT4" s="923"/>
      <c r="GU4" s="923"/>
      <c r="GV4" s="923"/>
      <c r="GW4" s="923"/>
      <c r="GX4" s="923"/>
      <c r="GY4" s="923"/>
      <c r="GZ4" s="923"/>
      <c r="HA4" s="923"/>
      <c r="HB4" s="923"/>
      <c r="HC4" s="923"/>
      <c r="HD4" s="923"/>
      <c r="HE4" s="923"/>
      <c r="HF4" s="923"/>
      <c r="HG4" s="923"/>
      <c r="HH4" s="923"/>
      <c r="HI4" s="923"/>
      <c r="HJ4" s="923"/>
      <c r="HK4" s="923"/>
      <c r="HL4" s="923"/>
      <c r="HM4" s="923"/>
      <c r="HN4" s="923"/>
      <c r="HO4" s="923"/>
      <c r="HP4" s="923"/>
      <c r="HQ4" s="923"/>
      <c r="HR4" s="923"/>
      <c r="HS4" s="923"/>
      <c r="HT4" s="923"/>
      <c r="HU4" s="923"/>
      <c r="HV4" s="923"/>
      <c r="HW4" s="923"/>
      <c r="HX4" s="923"/>
      <c r="HY4" s="923"/>
      <c r="HZ4" s="923"/>
      <c r="IA4" s="923"/>
      <c r="IB4" s="923"/>
      <c r="IC4" s="923"/>
      <c r="ID4" s="923"/>
      <c r="IE4" s="923"/>
      <c r="IF4" s="923"/>
      <c r="IG4" s="923"/>
      <c r="IH4" s="923"/>
      <c r="II4" s="923"/>
      <c r="IJ4" s="923"/>
      <c r="IK4" s="923"/>
      <c r="IL4" s="923"/>
      <c r="IM4" s="923"/>
      <c r="IN4" s="923"/>
      <c r="IO4" s="923"/>
      <c r="IP4" s="923"/>
    </row>
    <row r="5" spans="1:250" s="117" customFormat="1" ht="15" customHeight="1">
      <c r="A5" s="614" t="s">
        <v>1330</v>
      </c>
      <c r="B5" s="609"/>
      <c r="C5" s="609"/>
      <c r="D5" s="609"/>
      <c r="E5" s="98"/>
      <c r="F5" s="610"/>
      <c r="G5" s="610"/>
      <c r="H5" s="610"/>
      <c r="I5" s="611"/>
      <c r="J5" s="615" t="s">
        <v>1331</v>
      </c>
    </row>
    <row r="6" spans="1:250" ht="21" customHeight="1">
      <c r="A6" s="964" t="s">
        <v>318</v>
      </c>
      <c r="B6" s="965"/>
      <c r="C6" s="985" t="s">
        <v>906</v>
      </c>
      <c r="D6" s="985"/>
      <c r="E6" s="985" t="s">
        <v>512</v>
      </c>
      <c r="F6" s="985"/>
      <c r="G6" s="985" t="s">
        <v>8</v>
      </c>
      <c r="H6" s="985"/>
      <c r="I6" s="993" t="s">
        <v>552</v>
      </c>
      <c r="J6" s="994"/>
    </row>
    <row r="7" spans="1:250" ht="21" customHeight="1">
      <c r="A7" s="980"/>
      <c r="B7" s="981"/>
      <c r="C7" s="986" t="s">
        <v>907</v>
      </c>
      <c r="D7" s="986"/>
      <c r="E7" s="986" t="s">
        <v>304</v>
      </c>
      <c r="F7" s="986"/>
      <c r="G7" s="986" t="s">
        <v>9</v>
      </c>
      <c r="H7" s="986"/>
      <c r="I7" s="995"/>
      <c r="J7" s="996"/>
    </row>
    <row r="8" spans="1:250" ht="21" customHeight="1">
      <c r="A8" s="980"/>
      <c r="B8" s="981"/>
      <c r="C8" s="120" t="s">
        <v>243</v>
      </c>
      <c r="D8" s="120" t="s">
        <v>202</v>
      </c>
      <c r="E8" s="120" t="s">
        <v>243</v>
      </c>
      <c r="F8" s="120" t="s">
        <v>202</v>
      </c>
      <c r="G8" s="120" t="s">
        <v>243</v>
      </c>
      <c r="H8" s="120" t="s">
        <v>202</v>
      </c>
      <c r="I8" s="995"/>
      <c r="J8" s="996"/>
    </row>
    <row r="9" spans="1:250" ht="21" customHeight="1">
      <c r="A9" s="966"/>
      <c r="B9" s="967"/>
      <c r="C9" s="121" t="s">
        <v>23</v>
      </c>
      <c r="D9" s="121" t="s">
        <v>48</v>
      </c>
      <c r="E9" s="121" t="s">
        <v>23</v>
      </c>
      <c r="F9" s="121" t="s">
        <v>48</v>
      </c>
      <c r="G9" s="121" t="s">
        <v>23</v>
      </c>
      <c r="H9" s="121" t="s">
        <v>48</v>
      </c>
      <c r="I9" s="997"/>
      <c r="J9" s="998"/>
    </row>
    <row r="10" spans="1:250" ht="27.75" customHeight="1" thickBot="1">
      <c r="A10" s="978" t="s">
        <v>1149</v>
      </c>
      <c r="B10" s="754" t="s">
        <v>10</v>
      </c>
      <c r="C10" s="625">
        <v>3779</v>
      </c>
      <c r="D10" s="625">
        <v>0</v>
      </c>
      <c r="E10" s="625">
        <v>21143</v>
      </c>
      <c r="F10" s="625">
        <v>4</v>
      </c>
      <c r="G10" s="625">
        <f>SUM(C10+E10)</f>
        <v>24922</v>
      </c>
      <c r="H10" s="625">
        <f>SUM(D10+F10)</f>
        <v>4</v>
      </c>
      <c r="I10" s="58" t="s">
        <v>12</v>
      </c>
      <c r="J10" s="983" t="s">
        <v>888</v>
      </c>
    </row>
    <row r="11" spans="1:250" ht="27.75" customHeight="1" thickTop="1" thickBot="1">
      <c r="A11" s="979"/>
      <c r="B11" s="755" t="s">
        <v>11</v>
      </c>
      <c r="C11" s="543">
        <v>4257</v>
      </c>
      <c r="D11" s="543">
        <v>1236</v>
      </c>
      <c r="E11" s="543">
        <v>19501</v>
      </c>
      <c r="F11" s="543">
        <v>3164</v>
      </c>
      <c r="G11" s="543">
        <f t="shared" ref="G11:G17" si="0">SUM(C11+E11)</f>
        <v>23758</v>
      </c>
      <c r="H11" s="543">
        <f t="shared" ref="H11:H17" si="1">SUM(D11+F11)</f>
        <v>4400</v>
      </c>
      <c r="I11" s="753" t="s">
        <v>13</v>
      </c>
      <c r="J11" s="984"/>
      <c r="L11" s="91">
        <v>4</v>
      </c>
      <c r="M11" s="91">
        <v>3164</v>
      </c>
    </row>
    <row r="12" spans="1:250" ht="27.75" customHeight="1" thickTop="1" thickBot="1">
      <c r="A12" s="1000" t="s">
        <v>303</v>
      </c>
      <c r="B12" s="748" t="s">
        <v>10</v>
      </c>
      <c r="C12" s="498">
        <v>22522</v>
      </c>
      <c r="D12" s="498">
        <v>243</v>
      </c>
      <c r="E12" s="498">
        <v>43681</v>
      </c>
      <c r="F12" s="498">
        <v>1457</v>
      </c>
      <c r="G12" s="498">
        <f t="shared" si="0"/>
        <v>66203</v>
      </c>
      <c r="H12" s="498">
        <f t="shared" si="1"/>
        <v>1700</v>
      </c>
      <c r="I12" s="752" t="s">
        <v>12</v>
      </c>
      <c r="J12" s="990" t="s">
        <v>3</v>
      </c>
      <c r="L12" s="91">
        <v>1457</v>
      </c>
      <c r="M12" s="91">
        <v>3205</v>
      </c>
    </row>
    <row r="13" spans="1:250" ht="27.75" customHeight="1" thickTop="1" thickBot="1">
      <c r="A13" s="1003"/>
      <c r="B13" s="748" t="s">
        <v>11</v>
      </c>
      <c r="C13" s="498">
        <v>25119</v>
      </c>
      <c r="D13" s="498">
        <v>6316</v>
      </c>
      <c r="E13" s="498">
        <v>37979</v>
      </c>
      <c r="F13" s="498">
        <v>3205</v>
      </c>
      <c r="G13" s="498">
        <f t="shared" si="0"/>
        <v>63098</v>
      </c>
      <c r="H13" s="498">
        <f t="shared" si="1"/>
        <v>9521</v>
      </c>
      <c r="I13" s="752" t="s">
        <v>13</v>
      </c>
      <c r="J13" s="990"/>
      <c r="L13" s="91">
        <v>666</v>
      </c>
      <c r="M13" s="91">
        <v>1013</v>
      </c>
    </row>
    <row r="14" spans="1:250" ht="27.75" customHeight="1" thickTop="1" thickBot="1">
      <c r="A14" s="991" t="s">
        <v>947</v>
      </c>
      <c r="B14" s="755" t="s">
        <v>10</v>
      </c>
      <c r="C14" s="543">
        <v>11248</v>
      </c>
      <c r="D14" s="543">
        <v>1359</v>
      </c>
      <c r="E14" s="543">
        <v>14214</v>
      </c>
      <c r="F14" s="543">
        <v>666</v>
      </c>
      <c r="G14" s="543">
        <f t="shared" si="0"/>
        <v>25462</v>
      </c>
      <c r="H14" s="543">
        <f t="shared" si="1"/>
        <v>2025</v>
      </c>
      <c r="I14" s="753" t="s">
        <v>12</v>
      </c>
      <c r="J14" s="999" t="s">
        <v>240</v>
      </c>
      <c r="L14" s="91">
        <v>611</v>
      </c>
      <c r="M14" s="91">
        <v>718</v>
      </c>
    </row>
    <row r="15" spans="1:250" ht="27.75" customHeight="1" thickTop="1" thickBot="1">
      <c r="A15" s="991"/>
      <c r="B15" s="755" t="s">
        <v>11</v>
      </c>
      <c r="C15" s="543">
        <v>12323</v>
      </c>
      <c r="D15" s="543">
        <v>1522</v>
      </c>
      <c r="E15" s="543">
        <v>12108</v>
      </c>
      <c r="F15" s="543">
        <v>1013</v>
      </c>
      <c r="G15" s="543">
        <f t="shared" si="0"/>
        <v>24431</v>
      </c>
      <c r="H15" s="543">
        <f t="shared" si="1"/>
        <v>2535</v>
      </c>
      <c r="I15" s="753" t="s">
        <v>13</v>
      </c>
      <c r="J15" s="999"/>
    </row>
    <row r="16" spans="1:250" ht="27.75" customHeight="1" thickTop="1" thickBot="1">
      <c r="A16" s="1000" t="s">
        <v>889</v>
      </c>
      <c r="B16" s="748" t="s">
        <v>10</v>
      </c>
      <c r="C16" s="498">
        <v>11031</v>
      </c>
      <c r="D16" s="498">
        <v>1445</v>
      </c>
      <c r="E16" s="498">
        <v>9522</v>
      </c>
      <c r="F16" s="498">
        <v>611</v>
      </c>
      <c r="G16" s="498">
        <f t="shared" si="0"/>
        <v>20553</v>
      </c>
      <c r="H16" s="498">
        <f t="shared" si="1"/>
        <v>2056</v>
      </c>
      <c r="I16" s="752" t="s">
        <v>12</v>
      </c>
      <c r="J16" s="990" t="s">
        <v>890</v>
      </c>
    </row>
    <row r="17" spans="1:18" ht="27.75" customHeight="1" thickTop="1">
      <c r="A17" s="1001"/>
      <c r="B17" s="757" t="s">
        <v>11</v>
      </c>
      <c r="C17" s="544">
        <v>11962</v>
      </c>
      <c r="D17" s="544">
        <v>1607</v>
      </c>
      <c r="E17" s="544">
        <v>8035</v>
      </c>
      <c r="F17" s="544">
        <v>718</v>
      </c>
      <c r="G17" s="544">
        <f t="shared" si="0"/>
        <v>19997</v>
      </c>
      <c r="H17" s="544">
        <f t="shared" si="1"/>
        <v>2325</v>
      </c>
      <c r="I17" s="613" t="s">
        <v>13</v>
      </c>
      <c r="J17" s="1002"/>
    </row>
    <row r="18" spans="1:18" ht="20.100000000000001" customHeight="1" thickBot="1">
      <c r="A18" s="978" t="s">
        <v>8</v>
      </c>
      <c r="B18" s="754" t="s">
        <v>10</v>
      </c>
      <c r="C18" s="545">
        <f>SUM(C10+C12+C14+C16)</f>
        <v>48580</v>
      </c>
      <c r="D18" s="545">
        <f t="shared" ref="D18:H18" si="2">SUM(D10+D12+D14+D16)</f>
        <v>3047</v>
      </c>
      <c r="E18" s="545">
        <f t="shared" si="2"/>
        <v>88560</v>
      </c>
      <c r="F18" s="545">
        <f t="shared" si="2"/>
        <v>2738</v>
      </c>
      <c r="G18" s="545">
        <f t="shared" si="2"/>
        <v>137140</v>
      </c>
      <c r="H18" s="545">
        <f t="shared" si="2"/>
        <v>5785</v>
      </c>
      <c r="I18" s="749" t="s">
        <v>12</v>
      </c>
      <c r="J18" s="987" t="s">
        <v>9</v>
      </c>
    </row>
    <row r="19" spans="1:18" ht="20.100000000000001" customHeight="1" thickTop="1" thickBot="1">
      <c r="A19" s="991"/>
      <c r="B19" s="755" t="s">
        <v>11</v>
      </c>
      <c r="C19" s="546">
        <f>SUM(C11+C13+C15+C17)</f>
        <v>53661</v>
      </c>
      <c r="D19" s="546">
        <f t="shared" ref="D19:H19" si="3">SUM(D11+D13+D15+D17)</f>
        <v>10681</v>
      </c>
      <c r="E19" s="546">
        <f t="shared" si="3"/>
        <v>77623</v>
      </c>
      <c r="F19" s="546">
        <f t="shared" si="3"/>
        <v>8100</v>
      </c>
      <c r="G19" s="546">
        <f t="shared" si="3"/>
        <v>131284</v>
      </c>
      <c r="H19" s="546">
        <f t="shared" si="3"/>
        <v>18781</v>
      </c>
      <c r="I19" s="750" t="s">
        <v>13</v>
      </c>
      <c r="J19" s="988"/>
    </row>
    <row r="20" spans="1:18" ht="20.100000000000001" customHeight="1" thickTop="1">
      <c r="A20" s="992"/>
      <c r="B20" s="756" t="s">
        <v>8</v>
      </c>
      <c r="C20" s="547">
        <f>C18+C19</f>
        <v>102241</v>
      </c>
      <c r="D20" s="547">
        <f t="shared" ref="D20:H20" si="4">D18+D19</f>
        <v>13728</v>
      </c>
      <c r="E20" s="547">
        <f t="shared" si="4"/>
        <v>166183</v>
      </c>
      <c r="F20" s="547">
        <f t="shared" si="4"/>
        <v>10838</v>
      </c>
      <c r="G20" s="547">
        <f t="shared" si="4"/>
        <v>268424</v>
      </c>
      <c r="H20" s="547">
        <f t="shared" si="4"/>
        <v>24566</v>
      </c>
      <c r="I20" s="751" t="s">
        <v>9</v>
      </c>
      <c r="J20" s="989"/>
    </row>
    <row r="21" spans="1:18" ht="12.75">
      <c r="A21" s="294" t="s">
        <v>886</v>
      </c>
      <c r="J21" s="297" t="s">
        <v>887</v>
      </c>
      <c r="K21" s="104"/>
      <c r="L21" s="104"/>
    </row>
    <row r="22" spans="1:18" ht="12.75">
      <c r="A22" s="294" t="s">
        <v>1059</v>
      </c>
      <c r="B22" s="296"/>
      <c r="C22" s="91"/>
      <c r="D22" s="91"/>
      <c r="E22" s="91"/>
      <c r="F22" s="91"/>
      <c r="G22" s="91"/>
      <c r="H22" s="91"/>
      <c r="J22" s="297" t="s">
        <v>1060</v>
      </c>
      <c r="R22" s="297"/>
    </row>
    <row r="23" spans="1:18">
      <c r="A23" s="294" t="s">
        <v>281</v>
      </c>
      <c r="B23" s="332"/>
      <c r="C23" s="333"/>
      <c r="D23" s="333"/>
      <c r="E23" s="333"/>
      <c r="F23" s="334"/>
      <c r="G23" s="334"/>
      <c r="H23" s="334"/>
      <c r="J23" s="298" t="s">
        <v>280</v>
      </c>
      <c r="O23" s="917"/>
      <c r="P23" s="917"/>
      <c r="Q23" s="96"/>
      <c r="R23" s="96"/>
    </row>
    <row r="24" spans="1:18">
      <c r="O24" s="977"/>
      <c r="P24" s="977"/>
      <c r="Q24" s="98"/>
      <c r="R24" s="98"/>
    </row>
    <row r="25" spans="1:18" ht="13.5" customHeight="1">
      <c r="C25" s="335" t="s">
        <v>914</v>
      </c>
      <c r="D25" s="335" t="s">
        <v>302</v>
      </c>
      <c r="E25" s="335"/>
      <c r="G25" s="335"/>
      <c r="H25" s="95"/>
      <c r="I25" s="336"/>
      <c r="L25" s="96"/>
      <c r="M25" s="96"/>
      <c r="N25" s="96"/>
      <c r="O25" s="977"/>
      <c r="P25" s="977"/>
      <c r="Q25" s="98"/>
      <c r="R25" s="98"/>
    </row>
    <row r="26" spans="1:18" ht="45" customHeight="1">
      <c r="B26" s="304" t="s">
        <v>674</v>
      </c>
      <c r="C26" s="337">
        <f>C20</f>
        <v>102241</v>
      </c>
      <c r="D26" s="337">
        <f>E20</f>
        <v>166183</v>
      </c>
      <c r="J26" s="98"/>
      <c r="K26" s="98"/>
      <c r="L26" s="98"/>
      <c r="M26" s="98"/>
      <c r="N26" s="98"/>
      <c r="O26" s="98"/>
    </row>
    <row r="27" spans="1:18" ht="45" customHeight="1">
      <c r="B27" s="304" t="s">
        <v>675</v>
      </c>
      <c r="C27" s="337">
        <f>D20</f>
        <v>13728</v>
      </c>
      <c r="D27" s="337">
        <f>F20</f>
        <v>10838</v>
      </c>
      <c r="H27" s="95"/>
      <c r="J27" s="122"/>
      <c r="K27" s="122"/>
      <c r="L27" s="122"/>
      <c r="M27" s="122"/>
      <c r="N27" s="122"/>
      <c r="O27" s="122"/>
      <c r="P27" s="122"/>
    </row>
    <row r="28" spans="1:18">
      <c r="B28" s="121"/>
      <c r="H28" s="95"/>
      <c r="J28" s="122"/>
      <c r="K28" s="122"/>
      <c r="L28" s="122"/>
      <c r="M28" s="122"/>
      <c r="N28" s="122"/>
      <c r="O28" s="122"/>
      <c r="P28" s="122"/>
    </row>
    <row r="29" spans="1:18">
      <c r="H29" s="95"/>
      <c r="J29" s="122"/>
      <c r="K29" s="122"/>
      <c r="L29" s="122"/>
      <c r="M29" s="122"/>
      <c r="N29" s="122"/>
      <c r="O29" s="122"/>
      <c r="P29" s="122"/>
    </row>
    <row r="30" spans="1:18">
      <c r="H30" s="95"/>
      <c r="J30" s="122"/>
      <c r="K30" s="122"/>
      <c r="L30" s="122"/>
      <c r="M30" s="122"/>
      <c r="N30" s="122"/>
      <c r="O30" s="122"/>
      <c r="P30" s="122"/>
    </row>
    <row r="31" spans="1:18">
      <c r="H31" s="95"/>
      <c r="J31" s="122"/>
      <c r="K31" s="122"/>
      <c r="L31" s="122"/>
      <c r="M31" s="122"/>
      <c r="N31" s="122"/>
      <c r="O31" s="122"/>
      <c r="P31" s="122"/>
    </row>
    <row r="32" spans="1:18">
      <c r="H32" s="95"/>
      <c r="I32" s="976"/>
      <c r="J32" s="977"/>
      <c r="K32" s="977"/>
      <c r="L32" s="587"/>
      <c r="M32" s="587"/>
      <c r="N32" s="977"/>
      <c r="O32" s="977"/>
      <c r="P32" s="122"/>
    </row>
    <row r="33" spans="8:16">
      <c r="H33" s="95"/>
      <c r="I33" s="976"/>
      <c r="J33" s="96"/>
      <c r="K33" s="96"/>
      <c r="L33" s="96"/>
      <c r="M33" s="96"/>
      <c r="N33" s="96"/>
      <c r="O33" s="96"/>
      <c r="P33" s="122"/>
    </row>
    <row r="34" spans="8:16" ht="15.75">
      <c r="H34" s="95"/>
      <c r="I34" s="338"/>
      <c r="J34" s="122"/>
      <c r="K34" s="122"/>
      <c r="L34" s="122"/>
      <c r="M34" s="122"/>
      <c r="N34" s="122"/>
      <c r="O34" s="122"/>
      <c r="P34" s="122"/>
    </row>
    <row r="35" spans="8:16" ht="63" customHeight="1">
      <c r="H35" s="95"/>
      <c r="I35" s="338"/>
      <c r="J35" s="122"/>
      <c r="K35" s="122"/>
      <c r="L35" s="122"/>
      <c r="M35" s="122"/>
      <c r="N35" s="122"/>
      <c r="O35" s="122"/>
      <c r="P35" s="122"/>
    </row>
  </sheetData>
  <mergeCells count="64">
    <mergeCell ref="IM4:IP4"/>
    <mergeCell ref="FG4:FT4"/>
    <mergeCell ref="FU4:GH4"/>
    <mergeCell ref="GI4:GV4"/>
    <mergeCell ref="GW4:HJ4"/>
    <mergeCell ref="HY4:IL4"/>
    <mergeCell ref="HK4:HX4"/>
    <mergeCell ref="ES4:FF4"/>
    <mergeCell ref="ES2:FF2"/>
    <mergeCell ref="FG2:FT2"/>
    <mergeCell ref="FU2:GH2"/>
    <mergeCell ref="AK4:AX4"/>
    <mergeCell ref="AY4:BL4"/>
    <mergeCell ref="BM4:BZ4"/>
    <mergeCell ref="CA4:CN4"/>
    <mergeCell ref="DC4:DP4"/>
    <mergeCell ref="CO4:DB4"/>
    <mergeCell ref="DQ4:ED4"/>
    <mergeCell ref="CO2:DB2"/>
    <mergeCell ref="DC2:DP2"/>
    <mergeCell ref="DQ2:ED2"/>
    <mergeCell ref="EE2:ER2"/>
    <mergeCell ref="EE4:ER4"/>
    <mergeCell ref="AK2:AX2"/>
    <mergeCell ref="AY2:BL2"/>
    <mergeCell ref="BM2:BZ2"/>
    <mergeCell ref="K2:V2"/>
    <mergeCell ref="IM2:IP2"/>
    <mergeCell ref="HY2:IL2"/>
    <mergeCell ref="GI2:GV2"/>
    <mergeCell ref="GW2:HJ2"/>
    <mergeCell ref="HK2:HX2"/>
    <mergeCell ref="J18:J20"/>
    <mergeCell ref="J12:J13"/>
    <mergeCell ref="G7:H7"/>
    <mergeCell ref="CA2:CN2"/>
    <mergeCell ref="A3:J3"/>
    <mergeCell ref="A4:J4"/>
    <mergeCell ref="K4:V4"/>
    <mergeCell ref="W4:AJ4"/>
    <mergeCell ref="A18:A20"/>
    <mergeCell ref="I6:J9"/>
    <mergeCell ref="A14:A15"/>
    <mergeCell ref="J14:J15"/>
    <mergeCell ref="A16:A17"/>
    <mergeCell ref="J16:J17"/>
    <mergeCell ref="A12:A13"/>
    <mergeCell ref="W2:AJ2"/>
    <mergeCell ref="A10:A11"/>
    <mergeCell ref="A6:B9"/>
    <mergeCell ref="A1:J1"/>
    <mergeCell ref="A2:J2"/>
    <mergeCell ref="J10:J11"/>
    <mergeCell ref="E6:F6"/>
    <mergeCell ref="G6:H6"/>
    <mergeCell ref="C7:D7"/>
    <mergeCell ref="E7:F7"/>
    <mergeCell ref="C6:D6"/>
    <mergeCell ref="I32:I33"/>
    <mergeCell ref="J32:K32"/>
    <mergeCell ref="O23:P23"/>
    <mergeCell ref="N32:O32"/>
    <mergeCell ref="O24:P24"/>
    <mergeCell ref="O25:P25"/>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35"/>
  <sheetViews>
    <sheetView showGridLines="0" rightToLeft="1" view="pageBreakPreview" zoomScaleNormal="100" zoomScaleSheetLayoutView="100" workbookViewId="0">
      <selection activeCell="G11" sqref="G11"/>
    </sheetView>
  </sheetViews>
  <sheetFormatPr defaultRowHeight="13.5"/>
  <cols>
    <col min="1" max="1" width="13.5703125" style="95" customWidth="1"/>
    <col min="2" max="2" width="8.42578125" style="91" customWidth="1"/>
    <col min="3" max="8" width="15.85546875" style="122" customWidth="1"/>
    <col min="9" max="9" width="6.7109375" style="91" customWidth="1"/>
    <col min="10" max="10" width="15.7109375" style="91" customWidth="1"/>
    <col min="11" max="16384" width="9.140625" style="91"/>
  </cols>
  <sheetData>
    <row r="1" spans="1:252" s="118" customFormat="1" ht="20.25">
      <c r="A1" s="982" t="s">
        <v>808</v>
      </c>
      <c r="B1" s="982"/>
      <c r="C1" s="982"/>
      <c r="D1" s="982"/>
      <c r="E1" s="982"/>
      <c r="F1" s="982"/>
      <c r="G1" s="982"/>
      <c r="H1" s="982"/>
      <c r="I1" s="982"/>
      <c r="J1" s="982"/>
    </row>
    <row r="2" spans="1:252" s="119" customFormat="1" ht="20.25">
      <c r="A2" s="948" t="s">
        <v>1160</v>
      </c>
      <c r="B2" s="948"/>
      <c r="C2" s="948"/>
      <c r="D2" s="948"/>
      <c r="E2" s="948"/>
      <c r="F2" s="948"/>
      <c r="G2" s="948"/>
      <c r="H2" s="948"/>
      <c r="I2" s="948"/>
      <c r="J2" s="948"/>
      <c r="K2" s="914"/>
      <c r="L2" s="914"/>
      <c r="M2" s="914"/>
      <c r="N2" s="914"/>
      <c r="O2" s="914"/>
      <c r="P2" s="914"/>
      <c r="Q2" s="914"/>
      <c r="R2" s="914"/>
      <c r="S2" s="914"/>
      <c r="T2" s="914"/>
      <c r="U2" s="914"/>
      <c r="V2" s="914"/>
      <c r="W2" s="914"/>
      <c r="X2" s="914"/>
      <c r="Y2" s="914"/>
      <c r="Z2" s="914"/>
      <c r="AA2" s="914"/>
      <c r="AB2" s="914"/>
      <c r="AC2" s="914"/>
      <c r="AD2" s="914"/>
      <c r="AE2" s="914"/>
      <c r="AF2" s="914"/>
      <c r="AG2" s="914"/>
      <c r="AH2" s="914"/>
      <c r="AI2" s="914"/>
      <c r="AJ2" s="914"/>
      <c r="AK2" s="914"/>
      <c r="AL2" s="914"/>
      <c r="AM2" s="914"/>
      <c r="AN2" s="914"/>
      <c r="AO2" s="914"/>
      <c r="AP2" s="914"/>
      <c r="AQ2" s="914"/>
      <c r="AR2" s="914"/>
      <c r="AS2" s="914"/>
      <c r="AT2" s="914"/>
      <c r="AU2" s="914"/>
      <c r="AV2" s="914"/>
      <c r="AW2" s="914"/>
      <c r="AX2" s="914"/>
      <c r="AY2" s="914"/>
      <c r="AZ2" s="914"/>
      <c r="BA2" s="914"/>
      <c r="BB2" s="914"/>
      <c r="BC2" s="914"/>
      <c r="BD2" s="914"/>
      <c r="BE2" s="914"/>
      <c r="BF2" s="914"/>
      <c r="BG2" s="914"/>
      <c r="BH2" s="914"/>
      <c r="BI2" s="914"/>
      <c r="BJ2" s="914"/>
      <c r="BK2" s="914"/>
      <c r="BL2" s="914"/>
      <c r="BM2" s="914"/>
      <c r="BN2" s="914"/>
      <c r="BO2" s="914"/>
      <c r="BP2" s="914"/>
      <c r="BQ2" s="914"/>
      <c r="BR2" s="914"/>
      <c r="BS2" s="914"/>
      <c r="BT2" s="914"/>
      <c r="BU2" s="914"/>
      <c r="BV2" s="914"/>
      <c r="BW2" s="914"/>
      <c r="BX2" s="914"/>
      <c r="BY2" s="914"/>
      <c r="BZ2" s="914"/>
      <c r="CA2" s="914"/>
      <c r="CB2" s="914"/>
      <c r="CC2" s="914"/>
      <c r="CD2" s="914"/>
      <c r="CE2" s="914"/>
      <c r="CF2" s="914"/>
      <c r="CG2" s="914"/>
      <c r="CH2" s="914"/>
      <c r="CI2" s="914"/>
      <c r="CJ2" s="914"/>
      <c r="CK2" s="914"/>
      <c r="CL2" s="914"/>
      <c r="CM2" s="914"/>
      <c r="CN2" s="914"/>
      <c r="CO2" s="914"/>
      <c r="CP2" s="914"/>
      <c r="CQ2" s="914"/>
      <c r="CR2" s="914"/>
      <c r="CS2" s="914"/>
      <c r="CT2" s="914"/>
      <c r="CU2" s="914"/>
      <c r="CV2" s="914"/>
      <c r="CW2" s="914"/>
      <c r="CX2" s="914"/>
      <c r="CY2" s="914"/>
      <c r="CZ2" s="914"/>
      <c r="DA2" s="914"/>
      <c r="DB2" s="914"/>
      <c r="DC2" s="914"/>
      <c r="DD2" s="914"/>
      <c r="DE2" s="914"/>
      <c r="DF2" s="914"/>
      <c r="DG2" s="914"/>
      <c r="DH2" s="914"/>
      <c r="DI2" s="914"/>
      <c r="DJ2" s="914"/>
      <c r="DK2" s="914"/>
      <c r="DL2" s="914"/>
      <c r="DM2" s="914"/>
      <c r="DN2" s="914"/>
      <c r="DO2" s="914"/>
      <c r="DP2" s="914"/>
      <c r="DQ2" s="914"/>
      <c r="DR2" s="914"/>
      <c r="DS2" s="914"/>
      <c r="DT2" s="914"/>
      <c r="DU2" s="914"/>
      <c r="DV2" s="914"/>
      <c r="DW2" s="914"/>
      <c r="DX2" s="914"/>
      <c r="DY2" s="914"/>
      <c r="DZ2" s="914"/>
      <c r="EA2" s="914"/>
      <c r="EB2" s="914"/>
      <c r="EC2" s="914"/>
      <c r="ED2" s="914"/>
      <c r="EE2" s="914"/>
      <c r="EF2" s="914"/>
      <c r="EG2" s="914"/>
      <c r="EH2" s="914"/>
      <c r="EI2" s="914"/>
      <c r="EJ2" s="914"/>
      <c r="EK2" s="914"/>
      <c r="EL2" s="914"/>
      <c r="EM2" s="914"/>
      <c r="EN2" s="914"/>
      <c r="EO2" s="914"/>
      <c r="EP2" s="914"/>
      <c r="EQ2" s="914"/>
      <c r="ER2" s="914"/>
      <c r="ES2" s="914"/>
      <c r="ET2" s="914"/>
      <c r="EU2" s="914"/>
      <c r="EV2" s="914"/>
      <c r="EW2" s="914"/>
      <c r="EX2" s="914"/>
      <c r="EY2" s="914"/>
      <c r="EZ2" s="914"/>
      <c r="FA2" s="914"/>
      <c r="FB2" s="914"/>
      <c r="FC2" s="914"/>
      <c r="FD2" s="914"/>
      <c r="FE2" s="914"/>
      <c r="FF2" s="914"/>
      <c r="FG2" s="914"/>
      <c r="FH2" s="914"/>
      <c r="FI2" s="914"/>
      <c r="FJ2" s="914"/>
      <c r="FK2" s="914"/>
      <c r="FL2" s="914"/>
      <c r="FM2" s="914"/>
      <c r="FN2" s="914"/>
      <c r="FO2" s="914"/>
      <c r="FP2" s="914"/>
      <c r="FQ2" s="914"/>
      <c r="FR2" s="914"/>
      <c r="FS2" s="914"/>
      <c r="FT2" s="914"/>
      <c r="FU2" s="914"/>
      <c r="FV2" s="914"/>
      <c r="FW2" s="914"/>
      <c r="FX2" s="914"/>
      <c r="FY2" s="914"/>
      <c r="FZ2" s="914"/>
      <c r="GA2" s="914"/>
      <c r="GB2" s="914"/>
      <c r="GC2" s="914"/>
      <c r="GD2" s="914"/>
      <c r="GE2" s="914"/>
      <c r="GF2" s="914"/>
      <c r="GG2" s="914"/>
      <c r="GH2" s="914"/>
      <c r="GI2" s="914"/>
      <c r="GJ2" s="914"/>
      <c r="GK2" s="914"/>
      <c r="GL2" s="914"/>
      <c r="GM2" s="914"/>
      <c r="GN2" s="914"/>
      <c r="GO2" s="914"/>
      <c r="GP2" s="914"/>
      <c r="GQ2" s="914"/>
      <c r="GR2" s="914"/>
      <c r="GS2" s="914"/>
      <c r="GT2" s="914"/>
      <c r="GU2" s="914"/>
      <c r="GV2" s="914"/>
      <c r="GW2" s="914"/>
      <c r="GX2" s="914"/>
      <c r="GY2" s="914"/>
      <c r="GZ2" s="914"/>
      <c r="HA2" s="914"/>
      <c r="HB2" s="914"/>
      <c r="HC2" s="914"/>
      <c r="HD2" s="914"/>
      <c r="HE2" s="914"/>
      <c r="HF2" s="914"/>
      <c r="HG2" s="914"/>
      <c r="HH2" s="914"/>
      <c r="HI2" s="914"/>
      <c r="HJ2" s="914"/>
      <c r="HK2" s="914"/>
      <c r="HL2" s="914"/>
      <c r="HM2" s="914"/>
      <c r="HN2" s="914"/>
      <c r="HO2" s="914"/>
      <c r="HP2" s="914"/>
      <c r="HQ2" s="914"/>
      <c r="HR2" s="914"/>
      <c r="HS2" s="914"/>
      <c r="HT2" s="914"/>
      <c r="HU2" s="914"/>
      <c r="HV2" s="914"/>
      <c r="HW2" s="914"/>
      <c r="HX2" s="914"/>
      <c r="HY2" s="914"/>
      <c r="HZ2" s="914"/>
      <c r="IA2" s="914"/>
      <c r="IB2" s="914"/>
      <c r="IC2" s="914"/>
      <c r="ID2" s="914"/>
      <c r="IE2" s="914"/>
      <c r="IF2" s="914"/>
      <c r="IG2" s="914"/>
      <c r="IH2" s="914"/>
      <c r="II2" s="914"/>
      <c r="IJ2" s="914"/>
      <c r="IK2" s="914"/>
      <c r="IL2" s="914"/>
      <c r="IM2" s="914"/>
      <c r="IN2" s="914"/>
      <c r="IO2" s="914"/>
      <c r="IP2" s="914"/>
      <c r="IQ2" s="914"/>
      <c r="IR2" s="914"/>
    </row>
    <row r="3" spans="1:252" s="117" customFormat="1" ht="15.75">
      <c r="A3" s="963" t="s">
        <v>1155</v>
      </c>
      <c r="B3" s="963"/>
      <c r="C3" s="963"/>
      <c r="D3" s="963"/>
      <c r="E3" s="963"/>
      <c r="F3" s="963"/>
      <c r="G3" s="963"/>
      <c r="H3" s="963"/>
      <c r="I3" s="963"/>
      <c r="J3" s="963"/>
    </row>
    <row r="4" spans="1:252" s="117" customFormat="1" ht="15.75">
      <c r="A4" s="963" t="s">
        <v>1157</v>
      </c>
      <c r="B4" s="963"/>
      <c r="C4" s="963"/>
      <c r="D4" s="963"/>
      <c r="E4" s="963"/>
      <c r="F4" s="963"/>
      <c r="G4" s="963"/>
      <c r="H4" s="963"/>
      <c r="I4" s="963"/>
      <c r="J4" s="963"/>
      <c r="K4" s="923"/>
      <c r="L4" s="923"/>
      <c r="M4" s="923"/>
      <c r="N4" s="923"/>
      <c r="O4" s="923"/>
      <c r="P4" s="923"/>
      <c r="Q4" s="923"/>
      <c r="R4" s="923"/>
      <c r="S4" s="923"/>
      <c r="T4" s="923"/>
      <c r="U4" s="923"/>
      <c r="V4" s="923"/>
      <c r="W4" s="923"/>
      <c r="X4" s="923"/>
      <c r="Y4" s="923"/>
      <c r="Z4" s="923"/>
      <c r="AA4" s="923"/>
      <c r="AB4" s="923"/>
      <c r="AC4" s="923"/>
      <c r="AD4" s="923"/>
      <c r="AE4" s="923"/>
      <c r="AF4" s="923"/>
      <c r="AG4" s="923"/>
      <c r="AH4" s="923"/>
      <c r="AI4" s="923"/>
      <c r="AJ4" s="923"/>
      <c r="AK4" s="923"/>
      <c r="AL4" s="923"/>
      <c r="AM4" s="923"/>
      <c r="AN4" s="923"/>
      <c r="AO4" s="923"/>
      <c r="AP4" s="923"/>
      <c r="AQ4" s="923"/>
      <c r="AR4" s="923"/>
      <c r="AS4" s="923"/>
      <c r="AT4" s="923"/>
      <c r="AU4" s="923"/>
      <c r="AV4" s="923"/>
      <c r="AW4" s="923"/>
      <c r="AX4" s="923"/>
      <c r="AY4" s="923"/>
      <c r="AZ4" s="923"/>
      <c r="BA4" s="923"/>
      <c r="BB4" s="923"/>
      <c r="BC4" s="923"/>
      <c r="BD4" s="923"/>
      <c r="BE4" s="923"/>
      <c r="BF4" s="923"/>
      <c r="BG4" s="923"/>
      <c r="BH4" s="923"/>
      <c r="BI4" s="923"/>
      <c r="BJ4" s="923"/>
      <c r="BK4" s="923"/>
      <c r="BL4" s="923"/>
      <c r="BM4" s="923"/>
      <c r="BN4" s="923"/>
      <c r="BO4" s="923"/>
      <c r="BP4" s="923"/>
      <c r="BQ4" s="923"/>
      <c r="BR4" s="923"/>
      <c r="BS4" s="923"/>
      <c r="BT4" s="923"/>
      <c r="BU4" s="923"/>
      <c r="BV4" s="923"/>
      <c r="BW4" s="923"/>
      <c r="BX4" s="923"/>
      <c r="BY4" s="923"/>
      <c r="BZ4" s="923"/>
      <c r="CA4" s="923"/>
      <c r="CB4" s="923"/>
      <c r="CC4" s="923"/>
      <c r="CD4" s="923"/>
      <c r="CE4" s="923"/>
      <c r="CF4" s="923"/>
      <c r="CG4" s="923"/>
      <c r="CH4" s="923"/>
      <c r="CI4" s="923"/>
      <c r="CJ4" s="923"/>
      <c r="CK4" s="923"/>
      <c r="CL4" s="923"/>
      <c r="CM4" s="923"/>
      <c r="CN4" s="923"/>
      <c r="CO4" s="923"/>
      <c r="CP4" s="923"/>
      <c r="CQ4" s="923"/>
      <c r="CR4" s="923"/>
      <c r="CS4" s="923"/>
      <c r="CT4" s="923"/>
      <c r="CU4" s="923"/>
      <c r="CV4" s="923"/>
      <c r="CW4" s="923"/>
      <c r="CX4" s="923"/>
      <c r="CY4" s="923"/>
      <c r="CZ4" s="923"/>
      <c r="DA4" s="923"/>
      <c r="DB4" s="923"/>
      <c r="DC4" s="923"/>
      <c r="DD4" s="923"/>
      <c r="DE4" s="923"/>
      <c r="DF4" s="923"/>
      <c r="DG4" s="923"/>
      <c r="DH4" s="923"/>
      <c r="DI4" s="923"/>
      <c r="DJ4" s="923"/>
      <c r="DK4" s="923"/>
      <c r="DL4" s="923"/>
      <c r="DM4" s="923"/>
      <c r="DN4" s="923"/>
      <c r="DO4" s="923"/>
      <c r="DP4" s="923"/>
      <c r="DQ4" s="923"/>
      <c r="DR4" s="923"/>
      <c r="DS4" s="923"/>
      <c r="DT4" s="923"/>
      <c r="DU4" s="923"/>
      <c r="DV4" s="923"/>
      <c r="DW4" s="923"/>
      <c r="DX4" s="923"/>
      <c r="DY4" s="923"/>
      <c r="DZ4" s="923"/>
      <c r="EA4" s="923"/>
      <c r="EB4" s="923"/>
      <c r="EC4" s="923"/>
      <c r="ED4" s="923"/>
      <c r="EE4" s="923"/>
      <c r="EF4" s="923"/>
      <c r="EG4" s="923"/>
      <c r="EH4" s="923"/>
      <c r="EI4" s="923"/>
      <c r="EJ4" s="923"/>
      <c r="EK4" s="923"/>
      <c r="EL4" s="923"/>
      <c r="EM4" s="923"/>
      <c r="EN4" s="923"/>
      <c r="EO4" s="923"/>
      <c r="EP4" s="923"/>
      <c r="EQ4" s="923"/>
      <c r="ER4" s="923"/>
      <c r="ES4" s="923"/>
      <c r="ET4" s="923"/>
      <c r="EU4" s="923"/>
      <c r="EV4" s="923"/>
      <c r="EW4" s="923"/>
      <c r="EX4" s="923"/>
      <c r="EY4" s="923"/>
      <c r="EZ4" s="923"/>
      <c r="FA4" s="923"/>
      <c r="FB4" s="923"/>
      <c r="FC4" s="923"/>
      <c r="FD4" s="923"/>
      <c r="FE4" s="923"/>
      <c r="FF4" s="923"/>
      <c r="FG4" s="923"/>
      <c r="FH4" s="923"/>
      <c r="FI4" s="923"/>
      <c r="FJ4" s="923"/>
      <c r="FK4" s="923"/>
      <c r="FL4" s="923"/>
      <c r="FM4" s="923"/>
      <c r="FN4" s="923"/>
      <c r="FO4" s="923"/>
      <c r="FP4" s="923"/>
      <c r="FQ4" s="923"/>
      <c r="FR4" s="923"/>
      <c r="FS4" s="923"/>
      <c r="FT4" s="923"/>
      <c r="FU4" s="923"/>
      <c r="FV4" s="923"/>
      <c r="FW4" s="923"/>
      <c r="FX4" s="923"/>
      <c r="FY4" s="923"/>
      <c r="FZ4" s="923"/>
      <c r="GA4" s="923"/>
      <c r="GB4" s="923"/>
      <c r="GC4" s="923"/>
      <c r="GD4" s="923"/>
      <c r="GE4" s="923"/>
      <c r="GF4" s="923"/>
      <c r="GG4" s="923"/>
      <c r="GH4" s="923"/>
      <c r="GI4" s="923"/>
      <c r="GJ4" s="923"/>
      <c r="GK4" s="923"/>
      <c r="GL4" s="923"/>
      <c r="GM4" s="923"/>
      <c r="GN4" s="923"/>
      <c r="GO4" s="923"/>
      <c r="GP4" s="923"/>
      <c r="GQ4" s="923"/>
      <c r="GR4" s="923"/>
      <c r="GS4" s="923"/>
      <c r="GT4" s="923"/>
      <c r="GU4" s="923"/>
      <c r="GV4" s="923"/>
      <c r="GW4" s="923"/>
      <c r="GX4" s="923"/>
      <c r="GY4" s="923"/>
      <c r="GZ4" s="923"/>
      <c r="HA4" s="923"/>
      <c r="HB4" s="923"/>
      <c r="HC4" s="923"/>
      <c r="HD4" s="923"/>
      <c r="HE4" s="923"/>
      <c r="HF4" s="923"/>
      <c r="HG4" s="923"/>
      <c r="HH4" s="923"/>
      <c r="HI4" s="923"/>
      <c r="HJ4" s="923"/>
      <c r="HK4" s="923"/>
      <c r="HL4" s="923"/>
      <c r="HM4" s="923"/>
      <c r="HN4" s="923"/>
      <c r="HO4" s="923"/>
      <c r="HP4" s="923"/>
      <c r="HQ4" s="923"/>
      <c r="HR4" s="923"/>
      <c r="HS4" s="923"/>
      <c r="HT4" s="923"/>
      <c r="HU4" s="923"/>
      <c r="HV4" s="923"/>
      <c r="HW4" s="923"/>
      <c r="HX4" s="923"/>
      <c r="HY4" s="923"/>
      <c r="HZ4" s="923"/>
      <c r="IA4" s="923"/>
      <c r="IB4" s="923"/>
      <c r="IC4" s="923"/>
      <c r="ID4" s="923"/>
      <c r="IE4" s="923"/>
      <c r="IF4" s="923"/>
      <c r="IG4" s="923"/>
      <c r="IH4" s="923"/>
      <c r="II4" s="923"/>
      <c r="IJ4" s="923"/>
      <c r="IK4" s="923"/>
      <c r="IL4" s="923"/>
      <c r="IM4" s="923"/>
      <c r="IN4" s="923"/>
      <c r="IO4" s="923"/>
      <c r="IP4" s="923"/>
      <c r="IQ4" s="923"/>
      <c r="IR4" s="923"/>
    </row>
    <row r="5" spans="1:252" s="117" customFormat="1" ht="15" customHeight="1">
      <c r="A5" s="614" t="s">
        <v>1332</v>
      </c>
      <c r="B5" s="609"/>
      <c r="C5" s="609"/>
      <c r="D5" s="609"/>
      <c r="E5" s="98"/>
      <c r="F5" s="610"/>
      <c r="G5" s="610"/>
      <c r="H5" s="610"/>
      <c r="I5" s="611"/>
      <c r="J5" s="615" t="s">
        <v>1333</v>
      </c>
    </row>
    <row r="6" spans="1:252" ht="21" customHeight="1">
      <c r="A6" s="964" t="s">
        <v>305</v>
      </c>
      <c r="B6" s="965"/>
      <c r="C6" s="985" t="s">
        <v>906</v>
      </c>
      <c r="D6" s="985"/>
      <c r="E6" s="985" t="s">
        <v>512</v>
      </c>
      <c r="F6" s="985"/>
      <c r="G6" s="985" t="s">
        <v>8</v>
      </c>
      <c r="H6" s="985"/>
      <c r="I6" s="993" t="s">
        <v>552</v>
      </c>
      <c r="J6" s="994"/>
    </row>
    <row r="7" spans="1:252" ht="21" customHeight="1">
      <c r="A7" s="980"/>
      <c r="B7" s="981"/>
      <c r="C7" s="986" t="s">
        <v>907</v>
      </c>
      <c r="D7" s="986"/>
      <c r="E7" s="986" t="s">
        <v>315</v>
      </c>
      <c r="F7" s="986"/>
      <c r="G7" s="986" t="s">
        <v>9</v>
      </c>
      <c r="H7" s="986"/>
      <c r="I7" s="995"/>
      <c r="J7" s="996"/>
    </row>
    <row r="8" spans="1:252" ht="21" customHeight="1">
      <c r="A8" s="980"/>
      <c r="B8" s="981"/>
      <c r="C8" s="120" t="s">
        <v>314</v>
      </c>
      <c r="D8" s="120" t="s">
        <v>313</v>
      </c>
      <c r="E8" s="120" t="s">
        <v>314</v>
      </c>
      <c r="F8" s="120" t="s">
        <v>313</v>
      </c>
      <c r="G8" s="120" t="s">
        <v>314</v>
      </c>
      <c r="H8" s="120" t="s">
        <v>313</v>
      </c>
      <c r="I8" s="995"/>
      <c r="J8" s="996"/>
    </row>
    <row r="9" spans="1:252" ht="21" customHeight="1">
      <c r="A9" s="966"/>
      <c r="B9" s="967"/>
      <c r="C9" s="121" t="s">
        <v>312</v>
      </c>
      <c r="D9" s="121" t="s">
        <v>311</v>
      </c>
      <c r="E9" s="121" t="s">
        <v>312</v>
      </c>
      <c r="F9" s="121" t="s">
        <v>311</v>
      </c>
      <c r="G9" s="121" t="s">
        <v>312</v>
      </c>
      <c r="H9" s="121" t="s">
        <v>311</v>
      </c>
      <c r="I9" s="997"/>
      <c r="J9" s="998"/>
    </row>
    <row r="10" spans="1:252" ht="29.25" customHeight="1" thickBot="1">
      <c r="A10" s="978" t="s">
        <v>1149</v>
      </c>
      <c r="B10" s="754" t="s">
        <v>10</v>
      </c>
      <c r="C10" s="625">
        <v>3388</v>
      </c>
      <c r="D10" s="625">
        <v>391</v>
      </c>
      <c r="E10" s="625">
        <v>4674</v>
      </c>
      <c r="F10" s="625">
        <v>16469</v>
      </c>
      <c r="G10" s="625">
        <f>C10+E10</f>
        <v>8062</v>
      </c>
      <c r="H10" s="625">
        <f>D10+F10</f>
        <v>16860</v>
      </c>
      <c r="I10" s="58" t="s">
        <v>12</v>
      </c>
      <c r="J10" s="983" t="s">
        <v>888</v>
      </c>
    </row>
    <row r="11" spans="1:252" ht="29.25" customHeight="1" thickTop="1" thickBot="1">
      <c r="A11" s="979"/>
      <c r="B11" s="755" t="s">
        <v>11</v>
      </c>
      <c r="C11" s="543">
        <v>3810</v>
      </c>
      <c r="D11" s="543">
        <v>447</v>
      </c>
      <c r="E11" s="543">
        <v>4158</v>
      </c>
      <c r="F11" s="543">
        <v>15343</v>
      </c>
      <c r="G11" s="515">
        <f t="shared" ref="G11:G17" si="0">C11+E11</f>
        <v>7968</v>
      </c>
      <c r="H11" s="515">
        <f t="shared" ref="H11:H17" si="1">D11+F11</f>
        <v>15790</v>
      </c>
      <c r="I11" s="753" t="s">
        <v>13</v>
      </c>
      <c r="J11" s="984"/>
    </row>
    <row r="12" spans="1:252" ht="29.25" customHeight="1" thickTop="1" thickBot="1">
      <c r="A12" s="1000" t="s">
        <v>303</v>
      </c>
      <c r="B12" s="748" t="s">
        <v>10</v>
      </c>
      <c r="C12" s="498">
        <v>12375</v>
      </c>
      <c r="D12" s="498">
        <v>10147</v>
      </c>
      <c r="E12" s="498">
        <v>9043</v>
      </c>
      <c r="F12" s="498">
        <v>34638</v>
      </c>
      <c r="G12" s="517">
        <f t="shared" si="0"/>
        <v>21418</v>
      </c>
      <c r="H12" s="517">
        <f t="shared" si="1"/>
        <v>44785</v>
      </c>
      <c r="I12" s="752" t="s">
        <v>12</v>
      </c>
      <c r="J12" s="990" t="s">
        <v>239</v>
      </c>
    </row>
    <row r="13" spans="1:252" ht="29.25" customHeight="1" thickTop="1" thickBot="1">
      <c r="A13" s="1003"/>
      <c r="B13" s="748" t="s">
        <v>11</v>
      </c>
      <c r="C13" s="498">
        <v>14204</v>
      </c>
      <c r="D13" s="498">
        <v>10915</v>
      </c>
      <c r="E13" s="498">
        <v>6331</v>
      </c>
      <c r="F13" s="498">
        <v>31648</v>
      </c>
      <c r="G13" s="517">
        <f t="shared" si="0"/>
        <v>20535</v>
      </c>
      <c r="H13" s="517">
        <f t="shared" si="1"/>
        <v>42563</v>
      </c>
      <c r="I13" s="752" t="s">
        <v>13</v>
      </c>
      <c r="J13" s="990"/>
    </row>
    <row r="14" spans="1:252" ht="29.25" customHeight="1" thickTop="1" thickBot="1">
      <c r="A14" s="991" t="s">
        <v>947</v>
      </c>
      <c r="B14" s="755" t="s">
        <v>10</v>
      </c>
      <c r="C14" s="543">
        <v>6182</v>
      </c>
      <c r="D14" s="543">
        <v>5066</v>
      </c>
      <c r="E14" s="543">
        <v>2743</v>
      </c>
      <c r="F14" s="543">
        <v>11471</v>
      </c>
      <c r="G14" s="515">
        <f t="shared" si="0"/>
        <v>8925</v>
      </c>
      <c r="H14" s="515">
        <f t="shared" si="1"/>
        <v>16537</v>
      </c>
      <c r="I14" s="753" t="s">
        <v>12</v>
      </c>
      <c r="J14" s="999" t="s">
        <v>240</v>
      </c>
    </row>
    <row r="15" spans="1:252" ht="29.25" customHeight="1" thickTop="1" thickBot="1">
      <c r="A15" s="991"/>
      <c r="B15" s="755" t="s">
        <v>11</v>
      </c>
      <c r="C15" s="543">
        <v>7015</v>
      </c>
      <c r="D15" s="543">
        <v>5308</v>
      </c>
      <c r="E15" s="543">
        <v>1744</v>
      </c>
      <c r="F15" s="543">
        <v>10364</v>
      </c>
      <c r="G15" s="515">
        <f t="shared" si="0"/>
        <v>8759</v>
      </c>
      <c r="H15" s="515">
        <f t="shared" si="1"/>
        <v>15672</v>
      </c>
      <c r="I15" s="753" t="s">
        <v>13</v>
      </c>
      <c r="J15" s="999"/>
    </row>
    <row r="16" spans="1:252" ht="29.25" customHeight="1" thickTop="1" thickBot="1">
      <c r="A16" s="1000" t="s">
        <v>908</v>
      </c>
      <c r="B16" s="748" t="s">
        <v>10</v>
      </c>
      <c r="C16" s="498">
        <v>6186</v>
      </c>
      <c r="D16" s="498">
        <v>4845</v>
      </c>
      <c r="E16" s="498">
        <v>1777</v>
      </c>
      <c r="F16" s="498">
        <v>7745</v>
      </c>
      <c r="G16" s="517">
        <f t="shared" si="0"/>
        <v>7963</v>
      </c>
      <c r="H16" s="517">
        <f t="shared" si="1"/>
        <v>12590</v>
      </c>
      <c r="I16" s="752" t="s">
        <v>12</v>
      </c>
      <c r="J16" s="990" t="s">
        <v>909</v>
      </c>
    </row>
    <row r="17" spans="1:20" ht="29.25" customHeight="1" thickTop="1">
      <c r="A17" s="1001"/>
      <c r="B17" s="757" t="s">
        <v>11</v>
      </c>
      <c r="C17" s="544">
        <v>7090</v>
      </c>
      <c r="D17" s="544">
        <v>4872</v>
      </c>
      <c r="E17" s="544">
        <v>1007</v>
      </c>
      <c r="F17" s="544">
        <v>7028</v>
      </c>
      <c r="G17" s="544">
        <f t="shared" si="0"/>
        <v>8097</v>
      </c>
      <c r="H17" s="544">
        <f t="shared" si="1"/>
        <v>11900</v>
      </c>
      <c r="I17" s="613" t="s">
        <v>13</v>
      </c>
      <c r="J17" s="1002"/>
    </row>
    <row r="18" spans="1:20" ht="20.100000000000001" customHeight="1" thickBot="1">
      <c r="A18" s="978" t="s">
        <v>8</v>
      </c>
      <c r="B18" s="754" t="s">
        <v>10</v>
      </c>
      <c r="C18" s="545">
        <f>SUM(C10+C12+C14+C16)</f>
        <v>28131</v>
      </c>
      <c r="D18" s="545">
        <f t="shared" ref="D18:H18" si="2">SUM(D10+D12+D14+D16)</f>
        <v>20449</v>
      </c>
      <c r="E18" s="545">
        <f t="shared" si="2"/>
        <v>18237</v>
      </c>
      <c r="F18" s="545">
        <f t="shared" si="2"/>
        <v>70323</v>
      </c>
      <c r="G18" s="545">
        <f t="shared" si="2"/>
        <v>46368</v>
      </c>
      <c r="H18" s="545">
        <f t="shared" si="2"/>
        <v>90772</v>
      </c>
      <c r="I18" s="749" t="s">
        <v>12</v>
      </c>
      <c r="J18" s="987" t="s">
        <v>9</v>
      </c>
    </row>
    <row r="19" spans="1:20" ht="20.100000000000001" customHeight="1" thickTop="1" thickBot="1">
      <c r="A19" s="991"/>
      <c r="B19" s="755" t="s">
        <v>11</v>
      </c>
      <c r="C19" s="546">
        <f>SUM(C11+C13+C15+C17)</f>
        <v>32119</v>
      </c>
      <c r="D19" s="546">
        <f t="shared" ref="D19:H19" si="3">SUM(D11+D13+D15+D17)</f>
        <v>21542</v>
      </c>
      <c r="E19" s="546">
        <f t="shared" si="3"/>
        <v>13240</v>
      </c>
      <c r="F19" s="546">
        <f t="shared" si="3"/>
        <v>64383</v>
      </c>
      <c r="G19" s="546">
        <f t="shared" si="3"/>
        <v>45359</v>
      </c>
      <c r="H19" s="546">
        <f t="shared" si="3"/>
        <v>85925</v>
      </c>
      <c r="I19" s="750" t="s">
        <v>13</v>
      </c>
      <c r="J19" s="988"/>
    </row>
    <row r="20" spans="1:20" ht="20.100000000000001" customHeight="1" thickTop="1">
      <c r="A20" s="992"/>
      <c r="B20" s="756" t="s">
        <v>8</v>
      </c>
      <c r="C20" s="547">
        <f>C18+C19</f>
        <v>60250</v>
      </c>
      <c r="D20" s="547">
        <f t="shared" ref="D20:H20" si="4">D18+D19</f>
        <v>41991</v>
      </c>
      <c r="E20" s="547">
        <f t="shared" si="4"/>
        <v>31477</v>
      </c>
      <c r="F20" s="547">
        <f t="shared" si="4"/>
        <v>134706</v>
      </c>
      <c r="G20" s="547">
        <f t="shared" si="4"/>
        <v>91727</v>
      </c>
      <c r="H20" s="547">
        <f t="shared" si="4"/>
        <v>176697</v>
      </c>
      <c r="I20" s="751" t="s">
        <v>9</v>
      </c>
      <c r="J20" s="989"/>
    </row>
    <row r="21" spans="1:20">
      <c r="A21" s="294" t="s">
        <v>886</v>
      </c>
      <c r="B21" s="332"/>
      <c r="C21" s="333"/>
      <c r="D21" s="333"/>
      <c r="E21" s="333"/>
      <c r="F21" s="334"/>
      <c r="G21" s="334"/>
      <c r="H21" s="334"/>
      <c r="J21" s="297" t="s">
        <v>887</v>
      </c>
      <c r="K21" s="104"/>
      <c r="L21" s="104"/>
    </row>
    <row r="22" spans="1:20" ht="12.75">
      <c r="A22" s="294" t="s">
        <v>1059</v>
      </c>
      <c r="B22" s="296"/>
      <c r="C22" s="91"/>
      <c r="D22" s="91"/>
      <c r="E22" s="91"/>
      <c r="F22" s="91"/>
      <c r="G22" s="91"/>
      <c r="H22" s="91"/>
      <c r="J22" s="297" t="s">
        <v>1060</v>
      </c>
      <c r="T22" s="297"/>
    </row>
    <row r="23" spans="1:20">
      <c r="A23" s="294" t="s">
        <v>281</v>
      </c>
      <c r="J23" s="298" t="s">
        <v>280</v>
      </c>
      <c r="Q23" s="917"/>
      <c r="R23" s="917"/>
      <c r="S23" s="96"/>
      <c r="T23" s="96"/>
    </row>
    <row r="24" spans="1:20">
      <c r="Q24" s="977"/>
      <c r="R24" s="977"/>
      <c r="S24" s="98"/>
      <c r="T24" s="98"/>
    </row>
    <row r="25" spans="1:20" ht="13.5" customHeight="1">
      <c r="A25" s="95" t="s">
        <v>310</v>
      </c>
      <c r="C25" s="335"/>
      <c r="D25" s="335"/>
      <c r="E25" s="335"/>
      <c r="G25" s="335"/>
      <c r="H25" s="95"/>
      <c r="I25" s="336"/>
      <c r="L25" s="96"/>
      <c r="M25" s="96"/>
      <c r="N25" s="96"/>
      <c r="O25" s="96"/>
      <c r="P25" s="96"/>
      <c r="Q25" s="977"/>
      <c r="R25" s="977"/>
      <c r="S25" s="98"/>
      <c r="T25" s="98"/>
    </row>
    <row r="26" spans="1:20" ht="45" customHeight="1">
      <c r="B26" s="304"/>
      <c r="C26" s="608" t="s">
        <v>914</v>
      </c>
      <c r="D26" s="337"/>
      <c r="E26" s="122" t="s">
        <v>302</v>
      </c>
      <c r="J26" s="98"/>
      <c r="K26" s="98"/>
      <c r="L26" s="98"/>
      <c r="M26" s="98"/>
      <c r="N26" s="98"/>
      <c r="O26" s="98"/>
      <c r="P26" s="98"/>
      <c r="Q26" s="98"/>
    </row>
    <row r="27" spans="1:20" ht="45" customHeight="1">
      <c r="B27" s="304"/>
      <c r="C27" s="337" t="s">
        <v>307</v>
      </c>
      <c r="D27" s="337" t="s">
        <v>306</v>
      </c>
      <c r="E27" s="122" t="s">
        <v>307</v>
      </c>
      <c r="F27" s="122" t="s">
        <v>306</v>
      </c>
      <c r="H27" s="95"/>
      <c r="J27" s="122"/>
      <c r="K27" s="122"/>
      <c r="L27" s="122"/>
      <c r="M27" s="122"/>
      <c r="N27" s="122"/>
      <c r="O27" s="122"/>
      <c r="P27" s="122"/>
      <c r="Q27" s="122"/>
      <c r="R27" s="122"/>
    </row>
    <row r="28" spans="1:20">
      <c r="B28" s="121" t="s">
        <v>676</v>
      </c>
      <c r="C28" s="305">
        <f>C18</f>
        <v>28131</v>
      </c>
      <c r="D28" s="122">
        <f t="shared" ref="D28:F29" si="5">D18</f>
        <v>20449</v>
      </c>
      <c r="E28" s="122">
        <f t="shared" si="5"/>
        <v>18237</v>
      </c>
      <c r="F28" s="122">
        <f t="shared" si="5"/>
        <v>70323</v>
      </c>
      <c r="H28" s="95"/>
      <c r="J28" s="122"/>
      <c r="K28" s="122"/>
      <c r="L28" s="122"/>
      <c r="M28" s="122"/>
      <c r="N28" s="122"/>
      <c r="O28" s="122"/>
      <c r="P28" s="122"/>
      <c r="Q28" s="122"/>
      <c r="R28" s="122"/>
    </row>
    <row r="29" spans="1:20">
      <c r="B29" s="91" t="s">
        <v>677</v>
      </c>
      <c r="C29" s="305">
        <f>C19</f>
        <v>32119</v>
      </c>
      <c r="D29" s="122">
        <f t="shared" si="5"/>
        <v>21542</v>
      </c>
      <c r="E29" s="122">
        <f t="shared" si="5"/>
        <v>13240</v>
      </c>
      <c r="F29" s="122">
        <f t="shared" si="5"/>
        <v>64383</v>
      </c>
      <c r="H29" s="95"/>
      <c r="J29" s="122"/>
      <c r="K29" s="122"/>
      <c r="L29" s="122"/>
      <c r="M29" s="122"/>
      <c r="N29" s="122"/>
      <c r="O29" s="122"/>
      <c r="P29" s="122"/>
      <c r="Q29" s="122"/>
      <c r="R29" s="122"/>
    </row>
    <row r="30" spans="1:20">
      <c r="H30" s="95"/>
      <c r="J30" s="122"/>
      <c r="K30" s="122"/>
      <c r="L30" s="122"/>
      <c r="M30" s="122"/>
      <c r="N30" s="122"/>
      <c r="O30" s="122"/>
      <c r="P30" s="122"/>
      <c r="Q30" s="122"/>
      <c r="R30" s="122"/>
    </row>
    <row r="31" spans="1:20">
      <c r="A31" s="95" t="s">
        <v>309</v>
      </c>
      <c r="H31" s="95"/>
      <c r="J31" s="122"/>
      <c r="K31" s="122"/>
      <c r="L31" s="122"/>
      <c r="M31" s="122"/>
      <c r="N31" s="122"/>
      <c r="O31" s="122"/>
      <c r="P31" s="122"/>
      <c r="Q31" s="122"/>
      <c r="R31" s="122"/>
    </row>
    <row r="32" spans="1:20" ht="25.5">
      <c r="C32" s="122" t="s">
        <v>308</v>
      </c>
      <c r="E32" s="489" t="s">
        <v>1005</v>
      </c>
      <c r="G32" s="489" t="s">
        <v>705</v>
      </c>
      <c r="H32" s="95"/>
      <c r="I32" s="976"/>
      <c r="J32" s="977"/>
      <c r="K32" s="977"/>
      <c r="L32" s="977"/>
      <c r="M32" s="977"/>
      <c r="N32" s="977"/>
      <c r="O32" s="977"/>
      <c r="P32" s="977"/>
      <c r="Q32" s="977"/>
      <c r="R32" s="122"/>
    </row>
    <row r="33" spans="2:18">
      <c r="C33" s="122" t="s">
        <v>307</v>
      </c>
      <c r="D33" s="122" t="s">
        <v>306</v>
      </c>
      <c r="E33" s="122" t="s">
        <v>307</v>
      </c>
      <c r="F33" s="122" t="s">
        <v>306</v>
      </c>
      <c r="G33" s="122" t="s">
        <v>307</v>
      </c>
      <c r="H33" s="95" t="s">
        <v>306</v>
      </c>
      <c r="I33" s="976"/>
      <c r="J33" s="96"/>
      <c r="K33" s="96"/>
      <c r="L33" s="96"/>
      <c r="M33" s="96"/>
      <c r="N33" s="96"/>
      <c r="O33" s="96"/>
      <c r="P33" s="96"/>
      <c r="Q33" s="96"/>
      <c r="R33" s="122"/>
    </row>
    <row r="34" spans="2:18" ht="15.75">
      <c r="B34" s="91" t="s">
        <v>676</v>
      </c>
      <c r="C34" s="305">
        <f>G12</f>
        <v>21418</v>
      </c>
      <c r="D34" s="122">
        <f>H12</f>
        <v>44785</v>
      </c>
      <c r="E34" s="122">
        <f>G14</f>
        <v>8925</v>
      </c>
      <c r="F34" s="122">
        <f>H14</f>
        <v>16537</v>
      </c>
      <c r="G34" s="122">
        <f>G16</f>
        <v>7963</v>
      </c>
      <c r="H34" s="95">
        <f>H16</f>
        <v>12590</v>
      </c>
      <c r="I34" s="338"/>
      <c r="J34" s="122"/>
      <c r="K34" s="122"/>
      <c r="L34" s="122"/>
      <c r="M34" s="122"/>
      <c r="N34" s="122"/>
      <c r="O34" s="122"/>
      <c r="P34" s="122"/>
      <c r="Q34" s="122"/>
      <c r="R34" s="122"/>
    </row>
    <row r="35" spans="2:18" ht="15.75">
      <c r="B35" s="91" t="s">
        <v>1002</v>
      </c>
      <c r="C35" s="305">
        <f>G13</f>
        <v>20535</v>
      </c>
      <c r="D35" s="122">
        <f>H13</f>
        <v>42563</v>
      </c>
      <c r="E35" s="122">
        <f>G15</f>
        <v>8759</v>
      </c>
      <c r="F35" s="122">
        <f>H15</f>
        <v>15672</v>
      </c>
      <c r="G35" s="122">
        <f>G17</f>
        <v>8097</v>
      </c>
      <c r="H35" s="95">
        <f>H17</f>
        <v>11900</v>
      </c>
      <c r="I35" s="338"/>
      <c r="J35" s="122"/>
      <c r="K35" s="122"/>
      <c r="L35" s="122"/>
      <c r="M35" s="122"/>
      <c r="N35" s="122"/>
      <c r="O35" s="122"/>
      <c r="P35" s="122"/>
      <c r="Q35" s="122"/>
      <c r="R35" s="122"/>
    </row>
  </sheetData>
  <mergeCells count="66">
    <mergeCell ref="A18:A20"/>
    <mergeCell ref="A14:A15"/>
    <mergeCell ref="J18:J20"/>
    <mergeCell ref="A12:A13"/>
    <mergeCell ref="C7:D7"/>
    <mergeCell ref="J10:J11"/>
    <mergeCell ref="I6:J9"/>
    <mergeCell ref="E6:F6"/>
    <mergeCell ref="G6:H6"/>
    <mergeCell ref="A1:J1"/>
    <mergeCell ref="A2:J2"/>
    <mergeCell ref="C6:D6"/>
    <mergeCell ref="A10:A11"/>
    <mergeCell ref="A6:B9"/>
    <mergeCell ref="E7:F7"/>
    <mergeCell ref="A3:J3"/>
    <mergeCell ref="CQ2:DD2"/>
    <mergeCell ref="Y2:AL2"/>
    <mergeCell ref="K2:X2"/>
    <mergeCell ref="AM2:AZ2"/>
    <mergeCell ref="BA2:BN2"/>
    <mergeCell ref="BO2:CB2"/>
    <mergeCell ref="CC2:CP2"/>
    <mergeCell ref="FW2:GJ2"/>
    <mergeCell ref="HM2:HZ2"/>
    <mergeCell ref="GK2:GX2"/>
    <mergeCell ref="GY2:HL2"/>
    <mergeCell ref="DS2:EF2"/>
    <mergeCell ref="IO2:IR2"/>
    <mergeCell ref="DE4:DR4"/>
    <mergeCell ref="IO4:IR4"/>
    <mergeCell ref="FI4:FV4"/>
    <mergeCell ref="FW4:GJ4"/>
    <mergeCell ref="GK4:GX4"/>
    <mergeCell ref="GY4:HL4"/>
    <mergeCell ref="DE2:DR2"/>
    <mergeCell ref="DS4:EF4"/>
    <mergeCell ref="EG4:ET4"/>
    <mergeCell ref="IA4:IN4"/>
    <mergeCell ref="HM4:HZ4"/>
    <mergeCell ref="IA2:IN2"/>
    <mergeCell ref="EG2:ET2"/>
    <mergeCell ref="EU2:FH2"/>
    <mergeCell ref="FI2:FV2"/>
    <mergeCell ref="AM4:AZ4"/>
    <mergeCell ref="J12:J13"/>
    <mergeCell ref="G7:H7"/>
    <mergeCell ref="J14:J15"/>
    <mergeCell ref="J16:J17"/>
    <mergeCell ref="A4:J4"/>
    <mergeCell ref="K4:X4"/>
    <mergeCell ref="Y4:AL4"/>
    <mergeCell ref="A16:A17"/>
    <mergeCell ref="BA4:BN4"/>
    <mergeCell ref="BO4:CB4"/>
    <mergeCell ref="CC4:CP4"/>
    <mergeCell ref="EU4:FH4"/>
    <mergeCell ref="CQ4:DD4"/>
    <mergeCell ref="Q23:R23"/>
    <mergeCell ref="Q24:R24"/>
    <mergeCell ref="Q25:R25"/>
    <mergeCell ref="I32:I33"/>
    <mergeCell ref="J32:K32"/>
    <mergeCell ref="L32:M32"/>
    <mergeCell ref="N32:O32"/>
    <mergeCell ref="P32:Q32"/>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rightToLeft="1" view="pageBreakPreview" zoomScaleNormal="100" zoomScaleSheetLayoutView="100" workbookViewId="0">
      <selection activeCell="F16" sqref="F16"/>
    </sheetView>
  </sheetViews>
  <sheetFormatPr defaultRowHeight="12.75"/>
  <cols>
    <col min="1" max="1" width="12.28515625" customWidth="1"/>
    <col min="2" max="2" width="11.7109375" customWidth="1"/>
    <col min="3" max="11" width="8.5703125" customWidth="1"/>
    <col min="12" max="12" width="8.85546875" customWidth="1"/>
    <col min="13" max="13" width="9.28515625" customWidth="1"/>
    <col min="14" max="14" width="8.28515625" customWidth="1"/>
    <col min="15" max="15" width="12.28515625" customWidth="1"/>
  </cols>
  <sheetData>
    <row r="1" spans="1:15" ht="20.25">
      <c r="A1" s="1005" t="s">
        <v>809</v>
      </c>
      <c r="B1" s="1005"/>
      <c r="C1" s="1005"/>
      <c r="D1" s="1005"/>
      <c r="E1" s="1005"/>
      <c r="F1" s="1005"/>
      <c r="G1" s="1005"/>
      <c r="H1" s="1005"/>
      <c r="I1" s="1005"/>
      <c r="J1" s="1005"/>
      <c r="K1" s="1005"/>
      <c r="L1" s="1005"/>
      <c r="M1" s="1005"/>
      <c r="N1" s="1005"/>
      <c r="O1" s="1005"/>
    </row>
    <row r="2" spans="1:15" ht="20.25">
      <c r="A2" s="1006" t="s">
        <v>1160</v>
      </c>
      <c r="B2" s="1006"/>
      <c r="C2" s="1006"/>
      <c r="D2" s="1006"/>
      <c r="E2" s="1006"/>
      <c r="F2" s="1006"/>
      <c r="G2" s="1006"/>
      <c r="H2" s="1006"/>
      <c r="I2" s="1006"/>
      <c r="J2" s="1006"/>
      <c r="K2" s="1006"/>
      <c r="L2" s="1006"/>
      <c r="M2" s="1006"/>
      <c r="N2" s="1006"/>
      <c r="O2" s="1006"/>
    </row>
    <row r="3" spans="1:15" ht="20.25" customHeight="1">
      <c r="A3" s="1004" t="s">
        <v>1117</v>
      </c>
      <c r="B3" s="1004"/>
      <c r="C3" s="1004"/>
      <c r="D3" s="1004"/>
      <c r="E3" s="1004"/>
      <c r="F3" s="1004"/>
      <c r="G3" s="1004"/>
      <c r="H3" s="1004"/>
      <c r="I3" s="1004"/>
      <c r="J3" s="1004"/>
      <c r="K3" s="1004"/>
      <c r="L3" s="1004"/>
      <c r="M3" s="1004"/>
      <c r="N3" s="1004"/>
      <c r="O3" s="1004"/>
    </row>
    <row r="4" spans="1:15" ht="15.75">
      <c r="A4" s="1004" t="s">
        <v>1157</v>
      </c>
      <c r="B4" s="1004"/>
      <c r="C4" s="1004"/>
      <c r="D4" s="1004"/>
      <c r="E4" s="1004"/>
      <c r="F4" s="1004"/>
      <c r="G4" s="1004"/>
      <c r="H4" s="1004"/>
      <c r="I4" s="1004"/>
      <c r="J4" s="1004"/>
      <c r="K4" s="1004"/>
      <c r="L4" s="1004"/>
      <c r="M4" s="1004"/>
      <c r="N4" s="1004"/>
      <c r="O4" s="1004"/>
    </row>
    <row r="5" spans="1:15" ht="15.75">
      <c r="A5" s="810" t="s">
        <v>1334</v>
      </c>
      <c r="B5" s="811"/>
      <c r="C5" s="811"/>
      <c r="D5" s="811"/>
      <c r="E5" s="811"/>
      <c r="F5" s="811"/>
      <c r="G5" s="811"/>
      <c r="H5" s="811"/>
      <c r="I5" s="812"/>
      <c r="J5" s="813"/>
      <c r="K5" s="813"/>
      <c r="L5" s="813"/>
      <c r="M5" s="813"/>
      <c r="N5" s="814"/>
      <c r="O5" s="815" t="s">
        <v>1335</v>
      </c>
    </row>
    <row r="6" spans="1:15">
      <c r="A6" s="1027" t="s">
        <v>789</v>
      </c>
      <c r="B6" s="1028"/>
      <c r="C6" s="1033" t="s">
        <v>906</v>
      </c>
      <c r="D6" s="1033"/>
      <c r="E6" s="1033"/>
      <c r="F6" s="1034"/>
      <c r="G6" s="1035" t="s">
        <v>788</v>
      </c>
      <c r="H6" s="1033"/>
      <c r="I6" s="1033"/>
      <c r="J6" s="1033"/>
      <c r="K6" s="1036" t="s">
        <v>8</v>
      </c>
      <c r="L6" s="1037"/>
      <c r="M6" s="1040" t="s">
        <v>276</v>
      </c>
      <c r="N6" s="1007" t="s">
        <v>787</v>
      </c>
      <c r="O6" s="1008"/>
    </row>
    <row r="7" spans="1:15">
      <c r="A7" s="1029"/>
      <c r="B7" s="1030"/>
      <c r="C7" s="1013" t="s">
        <v>907</v>
      </c>
      <c r="D7" s="1013"/>
      <c r="E7" s="1013"/>
      <c r="F7" s="1014"/>
      <c r="G7" s="1015" t="s">
        <v>786</v>
      </c>
      <c r="H7" s="1013"/>
      <c r="I7" s="1013"/>
      <c r="J7" s="1013"/>
      <c r="K7" s="1038"/>
      <c r="L7" s="1039"/>
      <c r="M7" s="1041"/>
      <c r="N7" s="1009"/>
      <c r="O7" s="1010"/>
    </row>
    <row r="8" spans="1:15">
      <c r="A8" s="1029"/>
      <c r="B8" s="1030"/>
      <c r="C8" s="1026" t="s">
        <v>314</v>
      </c>
      <c r="D8" s="1021"/>
      <c r="E8" s="1020" t="s">
        <v>785</v>
      </c>
      <c r="F8" s="1021"/>
      <c r="G8" s="1020" t="s">
        <v>314</v>
      </c>
      <c r="H8" s="1021"/>
      <c r="I8" s="1020" t="s">
        <v>785</v>
      </c>
      <c r="J8" s="1021"/>
      <c r="K8" s="1022" t="s">
        <v>9</v>
      </c>
      <c r="L8" s="1023"/>
      <c r="M8" s="1041"/>
      <c r="N8" s="1009"/>
      <c r="O8" s="1010"/>
    </row>
    <row r="9" spans="1:15">
      <c r="A9" s="1029"/>
      <c r="B9" s="1030"/>
      <c r="C9" s="969" t="s">
        <v>312</v>
      </c>
      <c r="D9" s="1024"/>
      <c r="E9" s="1025" t="s">
        <v>784</v>
      </c>
      <c r="F9" s="1024"/>
      <c r="G9" s="1025" t="s">
        <v>312</v>
      </c>
      <c r="H9" s="1024"/>
      <c r="I9" s="1025" t="s">
        <v>784</v>
      </c>
      <c r="J9" s="1024"/>
      <c r="K9" s="1022"/>
      <c r="L9" s="1023"/>
      <c r="M9" s="1041"/>
      <c r="N9" s="1009"/>
      <c r="O9" s="1010"/>
    </row>
    <row r="10" spans="1:15" ht="25.5">
      <c r="A10" s="1031"/>
      <c r="B10" s="1032"/>
      <c r="C10" s="626" t="s">
        <v>288</v>
      </c>
      <c r="D10" s="709" t="s">
        <v>782</v>
      </c>
      <c r="E10" s="709" t="s">
        <v>254</v>
      </c>
      <c r="F10" s="709" t="s">
        <v>783</v>
      </c>
      <c r="G10" s="709" t="s">
        <v>254</v>
      </c>
      <c r="H10" s="709" t="s">
        <v>783</v>
      </c>
      <c r="I10" s="709" t="s">
        <v>288</v>
      </c>
      <c r="J10" s="499" t="s">
        <v>782</v>
      </c>
      <c r="K10" s="508" t="s">
        <v>288</v>
      </c>
      <c r="L10" s="508" t="s">
        <v>782</v>
      </c>
      <c r="M10" s="1042"/>
      <c r="N10" s="1011"/>
      <c r="O10" s="1012"/>
    </row>
    <row r="11" spans="1:15" s="117" customFormat="1" ht="15.75" customHeight="1">
      <c r="A11" s="716" t="s">
        <v>1152</v>
      </c>
      <c r="B11" s="509"/>
      <c r="C11" s="510">
        <v>3388</v>
      </c>
      <c r="D11" s="510">
        <v>3810</v>
      </c>
      <c r="E11" s="510">
        <v>391</v>
      </c>
      <c r="F11" s="510">
        <v>447</v>
      </c>
      <c r="G11" s="510">
        <v>4674</v>
      </c>
      <c r="H11" s="510">
        <v>4158</v>
      </c>
      <c r="I11" s="510">
        <v>16469</v>
      </c>
      <c r="J11" s="510">
        <v>15343</v>
      </c>
      <c r="K11" s="511">
        <f>C11+E11+G11+I11</f>
        <v>24922</v>
      </c>
      <c r="L11" s="511">
        <f>D11+F11+H11+J11</f>
        <v>23758</v>
      </c>
      <c r="M11" s="511">
        <f t="shared" ref="M11:M30" si="0">SUM(K11:L11)</f>
        <v>48680</v>
      </c>
      <c r="N11" s="511"/>
      <c r="O11" s="717" t="s">
        <v>891</v>
      </c>
    </row>
    <row r="12" spans="1:15" s="485" customFormat="1" ht="15.75" customHeight="1">
      <c r="A12" s="718" t="s">
        <v>781</v>
      </c>
      <c r="B12" s="513"/>
      <c r="C12" s="512">
        <f>SUM(C13:C18)</f>
        <v>12375</v>
      </c>
      <c r="D12" s="512">
        <f t="shared" ref="D12:M12" si="1">SUM(D13:D18)</f>
        <v>14204</v>
      </c>
      <c r="E12" s="512">
        <f t="shared" si="1"/>
        <v>10147</v>
      </c>
      <c r="F12" s="512">
        <f t="shared" si="1"/>
        <v>10915</v>
      </c>
      <c r="G12" s="512">
        <f t="shared" si="1"/>
        <v>9043</v>
      </c>
      <c r="H12" s="512">
        <f t="shared" si="1"/>
        <v>6331</v>
      </c>
      <c r="I12" s="512">
        <f t="shared" si="1"/>
        <v>34638</v>
      </c>
      <c r="J12" s="512">
        <f t="shared" si="1"/>
        <v>31648</v>
      </c>
      <c r="K12" s="512">
        <f t="shared" si="1"/>
        <v>66203</v>
      </c>
      <c r="L12" s="512">
        <f t="shared" si="1"/>
        <v>63098</v>
      </c>
      <c r="M12" s="512">
        <f t="shared" si="1"/>
        <v>129301</v>
      </c>
      <c r="N12" s="522"/>
      <c r="O12" s="719" t="s">
        <v>3</v>
      </c>
    </row>
    <row r="13" spans="1:15" ht="15.75" customHeight="1" thickBot="1">
      <c r="A13" s="627"/>
      <c r="B13" s="628" t="s">
        <v>14</v>
      </c>
      <c r="C13" s="629">
        <v>2066</v>
      </c>
      <c r="D13" s="629">
        <v>2410</v>
      </c>
      <c r="E13" s="629">
        <v>1749</v>
      </c>
      <c r="F13" s="629">
        <v>1953</v>
      </c>
      <c r="G13" s="629">
        <v>1809</v>
      </c>
      <c r="H13" s="629">
        <v>1413</v>
      </c>
      <c r="I13" s="629">
        <v>7424</v>
      </c>
      <c r="J13" s="629">
        <v>6837</v>
      </c>
      <c r="K13" s="629">
        <f>SUM(C13+E13+G13+I13)</f>
        <v>13048</v>
      </c>
      <c r="L13" s="629">
        <f>SUM(D13+F13+H13+J13)</f>
        <v>12613</v>
      </c>
      <c r="M13" s="629">
        <f t="shared" si="0"/>
        <v>25661</v>
      </c>
      <c r="N13" s="630" t="s">
        <v>769</v>
      </c>
      <c r="O13" s="631"/>
    </row>
    <row r="14" spans="1:15" ht="15.75" customHeight="1" thickTop="1" thickBot="1">
      <c r="A14" s="710"/>
      <c r="B14" s="87" t="s">
        <v>15</v>
      </c>
      <c r="C14" s="517">
        <v>1981</v>
      </c>
      <c r="D14" s="517">
        <v>2362</v>
      </c>
      <c r="E14" s="517">
        <v>1709</v>
      </c>
      <c r="F14" s="517">
        <v>1767</v>
      </c>
      <c r="G14" s="517">
        <v>1739</v>
      </c>
      <c r="H14" s="517">
        <v>1212</v>
      </c>
      <c r="I14" s="517">
        <v>6549</v>
      </c>
      <c r="J14" s="517">
        <v>5918</v>
      </c>
      <c r="K14" s="517">
        <f>C14+E14+G14+I14</f>
        <v>11978</v>
      </c>
      <c r="L14" s="517">
        <f>D14+F14+H14+J14</f>
        <v>11259</v>
      </c>
      <c r="M14" s="517">
        <f t="shared" si="0"/>
        <v>23237</v>
      </c>
      <c r="N14" s="27" t="s">
        <v>774</v>
      </c>
      <c r="O14" s="632"/>
    </row>
    <row r="15" spans="1:15" ht="15.75" customHeight="1" thickTop="1" thickBot="1">
      <c r="A15" s="633"/>
      <c r="B15" s="506" t="s">
        <v>16</v>
      </c>
      <c r="C15" s="516">
        <v>1964</v>
      </c>
      <c r="D15" s="516">
        <v>2349</v>
      </c>
      <c r="E15" s="516">
        <v>1665</v>
      </c>
      <c r="F15" s="516">
        <v>1883</v>
      </c>
      <c r="G15" s="516">
        <v>1604</v>
      </c>
      <c r="H15" s="516">
        <v>1129</v>
      </c>
      <c r="I15" s="516">
        <v>5629</v>
      </c>
      <c r="J15" s="516">
        <v>5175</v>
      </c>
      <c r="K15" s="516">
        <f>SUM(C15+E15+G15+I15)</f>
        <v>10862</v>
      </c>
      <c r="L15" s="516">
        <f>SUM(D15+F15+H15+J15)</f>
        <v>10536</v>
      </c>
      <c r="M15" s="516">
        <f t="shared" si="0"/>
        <v>21398</v>
      </c>
      <c r="N15" s="507" t="s">
        <v>766</v>
      </c>
      <c r="O15" s="634"/>
    </row>
    <row r="16" spans="1:15" ht="15.75" customHeight="1" thickTop="1" thickBot="1">
      <c r="A16" s="710"/>
      <c r="B16" s="87" t="s">
        <v>780</v>
      </c>
      <c r="C16" s="517">
        <v>2184</v>
      </c>
      <c r="D16" s="517">
        <v>2476</v>
      </c>
      <c r="E16" s="517">
        <v>1716</v>
      </c>
      <c r="F16" s="517">
        <v>1799</v>
      </c>
      <c r="G16" s="517">
        <v>1440</v>
      </c>
      <c r="H16" s="517">
        <v>968</v>
      </c>
      <c r="I16" s="517">
        <v>5297</v>
      </c>
      <c r="J16" s="517">
        <v>4854</v>
      </c>
      <c r="K16" s="517">
        <f>C16+E16+G16+I16</f>
        <v>10637</v>
      </c>
      <c r="L16" s="517">
        <f>D16+F16+H16+J16</f>
        <v>10097</v>
      </c>
      <c r="M16" s="517">
        <f t="shared" si="0"/>
        <v>20734</v>
      </c>
      <c r="N16" s="27" t="s">
        <v>779</v>
      </c>
      <c r="O16" s="632"/>
    </row>
    <row r="17" spans="1:15" ht="15.75" customHeight="1" thickTop="1" thickBot="1">
      <c r="A17" s="633"/>
      <c r="B17" s="506" t="s">
        <v>778</v>
      </c>
      <c r="C17" s="516">
        <v>2172</v>
      </c>
      <c r="D17" s="516">
        <v>2391</v>
      </c>
      <c r="E17" s="516">
        <v>1744</v>
      </c>
      <c r="F17" s="516">
        <v>1806</v>
      </c>
      <c r="G17" s="516">
        <v>1324</v>
      </c>
      <c r="H17" s="516">
        <v>864</v>
      </c>
      <c r="I17" s="516">
        <v>5039</v>
      </c>
      <c r="J17" s="516">
        <v>4599</v>
      </c>
      <c r="K17" s="516">
        <f>SUM(C17+E17+G17+I17)</f>
        <v>10279</v>
      </c>
      <c r="L17" s="516">
        <f>SUM(D17+F17+H17+J17)</f>
        <v>9660</v>
      </c>
      <c r="M17" s="516">
        <f t="shared" si="0"/>
        <v>19939</v>
      </c>
      <c r="N17" s="507" t="s">
        <v>777</v>
      </c>
      <c r="O17" s="634"/>
    </row>
    <row r="18" spans="1:15" ht="15.75" customHeight="1" thickTop="1">
      <c r="A18" s="635"/>
      <c r="B18" s="636" t="s">
        <v>776</v>
      </c>
      <c r="C18" s="637">
        <v>2008</v>
      </c>
      <c r="D18" s="637">
        <v>2216</v>
      </c>
      <c r="E18" s="637">
        <v>1564</v>
      </c>
      <c r="F18" s="637">
        <v>1707</v>
      </c>
      <c r="G18" s="637">
        <v>1127</v>
      </c>
      <c r="H18" s="637">
        <v>745</v>
      </c>
      <c r="I18" s="637">
        <v>4700</v>
      </c>
      <c r="J18" s="637">
        <v>4265</v>
      </c>
      <c r="K18" s="637">
        <f t="shared" ref="K18:L20" si="2">C18+E18+G18+I18</f>
        <v>9399</v>
      </c>
      <c r="L18" s="637">
        <f t="shared" si="2"/>
        <v>8933</v>
      </c>
      <c r="M18" s="637">
        <f t="shared" si="0"/>
        <v>18332</v>
      </c>
      <c r="N18" s="638" t="s">
        <v>775</v>
      </c>
      <c r="O18" s="639"/>
    </row>
    <row r="19" spans="1:15" s="117" customFormat="1" ht="15.75" customHeight="1">
      <c r="A19" s="716" t="s">
        <v>947</v>
      </c>
      <c r="B19" s="509"/>
      <c r="C19" s="510">
        <f>SUM(C20:C22)</f>
        <v>6182</v>
      </c>
      <c r="D19" s="510">
        <f t="shared" ref="D19:M19" si="3">SUM(D20:D22)</f>
        <v>7015</v>
      </c>
      <c r="E19" s="510">
        <f t="shared" si="3"/>
        <v>5066</v>
      </c>
      <c r="F19" s="510">
        <f t="shared" si="3"/>
        <v>5308</v>
      </c>
      <c r="G19" s="510">
        <f t="shared" si="3"/>
        <v>2743</v>
      </c>
      <c r="H19" s="510">
        <f t="shared" si="3"/>
        <v>1744</v>
      </c>
      <c r="I19" s="510">
        <f t="shared" si="3"/>
        <v>11471</v>
      </c>
      <c r="J19" s="510">
        <f t="shared" si="3"/>
        <v>10364</v>
      </c>
      <c r="K19" s="510">
        <f t="shared" si="3"/>
        <v>25462</v>
      </c>
      <c r="L19" s="510">
        <f t="shared" si="3"/>
        <v>24431</v>
      </c>
      <c r="M19" s="510">
        <f t="shared" si="3"/>
        <v>49893</v>
      </c>
      <c r="N19" s="511"/>
      <c r="O19" s="717" t="s">
        <v>4</v>
      </c>
    </row>
    <row r="20" spans="1:15" ht="15.75" customHeight="1" thickBot="1">
      <c r="A20" s="640"/>
      <c r="B20" s="641" t="s">
        <v>14</v>
      </c>
      <c r="C20" s="642">
        <v>2154</v>
      </c>
      <c r="D20" s="642">
        <v>2481</v>
      </c>
      <c r="E20" s="642">
        <v>1811</v>
      </c>
      <c r="F20" s="642">
        <v>1950</v>
      </c>
      <c r="G20" s="642">
        <v>1034</v>
      </c>
      <c r="H20" s="642">
        <v>692</v>
      </c>
      <c r="I20" s="642">
        <v>4131</v>
      </c>
      <c r="J20" s="642">
        <v>3831</v>
      </c>
      <c r="K20" s="642">
        <f t="shared" si="2"/>
        <v>9130</v>
      </c>
      <c r="L20" s="642">
        <f t="shared" si="2"/>
        <v>8954</v>
      </c>
      <c r="M20" s="642">
        <f t="shared" si="0"/>
        <v>18084</v>
      </c>
      <c r="N20" s="643" t="s">
        <v>769</v>
      </c>
      <c r="O20" s="644"/>
    </row>
    <row r="21" spans="1:15" ht="15.75" customHeight="1" thickTop="1" thickBot="1">
      <c r="A21" s="633"/>
      <c r="B21" s="506" t="s">
        <v>15</v>
      </c>
      <c r="C21" s="516">
        <v>2024</v>
      </c>
      <c r="D21" s="516">
        <v>2354</v>
      </c>
      <c r="E21" s="516">
        <v>1653</v>
      </c>
      <c r="F21" s="516">
        <v>1774</v>
      </c>
      <c r="G21" s="516">
        <v>918</v>
      </c>
      <c r="H21" s="516">
        <v>589</v>
      </c>
      <c r="I21" s="516">
        <v>3851</v>
      </c>
      <c r="J21" s="516">
        <v>3515</v>
      </c>
      <c r="K21" s="516">
        <f>SUM(C21+E21+G21+I21)</f>
        <v>8446</v>
      </c>
      <c r="L21" s="516">
        <f>SUM(D21+F21+H21+J21)</f>
        <v>8232</v>
      </c>
      <c r="M21" s="516">
        <f t="shared" si="0"/>
        <v>16678</v>
      </c>
      <c r="N21" s="507" t="s">
        <v>774</v>
      </c>
      <c r="O21" s="634"/>
    </row>
    <row r="22" spans="1:15" ht="15.75" customHeight="1" thickTop="1">
      <c r="A22" s="635"/>
      <c r="B22" s="636" t="s">
        <v>16</v>
      </c>
      <c r="C22" s="637">
        <v>2004</v>
      </c>
      <c r="D22" s="637">
        <v>2180</v>
      </c>
      <c r="E22" s="637">
        <v>1602</v>
      </c>
      <c r="F22" s="637">
        <v>1584</v>
      </c>
      <c r="G22" s="637">
        <v>791</v>
      </c>
      <c r="H22" s="637">
        <v>463</v>
      </c>
      <c r="I22" s="637">
        <v>3489</v>
      </c>
      <c r="J22" s="637">
        <v>3018</v>
      </c>
      <c r="K22" s="637">
        <f>C22+E22+G22+I22</f>
        <v>7886</v>
      </c>
      <c r="L22" s="637">
        <f>D22+F22+H22+J22</f>
        <v>7245</v>
      </c>
      <c r="M22" s="637">
        <f t="shared" si="0"/>
        <v>15131</v>
      </c>
      <c r="N22" s="638" t="s">
        <v>766</v>
      </c>
      <c r="O22" s="639"/>
    </row>
    <row r="23" spans="1:15" s="521" customFormat="1" ht="15.75" customHeight="1">
      <c r="A23" s="720" t="s">
        <v>773</v>
      </c>
      <c r="B23" s="518"/>
      <c r="C23" s="519">
        <f>SUM(C24:C26)</f>
        <v>5561</v>
      </c>
      <c r="D23" s="519">
        <f t="shared" ref="D23:M23" si="4">SUM(D24:D26)</f>
        <v>7090</v>
      </c>
      <c r="E23" s="519">
        <f t="shared" si="4"/>
        <v>4805</v>
      </c>
      <c r="F23" s="519">
        <f t="shared" si="4"/>
        <v>4872</v>
      </c>
      <c r="G23" s="519">
        <f t="shared" si="4"/>
        <v>1777</v>
      </c>
      <c r="H23" s="519">
        <f t="shared" si="4"/>
        <v>1007</v>
      </c>
      <c r="I23" s="519">
        <f t="shared" si="4"/>
        <v>7745</v>
      </c>
      <c r="J23" s="519">
        <f t="shared" si="4"/>
        <v>7028</v>
      </c>
      <c r="K23" s="519">
        <f t="shared" si="4"/>
        <v>19888</v>
      </c>
      <c r="L23" s="519">
        <f t="shared" si="4"/>
        <v>19997</v>
      </c>
      <c r="M23" s="519">
        <f t="shared" si="4"/>
        <v>39885</v>
      </c>
      <c r="N23" s="520"/>
      <c r="O23" s="721" t="s">
        <v>6</v>
      </c>
    </row>
    <row r="24" spans="1:15" ht="15.75" customHeight="1" thickBot="1">
      <c r="A24" s="640"/>
      <c r="B24" s="641" t="s">
        <v>14</v>
      </c>
      <c r="C24" s="642">
        <v>1985</v>
      </c>
      <c r="D24" s="642">
        <v>2463</v>
      </c>
      <c r="E24" s="642">
        <v>1735</v>
      </c>
      <c r="F24" s="642">
        <v>1614</v>
      </c>
      <c r="G24" s="642">
        <v>684</v>
      </c>
      <c r="H24" s="642">
        <v>390</v>
      </c>
      <c r="I24" s="642">
        <v>2888</v>
      </c>
      <c r="J24" s="642">
        <v>2735</v>
      </c>
      <c r="K24" s="642">
        <f>C24+E24+G24+I24</f>
        <v>7292</v>
      </c>
      <c r="L24" s="642">
        <f>D24+F24+H24+J24</f>
        <v>7202</v>
      </c>
      <c r="M24" s="642">
        <f t="shared" si="0"/>
        <v>14494</v>
      </c>
      <c r="N24" s="643" t="s">
        <v>769</v>
      </c>
      <c r="O24" s="644"/>
    </row>
    <row r="25" spans="1:15" ht="15.75" customHeight="1" thickTop="1" thickBot="1">
      <c r="A25" s="633"/>
      <c r="B25" s="506" t="s">
        <v>768</v>
      </c>
      <c r="C25" s="516">
        <v>1825</v>
      </c>
      <c r="D25" s="516">
        <v>2471</v>
      </c>
      <c r="E25" s="516">
        <v>1526</v>
      </c>
      <c r="F25" s="516">
        <v>1638</v>
      </c>
      <c r="G25" s="516">
        <v>607</v>
      </c>
      <c r="H25" s="516">
        <v>330</v>
      </c>
      <c r="I25" s="516">
        <v>2503</v>
      </c>
      <c r="J25" s="516">
        <v>2269</v>
      </c>
      <c r="K25" s="516">
        <f>SUM(C25+E25+G25+I25)</f>
        <v>6461</v>
      </c>
      <c r="L25" s="516">
        <f>SUM(D25+F25+H25+J25)</f>
        <v>6708</v>
      </c>
      <c r="M25" s="516">
        <f t="shared" si="0"/>
        <v>13169</v>
      </c>
      <c r="N25" s="507" t="s">
        <v>767</v>
      </c>
      <c r="O25" s="634"/>
    </row>
    <row r="26" spans="1:15" ht="15.75" customHeight="1" thickTop="1">
      <c r="A26" s="635"/>
      <c r="B26" s="636" t="s">
        <v>772</v>
      </c>
      <c r="C26" s="637">
        <v>1751</v>
      </c>
      <c r="D26" s="637">
        <v>2156</v>
      </c>
      <c r="E26" s="637">
        <v>1544</v>
      </c>
      <c r="F26" s="637">
        <v>1620</v>
      </c>
      <c r="G26" s="637">
        <v>486</v>
      </c>
      <c r="H26" s="637">
        <v>287</v>
      </c>
      <c r="I26" s="637">
        <v>2354</v>
      </c>
      <c r="J26" s="637">
        <v>2024</v>
      </c>
      <c r="K26" s="637">
        <f>C26+E26+G26+I26</f>
        <v>6135</v>
      </c>
      <c r="L26" s="637">
        <f>D26+F26+H26+J26</f>
        <v>6087</v>
      </c>
      <c r="M26" s="637">
        <f t="shared" si="0"/>
        <v>12222</v>
      </c>
      <c r="N26" s="638" t="s">
        <v>771</v>
      </c>
      <c r="O26" s="639"/>
    </row>
    <row r="27" spans="1:15" s="521" customFormat="1" ht="15.75" customHeight="1">
      <c r="A27" s="720" t="s">
        <v>638</v>
      </c>
      <c r="B27" s="518"/>
      <c r="C27" s="519">
        <f>SUM(C28:C30)</f>
        <v>625</v>
      </c>
      <c r="D27" s="519">
        <f t="shared" ref="D27:M27" si="5">SUM(D28:D30)</f>
        <v>0</v>
      </c>
      <c r="E27" s="519">
        <f t="shared" si="5"/>
        <v>40</v>
      </c>
      <c r="F27" s="519">
        <f t="shared" si="5"/>
        <v>0</v>
      </c>
      <c r="G27" s="519">
        <f t="shared" si="5"/>
        <v>0</v>
      </c>
      <c r="H27" s="519">
        <f t="shared" si="5"/>
        <v>0</v>
      </c>
      <c r="I27" s="519">
        <f t="shared" si="5"/>
        <v>0</v>
      </c>
      <c r="J27" s="519">
        <f t="shared" si="5"/>
        <v>0</v>
      </c>
      <c r="K27" s="519">
        <f t="shared" si="5"/>
        <v>665</v>
      </c>
      <c r="L27" s="519">
        <f t="shared" si="5"/>
        <v>0</v>
      </c>
      <c r="M27" s="519">
        <f t="shared" si="5"/>
        <v>665</v>
      </c>
      <c r="N27" s="520"/>
      <c r="O27" s="721" t="s">
        <v>770</v>
      </c>
    </row>
    <row r="28" spans="1:15" ht="15.75" customHeight="1" thickBot="1">
      <c r="A28" s="640"/>
      <c r="B28" s="641" t="s">
        <v>14</v>
      </c>
      <c r="C28" s="642">
        <v>257</v>
      </c>
      <c r="D28" s="642">
        <v>0</v>
      </c>
      <c r="E28" s="642">
        <v>16</v>
      </c>
      <c r="F28" s="642">
        <v>0</v>
      </c>
      <c r="G28" s="642">
        <v>0</v>
      </c>
      <c r="H28" s="642">
        <v>0</v>
      </c>
      <c r="I28" s="642">
        <v>0</v>
      </c>
      <c r="J28" s="642">
        <v>0</v>
      </c>
      <c r="K28" s="642">
        <f>C28+E28+G28+I28</f>
        <v>273</v>
      </c>
      <c r="L28" s="642">
        <f>D28+F28+H28+J28</f>
        <v>0</v>
      </c>
      <c r="M28" s="642">
        <f t="shared" si="0"/>
        <v>273</v>
      </c>
      <c r="N28" s="643" t="s">
        <v>769</v>
      </c>
      <c r="O28" s="644"/>
    </row>
    <row r="29" spans="1:15" ht="15.75" customHeight="1" thickTop="1" thickBot="1">
      <c r="A29" s="633"/>
      <c r="B29" s="506" t="s">
        <v>768</v>
      </c>
      <c r="C29" s="516">
        <v>188</v>
      </c>
      <c r="D29" s="516">
        <v>0</v>
      </c>
      <c r="E29" s="516">
        <v>9</v>
      </c>
      <c r="F29" s="516">
        <v>0</v>
      </c>
      <c r="G29" s="516">
        <v>0</v>
      </c>
      <c r="H29" s="516">
        <v>0</v>
      </c>
      <c r="I29" s="516">
        <v>0</v>
      </c>
      <c r="J29" s="516">
        <v>0</v>
      </c>
      <c r="K29" s="516">
        <f t="shared" ref="K29:K30" si="6">C29+E29+G29+I29</f>
        <v>197</v>
      </c>
      <c r="L29" s="516">
        <f>SUM(D29+F29+H29+J29)</f>
        <v>0</v>
      </c>
      <c r="M29" s="516">
        <f t="shared" si="0"/>
        <v>197</v>
      </c>
      <c r="N29" s="507" t="s">
        <v>767</v>
      </c>
      <c r="O29" s="634"/>
    </row>
    <row r="30" spans="1:15" ht="15.75" customHeight="1" thickTop="1">
      <c r="A30" s="635"/>
      <c r="B30" s="636" t="s">
        <v>16</v>
      </c>
      <c r="C30" s="637">
        <v>180</v>
      </c>
      <c r="D30" s="637">
        <v>0</v>
      </c>
      <c r="E30" s="637">
        <v>15</v>
      </c>
      <c r="F30" s="637">
        <v>0</v>
      </c>
      <c r="G30" s="637">
        <v>0</v>
      </c>
      <c r="H30" s="637">
        <v>0</v>
      </c>
      <c r="I30" s="637">
        <v>0</v>
      </c>
      <c r="J30" s="637">
        <v>0</v>
      </c>
      <c r="K30" s="771">
        <f t="shared" si="6"/>
        <v>195</v>
      </c>
      <c r="L30" s="637">
        <f>D30+F30+H30+J30</f>
        <v>0</v>
      </c>
      <c r="M30" s="637">
        <f t="shared" si="0"/>
        <v>195</v>
      </c>
      <c r="N30" s="638" t="s">
        <v>766</v>
      </c>
      <c r="O30" s="639"/>
    </row>
    <row r="31" spans="1:15" ht="15.75" customHeight="1">
      <c r="A31" s="1016" t="s">
        <v>17</v>
      </c>
      <c r="B31" s="1017"/>
      <c r="C31" s="519">
        <f>SUM(C11+C12+C19+C23+C27)</f>
        <v>28131</v>
      </c>
      <c r="D31" s="519">
        <f t="shared" ref="D31:M31" si="7">SUM(D11+D12+D19+D23+D27)</f>
        <v>32119</v>
      </c>
      <c r="E31" s="519">
        <f t="shared" si="7"/>
        <v>20449</v>
      </c>
      <c r="F31" s="519">
        <f t="shared" si="7"/>
        <v>21542</v>
      </c>
      <c r="G31" s="519">
        <f t="shared" si="7"/>
        <v>18237</v>
      </c>
      <c r="H31" s="519">
        <f t="shared" si="7"/>
        <v>13240</v>
      </c>
      <c r="I31" s="519">
        <f t="shared" si="7"/>
        <v>70323</v>
      </c>
      <c r="J31" s="519">
        <f t="shared" si="7"/>
        <v>64383</v>
      </c>
      <c r="K31" s="519">
        <f t="shared" si="7"/>
        <v>137140</v>
      </c>
      <c r="L31" s="519">
        <f t="shared" si="7"/>
        <v>131284</v>
      </c>
      <c r="M31" s="519">
        <f t="shared" si="7"/>
        <v>268424</v>
      </c>
      <c r="N31" s="1018" t="s">
        <v>18</v>
      </c>
      <c r="O31" s="1019"/>
    </row>
    <row r="32" spans="1:15">
      <c r="A32" s="294" t="s">
        <v>1061</v>
      </c>
      <c r="B32" s="91"/>
      <c r="C32" s="91"/>
      <c r="D32" s="91"/>
      <c r="E32" s="91"/>
      <c r="F32" s="91"/>
      <c r="G32" s="91"/>
      <c r="H32" s="91"/>
      <c r="I32" s="91"/>
      <c r="J32" s="91"/>
      <c r="K32" s="91"/>
      <c r="L32" s="91"/>
      <c r="M32" s="91"/>
      <c r="N32" s="123"/>
      <c r="O32" s="297" t="s">
        <v>1060</v>
      </c>
    </row>
    <row r="33" spans="1:15">
      <c r="A33" s="294" t="s">
        <v>892</v>
      </c>
      <c r="O33" s="297" t="s">
        <v>885</v>
      </c>
    </row>
  </sheetData>
  <mergeCells count="23">
    <mergeCell ref="A31:B31"/>
    <mergeCell ref="N31:O31"/>
    <mergeCell ref="G8:H8"/>
    <mergeCell ref="I8:J8"/>
    <mergeCell ref="K8:L9"/>
    <mergeCell ref="C9:D9"/>
    <mergeCell ref="E9:F9"/>
    <mergeCell ref="G9:H9"/>
    <mergeCell ref="I9:J9"/>
    <mergeCell ref="C8:D8"/>
    <mergeCell ref="E8:F8"/>
    <mergeCell ref="A6:B10"/>
    <mergeCell ref="C6:F6"/>
    <mergeCell ref="G6:J6"/>
    <mergeCell ref="K6:L7"/>
    <mergeCell ref="M6:M10"/>
    <mergeCell ref="A3:O3"/>
    <mergeCell ref="A4:O4"/>
    <mergeCell ref="A1:O1"/>
    <mergeCell ref="A2:O2"/>
    <mergeCell ref="N6:O10"/>
    <mergeCell ref="C7:F7"/>
    <mergeCell ref="G7:J7"/>
  </mergeCells>
  <printOptions horizontalCentered="1" verticalCentered="1"/>
  <pageMargins left="0" right="0" top="0" bottom="0" header="0" footer="0"/>
  <pageSetup paperSize="9" scale="9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rightToLeft="1" view="pageBreakPreview" zoomScaleNormal="100" zoomScaleSheetLayoutView="100" workbookViewId="0">
      <selection activeCell="L10" sqref="L10"/>
    </sheetView>
  </sheetViews>
  <sheetFormatPr defaultRowHeight="12.75"/>
  <cols>
    <col min="1" max="1" width="25.28515625" style="91" customWidth="1"/>
    <col min="2" max="9" width="8.28515625" style="91" bestFit="1" customWidth="1"/>
    <col min="10" max="10" width="5.7109375" style="91" bestFit="1" customWidth="1"/>
    <col min="11" max="11" width="7.5703125" style="91" customWidth="1"/>
    <col min="12" max="12" width="29.28515625" style="91" customWidth="1"/>
    <col min="13" max="13" width="20.42578125" style="91" customWidth="1"/>
    <col min="14" max="16384" width="9.140625" style="117"/>
  </cols>
  <sheetData>
    <row r="1" spans="1:13" s="118" customFormat="1" ht="20.25">
      <c r="A1" s="909" t="s">
        <v>1062</v>
      </c>
      <c r="B1" s="909"/>
      <c r="C1" s="909"/>
      <c r="D1" s="909"/>
      <c r="E1" s="909"/>
      <c r="F1" s="909"/>
      <c r="G1" s="909"/>
      <c r="H1" s="909"/>
      <c r="I1" s="909"/>
      <c r="J1" s="909"/>
      <c r="K1" s="909"/>
      <c r="L1" s="909"/>
      <c r="M1" s="135"/>
    </row>
    <row r="2" spans="1:13" s="137" customFormat="1" ht="20.25">
      <c r="A2" s="914" t="s">
        <v>1160</v>
      </c>
      <c r="B2" s="914"/>
      <c r="C2" s="914"/>
      <c r="D2" s="914"/>
      <c r="E2" s="914"/>
      <c r="F2" s="914"/>
      <c r="G2" s="914"/>
      <c r="H2" s="914"/>
      <c r="I2" s="914"/>
      <c r="J2" s="914"/>
      <c r="K2" s="914"/>
      <c r="L2" s="914"/>
      <c r="M2" s="135"/>
    </row>
    <row r="3" spans="1:13" ht="20.100000000000001" customHeight="1">
      <c r="A3" s="1044" t="s">
        <v>1118</v>
      </c>
      <c r="B3" s="1044"/>
      <c r="C3" s="1044"/>
      <c r="D3" s="1044"/>
      <c r="E3" s="1044"/>
      <c r="F3" s="1044"/>
      <c r="G3" s="1044"/>
      <c r="H3" s="1044"/>
      <c r="I3" s="1044"/>
      <c r="J3" s="1044"/>
      <c r="K3" s="1044"/>
      <c r="L3" s="1044"/>
      <c r="M3" s="132"/>
    </row>
    <row r="4" spans="1:13" ht="15.75">
      <c r="A4" s="923" t="s">
        <v>1157</v>
      </c>
      <c r="B4" s="923"/>
      <c r="C4" s="923"/>
      <c r="D4" s="923"/>
      <c r="E4" s="923"/>
      <c r="F4" s="923"/>
      <c r="G4" s="923"/>
      <c r="H4" s="923"/>
      <c r="I4" s="923"/>
      <c r="J4" s="923"/>
      <c r="K4" s="923"/>
      <c r="L4" s="923"/>
      <c r="M4" s="132"/>
    </row>
    <row r="5" spans="1:13" ht="15.75">
      <c r="A5" s="14" t="s">
        <v>1336</v>
      </c>
      <c r="B5" s="133"/>
      <c r="C5" s="133"/>
      <c r="D5" s="133"/>
      <c r="E5" s="133"/>
      <c r="F5" s="133"/>
      <c r="G5" s="133"/>
      <c r="H5" s="133"/>
      <c r="I5" s="133"/>
      <c r="J5" s="133"/>
      <c r="K5" s="133"/>
      <c r="L5" s="18" t="s">
        <v>1337</v>
      </c>
      <c r="M5" s="117"/>
    </row>
    <row r="6" spans="1:13" s="293" customFormat="1" ht="41.25" customHeight="1">
      <c r="A6" s="1045" t="s">
        <v>513</v>
      </c>
      <c r="B6" s="1043" t="s">
        <v>1063</v>
      </c>
      <c r="C6" s="1043"/>
      <c r="D6" s="1043" t="s">
        <v>515</v>
      </c>
      <c r="E6" s="1043"/>
      <c r="F6" s="1043" t="s">
        <v>948</v>
      </c>
      <c r="G6" s="1043"/>
      <c r="H6" s="1043" t="s">
        <v>810</v>
      </c>
      <c r="I6" s="1043"/>
      <c r="J6" s="1043" t="s">
        <v>514</v>
      </c>
      <c r="K6" s="1043"/>
      <c r="L6" s="1048" t="s">
        <v>557</v>
      </c>
    </row>
    <row r="7" spans="1:13" s="293" customFormat="1">
      <c r="A7" s="1046"/>
      <c r="B7" s="84" t="s">
        <v>10</v>
      </c>
      <c r="C7" s="84" t="s">
        <v>11</v>
      </c>
      <c r="D7" s="84" t="s">
        <v>10</v>
      </c>
      <c r="E7" s="84" t="s">
        <v>11</v>
      </c>
      <c r="F7" s="84" t="s">
        <v>10</v>
      </c>
      <c r="G7" s="84" t="s">
        <v>11</v>
      </c>
      <c r="H7" s="84" t="s">
        <v>10</v>
      </c>
      <c r="I7" s="84" t="s">
        <v>11</v>
      </c>
      <c r="J7" s="84" t="s">
        <v>10</v>
      </c>
      <c r="K7" s="84" t="s">
        <v>11</v>
      </c>
      <c r="L7" s="1049"/>
    </row>
    <row r="8" spans="1:13" s="293" customFormat="1">
      <c r="A8" s="1047"/>
      <c r="B8" s="590" t="s">
        <v>12</v>
      </c>
      <c r="C8" s="590" t="s">
        <v>13</v>
      </c>
      <c r="D8" s="589" t="s">
        <v>12</v>
      </c>
      <c r="E8" s="589" t="s">
        <v>13</v>
      </c>
      <c r="F8" s="589" t="s">
        <v>12</v>
      </c>
      <c r="G8" s="589" t="s">
        <v>13</v>
      </c>
      <c r="H8" s="589" t="s">
        <v>12</v>
      </c>
      <c r="I8" s="589" t="s">
        <v>13</v>
      </c>
      <c r="J8" s="589" t="s">
        <v>12</v>
      </c>
      <c r="K8" s="589" t="s">
        <v>13</v>
      </c>
      <c r="L8" s="1050"/>
    </row>
    <row r="9" spans="1:13" ht="15.75" customHeight="1" thickBot="1">
      <c r="A9" s="130" t="s">
        <v>323</v>
      </c>
      <c r="B9" s="213">
        <v>1091</v>
      </c>
      <c r="C9" s="199">
        <v>957</v>
      </c>
      <c r="D9" s="199">
        <v>0</v>
      </c>
      <c r="E9" s="199">
        <v>0</v>
      </c>
      <c r="F9" s="199">
        <v>0</v>
      </c>
      <c r="G9" s="199">
        <v>0</v>
      </c>
      <c r="H9" s="199">
        <v>0</v>
      </c>
      <c r="I9" s="199">
        <v>0</v>
      </c>
      <c r="J9" s="199">
        <v>0</v>
      </c>
      <c r="K9" s="199">
        <v>0</v>
      </c>
      <c r="L9" s="725" t="s">
        <v>323</v>
      </c>
      <c r="M9" s="117"/>
    </row>
    <row r="10" spans="1:13" ht="16.5" customHeight="1" thickTop="1" thickBot="1">
      <c r="A10" s="339">
        <v>3</v>
      </c>
      <c r="B10" s="214">
        <v>6659</v>
      </c>
      <c r="C10" s="200">
        <v>6364</v>
      </c>
      <c r="D10" s="200">
        <v>0</v>
      </c>
      <c r="E10" s="200">
        <v>0</v>
      </c>
      <c r="F10" s="200">
        <v>0</v>
      </c>
      <c r="G10" s="200">
        <v>0</v>
      </c>
      <c r="H10" s="200">
        <v>0</v>
      </c>
      <c r="I10" s="200">
        <v>0</v>
      </c>
      <c r="J10" s="200">
        <v>0</v>
      </c>
      <c r="K10" s="200">
        <v>0</v>
      </c>
      <c r="L10" s="726">
        <v>3</v>
      </c>
      <c r="M10" s="117"/>
    </row>
    <row r="11" spans="1:13" ht="16.5" customHeight="1" thickTop="1" thickBot="1">
      <c r="A11" s="340">
        <v>4</v>
      </c>
      <c r="B11" s="215">
        <v>11098</v>
      </c>
      <c r="C11" s="201">
        <v>10684</v>
      </c>
      <c r="D11" s="201">
        <v>47</v>
      </c>
      <c r="E11" s="201">
        <v>64</v>
      </c>
      <c r="F11" s="201">
        <v>0</v>
      </c>
      <c r="G11" s="201">
        <v>0</v>
      </c>
      <c r="H11" s="201">
        <v>0</v>
      </c>
      <c r="I11" s="201">
        <v>0</v>
      </c>
      <c r="J11" s="201">
        <v>0</v>
      </c>
      <c r="K11" s="201">
        <v>0</v>
      </c>
      <c r="L11" s="727">
        <v>4</v>
      </c>
      <c r="M11" s="117"/>
    </row>
    <row r="12" spans="1:13" ht="16.5" customHeight="1" thickTop="1" thickBot="1">
      <c r="A12" s="339">
        <v>5</v>
      </c>
      <c r="B12" s="214">
        <v>5773</v>
      </c>
      <c r="C12" s="200">
        <v>5546</v>
      </c>
      <c r="D12" s="200">
        <v>5117</v>
      </c>
      <c r="E12" s="200">
        <v>4924</v>
      </c>
      <c r="F12" s="200">
        <v>0</v>
      </c>
      <c r="G12" s="200">
        <v>0</v>
      </c>
      <c r="H12" s="200">
        <v>0</v>
      </c>
      <c r="I12" s="200">
        <v>0</v>
      </c>
      <c r="J12" s="200">
        <v>0</v>
      </c>
      <c r="K12" s="200">
        <v>0</v>
      </c>
      <c r="L12" s="726">
        <v>5</v>
      </c>
      <c r="M12" s="117"/>
    </row>
    <row r="13" spans="1:13" ht="16.5" customHeight="1" thickTop="1" thickBot="1">
      <c r="A13" s="340">
        <v>6</v>
      </c>
      <c r="B13" s="215">
        <v>272</v>
      </c>
      <c r="C13" s="201">
        <v>184</v>
      </c>
      <c r="D13" s="201">
        <v>11609</v>
      </c>
      <c r="E13" s="201">
        <v>11294</v>
      </c>
      <c r="F13" s="201">
        <v>0</v>
      </c>
      <c r="G13" s="201">
        <v>0</v>
      </c>
      <c r="H13" s="201">
        <v>0</v>
      </c>
      <c r="I13" s="201">
        <v>0</v>
      </c>
      <c r="J13" s="201">
        <v>0</v>
      </c>
      <c r="K13" s="201">
        <v>0</v>
      </c>
      <c r="L13" s="727">
        <v>6</v>
      </c>
      <c r="M13" s="117"/>
    </row>
    <row r="14" spans="1:13" ht="16.5" customHeight="1" thickTop="1" thickBot="1">
      <c r="A14" s="339">
        <v>7</v>
      </c>
      <c r="B14" s="214">
        <v>29</v>
      </c>
      <c r="C14" s="200">
        <v>23</v>
      </c>
      <c r="D14" s="200">
        <v>11195</v>
      </c>
      <c r="E14" s="200">
        <v>10640</v>
      </c>
      <c r="F14" s="200">
        <v>0</v>
      </c>
      <c r="G14" s="200">
        <v>0</v>
      </c>
      <c r="H14" s="200">
        <v>0</v>
      </c>
      <c r="I14" s="200">
        <v>0</v>
      </c>
      <c r="J14" s="200">
        <v>0</v>
      </c>
      <c r="K14" s="200">
        <v>0</v>
      </c>
      <c r="L14" s="726">
        <v>7</v>
      </c>
      <c r="M14" s="117"/>
    </row>
    <row r="15" spans="1:13" ht="16.5" customHeight="1" thickTop="1" thickBot="1">
      <c r="A15" s="340">
        <v>8</v>
      </c>
      <c r="B15" s="215">
        <v>0</v>
      </c>
      <c r="C15" s="201">
        <v>0</v>
      </c>
      <c r="D15" s="201">
        <v>10325</v>
      </c>
      <c r="E15" s="201">
        <v>10194</v>
      </c>
      <c r="F15" s="201">
        <v>0</v>
      </c>
      <c r="G15" s="201">
        <v>0</v>
      </c>
      <c r="H15" s="201">
        <v>0</v>
      </c>
      <c r="I15" s="201">
        <v>0</v>
      </c>
      <c r="J15" s="201">
        <v>0</v>
      </c>
      <c r="K15" s="201">
        <v>0</v>
      </c>
      <c r="L15" s="727">
        <v>8</v>
      </c>
      <c r="M15" s="117"/>
    </row>
    <row r="16" spans="1:13" ht="16.5" customHeight="1" thickTop="1" thickBot="1">
      <c r="A16" s="339">
        <v>9</v>
      </c>
      <c r="B16" s="214">
        <v>0</v>
      </c>
      <c r="C16" s="200">
        <v>0</v>
      </c>
      <c r="D16" s="200">
        <v>10231</v>
      </c>
      <c r="E16" s="200">
        <v>9698</v>
      </c>
      <c r="F16" s="200">
        <v>0</v>
      </c>
      <c r="G16" s="200">
        <v>0</v>
      </c>
      <c r="H16" s="200">
        <v>0</v>
      </c>
      <c r="I16" s="200">
        <v>0</v>
      </c>
      <c r="J16" s="200">
        <v>0</v>
      </c>
      <c r="K16" s="200">
        <v>0</v>
      </c>
      <c r="L16" s="726">
        <v>9</v>
      </c>
      <c r="M16" s="117"/>
    </row>
    <row r="17" spans="1:13" ht="16.5" customHeight="1" thickTop="1" thickBot="1">
      <c r="A17" s="340">
        <v>10</v>
      </c>
      <c r="B17" s="201">
        <v>0</v>
      </c>
      <c r="C17" s="201">
        <v>0</v>
      </c>
      <c r="D17" s="201">
        <v>9707</v>
      </c>
      <c r="E17" s="201">
        <v>9202</v>
      </c>
      <c r="F17" s="201">
        <v>29</v>
      </c>
      <c r="G17" s="201">
        <v>32</v>
      </c>
      <c r="H17" s="201">
        <v>0</v>
      </c>
      <c r="I17" s="201">
        <v>0</v>
      </c>
      <c r="J17" s="201">
        <v>0</v>
      </c>
      <c r="K17" s="201">
        <v>0</v>
      </c>
      <c r="L17" s="727">
        <v>10</v>
      </c>
      <c r="M17" s="117"/>
    </row>
    <row r="18" spans="1:13" ht="16.5" customHeight="1" thickTop="1" thickBot="1">
      <c r="A18" s="339">
        <v>11</v>
      </c>
      <c r="B18" s="200">
        <v>0</v>
      </c>
      <c r="C18" s="200">
        <v>0</v>
      </c>
      <c r="D18" s="200">
        <v>6521</v>
      </c>
      <c r="E18" s="200">
        <v>6062</v>
      </c>
      <c r="F18" s="200">
        <v>2718</v>
      </c>
      <c r="G18" s="200">
        <v>2870</v>
      </c>
      <c r="H18" s="200">
        <v>0</v>
      </c>
      <c r="I18" s="200">
        <v>0</v>
      </c>
      <c r="J18" s="200">
        <v>0</v>
      </c>
      <c r="K18" s="200">
        <v>0</v>
      </c>
      <c r="L18" s="726">
        <v>11</v>
      </c>
      <c r="M18" s="117"/>
    </row>
    <row r="19" spans="1:13" ht="16.5" customHeight="1" thickTop="1" thickBot="1">
      <c r="A19" s="340">
        <v>12</v>
      </c>
      <c r="B19" s="201">
        <v>0</v>
      </c>
      <c r="C19" s="201">
        <v>0</v>
      </c>
      <c r="D19" s="201">
        <v>1093</v>
      </c>
      <c r="E19" s="201">
        <v>790</v>
      </c>
      <c r="F19" s="201">
        <v>7487</v>
      </c>
      <c r="G19" s="201">
        <v>7463</v>
      </c>
      <c r="H19" s="201">
        <v>0</v>
      </c>
      <c r="I19" s="201">
        <v>0</v>
      </c>
      <c r="J19" s="201">
        <v>0</v>
      </c>
      <c r="K19" s="201">
        <v>0</v>
      </c>
      <c r="L19" s="727">
        <v>12</v>
      </c>
      <c r="M19" s="117"/>
    </row>
    <row r="20" spans="1:13" ht="16.5" customHeight="1" thickTop="1" thickBot="1">
      <c r="A20" s="339">
        <v>13</v>
      </c>
      <c r="B20" s="200">
        <v>0</v>
      </c>
      <c r="C20" s="200">
        <v>0</v>
      </c>
      <c r="D20" s="200">
        <v>250</v>
      </c>
      <c r="E20" s="200">
        <v>178</v>
      </c>
      <c r="F20" s="200">
        <v>8044</v>
      </c>
      <c r="G20" s="200">
        <v>7721</v>
      </c>
      <c r="H20" s="200">
        <v>0</v>
      </c>
      <c r="I20" s="200">
        <v>0</v>
      </c>
      <c r="J20" s="200">
        <v>0</v>
      </c>
      <c r="K20" s="200">
        <v>0</v>
      </c>
      <c r="L20" s="726">
        <v>13</v>
      </c>
      <c r="M20" s="117"/>
    </row>
    <row r="21" spans="1:13" ht="16.5" customHeight="1" thickTop="1" thickBot="1">
      <c r="A21" s="340">
        <v>14</v>
      </c>
      <c r="B21" s="201">
        <v>0</v>
      </c>
      <c r="C21" s="201">
        <v>0</v>
      </c>
      <c r="D21" s="201">
        <v>84</v>
      </c>
      <c r="E21" s="201">
        <v>43</v>
      </c>
      <c r="F21" s="201">
        <v>5333</v>
      </c>
      <c r="G21" s="201">
        <v>4972</v>
      </c>
      <c r="H21" s="201">
        <v>2240</v>
      </c>
      <c r="I21" s="201">
        <v>2407</v>
      </c>
      <c r="J21" s="201">
        <v>72</v>
      </c>
      <c r="K21" s="201">
        <v>0</v>
      </c>
      <c r="L21" s="727">
        <v>14</v>
      </c>
      <c r="M21" s="117"/>
    </row>
    <row r="22" spans="1:13" ht="16.5" customHeight="1" thickTop="1" thickBot="1">
      <c r="A22" s="339">
        <v>15</v>
      </c>
      <c r="B22" s="200">
        <v>0</v>
      </c>
      <c r="C22" s="200">
        <v>0</v>
      </c>
      <c r="D22" s="200">
        <v>24</v>
      </c>
      <c r="E22" s="200">
        <v>9</v>
      </c>
      <c r="F22" s="200">
        <v>1280</v>
      </c>
      <c r="G22" s="200">
        <v>975</v>
      </c>
      <c r="H22" s="200">
        <v>5794</v>
      </c>
      <c r="I22" s="200">
        <v>5880</v>
      </c>
      <c r="J22" s="200">
        <v>211</v>
      </c>
      <c r="K22" s="200">
        <v>0</v>
      </c>
      <c r="L22" s="726">
        <v>15</v>
      </c>
      <c r="M22" s="117"/>
    </row>
    <row r="23" spans="1:13" ht="16.5" customHeight="1" thickTop="1" thickBot="1">
      <c r="A23" s="340">
        <v>16</v>
      </c>
      <c r="B23" s="201">
        <v>0</v>
      </c>
      <c r="C23" s="201">
        <v>0</v>
      </c>
      <c r="D23" s="201">
        <v>0</v>
      </c>
      <c r="E23" s="201">
        <v>0</v>
      </c>
      <c r="F23" s="201">
        <v>412</v>
      </c>
      <c r="G23" s="201">
        <v>275</v>
      </c>
      <c r="H23" s="201">
        <v>6096</v>
      </c>
      <c r="I23" s="201">
        <v>5995</v>
      </c>
      <c r="J23" s="201">
        <v>218</v>
      </c>
      <c r="K23" s="201">
        <v>0</v>
      </c>
      <c r="L23" s="727">
        <v>16</v>
      </c>
      <c r="M23" s="117"/>
    </row>
    <row r="24" spans="1:13" ht="16.5" customHeight="1" thickTop="1" thickBot="1">
      <c r="A24" s="339">
        <v>17</v>
      </c>
      <c r="B24" s="200">
        <v>0</v>
      </c>
      <c r="C24" s="200">
        <v>0</v>
      </c>
      <c r="D24" s="200">
        <v>0</v>
      </c>
      <c r="E24" s="200">
        <v>0</v>
      </c>
      <c r="F24" s="200">
        <v>125</v>
      </c>
      <c r="G24" s="200">
        <v>91</v>
      </c>
      <c r="H24" s="200">
        <v>4232</v>
      </c>
      <c r="I24" s="200">
        <v>4131</v>
      </c>
      <c r="J24" s="200">
        <v>137</v>
      </c>
      <c r="K24" s="200">
        <v>0</v>
      </c>
      <c r="L24" s="726">
        <v>17</v>
      </c>
      <c r="M24" s="117"/>
    </row>
    <row r="25" spans="1:13" ht="16.5" customHeight="1" thickTop="1" thickBot="1">
      <c r="A25" s="340">
        <v>18</v>
      </c>
      <c r="B25" s="201">
        <v>0</v>
      </c>
      <c r="C25" s="201">
        <v>0</v>
      </c>
      <c r="D25" s="201">
        <v>0</v>
      </c>
      <c r="E25" s="201">
        <v>0</v>
      </c>
      <c r="F25" s="201">
        <v>34</v>
      </c>
      <c r="G25" s="201">
        <v>32</v>
      </c>
      <c r="H25" s="201">
        <v>1069</v>
      </c>
      <c r="I25" s="201">
        <v>1055</v>
      </c>
      <c r="J25" s="201">
        <v>19</v>
      </c>
      <c r="K25" s="201">
        <v>0</v>
      </c>
      <c r="L25" s="727">
        <v>18</v>
      </c>
      <c r="M25" s="117"/>
    </row>
    <row r="26" spans="1:13" ht="16.5" customHeight="1" thickTop="1" thickBot="1">
      <c r="A26" s="339">
        <v>19</v>
      </c>
      <c r="B26" s="200">
        <v>0</v>
      </c>
      <c r="C26" s="200">
        <v>0</v>
      </c>
      <c r="D26" s="200">
        <v>0</v>
      </c>
      <c r="E26" s="200">
        <v>0</v>
      </c>
      <c r="F26" s="200">
        <v>0</v>
      </c>
      <c r="G26" s="200">
        <v>0</v>
      </c>
      <c r="H26" s="200">
        <v>328</v>
      </c>
      <c r="I26" s="200">
        <v>316</v>
      </c>
      <c r="J26" s="200">
        <v>7</v>
      </c>
      <c r="K26" s="200">
        <v>0</v>
      </c>
      <c r="L26" s="726">
        <v>19</v>
      </c>
      <c r="M26" s="117"/>
    </row>
    <row r="27" spans="1:13" ht="16.5" customHeight="1" thickTop="1" thickBot="1">
      <c r="A27" s="340">
        <v>20</v>
      </c>
      <c r="B27" s="201">
        <v>0</v>
      </c>
      <c r="C27" s="201">
        <v>0</v>
      </c>
      <c r="D27" s="201">
        <v>0</v>
      </c>
      <c r="E27" s="201">
        <v>0</v>
      </c>
      <c r="F27" s="201">
        <v>0</v>
      </c>
      <c r="G27" s="201">
        <v>0</v>
      </c>
      <c r="H27" s="201">
        <v>94</v>
      </c>
      <c r="I27" s="201">
        <v>138</v>
      </c>
      <c r="J27" s="201">
        <v>1</v>
      </c>
      <c r="K27" s="201">
        <v>0</v>
      </c>
      <c r="L27" s="727">
        <v>20</v>
      </c>
      <c r="M27" s="117"/>
    </row>
    <row r="28" spans="1:13" ht="16.5" customHeight="1" thickTop="1" thickBot="1">
      <c r="A28" s="339">
        <v>21</v>
      </c>
      <c r="B28" s="200">
        <v>0</v>
      </c>
      <c r="C28" s="200">
        <v>0</v>
      </c>
      <c r="D28" s="200">
        <v>0</v>
      </c>
      <c r="E28" s="200">
        <v>0</v>
      </c>
      <c r="F28" s="200">
        <v>0</v>
      </c>
      <c r="G28" s="200">
        <v>0</v>
      </c>
      <c r="H28" s="200">
        <v>31</v>
      </c>
      <c r="I28" s="200">
        <v>59</v>
      </c>
      <c r="J28" s="200">
        <v>0</v>
      </c>
      <c r="K28" s="200">
        <v>0</v>
      </c>
      <c r="L28" s="726">
        <v>21</v>
      </c>
      <c r="M28" s="117"/>
    </row>
    <row r="29" spans="1:13" ht="16.5" customHeight="1" thickTop="1" thickBot="1">
      <c r="A29" s="341">
        <v>22</v>
      </c>
      <c r="B29" s="342">
        <v>0</v>
      </c>
      <c r="C29" s="342">
        <v>0</v>
      </c>
      <c r="D29" s="342">
        <v>0</v>
      </c>
      <c r="E29" s="342">
        <v>0</v>
      </c>
      <c r="F29" s="342">
        <v>0</v>
      </c>
      <c r="G29" s="342">
        <v>0</v>
      </c>
      <c r="H29" s="342">
        <v>4</v>
      </c>
      <c r="I29" s="342">
        <v>16</v>
      </c>
      <c r="J29" s="342">
        <v>0</v>
      </c>
      <c r="K29" s="342">
        <v>0</v>
      </c>
      <c r="L29" s="728">
        <v>22</v>
      </c>
      <c r="M29" s="117"/>
    </row>
    <row r="30" spans="1:13" ht="16.5" customHeight="1" thickTop="1">
      <c r="A30" s="218" t="s">
        <v>322</v>
      </c>
      <c r="B30" s="205">
        <v>0</v>
      </c>
      <c r="C30" s="205">
        <v>0</v>
      </c>
      <c r="D30" s="205">
        <v>0</v>
      </c>
      <c r="E30" s="205">
        <v>0</v>
      </c>
      <c r="F30" s="205">
        <v>0</v>
      </c>
      <c r="G30" s="205">
        <v>0</v>
      </c>
      <c r="H30" s="205">
        <v>0</v>
      </c>
      <c r="I30" s="205">
        <v>0</v>
      </c>
      <c r="J30" s="205">
        <v>0</v>
      </c>
      <c r="K30" s="205">
        <v>0</v>
      </c>
      <c r="L30" s="729" t="s">
        <v>321</v>
      </c>
      <c r="M30" s="117"/>
    </row>
    <row r="31" spans="1:13" s="98" customFormat="1" ht="22.5" customHeight="1">
      <c r="A31" s="225" t="s">
        <v>8</v>
      </c>
      <c r="B31" s="423">
        <f>SUM(B9:B30)</f>
        <v>24922</v>
      </c>
      <c r="C31" s="423">
        <f t="shared" ref="C31:K31" si="0">SUM(C9:C30)</f>
        <v>23758</v>
      </c>
      <c r="D31" s="423">
        <f t="shared" si="0"/>
        <v>66203</v>
      </c>
      <c r="E31" s="423">
        <f t="shared" si="0"/>
        <v>63098</v>
      </c>
      <c r="F31" s="423">
        <f t="shared" si="0"/>
        <v>25462</v>
      </c>
      <c r="G31" s="423">
        <f t="shared" si="0"/>
        <v>24431</v>
      </c>
      <c r="H31" s="423">
        <f t="shared" si="0"/>
        <v>19888</v>
      </c>
      <c r="I31" s="423">
        <f t="shared" si="0"/>
        <v>19997</v>
      </c>
      <c r="J31" s="423">
        <f t="shared" si="0"/>
        <v>665</v>
      </c>
      <c r="K31" s="423">
        <f t="shared" si="0"/>
        <v>0</v>
      </c>
      <c r="L31" s="730" t="s">
        <v>9</v>
      </c>
    </row>
    <row r="32" spans="1:13">
      <c r="A32" s="294" t="s">
        <v>1061</v>
      </c>
      <c r="L32" s="297" t="s">
        <v>1060</v>
      </c>
    </row>
    <row r="33" spans="1:12">
      <c r="A33" s="294" t="s">
        <v>1090</v>
      </c>
      <c r="L33" s="297" t="s">
        <v>885</v>
      </c>
    </row>
    <row r="34" spans="1:12">
      <c r="A34" s="343"/>
    </row>
  </sheetData>
  <mergeCells count="11">
    <mergeCell ref="A1:L1"/>
    <mergeCell ref="H6:I6"/>
    <mergeCell ref="A3:L3"/>
    <mergeCell ref="A6:A8"/>
    <mergeCell ref="A4:L4"/>
    <mergeCell ref="L6:L8"/>
    <mergeCell ref="B6:C6"/>
    <mergeCell ref="D6:E6"/>
    <mergeCell ref="F6:G6"/>
    <mergeCell ref="J6:K6"/>
    <mergeCell ref="A2:L2"/>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التعليم الفصل الرابع 2015</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التعليم الفصل الرابع 2015</Description_Ar>
    <Enabled xmlns="1b323878-974e-4c19-bf08-965c80d4ad54">true</Enabled>
    <PublishingDate xmlns="1b323878-974e-4c19-bf08-965c80d4ad54">2017-04-20T06:30:55+00:00</PublishingDate>
    <CategoryDescription xmlns="http://schemas.microsoft.com/sharepoint.v3">Education statistics chapter 4-2015</CategoryDescription>
  </documentManagement>
</p:properties>
</file>

<file path=customXml/itemProps1.xml><?xml version="1.0" encoding="utf-8"?>
<ds:datastoreItem xmlns:ds="http://schemas.openxmlformats.org/officeDocument/2006/customXml" ds:itemID="{312B1EF9-B2DF-4E56-AF4B-2E6DCFEAB2D7}"/>
</file>

<file path=customXml/itemProps2.xml><?xml version="1.0" encoding="utf-8"?>
<ds:datastoreItem xmlns:ds="http://schemas.openxmlformats.org/officeDocument/2006/customXml" ds:itemID="{00AB43E0-7E43-436E-BF08-57811ACE76E4}"/>
</file>

<file path=customXml/itemProps3.xml><?xml version="1.0" encoding="utf-8"?>
<ds:datastoreItem xmlns:ds="http://schemas.openxmlformats.org/officeDocument/2006/customXml" ds:itemID="{26E4029C-CAD7-49A9-8CBA-3D5BB7793895}"/>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39</vt:i4>
      </vt:variant>
      <vt:variant>
        <vt:lpstr>Charts</vt:lpstr>
      </vt:variant>
      <vt:variant>
        <vt:i4>7</vt:i4>
      </vt:variant>
      <vt:variant>
        <vt:lpstr>Named Ranges</vt:lpstr>
      </vt:variant>
      <vt:variant>
        <vt:i4>44</vt:i4>
      </vt:variant>
    </vt:vector>
  </HeadingPairs>
  <TitlesOfParts>
    <vt:vector size="90" baseType="lpstr">
      <vt:lpstr>Cover</vt:lpstr>
      <vt:lpstr>المحتويات</vt:lpstr>
      <vt:lpstr>التقديم </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GR_26</vt:lpstr>
      <vt:lpstr>GR_27</vt:lpstr>
      <vt:lpstr>GR_28</vt:lpstr>
      <vt:lpstr>GR_29</vt:lpstr>
      <vt:lpstr>GR_30</vt:lpstr>
      <vt:lpstr>GR_31</vt:lpstr>
      <vt:lpstr>GR_32</vt:lpstr>
      <vt:lpstr>'61'!Print_Area</vt:lpstr>
      <vt:lpstr>'62'!Print_Area</vt:lpstr>
      <vt:lpstr>'63'!Print_Area</vt:lpstr>
      <vt:lpstr>'64'!Print_Area</vt:lpstr>
      <vt:lpstr>'65'!Print_Area</vt:lpstr>
      <vt:lpstr>'66'!Print_Area</vt:lpstr>
      <vt:lpstr>'67'!Print_Area</vt:lpstr>
      <vt:lpstr>'68'!Print_Area</vt:lpstr>
      <vt:lpstr>'69'!Print_Area</vt:lpstr>
      <vt:lpstr>'70'!Print_Area</vt:lpstr>
      <vt:lpstr>'71'!Print_Area</vt:lpstr>
      <vt:lpstr>'72'!Print_Area</vt:lpstr>
      <vt:lpstr>'73'!Print_Area</vt:lpstr>
      <vt:lpstr>'74'!Print_Area</vt:lpstr>
      <vt:lpstr>'75'!Print_Area</vt:lpstr>
      <vt:lpstr>'76'!Print_Area</vt:lpstr>
      <vt:lpstr>'77'!Print_Area</vt:lpstr>
      <vt:lpstr>'78'!Print_Area</vt:lpstr>
      <vt:lpstr>'79'!Print_Area</vt:lpstr>
      <vt:lpstr>'80'!Print_Area</vt:lpstr>
      <vt:lpstr>'81'!Print_Area</vt:lpstr>
      <vt:lpstr>'82'!Print_Area</vt:lpstr>
      <vt:lpstr>'83'!Print_Area</vt:lpstr>
      <vt:lpstr>'84'!Print_Area</vt:lpstr>
      <vt:lpstr>'85'!Print_Area</vt:lpstr>
      <vt:lpstr>'86'!Print_Area</vt:lpstr>
      <vt:lpstr>'87'!Print_Area</vt:lpstr>
      <vt:lpstr>'88'!Print_Area</vt:lpstr>
      <vt:lpstr>'89'!Print_Area</vt:lpstr>
      <vt:lpstr>'90'!Print_Area</vt:lpstr>
      <vt:lpstr>'91'!Print_Area</vt:lpstr>
      <vt:lpstr>'92'!Print_Area</vt:lpstr>
      <vt:lpstr>'93'!Print_Area</vt:lpstr>
      <vt:lpstr>'94'!Print_Area</vt:lpstr>
      <vt:lpstr>'95'!Print_Area</vt:lpstr>
      <vt:lpstr>'96'!Print_Area</vt:lpstr>
      <vt:lpstr>Cover!Print_Area</vt:lpstr>
      <vt:lpstr>'التقديم '!Print_Area</vt:lpstr>
      <vt:lpstr>'80'!Print_Titles</vt:lpstr>
      <vt:lpstr>'81'!Print_Titles</vt:lpstr>
      <vt:lpstr>'89'!Print_Titles</vt:lpstr>
      <vt:lpstr>'91'!Print_Titles</vt:lpstr>
      <vt:lpstr>'94'!Print_Titles</vt:lpstr>
      <vt:lpstr>'95'!Print_Titles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Education statistics chapter 4-2015</dc:title>
  <dc:creator>Mr. Sabir</dc:creator>
  <cp:lastModifiedBy>Amjad Ahmed Abdelwahab</cp:lastModifiedBy>
  <cp:lastPrinted>2017-03-02T10:14:32Z</cp:lastPrinted>
  <dcterms:created xsi:type="dcterms:W3CDTF">1998-01-05T07:20:42Z</dcterms:created>
  <dcterms:modified xsi:type="dcterms:W3CDTF">2017-03-02T10:14:50Z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Education statistics chapter 4-2015</vt:lpwstr>
  </property>
  <property fmtid="{D5CDD505-2E9C-101B-9397-08002B2CF9AE}" pid="5" name="Hashtags">
    <vt:lpwstr>58;#StatisticalAbstract|c2f418c2-a295-4bd1-af99-d5d586494613</vt:lpwstr>
  </property>
</Properties>
</file>