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jpeg" ContentType="image/jpeg"/>
  <Default Extension="xml" ContentType="application/xml"/>
  <Override PartName="/xl/drawings/drawing5.xml" ContentType="application/vnd.openxmlformats-officedocument.drawingml.chartshapes+xml"/>
  <Override PartName="/xl/drawings/drawing42.xml" ContentType="application/vnd.openxmlformats-officedocument.drawingml.chartshapes+xml"/>
  <Override PartName="/xl/drawings/drawing33.xml" ContentType="application/vnd.openxmlformats-officedocument.drawingml.chartshapes+xml"/>
  <Override PartName="/xl/drawings/drawing16.xml" ContentType="application/vnd.openxmlformats-officedocument.drawingml.chartshapes+xml"/>
  <Override PartName="/xl/drawings/drawing14.xml" ContentType="application/vnd.openxmlformats-officedocument.drawingml.chartshapes+xml"/>
  <Override PartName="/xl/drawings/drawing11.xml" ContentType="application/vnd.openxmlformats-officedocument.drawingml.chartshapes+xml"/>
  <Override PartName="/xl/drawings/drawing7.xml" ContentType="application/vnd.openxmlformats-officedocument.drawingml.chartshapes+xml"/>
  <Override PartName="/xl/workbook.xml" ContentType="application/vnd.openxmlformats-officedocument.spreadsheetml.sheet.main+xml"/>
  <Override PartName="/xl/worksheets/sheet13.xml" ContentType="application/vnd.openxmlformats-officedocument.spreadsheetml.worksheet+xml"/>
  <Override PartName="/xl/worksheets/sheet4.xml" ContentType="application/vnd.openxmlformats-officedocument.spreadsheetml.worksheet+xml"/>
  <Override PartName="/xl/chartsheets/sheet2.xml" ContentType="application/vnd.openxmlformats-officedocument.spreadsheetml.chartsheet+xml"/>
  <Override PartName="/xl/chartsheets/sheet1.xml" ContentType="application/vnd.openxmlformats-officedocument.spreadsheetml.chartsheet+xml"/>
  <Override PartName="/xl/worksheets/sheet5.xml" ContentType="application/vnd.openxmlformats-officedocument.spreadsheetml.worksheet+xml"/>
  <Override PartName="/xl/drawings/drawing46.xml" ContentType="application/vnd.openxmlformats-officedocument.drawing+xml"/>
  <Override PartName="/xl/drawings/drawing47.xml" ContentType="application/vnd.openxmlformats-officedocument.drawing+xml"/>
  <Override PartName="/xl/chartsheets/sheet4.xml" ContentType="application/vnd.openxmlformats-officedocument.spreadsheetml.chartsheet+xml"/>
  <Override PartName="/xl/worksheets/sheet6.xml" ContentType="application/vnd.openxmlformats-officedocument.spreadsheetml.worksheet+xml"/>
  <Override PartName="/xl/drawings/drawing45.xml" ContentType="application/vnd.openxmlformats-officedocument.drawing+xml"/>
  <Override PartName="/xl/drawings/drawing44.xml" ContentType="application/vnd.openxmlformats-officedocument.drawing+xml"/>
  <Override PartName="/xl/worksheets/sheet1.xml" ContentType="application/vnd.openxmlformats-officedocument.spreadsheetml.worksheet+xml"/>
  <Override PartName="/xl/charts/chart7.xml" ContentType="application/vnd.openxmlformats-officedocument.drawingml.chart+xml"/>
  <Override PartName="/xl/chartsheets/sheet5.xml" ContentType="application/vnd.openxmlformats-officedocument.spreadsheetml.chartsheet+xml"/>
  <Override PartName="/xl/drawings/drawing43.xml" ContentType="application/vnd.openxmlformats-officedocument.drawing+xml"/>
  <Override PartName="/xl/chartsheets/sheet3.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drawings/drawing40.xml" ContentType="application/vnd.openxmlformats-officedocument.drawing+xml"/>
  <Override PartName="/xl/drawings/drawing41.xml" ContentType="application/vnd.openxmlformats-officedocument.drawing+xml"/>
  <Override PartName="/xl/drawings/drawing39.xml" ContentType="application/vnd.openxmlformats-officedocument.drawing+xml"/>
  <Override PartName="/xl/drawings/drawing1.xml" ContentType="application/vnd.openxmlformats-officedocument.drawing+xml"/>
  <Override PartName="/xl/drawings/drawing18.xml" ContentType="application/vnd.openxmlformats-officedocument.drawing+xml"/>
  <Override PartName="/xl/drawings/drawing17.xml" ContentType="application/vnd.openxmlformats-officedocument.drawing+xml"/>
  <Override PartName="/xl/worksheets/sheet8.xml" ContentType="application/vnd.openxmlformats-officedocument.spreadsheetml.worksheet+xml"/>
  <Override PartName="/xl/charts/chart5.xml" ContentType="application/vnd.openxmlformats-officedocument.drawingml.chart+xml"/>
  <Override PartName="/xl/drawings/drawing15.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sharedStrings.xml" ContentType="application/vnd.openxmlformats-officedocument.spreadsheetml.sharedStrings+xml"/>
  <Override PartName="/xl/worksheets/sheet12.xml" ContentType="application/vnd.openxmlformats-officedocument.spreadsheetml.worksheet+xml"/>
  <Override PartName="/xl/drawings/drawing23.xml" ContentType="application/vnd.openxmlformats-officedocument.drawing+xml"/>
  <Override PartName="/xl/theme/theme1.xml" ContentType="application/vnd.openxmlformats-officedocument.theme+xml"/>
  <Override PartName="/xl/drawings/drawing22.xml" ContentType="application/vnd.openxmlformats-officedocument.drawing+xml"/>
  <Override PartName="/xl/styles.xml" ContentType="application/vnd.openxmlformats-officedocument.spreadsheetml.styles+xml"/>
  <Override PartName="/xl/drawings/drawing21.xml" ContentType="application/vnd.openxmlformats-officedocument.drawing+xml"/>
  <Override PartName="/xl/drawings/drawing2.xml" ContentType="application/vnd.openxmlformats-officedocument.drawing+xml"/>
  <Override PartName="/xl/worksheets/sheet9.xml" ContentType="application/vnd.openxmlformats-officedocument.spreadsheetml.worksheet+xml"/>
  <Override PartName="/xl/charts/chart4.xml" ContentType="application/vnd.openxmlformats-officedocument.drawingml.chart+xml"/>
  <Override PartName="/xl/drawings/drawing4.xml" ContentType="application/vnd.openxmlformats-officedocument.drawing+xml"/>
  <Override PartName="/xl/worksheets/sheet11.xml" ContentType="application/vnd.openxmlformats-officedocument.spreadsheetml.worksheet+xml"/>
  <Override PartName="/xl/charts/chart2.xml" ContentType="application/vnd.openxmlformats-officedocument.drawingml.chart+xml"/>
  <Override PartName="/xl/drawings/drawing6.xml" ContentType="application/vnd.openxmlformats-officedocument.drawing+xml"/>
  <Override PartName="/xl/charts/chart1.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drawings/drawing3.xml" ContentType="application/vnd.openxmlformats-officedocument.drawing+xml"/>
  <Override PartName="/xl/drawings/drawing13.xml" ContentType="application/vnd.openxmlformats-officedocument.drawing+xml"/>
  <Override PartName="/xl/drawings/drawing12.xml" ContentType="application/vnd.openxmlformats-officedocument.drawing+xml"/>
  <Override PartName="/xl/worksheets/sheet10.xml" ContentType="application/vnd.openxmlformats-officedocument.spreadsheetml.worksheet+xml"/>
  <Override PartName="/xl/charts/chart3.xml" ContentType="application/vnd.openxmlformats-officedocument.drawingml.chart+xml"/>
  <Override PartName="/xl/drawings/drawing10.xml" ContentType="application/vnd.openxmlformats-officedocument.drawing+xml"/>
  <Override PartName="/xl/drawings/drawing24.xml" ContentType="application/vnd.openxmlformats-officedocument.drawing+xml"/>
  <Override PartName="/xl/worksheets/sheet33.xml" ContentType="application/vnd.openxmlformats-officedocument.spreadsheetml.worksheet+xml"/>
  <Override PartName="/xl/drawings/drawing25.xml" ContentType="application/vnd.openxmlformats-officedocument.drawing+xml"/>
  <Override PartName="/xl/worksheets/sheet21.xml" ContentType="application/vnd.openxmlformats-officedocument.spreadsheetml.worksheet+xml"/>
  <Override PartName="/xl/chartsheets/sheet6.xml" ContentType="application/vnd.openxmlformats-officedocument.spreadsheetml.chartsheet+xml"/>
  <Override PartName="/xl/drawings/drawing35.xml" ContentType="application/vnd.openxmlformats-officedocument.drawing+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drawings/drawing34.xml" ContentType="application/vnd.openxmlformats-officedocument.drawing+xml"/>
  <Override PartName="/xl/worksheets/sheet20.xml" ContentType="application/vnd.openxmlformats-officedocument.spreadsheetml.worksheet+xml"/>
  <Override PartName="/xl/drawings/drawing36.xml" ContentType="application/vnd.openxmlformats-officedocument.drawing+xml"/>
  <Override PartName="/xl/worksheets/sheet19.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38.xml" ContentType="application/vnd.openxmlformats-officedocument.drawing+xml"/>
  <Override PartName="/xl/worksheets/sheet16.xml" ContentType="application/vnd.openxmlformats-officedocument.spreadsheetml.worksheet+xml"/>
  <Override PartName="/xl/worksheets/sheet17.xml" ContentType="application/vnd.openxmlformats-officedocument.spreadsheetml.worksheet+xml"/>
  <Override PartName="/xl/drawings/drawing37.xml" ContentType="application/vnd.openxmlformats-officedocument.drawing+xml"/>
  <Override PartName="/xl/worksheets/sheet18.xml" ContentType="application/vnd.openxmlformats-officedocument.spreadsheetml.worksheet+xml"/>
  <Override PartName="/xl/worksheets/sheet32.xml" ContentType="application/vnd.openxmlformats-officedocument.spreadsheetml.worksheet+xml"/>
  <Override PartName="/xl/worksheets/sheet25.xml" ContentType="application/vnd.openxmlformats-officedocument.spreadsheetml.worksheet+xml"/>
  <Override PartName="/xl/charts/chart6.xml" ContentType="application/vnd.openxmlformats-officedocument.drawingml.chart+xml"/>
  <Override PartName="/xl/chartsheets/sheet7.xml" ContentType="application/vnd.openxmlformats-officedocument.spreadsheetml.chartsheet+xml"/>
  <Override PartName="/xl/drawings/drawing28.xml" ContentType="application/vnd.openxmlformats-officedocument.drawing+xml"/>
  <Override PartName="/xl/worksheets/sheet29.xml" ContentType="application/vnd.openxmlformats-officedocument.spreadsheetml.worksheet+xml"/>
  <Override PartName="/xl/drawings/drawing27.xml" ContentType="application/vnd.openxmlformats-officedocument.drawing+xml"/>
  <Override PartName="/xl/worksheets/sheet30.xml" ContentType="application/vnd.openxmlformats-officedocument.spreadsheetml.worksheet+xml"/>
  <Override PartName="/xl/drawings/drawing26.xml" ContentType="application/vnd.openxmlformats-officedocument.drawing+xml"/>
  <Override PartName="/xl/worksheets/sheet31.xml" ContentType="application/vnd.openxmlformats-officedocument.spreadsheetml.worksheet+xml"/>
  <Override PartName="/xl/drawings/drawing29.xml" ContentType="application/vnd.openxmlformats-officedocument.drawing+xml"/>
  <Override PartName="/xl/worksheets/sheet7.xml" ContentType="application/vnd.openxmlformats-officedocument.spreadsheetml.worksheet+xml"/>
  <Override PartName="/xl/worksheets/sheet28.xml" ContentType="application/vnd.openxmlformats-officedocument.spreadsheetml.worksheet+xml"/>
  <Override PartName="/xl/drawings/drawing31.xml" ContentType="application/vnd.openxmlformats-officedocument.drawing+xml"/>
  <Override PartName="/xl/worksheets/sheet26.xml" ContentType="application/vnd.openxmlformats-officedocument.spreadsheetml.worksheet+xml"/>
  <Override PartName="/xl/worksheets/sheet27.xml" ContentType="application/vnd.openxmlformats-officedocument.spreadsheetml.worksheet+xml"/>
  <Override PartName="/xl/drawings/drawing32.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5" yWindow="5940" windowWidth="15480" windowHeight="6000" tabRatio="879" firstSheet="4" activeTab="20"/>
  </bookViews>
  <sheets>
    <sheet name="المقدمة" sheetId="1" r:id="rId1"/>
    <sheet name="التقديم" sheetId="2" r:id="rId2"/>
    <sheet name="64" sheetId="57" r:id="rId3"/>
    <sheet name="GR_27" sheetId="58" r:id="rId4"/>
    <sheet name="GR_28" sheetId="59" r:id="rId5"/>
    <sheet name="65" sheetId="60" r:id="rId6"/>
    <sheet name="66" sheetId="61" r:id="rId7"/>
    <sheet name="GR_29" sheetId="62" r:id="rId8"/>
    <sheet name="67" sheetId="63" r:id="rId9"/>
    <sheet name="GR_30" sheetId="64" r:id="rId10"/>
    <sheet name="GR_31" sheetId="65" r:id="rId11"/>
    <sheet name="68" sheetId="105" r:id="rId12"/>
    <sheet name="69" sheetId="68" r:id="rId13"/>
    <sheet name="70" sheetId="73" r:id="rId14"/>
    <sheet name="71" sheetId="48" r:id="rId15"/>
    <sheet name="72" sheetId="100" r:id="rId16"/>
    <sheet name="73" sheetId="10" r:id="rId17"/>
    <sheet name="74" sheetId="11" r:id="rId18"/>
    <sheet name="75" sheetId="12" r:id="rId19"/>
    <sheet name="76" sheetId="101" r:id="rId20"/>
    <sheet name="77" sheetId="15" r:id="rId21"/>
    <sheet name="78" sheetId="16" r:id="rId22"/>
    <sheet name="79" sheetId="19" r:id="rId23"/>
    <sheet name="80" sheetId="20" r:id="rId24"/>
    <sheet name="81" sheetId="85" r:id="rId25"/>
    <sheet name="82" sheetId="87" r:id="rId26"/>
    <sheet name="GR_32" sheetId="86" r:id="rId27"/>
    <sheet name="83" sheetId="38" r:id="rId28"/>
    <sheet name="84" sheetId="39" r:id="rId29"/>
    <sheet name="85" sheetId="43" r:id="rId30"/>
    <sheet name="86" sheetId="102" r:id="rId31"/>
    <sheet name="87" sheetId="91" r:id="rId32"/>
    <sheet name="88" sheetId="92" r:id="rId33"/>
    <sheet name="89" sheetId="93" r:id="rId34"/>
    <sheet name="GR_33" sheetId="94" r:id="rId35"/>
    <sheet name="90" sheetId="95" r:id="rId36"/>
    <sheet name="91" sheetId="96" r:id="rId37"/>
    <sheet name="92" sheetId="97" r:id="rId38"/>
    <sheet name="93" sheetId="98" r:id="rId39"/>
    <sheet name="94" sheetId="99" r:id="rId40"/>
  </sheets>
  <definedNames>
    <definedName name="_xlnm.Print_Area" localSheetId="2">'64'!$A$1:$N$25</definedName>
    <definedName name="_xlnm.Print_Area" localSheetId="5">'65'!$A$1:$H$29</definedName>
    <definedName name="_xlnm.Print_Area" localSheetId="6">'66'!$A$1:$J$22</definedName>
    <definedName name="_xlnm.Print_Area" localSheetId="8">'67'!$A$1:$J$22</definedName>
    <definedName name="_xlnm.Print_Area" localSheetId="11">'68'!$A$1:$O$33</definedName>
    <definedName name="_xlnm.Print_Area" localSheetId="12">'69'!$A$1:$L$32</definedName>
    <definedName name="_xlnm.Print_Area" localSheetId="13">'70'!$A$1:$H$20</definedName>
    <definedName name="_xlnm.Print_Area" localSheetId="14">'71'!$A$1:$P$25</definedName>
    <definedName name="_xlnm.Print_Area" localSheetId="15">'72'!$A$1:$I$16</definedName>
    <definedName name="_xlnm.Print_Area" localSheetId="16">'73'!$A$1:$J$17</definedName>
    <definedName name="_xlnm.Print_Area" localSheetId="17">'74'!$A$1:$K$31</definedName>
    <definedName name="_xlnm.Print_Area" localSheetId="18">'75'!$A$1:$M$21</definedName>
    <definedName name="_xlnm.Print_Area" localSheetId="19">'76'!$A$1:$I$15</definedName>
    <definedName name="_xlnm.Print_Area" localSheetId="20">'77'!$A$1:$K$20</definedName>
    <definedName name="_xlnm.Print_Area" localSheetId="21">'78'!$A$1:$M$34</definedName>
    <definedName name="_xlnm.Print_Area" localSheetId="22">'79'!$A$1:$L$25</definedName>
    <definedName name="_xlnm.Print_Area" localSheetId="23">'80'!$A$1:$E$39</definedName>
    <definedName name="_xlnm.Print_Area" localSheetId="24">'81'!$A$1:$K$22</definedName>
    <definedName name="_xlnm.Print_Area" localSheetId="25">'82'!$A$1:$N$83</definedName>
    <definedName name="_xlnm.Print_Area" localSheetId="27">'83'!$A$1:$T$16</definedName>
    <definedName name="_xlnm.Print_Area" localSheetId="28">'84'!$A$1:$O$23</definedName>
    <definedName name="_xlnm.Print_Area" localSheetId="29">'85'!$A$1:$K$18</definedName>
    <definedName name="_xlnm.Print_Area" localSheetId="30">'86'!$A$1:$K$18</definedName>
    <definedName name="_xlnm.Print_Area" localSheetId="31">'87'!$A$1:$K$17</definedName>
    <definedName name="_xlnm.Print_Area" localSheetId="32">'88'!$A$1:$L$21</definedName>
    <definedName name="_xlnm.Print_Area" localSheetId="33">'89'!$A$1:$N$18</definedName>
    <definedName name="_xlnm.Print_Area" localSheetId="35">'90'!$A$1:$H$48</definedName>
    <definedName name="_xlnm.Print_Area" localSheetId="36">'91'!$A$1:$H$30</definedName>
    <definedName name="_xlnm.Print_Area" localSheetId="37">'92'!$A$1:$H$27</definedName>
    <definedName name="_xlnm.Print_Area" localSheetId="38">'93'!$A$1:$P$36</definedName>
    <definedName name="_xlnm.Print_Area" localSheetId="39">'94'!$A$1:$P$27</definedName>
    <definedName name="_xlnm.Print_Area" localSheetId="1">التقديم!$A$1:$C$14</definedName>
    <definedName name="_xlnm.Print_Area" localSheetId="0">المقدمة!$A$1:$G$19</definedName>
    <definedName name="_xlnm.Print_Titles" localSheetId="25">'82'!$1:$8</definedName>
    <definedName name="_xlnm.Print_Titles" localSheetId="35">'90'!$1:$8</definedName>
    <definedName name="_xlnm.Print_Titles" localSheetId="38">'93'!$1:$9</definedName>
  </definedNames>
  <calcPr calcId="125725"/>
</workbook>
</file>

<file path=xl/calcChain.xml><?xml version="1.0" encoding="utf-8"?>
<calcChain xmlns="http://schemas.openxmlformats.org/spreadsheetml/2006/main">
  <c r="C32" i="105"/>
  <c r="L12"/>
  <c r="K12"/>
  <c r="M12" s="1"/>
  <c r="L31"/>
  <c r="K31"/>
  <c r="M31" s="1"/>
  <c r="M30"/>
  <c r="L30"/>
  <c r="K30"/>
  <c r="M29"/>
  <c r="L29"/>
  <c r="K29"/>
  <c r="J28"/>
  <c r="I28"/>
  <c r="H28"/>
  <c r="G28"/>
  <c r="F28"/>
  <c r="E28"/>
  <c r="D28"/>
  <c r="L28" s="1"/>
  <c r="C28"/>
  <c r="K28" s="1"/>
  <c r="L27"/>
  <c r="K27"/>
  <c r="M27" s="1"/>
  <c r="M26"/>
  <c r="L26"/>
  <c r="K26"/>
  <c r="M25"/>
  <c r="L25"/>
  <c r="K25"/>
  <c r="J24"/>
  <c r="I24"/>
  <c r="H24"/>
  <c r="G24"/>
  <c r="F24"/>
  <c r="E24"/>
  <c r="D24"/>
  <c r="L24" s="1"/>
  <c r="C24"/>
  <c r="K24" s="1"/>
  <c r="L23"/>
  <c r="K23"/>
  <c r="M23" s="1"/>
  <c r="M22"/>
  <c r="L22"/>
  <c r="K22"/>
  <c r="M21"/>
  <c r="L21"/>
  <c r="K21"/>
  <c r="J20"/>
  <c r="I20"/>
  <c r="H20"/>
  <c r="G20"/>
  <c r="G32" s="1"/>
  <c r="F20"/>
  <c r="E20"/>
  <c r="D20"/>
  <c r="L20" s="1"/>
  <c r="C20"/>
  <c r="L19"/>
  <c r="K19"/>
  <c r="M19" s="1"/>
  <c r="M18"/>
  <c r="L18"/>
  <c r="K18"/>
  <c r="M17"/>
  <c r="L17"/>
  <c r="K17"/>
  <c r="L16"/>
  <c r="K16"/>
  <c r="M16" s="1"/>
  <c r="L15"/>
  <c r="K15"/>
  <c r="M15" s="1"/>
  <c r="M14"/>
  <c r="L14"/>
  <c r="K14"/>
  <c r="J13"/>
  <c r="J32" s="1"/>
  <c r="I13"/>
  <c r="I32" s="1"/>
  <c r="H13"/>
  <c r="H32" s="1"/>
  <c r="G13"/>
  <c r="F13"/>
  <c r="F32" s="1"/>
  <c r="E13"/>
  <c r="E32" s="1"/>
  <c r="D13"/>
  <c r="L13" s="1"/>
  <c r="C13"/>
  <c r="K13" s="1"/>
  <c r="K32" l="1"/>
  <c r="M32" s="1"/>
  <c r="M13"/>
  <c r="L32"/>
  <c r="M24"/>
  <c r="M28"/>
  <c r="D32"/>
  <c r="K20"/>
  <c r="M20" s="1"/>
  <c r="E96" i="87" l="1"/>
  <c r="D96"/>
  <c r="E19" i="15" l="1"/>
  <c r="E44" i="57"/>
  <c r="D11" i="102" l="1"/>
  <c r="D12"/>
  <c r="D13"/>
  <c r="D14"/>
  <c r="D15"/>
  <c r="F29"/>
  <c r="E29"/>
  <c r="C29"/>
  <c r="B29"/>
  <c r="G28"/>
  <c r="D28"/>
  <c r="D29" s="1"/>
  <c r="G27"/>
  <c r="D27"/>
  <c r="F16"/>
  <c r="E16"/>
  <c r="C16"/>
  <c r="B16"/>
  <c r="I15"/>
  <c r="H15"/>
  <c r="G15"/>
  <c r="I14"/>
  <c r="H14"/>
  <c r="G14"/>
  <c r="I13"/>
  <c r="H13"/>
  <c r="G13"/>
  <c r="I12"/>
  <c r="H12"/>
  <c r="G12"/>
  <c r="I11"/>
  <c r="H11"/>
  <c r="G11"/>
  <c r="G29" l="1"/>
  <c r="J14"/>
  <c r="D16"/>
  <c r="J11"/>
  <c r="J15"/>
  <c r="G16"/>
  <c r="I16"/>
  <c r="H16"/>
  <c r="J13"/>
  <c r="J12"/>
  <c r="F87" i="91"/>
  <c r="E87"/>
  <c r="F86"/>
  <c r="E86"/>
  <c r="F85"/>
  <c r="E85"/>
  <c r="F84"/>
  <c r="E84"/>
  <c r="F83"/>
  <c r="E83"/>
  <c r="F82"/>
  <c r="E82"/>
  <c r="C83"/>
  <c r="C84"/>
  <c r="C85"/>
  <c r="C86"/>
  <c r="C87"/>
  <c r="B83"/>
  <c r="B84"/>
  <c r="B85"/>
  <c r="D85" s="1"/>
  <c r="B86"/>
  <c r="B87"/>
  <c r="C82"/>
  <c r="I82" s="1"/>
  <c r="B82"/>
  <c r="G84"/>
  <c r="I77"/>
  <c r="H77"/>
  <c r="G77"/>
  <c r="D77"/>
  <c r="I76"/>
  <c r="H76"/>
  <c r="G76"/>
  <c r="D76"/>
  <c r="I75"/>
  <c r="H75"/>
  <c r="G75"/>
  <c r="D75"/>
  <c r="I74"/>
  <c r="H74"/>
  <c r="G74"/>
  <c r="D74"/>
  <c r="I73"/>
  <c r="H73"/>
  <c r="G73"/>
  <c r="D73"/>
  <c r="I72"/>
  <c r="H72"/>
  <c r="G72"/>
  <c r="D72"/>
  <c r="I68"/>
  <c r="H68"/>
  <c r="G68"/>
  <c r="D68"/>
  <c r="I67"/>
  <c r="H67"/>
  <c r="G67"/>
  <c r="D67"/>
  <c r="I66"/>
  <c r="H66"/>
  <c r="G66"/>
  <c r="D66"/>
  <c r="I65"/>
  <c r="H65"/>
  <c r="G65"/>
  <c r="D65"/>
  <c r="I64"/>
  <c r="H64"/>
  <c r="G64"/>
  <c r="D64"/>
  <c r="I63"/>
  <c r="H63"/>
  <c r="G63"/>
  <c r="D63"/>
  <c r="J72" l="1"/>
  <c r="D78"/>
  <c r="J73"/>
  <c r="J74"/>
  <c r="J76"/>
  <c r="G82"/>
  <c r="D84"/>
  <c r="H85"/>
  <c r="J65"/>
  <c r="D86"/>
  <c r="H84"/>
  <c r="H86"/>
  <c r="I84"/>
  <c r="J16" i="102"/>
  <c r="G87" i="91"/>
  <c r="I78"/>
  <c r="J77"/>
  <c r="H87"/>
  <c r="I87"/>
  <c r="J68"/>
  <c r="D87"/>
  <c r="I86"/>
  <c r="G86"/>
  <c r="I69"/>
  <c r="G85"/>
  <c r="J66"/>
  <c r="C88"/>
  <c r="G83"/>
  <c r="H83"/>
  <c r="J64"/>
  <c r="I83"/>
  <c r="J83" s="1"/>
  <c r="D69"/>
  <c r="D83"/>
  <c r="B88"/>
  <c r="F88"/>
  <c r="I85"/>
  <c r="J85" s="1"/>
  <c r="J75"/>
  <c r="H78"/>
  <c r="E88"/>
  <c r="G78"/>
  <c r="D82"/>
  <c r="H82"/>
  <c r="G69"/>
  <c r="J67"/>
  <c r="H69"/>
  <c r="J63"/>
  <c r="G88" l="1"/>
  <c r="J84"/>
  <c r="J86"/>
  <c r="J78"/>
  <c r="J87"/>
  <c r="I88"/>
  <c r="J69"/>
  <c r="D88"/>
  <c r="H88"/>
  <c r="J82"/>
  <c r="J88" l="1"/>
  <c r="G59" i="43"/>
  <c r="H59"/>
  <c r="E59"/>
  <c r="D59"/>
  <c r="I58"/>
  <c r="F58"/>
  <c r="I57" l="1"/>
  <c r="I59" s="1"/>
  <c r="F57"/>
  <c r="F59" s="1"/>
  <c r="D9" i="12" l="1"/>
  <c r="E9"/>
  <c r="F9"/>
  <c r="G9"/>
  <c r="H9"/>
  <c r="C9"/>
  <c r="G24" i="48" l="1"/>
  <c r="C25" i="60" l="1"/>
  <c r="D25"/>
  <c r="E25"/>
  <c r="C26"/>
  <c r="D26"/>
  <c r="E26"/>
  <c r="C27"/>
  <c r="D27"/>
  <c r="E27"/>
  <c r="C28"/>
  <c r="D28"/>
  <c r="E28"/>
  <c r="O26" i="99" l="1"/>
  <c r="N26"/>
  <c r="O25"/>
  <c r="N25"/>
  <c r="O24"/>
  <c r="N24"/>
  <c r="O23"/>
  <c r="N23"/>
  <c r="O22"/>
  <c r="N22"/>
  <c r="O21"/>
  <c r="N21"/>
  <c r="O20"/>
  <c r="N20"/>
  <c r="O19"/>
  <c r="N19"/>
  <c r="O18"/>
  <c r="N18"/>
  <c r="O17"/>
  <c r="N17"/>
  <c r="O16"/>
  <c r="N16"/>
  <c r="O15"/>
  <c r="N15"/>
  <c r="O14"/>
  <c r="N14"/>
  <c r="O13"/>
  <c r="N13"/>
  <c r="O12"/>
  <c r="N12"/>
  <c r="O11"/>
  <c r="N11"/>
  <c r="M36" i="98"/>
  <c r="L36"/>
  <c r="K36"/>
  <c r="J36"/>
  <c r="I36"/>
  <c r="H36"/>
  <c r="G36"/>
  <c r="F36"/>
  <c r="E36"/>
  <c r="D36"/>
  <c r="C36"/>
  <c r="B36"/>
  <c r="O35"/>
  <c r="N35"/>
  <c r="O33"/>
  <c r="N33"/>
  <c r="O32"/>
  <c r="N32"/>
  <c r="O31"/>
  <c r="N31"/>
  <c r="O30"/>
  <c r="N30"/>
  <c r="O29"/>
  <c r="N29"/>
  <c r="O28"/>
  <c r="N28"/>
  <c r="O27"/>
  <c r="N27"/>
  <c r="O26"/>
  <c r="N26"/>
  <c r="O25"/>
  <c r="N25"/>
  <c r="O24"/>
  <c r="N24"/>
  <c r="O23"/>
  <c r="N23"/>
  <c r="O22"/>
  <c r="N22"/>
  <c r="O21"/>
  <c r="N21"/>
  <c r="O20"/>
  <c r="N20"/>
  <c r="O19"/>
  <c r="N19"/>
  <c r="O18"/>
  <c r="N18"/>
  <c r="O16"/>
  <c r="N16"/>
  <c r="O15"/>
  <c r="N15"/>
  <c r="O14"/>
  <c r="N14"/>
  <c r="O12"/>
  <c r="N12"/>
  <c r="O11"/>
  <c r="N11"/>
  <c r="C27" i="97"/>
  <c r="D27"/>
  <c r="E27"/>
  <c r="F27"/>
  <c r="G27"/>
  <c r="B27"/>
  <c r="E30" i="96"/>
  <c r="D30"/>
  <c r="C30"/>
  <c r="B30"/>
  <c r="E48" i="95"/>
  <c r="D48"/>
  <c r="C48"/>
  <c r="B48"/>
  <c r="M18" i="93"/>
  <c r="L18"/>
  <c r="K18"/>
  <c r="J18"/>
  <c r="I18"/>
  <c r="H18"/>
  <c r="G18"/>
  <c r="F18"/>
  <c r="E18"/>
  <c r="D18"/>
  <c r="C18"/>
  <c r="B18"/>
  <c r="D30" s="1"/>
  <c r="N36" i="98" l="1"/>
  <c r="O36"/>
  <c r="I21" i="92"/>
  <c r="H21"/>
  <c r="G21"/>
  <c r="F21"/>
  <c r="E21"/>
  <c r="D21"/>
  <c r="C21"/>
  <c r="B21"/>
  <c r="F60" i="91"/>
  <c r="E60"/>
  <c r="C60"/>
  <c r="B60"/>
  <c r="I59"/>
  <c r="H59"/>
  <c r="G59"/>
  <c r="D59"/>
  <c r="I58"/>
  <c r="H58"/>
  <c r="G58"/>
  <c r="D58"/>
  <c r="I57"/>
  <c r="H57"/>
  <c r="G57"/>
  <c r="D57"/>
  <c r="I56"/>
  <c r="J56" s="1"/>
  <c r="H56"/>
  <c r="G56"/>
  <c r="D56"/>
  <c r="I55"/>
  <c r="H55"/>
  <c r="G55"/>
  <c r="D55"/>
  <c r="I54"/>
  <c r="I60" s="1"/>
  <c r="H54"/>
  <c r="G54"/>
  <c r="G60" s="1"/>
  <c r="D54"/>
  <c r="D60" s="1"/>
  <c r="F52"/>
  <c r="E52"/>
  <c r="C52"/>
  <c r="B52"/>
  <c r="I51"/>
  <c r="J51" s="1"/>
  <c r="H51"/>
  <c r="G51"/>
  <c r="D51"/>
  <c r="I50"/>
  <c r="J50" s="1"/>
  <c r="H50"/>
  <c r="G50"/>
  <c r="D50"/>
  <c r="I49"/>
  <c r="J49" s="1"/>
  <c r="H49"/>
  <c r="G49"/>
  <c r="D49"/>
  <c r="I48"/>
  <c r="H48"/>
  <c r="G48"/>
  <c r="D48"/>
  <c r="I47"/>
  <c r="J47" s="1"/>
  <c r="H47"/>
  <c r="G47"/>
  <c r="D47"/>
  <c r="I46"/>
  <c r="H46"/>
  <c r="H52" s="1"/>
  <c r="G46"/>
  <c r="G52" s="1"/>
  <c r="D46"/>
  <c r="F44"/>
  <c r="E44"/>
  <c r="C44"/>
  <c r="B44"/>
  <c r="I43"/>
  <c r="H43"/>
  <c r="G43"/>
  <c r="D43"/>
  <c r="I42"/>
  <c r="J42" s="1"/>
  <c r="H42"/>
  <c r="G42"/>
  <c r="D42"/>
  <c r="I41"/>
  <c r="J41" s="1"/>
  <c r="H41"/>
  <c r="G41"/>
  <c r="D41"/>
  <c r="I40"/>
  <c r="J40" s="1"/>
  <c r="H40"/>
  <c r="G40"/>
  <c r="D40"/>
  <c r="J39"/>
  <c r="I39"/>
  <c r="H39"/>
  <c r="G39"/>
  <c r="D39"/>
  <c r="I38"/>
  <c r="H38"/>
  <c r="G38"/>
  <c r="D38"/>
  <c r="D44" s="1"/>
  <c r="F36"/>
  <c r="E36"/>
  <c r="C36"/>
  <c r="B36"/>
  <c r="I35"/>
  <c r="H35"/>
  <c r="G35"/>
  <c r="D35"/>
  <c r="I34"/>
  <c r="H34"/>
  <c r="G34"/>
  <c r="D34"/>
  <c r="I33"/>
  <c r="H33"/>
  <c r="G33"/>
  <c r="D33"/>
  <c r="I32"/>
  <c r="H32"/>
  <c r="G32"/>
  <c r="D32"/>
  <c r="I31"/>
  <c r="H31"/>
  <c r="G31"/>
  <c r="D31"/>
  <c r="I30"/>
  <c r="J30" s="1"/>
  <c r="H30"/>
  <c r="G30"/>
  <c r="D30"/>
  <c r="O14" i="38"/>
  <c r="N14"/>
  <c r="L14"/>
  <c r="K14"/>
  <c r="I14"/>
  <c r="H14"/>
  <c r="F14"/>
  <c r="E14"/>
  <c r="P13"/>
  <c r="M13"/>
  <c r="J13"/>
  <c r="G13"/>
  <c r="P12"/>
  <c r="M12"/>
  <c r="J12"/>
  <c r="G12"/>
  <c r="P11"/>
  <c r="M11"/>
  <c r="J11"/>
  <c r="G11"/>
  <c r="P10"/>
  <c r="M10"/>
  <c r="J10"/>
  <c r="G10"/>
  <c r="P9"/>
  <c r="M9"/>
  <c r="J9"/>
  <c r="G9"/>
  <c r="P8"/>
  <c r="P14" s="1"/>
  <c r="M8"/>
  <c r="J8"/>
  <c r="J14" s="1"/>
  <c r="G8"/>
  <c r="J59" i="91" l="1"/>
  <c r="I52"/>
  <c r="H44"/>
  <c r="G14" i="38"/>
  <c r="J57" i="91"/>
  <c r="J58"/>
  <c r="D36"/>
  <c r="J31"/>
  <c r="J32"/>
  <c r="J34"/>
  <c r="J43"/>
  <c r="J48"/>
  <c r="H60"/>
  <c r="J55"/>
  <c r="M14" i="38"/>
  <c r="I36" i="91"/>
  <c r="H36"/>
  <c r="J33"/>
  <c r="G44"/>
  <c r="J36"/>
  <c r="G36"/>
  <c r="J35"/>
  <c r="I44"/>
  <c r="D52"/>
  <c r="J54"/>
  <c r="J46"/>
  <c r="J38"/>
  <c r="J44" s="1"/>
  <c r="K81" i="87"/>
  <c r="J81"/>
  <c r="I81"/>
  <c r="H81"/>
  <c r="G81"/>
  <c r="F81"/>
  <c r="E81"/>
  <c r="D81"/>
  <c r="K72"/>
  <c r="J72"/>
  <c r="I72"/>
  <c r="H72"/>
  <c r="G72"/>
  <c r="F72"/>
  <c r="E72"/>
  <c r="D72"/>
  <c r="K62"/>
  <c r="J62"/>
  <c r="I62"/>
  <c r="H62"/>
  <c r="G62"/>
  <c r="F62"/>
  <c r="E62"/>
  <c r="D62"/>
  <c r="K57"/>
  <c r="J57"/>
  <c r="I57"/>
  <c r="H57"/>
  <c r="G57"/>
  <c r="F57"/>
  <c r="E57"/>
  <c r="D57"/>
  <c r="K52"/>
  <c r="J52"/>
  <c r="I52"/>
  <c r="H52"/>
  <c r="G52"/>
  <c r="F52"/>
  <c r="E52"/>
  <c r="D52"/>
  <c r="K30"/>
  <c r="J30"/>
  <c r="I30"/>
  <c r="H30"/>
  <c r="G30"/>
  <c r="F30"/>
  <c r="E30"/>
  <c r="D30"/>
  <c r="I15" i="85"/>
  <c r="H15"/>
  <c r="G15"/>
  <c r="D15"/>
  <c r="D32" i="20"/>
  <c r="D33"/>
  <c r="D34"/>
  <c r="D35"/>
  <c r="D36"/>
  <c r="D37"/>
  <c r="D31"/>
  <c r="D18"/>
  <c r="D19"/>
  <c r="D20"/>
  <c r="D21"/>
  <c r="D22"/>
  <c r="D23"/>
  <c r="D24"/>
  <c r="D25"/>
  <c r="D26"/>
  <c r="D27"/>
  <c r="D28"/>
  <c r="D29"/>
  <c r="D17"/>
  <c r="D11"/>
  <c r="D12"/>
  <c r="D13"/>
  <c r="D14"/>
  <c r="D15"/>
  <c r="D10"/>
  <c r="J52" i="91" l="1"/>
  <c r="J60"/>
  <c r="J15" i="85"/>
  <c r="D83" i="87"/>
  <c r="H83"/>
  <c r="E83"/>
  <c r="I83"/>
  <c r="F83"/>
  <c r="J83"/>
  <c r="G83"/>
  <c r="K83"/>
  <c r="I22" i="19"/>
  <c r="H22"/>
  <c r="G22"/>
  <c r="F22"/>
  <c r="E22"/>
  <c r="D22"/>
  <c r="C22"/>
  <c r="B22"/>
  <c r="H19" i="15"/>
  <c r="G19"/>
  <c r="F19"/>
  <c r="H18"/>
  <c r="G18"/>
  <c r="F18"/>
  <c r="E18"/>
  <c r="H17"/>
  <c r="G17"/>
  <c r="F17"/>
  <c r="E17"/>
  <c r="H14"/>
  <c r="G14"/>
  <c r="F14"/>
  <c r="E14"/>
  <c r="H11"/>
  <c r="G11"/>
  <c r="F11"/>
  <c r="E11"/>
  <c r="H27" i="11"/>
  <c r="G27"/>
  <c r="F27"/>
  <c r="E27"/>
  <c r="H26"/>
  <c r="H28" s="1"/>
  <c r="G26"/>
  <c r="G28" s="1"/>
  <c r="F26"/>
  <c r="F28" s="1"/>
  <c r="E26"/>
  <c r="E28" s="1"/>
  <c r="H24"/>
  <c r="H30" s="1"/>
  <c r="G24"/>
  <c r="G30" s="1"/>
  <c r="F24"/>
  <c r="F30" s="1"/>
  <c r="E24"/>
  <c r="E30" s="1"/>
  <c r="H23"/>
  <c r="H29" s="1"/>
  <c r="G23"/>
  <c r="G29" s="1"/>
  <c r="F23"/>
  <c r="F29" s="1"/>
  <c r="E23"/>
  <c r="E29" s="1"/>
  <c r="H21"/>
  <c r="G21"/>
  <c r="F21"/>
  <c r="E21"/>
  <c r="H18"/>
  <c r="G18"/>
  <c r="F18"/>
  <c r="E18"/>
  <c r="H14"/>
  <c r="G14"/>
  <c r="F14"/>
  <c r="E14"/>
  <c r="H11"/>
  <c r="G11"/>
  <c r="F11"/>
  <c r="E11"/>
  <c r="G16" i="10"/>
  <c r="F16"/>
  <c r="E16"/>
  <c r="D16"/>
  <c r="G15"/>
  <c r="F15"/>
  <c r="E15"/>
  <c r="D15"/>
  <c r="G14"/>
  <c r="F14"/>
  <c r="E14"/>
  <c r="D14"/>
  <c r="G11"/>
  <c r="F11"/>
  <c r="E11"/>
  <c r="D11"/>
  <c r="H11" i="63"/>
  <c r="H12"/>
  <c r="H13"/>
  <c r="H14"/>
  <c r="H15"/>
  <c r="H16"/>
  <c r="H17"/>
  <c r="G11"/>
  <c r="G12"/>
  <c r="C34" s="1"/>
  <c r="G13"/>
  <c r="G14"/>
  <c r="G15"/>
  <c r="G16"/>
  <c r="G17"/>
  <c r="H10"/>
  <c r="G10"/>
  <c r="H11" i="61"/>
  <c r="H12"/>
  <c r="H13"/>
  <c r="H14"/>
  <c r="H15"/>
  <c r="H16"/>
  <c r="H17"/>
  <c r="G11"/>
  <c r="G12"/>
  <c r="G13"/>
  <c r="G14"/>
  <c r="G15"/>
  <c r="G16"/>
  <c r="G17"/>
  <c r="H10"/>
  <c r="G10"/>
  <c r="J22" i="57"/>
  <c r="I22"/>
  <c r="H22"/>
  <c r="G22"/>
  <c r="F22"/>
  <c r="E22"/>
  <c r="D22"/>
  <c r="C22"/>
  <c r="J18"/>
  <c r="I18"/>
  <c r="H18"/>
  <c r="G18"/>
  <c r="F18"/>
  <c r="E18"/>
  <c r="D18"/>
  <c r="C18"/>
  <c r="J17"/>
  <c r="J19" s="1"/>
  <c r="I17"/>
  <c r="H17"/>
  <c r="H19" s="1"/>
  <c r="G17"/>
  <c r="F17"/>
  <c r="F19" s="1"/>
  <c r="E17"/>
  <c r="D17"/>
  <c r="D19" s="1"/>
  <c r="C17"/>
  <c r="C27" i="99"/>
  <c r="D27"/>
  <c r="E27"/>
  <c r="F27"/>
  <c r="G27"/>
  <c r="H27"/>
  <c r="I27"/>
  <c r="J27"/>
  <c r="K27"/>
  <c r="L27"/>
  <c r="M27"/>
  <c r="B27"/>
  <c r="L30" i="87"/>
  <c r="M30"/>
  <c r="B30"/>
  <c r="C30"/>
  <c r="B9" i="20"/>
  <c r="B16"/>
  <c r="B30"/>
  <c r="C9"/>
  <c r="D9"/>
  <c r="C16"/>
  <c r="D16"/>
  <c r="D30"/>
  <c r="C30"/>
  <c r="F30" i="96"/>
  <c r="G30"/>
  <c r="D34" i="93"/>
  <c r="E34"/>
  <c r="D35"/>
  <c r="E35"/>
  <c r="E33"/>
  <c r="D33"/>
  <c r="E32"/>
  <c r="D32"/>
  <c r="C17" i="91"/>
  <c r="E17"/>
  <c r="F17"/>
  <c r="L72" i="87"/>
  <c r="M72"/>
  <c r="C26" i="16"/>
  <c r="D26"/>
  <c r="E27"/>
  <c r="E43" i="57" l="1"/>
  <c r="C19"/>
  <c r="G52" s="1"/>
  <c r="E42"/>
  <c r="G19"/>
  <c r="G42"/>
  <c r="D17" i="10"/>
  <c r="E20" i="15"/>
  <c r="E17" i="10"/>
  <c r="F20" i="15"/>
  <c r="E19" i="57"/>
  <c r="F42"/>
  <c r="I19"/>
  <c r="H42"/>
  <c r="F17" i="10"/>
  <c r="G20" i="15"/>
  <c r="G17" i="10"/>
  <c r="H20" i="15"/>
  <c r="E25" i="11"/>
  <c r="E31" s="1"/>
  <c r="H25"/>
  <c r="H31" s="1"/>
  <c r="G25"/>
  <c r="G31" s="1"/>
  <c r="F25"/>
  <c r="F31" s="1"/>
  <c r="E92" i="87"/>
  <c r="D94"/>
  <c r="E94"/>
  <c r="D92"/>
  <c r="D38" i="20"/>
  <c r="B38"/>
  <c r="C38"/>
  <c r="I27" i="11"/>
  <c r="I26"/>
  <c r="I24"/>
  <c r="I23"/>
  <c r="I21"/>
  <c r="I18"/>
  <c r="I14"/>
  <c r="I11"/>
  <c r="I28" l="1"/>
  <c r="I30"/>
  <c r="I29"/>
  <c r="I25"/>
  <c r="K31" i="68"/>
  <c r="C31"/>
  <c r="D31"/>
  <c r="E31"/>
  <c r="F31"/>
  <c r="G31"/>
  <c r="H31"/>
  <c r="I31"/>
  <c r="J31"/>
  <c r="B31"/>
  <c r="I45" i="57"/>
  <c r="H45"/>
  <c r="G45"/>
  <c r="F45"/>
  <c r="E45"/>
  <c r="I44"/>
  <c r="H44"/>
  <c r="G44"/>
  <c r="F44"/>
  <c r="K22"/>
  <c r="P52" s="1"/>
  <c r="L22"/>
  <c r="P53" s="1"/>
  <c r="N53"/>
  <c r="N52"/>
  <c r="O27" i="99"/>
  <c r="N27"/>
  <c r="F48" i="95"/>
  <c r="G48"/>
  <c r="J21" i="92"/>
  <c r="K21"/>
  <c r="I16" i="91"/>
  <c r="H16"/>
  <c r="G16"/>
  <c r="D16"/>
  <c r="I15"/>
  <c r="H15"/>
  <c r="J15" s="1"/>
  <c r="G15"/>
  <c r="D15"/>
  <c r="I14"/>
  <c r="H14"/>
  <c r="G14"/>
  <c r="D14"/>
  <c r="I13"/>
  <c r="H13"/>
  <c r="J13" s="1"/>
  <c r="G13"/>
  <c r="D13"/>
  <c r="I12"/>
  <c r="H12"/>
  <c r="G12"/>
  <c r="D12"/>
  <c r="I11"/>
  <c r="I17" s="1"/>
  <c r="H11"/>
  <c r="G11"/>
  <c r="G17" s="1"/>
  <c r="D11"/>
  <c r="D17" s="1"/>
  <c r="C16" i="43"/>
  <c r="E16"/>
  <c r="F16"/>
  <c r="B16"/>
  <c r="I15"/>
  <c r="H15"/>
  <c r="G15"/>
  <c r="D15"/>
  <c r="I14"/>
  <c r="H14"/>
  <c r="J14" s="1"/>
  <c r="G14"/>
  <c r="D14"/>
  <c r="I13"/>
  <c r="H13"/>
  <c r="G13"/>
  <c r="D13"/>
  <c r="I12"/>
  <c r="H12"/>
  <c r="G12"/>
  <c r="D12"/>
  <c r="I11"/>
  <c r="I16" s="1"/>
  <c r="H11"/>
  <c r="G11"/>
  <c r="D11"/>
  <c r="C22" i="85"/>
  <c r="E22"/>
  <c r="F22"/>
  <c r="B22"/>
  <c r="I21"/>
  <c r="H21"/>
  <c r="G21"/>
  <c r="D21"/>
  <c r="I20"/>
  <c r="H20"/>
  <c r="G20"/>
  <c r="D20"/>
  <c r="I19"/>
  <c r="H19"/>
  <c r="G19"/>
  <c r="D19"/>
  <c r="I18"/>
  <c r="H18"/>
  <c r="G18"/>
  <c r="D18"/>
  <c r="I17"/>
  <c r="H17"/>
  <c r="G17"/>
  <c r="D17"/>
  <c r="I14"/>
  <c r="H14"/>
  <c r="G14"/>
  <c r="D14"/>
  <c r="I13"/>
  <c r="H13"/>
  <c r="G13"/>
  <c r="D13"/>
  <c r="I12"/>
  <c r="H12"/>
  <c r="G12"/>
  <c r="D12"/>
  <c r="I11"/>
  <c r="H11"/>
  <c r="G11"/>
  <c r="D11"/>
  <c r="I10"/>
  <c r="H10"/>
  <c r="G10"/>
  <c r="D10"/>
  <c r="I9"/>
  <c r="H9"/>
  <c r="G9"/>
  <c r="D9"/>
  <c r="G26" i="16"/>
  <c r="F26"/>
  <c r="E25"/>
  <c r="E24"/>
  <c r="E23"/>
  <c r="E22"/>
  <c r="E21"/>
  <c r="G19"/>
  <c r="F19"/>
  <c r="D19"/>
  <c r="C19"/>
  <c r="E18"/>
  <c r="E17"/>
  <c r="E16"/>
  <c r="G14"/>
  <c r="F14"/>
  <c r="D14"/>
  <c r="C14"/>
  <c r="C28" s="1"/>
  <c r="E13"/>
  <c r="E12"/>
  <c r="E11"/>
  <c r="E10"/>
  <c r="I17" i="15"/>
  <c r="I14"/>
  <c r="I11"/>
  <c r="E13" i="101"/>
  <c r="E15" s="1"/>
  <c r="D13"/>
  <c r="C13"/>
  <c r="B13"/>
  <c r="B15" s="1"/>
  <c r="H18" i="12"/>
  <c r="J18" s="1"/>
  <c r="G18"/>
  <c r="F18"/>
  <c r="E18"/>
  <c r="D18"/>
  <c r="C18"/>
  <c r="H15"/>
  <c r="G15"/>
  <c r="F15"/>
  <c r="J15" s="1"/>
  <c r="E15"/>
  <c r="D15"/>
  <c r="C15"/>
  <c r="H12"/>
  <c r="H21" s="1"/>
  <c r="G12"/>
  <c r="F12"/>
  <c r="E12"/>
  <c r="D12"/>
  <c r="C12"/>
  <c r="H14" i="10"/>
  <c r="H11"/>
  <c r="L53" i="57"/>
  <c r="J53"/>
  <c r="J52"/>
  <c r="H53"/>
  <c r="H52"/>
  <c r="L18"/>
  <c r="K18"/>
  <c r="L17"/>
  <c r="K17"/>
  <c r="G14" i="101"/>
  <c r="F14"/>
  <c r="D15"/>
  <c r="C15"/>
  <c r="G12"/>
  <c r="F12"/>
  <c r="G11"/>
  <c r="F11"/>
  <c r="G10"/>
  <c r="F10"/>
  <c r="G9"/>
  <c r="F9"/>
  <c r="E14" i="100"/>
  <c r="E16" s="1"/>
  <c r="D14"/>
  <c r="D16" s="1"/>
  <c r="C14"/>
  <c r="C16" s="1"/>
  <c r="B14"/>
  <c r="B16" s="1"/>
  <c r="G15"/>
  <c r="F15"/>
  <c r="G13"/>
  <c r="F13"/>
  <c r="G12"/>
  <c r="F12"/>
  <c r="G11"/>
  <c r="F11"/>
  <c r="G10"/>
  <c r="F10"/>
  <c r="G9"/>
  <c r="F9"/>
  <c r="D24" i="48"/>
  <c r="E24"/>
  <c r="F24"/>
  <c r="H24"/>
  <c r="I24"/>
  <c r="J24"/>
  <c r="K24"/>
  <c r="L24"/>
  <c r="D25"/>
  <c r="E25"/>
  <c r="F25"/>
  <c r="G25"/>
  <c r="H25"/>
  <c r="I25"/>
  <c r="J25"/>
  <c r="K25"/>
  <c r="L25"/>
  <c r="C25"/>
  <c r="C24"/>
  <c r="E30" i="93"/>
  <c r="D31"/>
  <c r="E31"/>
  <c r="B17" i="91"/>
  <c r="B52" i="87"/>
  <c r="C52"/>
  <c r="L52"/>
  <c r="M52"/>
  <c r="L57"/>
  <c r="M57"/>
  <c r="B62"/>
  <c r="C62"/>
  <c r="L62"/>
  <c r="M62"/>
  <c r="B72"/>
  <c r="C72"/>
  <c r="B81"/>
  <c r="C81"/>
  <c r="L81"/>
  <c r="M81"/>
  <c r="C16" i="73"/>
  <c r="D16"/>
  <c r="E16"/>
  <c r="F16"/>
  <c r="C17"/>
  <c r="D17"/>
  <c r="E17"/>
  <c r="F17"/>
  <c r="C18" i="61"/>
  <c r="D18"/>
  <c r="C19"/>
  <c r="D19"/>
  <c r="E18"/>
  <c r="F18"/>
  <c r="E19"/>
  <c r="F19"/>
  <c r="D34" i="63"/>
  <c r="C35"/>
  <c r="E34"/>
  <c r="F35"/>
  <c r="G34"/>
  <c r="H34"/>
  <c r="G35"/>
  <c r="H35"/>
  <c r="C18"/>
  <c r="C28" s="1"/>
  <c r="D18"/>
  <c r="D28" s="1"/>
  <c r="E18"/>
  <c r="E28" s="1"/>
  <c r="F18"/>
  <c r="F28" s="1"/>
  <c r="C19"/>
  <c r="C29" s="1"/>
  <c r="D19"/>
  <c r="D29" s="1"/>
  <c r="E19"/>
  <c r="E29" s="1"/>
  <c r="F19"/>
  <c r="E35"/>
  <c r="F9" i="60"/>
  <c r="F10"/>
  <c r="F11"/>
  <c r="F12"/>
  <c r="F13"/>
  <c r="F14"/>
  <c r="F15"/>
  <c r="F16"/>
  <c r="F17"/>
  <c r="F18"/>
  <c r="F19"/>
  <c r="F20"/>
  <c r="F21"/>
  <c r="F22"/>
  <c r="F23"/>
  <c r="F24"/>
  <c r="L52" i="57"/>
  <c r="K22" i="19"/>
  <c r="J22"/>
  <c r="M10" i="48"/>
  <c r="M11"/>
  <c r="M12"/>
  <c r="M13"/>
  <c r="M14"/>
  <c r="M15"/>
  <c r="M16"/>
  <c r="M17"/>
  <c r="M18"/>
  <c r="M19"/>
  <c r="I19" i="15"/>
  <c r="I18"/>
  <c r="J10" i="12"/>
  <c r="J11"/>
  <c r="J13"/>
  <c r="J14"/>
  <c r="J16"/>
  <c r="J17"/>
  <c r="J19"/>
  <c r="J20"/>
  <c r="I10"/>
  <c r="I11"/>
  <c r="I12"/>
  <c r="I13"/>
  <c r="I14"/>
  <c r="I15"/>
  <c r="I16"/>
  <c r="I17"/>
  <c r="I19"/>
  <c r="K19" s="1"/>
  <c r="I20"/>
  <c r="G21"/>
  <c r="H16" i="10"/>
  <c r="H15"/>
  <c r="H10" i="16"/>
  <c r="H11"/>
  <c r="K11" s="1"/>
  <c r="H12"/>
  <c r="H13"/>
  <c r="H16"/>
  <c r="H17"/>
  <c r="H18"/>
  <c r="H21"/>
  <c r="H22"/>
  <c r="K22" s="1"/>
  <c r="H23"/>
  <c r="H24"/>
  <c r="K24" s="1"/>
  <c r="H25"/>
  <c r="K25" s="1"/>
  <c r="H27"/>
  <c r="K27" s="1"/>
  <c r="N11" i="48"/>
  <c r="N12"/>
  <c r="N13"/>
  <c r="N14"/>
  <c r="N15"/>
  <c r="N16"/>
  <c r="N17"/>
  <c r="N18"/>
  <c r="N19"/>
  <c r="M20"/>
  <c r="N20"/>
  <c r="M21"/>
  <c r="N21"/>
  <c r="M22"/>
  <c r="N22"/>
  <c r="M23"/>
  <c r="N23"/>
  <c r="N10"/>
  <c r="I21" i="16"/>
  <c r="I22"/>
  <c r="I23"/>
  <c r="I24"/>
  <c r="I25"/>
  <c r="M11" i="39"/>
  <c r="M12"/>
  <c r="M13"/>
  <c r="M14"/>
  <c r="M15"/>
  <c r="M16"/>
  <c r="M17"/>
  <c r="M18"/>
  <c r="M19"/>
  <c r="M20"/>
  <c r="C21"/>
  <c r="E21"/>
  <c r="G21"/>
  <c r="I21"/>
  <c r="K21"/>
  <c r="L11"/>
  <c r="L12"/>
  <c r="N12" s="1"/>
  <c r="L13"/>
  <c r="L14"/>
  <c r="L15"/>
  <c r="L16"/>
  <c r="N16" s="1"/>
  <c r="L17"/>
  <c r="L18"/>
  <c r="L19"/>
  <c r="L20"/>
  <c r="N20" s="1"/>
  <c r="B21"/>
  <c r="D21"/>
  <c r="F21"/>
  <c r="H21"/>
  <c r="J21"/>
  <c r="M10"/>
  <c r="L10"/>
  <c r="S12" i="38"/>
  <c r="S13"/>
  <c r="Q14"/>
  <c r="R14"/>
  <c r="S8"/>
  <c r="S9"/>
  <c r="S10"/>
  <c r="S11"/>
  <c r="B14"/>
  <c r="C14"/>
  <c r="D14"/>
  <c r="C17" i="15"/>
  <c r="D17"/>
  <c r="C14"/>
  <c r="D14"/>
  <c r="C11"/>
  <c r="D11"/>
  <c r="E21" i="12"/>
  <c r="J9"/>
  <c r="D21"/>
  <c r="J27" i="16"/>
  <c r="I27"/>
  <c r="C21" i="12"/>
  <c r="C14" i="10"/>
  <c r="C17" s="1"/>
  <c r="C11"/>
  <c r="J21" i="16"/>
  <c r="J22"/>
  <c r="J23"/>
  <c r="J24"/>
  <c r="J25"/>
  <c r="I16"/>
  <c r="I17"/>
  <c r="I18"/>
  <c r="J16"/>
  <c r="J17"/>
  <c r="J18"/>
  <c r="I10"/>
  <c r="I11"/>
  <c r="I12"/>
  <c r="I13"/>
  <c r="J10"/>
  <c r="J11"/>
  <c r="J12"/>
  <c r="J13"/>
  <c r="D19" i="15"/>
  <c r="C19"/>
  <c r="D18"/>
  <c r="C18"/>
  <c r="D27" i="11"/>
  <c r="D24"/>
  <c r="D26"/>
  <c r="D23"/>
  <c r="C24"/>
  <c r="C30" s="1"/>
  <c r="C26"/>
  <c r="C23"/>
  <c r="D18"/>
  <c r="D11"/>
  <c r="C18"/>
  <c r="C11"/>
  <c r="D21"/>
  <c r="C21"/>
  <c r="D14"/>
  <c r="C14"/>
  <c r="C16" i="10"/>
  <c r="C15"/>
  <c r="K21" i="16"/>
  <c r="K16"/>
  <c r="K12"/>
  <c r="K17"/>
  <c r="G28"/>
  <c r="K18"/>
  <c r="I18" i="12"/>
  <c r="H17" i="10"/>
  <c r="I9" i="12"/>
  <c r="H12" i="100"/>
  <c r="F27" i="60"/>
  <c r="F28"/>
  <c r="J14" i="91"/>
  <c r="G13" i="101"/>
  <c r="G19" i="63"/>
  <c r="K13" i="12" l="1"/>
  <c r="H10" i="101"/>
  <c r="K20" i="12"/>
  <c r="C83" i="87"/>
  <c r="N10" i="39"/>
  <c r="F13" i="101"/>
  <c r="J13" i="43"/>
  <c r="J12" i="12"/>
  <c r="K12" s="1"/>
  <c r="N19" i="39"/>
  <c r="G14" i="100"/>
  <c r="G16" s="1"/>
  <c r="I42" i="57"/>
  <c r="K11" i="12"/>
  <c r="H15" i="100"/>
  <c r="E19" i="16"/>
  <c r="D25" i="11"/>
  <c r="N18" i="39"/>
  <c r="N14"/>
  <c r="F14" i="100"/>
  <c r="F16" s="1"/>
  <c r="C29" i="11"/>
  <c r="C31" s="1"/>
  <c r="D95" i="87"/>
  <c r="D93"/>
  <c r="E93"/>
  <c r="E91"/>
  <c r="E90"/>
  <c r="E95"/>
  <c r="D91"/>
  <c r="D90"/>
  <c r="I20" i="15"/>
  <c r="H14" i="16"/>
  <c r="H13" i="100"/>
  <c r="H9"/>
  <c r="N25" i="48"/>
  <c r="M25"/>
  <c r="E18" i="73"/>
  <c r="F18"/>
  <c r="D18"/>
  <c r="C18"/>
  <c r="F20" i="63"/>
  <c r="D20"/>
  <c r="D20" i="61"/>
  <c r="C27" s="1"/>
  <c r="C20"/>
  <c r="C26" s="1"/>
  <c r="J12" i="91"/>
  <c r="N15" i="39"/>
  <c r="J17" i="85"/>
  <c r="J18"/>
  <c r="J11"/>
  <c r="J12"/>
  <c r="J13"/>
  <c r="H14" i="101"/>
  <c r="K15" i="12"/>
  <c r="N24" i="48"/>
  <c r="H19" i="61"/>
  <c r="F21" i="12"/>
  <c r="J19" i="16"/>
  <c r="N17" i="39"/>
  <c r="N13"/>
  <c r="C20" i="63"/>
  <c r="H12" i="101"/>
  <c r="D28" i="11"/>
  <c r="F26" i="60"/>
  <c r="H9" i="101"/>
  <c r="J11" i="43"/>
  <c r="J11" i="91"/>
  <c r="H17"/>
  <c r="F25" i="60"/>
  <c r="H19" i="63"/>
  <c r="G19" i="61"/>
  <c r="D28" i="16"/>
  <c r="M83" i="87"/>
  <c r="L83"/>
  <c r="I53" i="57"/>
  <c r="L19"/>
  <c r="O53" s="1"/>
  <c r="F43"/>
  <c r="I43"/>
  <c r="H43"/>
  <c r="G53"/>
  <c r="K53"/>
  <c r="G43"/>
  <c r="K52"/>
  <c r="K19"/>
  <c r="O52" s="1"/>
  <c r="J16" i="91"/>
  <c r="G16" i="43"/>
  <c r="J12"/>
  <c r="J15"/>
  <c r="H16"/>
  <c r="D16"/>
  <c r="L21" i="39"/>
  <c r="N11"/>
  <c r="M21"/>
  <c r="S14" i="38"/>
  <c r="B83" i="87"/>
  <c r="J19" i="85"/>
  <c r="J21"/>
  <c r="H26" i="16"/>
  <c r="E26"/>
  <c r="H19"/>
  <c r="F28"/>
  <c r="K19"/>
  <c r="K13"/>
  <c r="K10"/>
  <c r="J14"/>
  <c r="I14"/>
  <c r="E14"/>
  <c r="E28" s="1"/>
  <c r="J26"/>
  <c r="I26"/>
  <c r="I19"/>
  <c r="D20" i="15"/>
  <c r="C20"/>
  <c r="F15" i="101"/>
  <c r="G15"/>
  <c r="H11"/>
  <c r="K18" i="12"/>
  <c r="K17"/>
  <c r="K16"/>
  <c r="K14"/>
  <c r="K10"/>
  <c r="I31" i="11"/>
  <c r="C25"/>
  <c r="D30"/>
  <c r="H11" i="100"/>
  <c r="H10"/>
  <c r="M24" i="48"/>
  <c r="E20" i="63"/>
  <c r="H18"/>
  <c r="G18"/>
  <c r="G20" s="1"/>
  <c r="E20" i="61"/>
  <c r="D26" s="1"/>
  <c r="H18"/>
  <c r="G18"/>
  <c r="F20"/>
  <c r="D27" s="1"/>
  <c r="M53" i="57"/>
  <c r="M52"/>
  <c r="I52"/>
  <c r="J9" i="85"/>
  <c r="J10"/>
  <c r="G22"/>
  <c r="D22"/>
  <c r="J14"/>
  <c r="J20"/>
  <c r="N21" i="39"/>
  <c r="H22" i="85"/>
  <c r="K9" i="12"/>
  <c r="D29" i="11"/>
  <c r="K23" i="16"/>
  <c r="K26" s="1"/>
  <c r="F29" i="63"/>
  <c r="D35"/>
  <c r="I22" i="85"/>
  <c r="I21" i="12"/>
  <c r="C28" i="11"/>
  <c r="F34" i="63"/>
  <c r="J21" i="12" l="1"/>
  <c r="H28" i="16"/>
  <c r="H13" i="101"/>
  <c r="H15" s="1"/>
  <c r="H14" i="100"/>
  <c r="H16" s="1"/>
  <c r="H20" i="63"/>
  <c r="H20" i="61"/>
  <c r="G20"/>
  <c r="J16" i="43"/>
  <c r="J28" i="16"/>
  <c r="K14"/>
  <c r="K28" s="1"/>
  <c r="J17" i="91"/>
  <c r="D31" i="11"/>
  <c r="J22" i="85"/>
  <c r="I28" i="16"/>
  <c r="K21" i="12"/>
</calcChain>
</file>

<file path=xl/sharedStrings.xml><?xml version="1.0" encoding="utf-8"?>
<sst xmlns="http://schemas.openxmlformats.org/spreadsheetml/2006/main" count="2206" uniqueCount="1059">
  <si>
    <t>إحصاءات التعليم</t>
  </si>
  <si>
    <t>EDUCATION STATISTICS</t>
  </si>
  <si>
    <t xml:space="preserve">Qatar has achieved a noticeable increase in number of students in all educational levels. This was accompanied with an increase in education inputs such as schools, teachers, curricula, etc.   </t>
  </si>
  <si>
    <t>مصادر البيانات :</t>
  </si>
  <si>
    <t xml:space="preserve"> Primary</t>
  </si>
  <si>
    <t xml:space="preserve"> Preparatory</t>
  </si>
  <si>
    <t xml:space="preserve">  الثانوية العامة</t>
  </si>
  <si>
    <t xml:space="preserve"> General Secondary</t>
  </si>
  <si>
    <t>مدارس</t>
  </si>
  <si>
    <t>المجموع</t>
  </si>
  <si>
    <t>Total</t>
  </si>
  <si>
    <t>ذكور</t>
  </si>
  <si>
    <t>اناث</t>
  </si>
  <si>
    <t>M</t>
  </si>
  <si>
    <t>F</t>
  </si>
  <si>
    <t>الصف الأول</t>
  </si>
  <si>
    <t>الصف الثاني</t>
  </si>
  <si>
    <t>الصف الثالث</t>
  </si>
  <si>
    <t>الصف الثاني (علمي)</t>
  </si>
  <si>
    <t>Grade III (Arts)</t>
  </si>
  <si>
    <t xml:space="preserve">المجموع العام  </t>
  </si>
  <si>
    <t xml:space="preserve">Grand Total  </t>
  </si>
  <si>
    <t xml:space="preserve"> Specialized Schools</t>
  </si>
  <si>
    <t xml:space="preserve">المجموع </t>
  </si>
  <si>
    <t>الدوحة</t>
  </si>
  <si>
    <t>طلاب</t>
  </si>
  <si>
    <t>Students</t>
  </si>
  <si>
    <t xml:space="preserve"> Doha</t>
  </si>
  <si>
    <t>Schools</t>
  </si>
  <si>
    <t>الريان</t>
  </si>
  <si>
    <t xml:space="preserve"> AL-Rayyan</t>
  </si>
  <si>
    <t>الوكرة</t>
  </si>
  <si>
    <t xml:space="preserve"> AL-Wakrah</t>
  </si>
  <si>
    <t>ام صلال</t>
  </si>
  <si>
    <t xml:space="preserve"> Umm Salal</t>
  </si>
  <si>
    <t>الخور</t>
  </si>
  <si>
    <t xml:space="preserve"> AL-Khor</t>
  </si>
  <si>
    <t>الشمال</t>
  </si>
  <si>
    <t xml:space="preserve"> AL-Shamal</t>
  </si>
  <si>
    <t xml:space="preserve">Total </t>
  </si>
  <si>
    <t>المجموع العام</t>
  </si>
  <si>
    <t>G.Total</t>
  </si>
  <si>
    <t xml:space="preserve">المجموع  </t>
  </si>
  <si>
    <t xml:space="preserve">Total  </t>
  </si>
  <si>
    <t>G.T</t>
  </si>
  <si>
    <t xml:space="preserve">المجموع  العام </t>
  </si>
  <si>
    <t xml:space="preserve">  مدارس عربية</t>
  </si>
  <si>
    <t>T</t>
  </si>
  <si>
    <t xml:space="preserve">  Arabic Schools</t>
  </si>
  <si>
    <t xml:space="preserve">  مدارس أجنبية</t>
  </si>
  <si>
    <t xml:space="preserve">  Foreign Schools</t>
  </si>
  <si>
    <t xml:space="preserve"> مدرسون    </t>
  </si>
  <si>
    <t>Teachers</t>
  </si>
  <si>
    <t xml:space="preserve"> اداريون    </t>
  </si>
  <si>
    <t xml:space="preserve"> Administrators</t>
  </si>
  <si>
    <t xml:space="preserve">مدرسون    </t>
  </si>
  <si>
    <t xml:space="preserve">  المجموع</t>
  </si>
  <si>
    <t xml:space="preserve">  Total</t>
  </si>
  <si>
    <t xml:space="preserve">  مجموع رياض الأطفال</t>
  </si>
  <si>
    <t xml:space="preserve">  Kindergartens, Total</t>
  </si>
  <si>
    <t>رياض أطفال عربية</t>
  </si>
  <si>
    <t xml:space="preserve">Arabic Kindergartens </t>
  </si>
  <si>
    <t>رياض أطفال أجنبية</t>
  </si>
  <si>
    <t xml:space="preserve">Foreign Kindergartens </t>
  </si>
  <si>
    <t xml:space="preserve">  مجموع المرحلة الابتدائية</t>
  </si>
  <si>
    <t xml:space="preserve"> Primary Schools, Total</t>
  </si>
  <si>
    <t>مدارس ابتدائية عربية</t>
  </si>
  <si>
    <t xml:space="preserve">Arabic Primary Schools </t>
  </si>
  <si>
    <t>مدارس ابتدائية أجنبية</t>
  </si>
  <si>
    <t xml:space="preserve">Foreign Primary Schools </t>
  </si>
  <si>
    <t xml:space="preserve">  مجموع المرحلة الاعدادية</t>
  </si>
  <si>
    <t xml:space="preserve"> Prep. Schools, Total</t>
  </si>
  <si>
    <t>مدارس اعدادية عربية</t>
  </si>
  <si>
    <t xml:space="preserve">Arabic Prep. Schools </t>
  </si>
  <si>
    <t>مدارس اعدادية أجنبية</t>
  </si>
  <si>
    <t xml:space="preserve">Foreign Prep. Schools </t>
  </si>
  <si>
    <t xml:space="preserve">  مجموع المرحلة الثانوية</t>
  </si>
  <si>
    <t xml:space="preserve"> Secondary Schools, Total</t>
  </si>
  <si>
    <t>مدارس ثانوية عربية</t>
  </si>
  <si>
    <t xml:space="preserve">Arabic Secondery Schools </t>
  </si>
  <si>
    <t>مدارس ثانوية أجنبية</t>
  </si>
  <si>
    <t xml:space="preserve">Foreign Secondery Schools </t>
  </si>
  <si>
    <t xml:space="preserve">المجموع  العام  </t>
  </si>
  <si>
    <t xml:space="preserve">  الإبتدائية</t>
  </si>
  <si>
    <t xml:space="preserve">  Primary</t>
  </si>
  <si>
    <t xml:space="preserve">  الاعدادية</t>
  </si>
  <si>
    <t xml:space="preserve">  Preparatory</t>
  </si>
  <si>
    <t xml:space="preserve">  الثانوية</t>
  </si>
  <si>
    <t xml:space="preserve">  General Secondary</t>
  </si>
  <si>
    <t>الحلقة الأولى</t>
  </si>
  <si>
    <t xml:space="preserve">Grade I  </t>
  </si>
  <si>
    <t>الحلقة الثانية</t>
  </si>
  <si>
    <t xml:space="preserve">Grade II  </t>
  </si>
  <si>
    <t>الحلقة الثالثة</t>
  </si>
  <si>
    <t xml:space="preserve">Grade III  </t>
  </si>
  <si>
    <t>الحلقة الرابعة</t>
  </si>
  <si>
    <t xml:space="preserve">Grade IV  </t>
  </si>
  <si>
    <t xml:space="preserve">  الأعدادية</t>
  </si>
  <si>
    <t>الصف الثاني (أدبي)</t>
  </si>
  <si>
    <t xml:space="preserve">Grade II (Arts)  </t>
  </si>
  <si>
    <t xml:space="preserve">Grade II (Science) </t>
  </si>
  <si>
    <t>الصف الثالث (أدبي)</t>
  </si>
  <si>
    <t>الصف الثالث (علمي)</t>
  </si>
  <si>
    <t xml:space="preserve">Grade III (Science) </t>
  </si>
  <si>
    <t>(1) المسجلون في بداية العام الدراسي .</t>
  </si>
  <si>
    <t>(1) Registered at beginning of academic Year.</t>
  </si>
  <si>
    <t>(2) الحلقة الأولى تقابل الصفين الأول والثاني من المرحلة الابتدائية .</t>
  </si>
  <si>
    <t>(2) Grade   l  = Equivalent to 1st and 2nd ordinary primary .</t>
  </si>
  <si>
    <t xml:space="preserve">    الحلقة الثانية تقابل الصفين الثالث والرابع من المرحلة الابتدائية .</t>
  </si>
  <si>
    <t xml:space="preserve">     Grade   Il  = Equivalent to 3nd and 4th ordinary primary .</t>
  </si>
  <si>
    <t xml:space="preserve">    الحلقة الثالثة تقابل الصف الخامس من المرحلة الابتدائية .</t>
  </si>
  <si>
    <t xml:space="preserve">     Grade  IIl  = Equivalent to 5th ordinary primary .</t>
  </si>
  <si>
    <t xml:space="preserve">    الحلقة الرابعة تقابل الصف السادس من المرحلة الابتدائية .</t>
  </si>
  <si>
    <t xml:space="preserve">     Grade  lV  = Equivalent to 6th ordinary primary .</t>
  </si>
  <si>
    <t>قطر</t>
  </si>
  <si>
    <t>Qatar</t>
  </si>
  <si>
    <t>البحرين</t>
  </si>
  <si>
    <t>Bahrain</t>
  </si>
  <si>
    <t>المملكة العربية السعودية</t>
  </si>
  <si>
    <t>Saudi Arabia</t>
  </si>
  <si>
    <t>عمان</t>
  </si>
  <si>
    <t>Oman</t>
  </si>
  <si>
    <t>الامارات العربية المتحدة</t>
  </si>
  <si>
    <t>U.A.E.</t>
  </si>
  <si>
    <t>اليمن</t>
  </si>
  <si>
    <t>Yamen</t>
  </si>
  <si>
    <t>فلسطين</t>
  </si>
  <si>
    <t>Palestine</t>
  </si>
  <si>
    <t>الأردن</t>
  </si>
  <si>
    <t>Jordan</t>
  </si>
  <si>
    <t>Somalia</t>
  </si>
  <si>
    <t>التربية</t>
  </si>
  <si>
    <t>Education</t>
  </si>
  <si>
    <t>الشريعة</t>
  </si>
  <si>
    <t>Sharia</t>
  </si>
  <si>
    <t>الهندسة</t>
  </si>
  <si>
    <t>Engineering</t>
  </si>
  <si>
    <t>الإدارة والاقتصاد</t>
  </si>
  <si>
    <t>Admin&amp; Econ.</t>
  </si>
  <si>
    <t>1999/1998</t>
  </si>
  <si>
    <t>الكويت</t>
  </si>
  <si>
    <t>Kuwait</t>
  </si>
  <si>
    <t>العراق</t>
  </si>
  <si>
    <t>Iraq</t>
  </si>
  <si>
    <t>سوريا</t>
  </si>
  <si>
    <t>Syria</t>
  </si>
  <si>
    <t>لبنان</t>
  </si>
  <si>
    <t>Lebanon</t>
  </si>
  <si>
    <t>مصر</t>
  </si>
  <si>
    <t>Egypt</t>
  </si>
  <si>
    <t>السودان</t>
  </si>
  <si>
    <t>Sudan</t>
  </si>
  <si>
    <t>موريتانيا</t>
  </si>
  <si>
    <t>الجزائر</t>
  </si>
  <si>
    <t>Algeria</t>
  </si>
  <si>
    <t>قطريون</t>
  </si>
  <si>
    <t>غير قطريين</t>
  </si>
  <si>
    <t>Qataris</t>
  </si>
  <si>
    <t xml:space="preserve">  بكالوريوس في التربية</t>
  </si>
  <si>
    <t xml:space="preserve"> B.A In Education</t>
  </si>
  <si>
    <t xml:space="preserve">  بكالوريوس في الشريعة وأصول الدين</t>
  </si>
  <si>
    <t xml:space="preserve">  بكالوريوس في الهندسة</t>
  </si>
  <si>
    <t xml:space="preserve">  شهادات أخرى :</t>
  </si>
  <si>
    <t xml:space="preserve"> Other Certificates :</t>
  </si>
  <si>
    <t>خريجو جامعة قطر حسب الجنسية والكلية ونوع التخصص</t>
  </si>
  <si>
    <t>UNIVERSITY OF QATAR GRADUATES BY NATIONALITY, FACULTY AND FIELD OF SPECIALIZATION</t>
  </si>
  <si>
    <t>Non Qataris</t>
  </si>
  <si>
    <t>10 -  Chemistry</t>
  </si>
  <si>
    <t>11 -  Biology</t>
  </si>
  <si>
    <t>12 -  Home Economics</t>
  </si>
  <si>
    <t>13 -  Fine Arts</t>
  </si>
  <si>
    <t>14 -  Physical Education</t>
  </si>
  <si>
    <t xml:space="preserve"> Faculty of Sharia</t>
  </si>
  <si>
    <t xml:space="preserve"> Faculty of Engineering</t>
  </si>
  <si>
    <t xml:space="preserve"> Faculty of Admin &amp; Economics</t>
  </si>
  <si>
    <t xml:space="preserve">  Others</t>
  </si>
  <si>
    <t xml:space="preserve">G.Total  </t>
  </si>
  <si>
    <t xml:space="preserve">  مصر</t>
  </si>
  <si>
    <t xml:space="preserve">  Egypt</t>
  </si>
  <si>
    <t xml:space="preserve">  Canada</t>
  </si>
  <si>
    <t xml:space="preserve">  Jordan</t>
  </si>
  <si>
    <t xml:space="preserve">  سوريا</t>
  </si>
  <si>
    <t xml:space="preserve">  Syria</t>
  </si>
  <si>
    <t xml:space="preserve">  بلدان أخرى</t>
  </si>
  <si>
    <t xml:space="preserve">  أستاذ</t>
  </si>
  <si>
    <t xml:space="preserve">  Professor</t>
  </si>
  <si>
    <t xml:space="preserve">  Associate Prof.</t>
  </si>
  <si>
    <t>أستاذ</t>
  </si>
  <si>
    <t>أستاذ مساعد</t>
  </si>
  <si>
    <t>Professor</t>
  </si>
  <si>
    <t>Associate Professor</t>
  </si>
  <si>
    <t xml:space="preserve">  قطر</t>
  </si>
  <si>
    <t xml:space="preserve">  Qatar</t>
  </si>
  <si>
    <t xml:space="preserve">  العراق</t>
  </si>
  <si>
    <t xml:space="preserve">  Iraq</t>
  </si>
  <si>
    <t xml:space="preserve">  الارد ن</t>
  </si>
  <si>
    <t xml:space="preserve">  فلسطين</t>
  </si>
  <si>
    <t xml:space="preserve">  Palestine</t>
  </si>
  <si>
    <t xml:space="preserve">  السودان</t>
  </si>
  <si>
    <t xml:space="preserve">  Sudan</t>
  </si>
  <si>
    <t xml:space="preserve">  المملكة المتحدة</t>
  </si>
  <si>
    <t xml:space="preserve">  U.K.</t>
  </si>
  <si>
    <t xml:space="preserve">  الولايات المتحدة</t>
  </si>
  <si>
    <t xml:space="preserve">  U.S.A.</t>
  </si>
  <si>
    <t xml:space="preserve">  كندا</t>
  </si>
  <si>
    <t>كلية التربية</t>
  </si>
  <si>
    <t>Faculty of Education</t>
  </si>
  <si>
    <t>2000/1999</t>
  </si>
  <si>
    <t>التعليم الموازي</t>
  </si>
  <si>
    <t>Parallel Teaching</t>
  </si>
  <si>
    <t>2 - أصول الدين</t>
  </si>
  <si>
    <t>2 - Usul AL-Din</t>
  </si>
  <si>
    <t xml:space="preserve">1 -  Sharia </t>
  </si>
  <si>
    <t>الإدارة العليا</t>
  </si>
  <si>
    <t>8   - Information</t>
  </si>
  <si>
    <t xml:space="preserve">  Top Admnistration</t>
  </si>
  <si>
    <t>(3) Includes Grade 1,2,3.</t>
  </si>
  <si>
    <t>(3) يشمل أول وثاني وثالث ثانوي .</t>
  </si>
  <si>
    <t>الدراسات العليا</t>
  </si>
  <si>
    <t>Post Graduate Studies</t>
  </si>
  <si>
    <t xml:space="preserve">                                   الجنسية
 المرحلة التعليمية  </t>
  </si>
  <si>
    <t xml:space="preserve">                                                  Year
 Education Level  </t>
  </si>
  <si>
    <t xml:space="preserve">                                              Nationality
 Education Level </t>
  </si>
  <si>
    <t xml:space="preserve">                                  السنة
 الكلية </t>
  </si>
  <si>
    <t xml:space="preserve">                                            Year
 Faculty </t>
  </si>
  <si>
    <t>دبلوم التربية الخاصة</t>
  </si>
  <si>
    <t>كلية شمال الاطلنطي</t>
  </si>
  <si>
    <r>
      <t xml:space="preserve">الثانوي
</t>
    </r>
    <r>
      <rPr>
        <b/>
        <sz val="8"/>
        <rFont val="Arial"/>
        <family val="2"/>
      </rPr>
      <t>Secondary</t>
    </r>
  </si>
  <si>
    <r>
      <t xml:space="preserve">الاعدادي
</t>
    </r>
    <r>
      <rPr>
        <b/>
        <sz val="8"/>
        <rFont val="Arial"/>
        <family val="2"/>
      </rPr>
      <t>Preparatory</t>
    </r>
  </si>
  <si>
    <r>
      <t xml:space="preserve">الابتدائي
</t>
    </r>
    <r>
      <rPr>
        <b/>
        <sz val="8"/>
        <rFont val="Arial"/>
        <family val="2"/>
      </rPr>
      <t>Primary</t>
    </r>
  </si>
  <si>
    <t>المدرسون</t>
  </si>
  <si>
    <t xml:space="preserve">                                  السنة 
  نوع المدرسة </t>
  </si>
  <si>
    <t>Administrators</t>
  </si>
  <si>
    <r>
      <t xml:space="preserve">عدد المدارس
</t>
    </r>
    <r>
      <rPr>
        <b/>
        <sz val="8"/>
        <rFont val="Arial"/>
        <family val="2"/>
      </rPr>
      <t>No. of School</t>
    </r>
  </si>
  <si>
    <r>
      <t xml:space="preserve">عدد الشعب
</t>
    </r>
    <r>
      <rPr>
        <b/>
        <sz val="8"/>
        <rFont val="Arial"/>
        <family val="2"/>
      </rPr>
      <t>No. of Branch</t>
    </r>
  </si>
  <si>
    <t>ماجستيرإدارة أعمال</t>
  </si>
  <si>
    <t>قطريون
Qataris</t>
  </si>
  <si>
    <t>غير قطريين
Non-Qataris</t>
  </si>
  <si>
    <t>المجموع
Total</t>
  </si>
  <si>
    <t>Non Specialized</t>
  </si>
  <si>
    <t>..</t>
  </si>
  <si>
    <t>Courses Study</t>
  </si>
  <si>
    <t>غير متخصصين</t>
  </si>
  <si>
    <t>دراسة مقررات</t>
  </si>
  <si>
    <t>(1) Not Including Staff In Admnistration.</t>
  </si>
  <si>
    <t>(1) لا تشمل الإدارة العليا .</t>
  </si>
  <si>
    <t>الاداب والعلوم</t>
  </si>
  <si>
    <t>Art and Science</t>
  </si>
  <si>
    <t>القانون</t>
  </si>
  <si>
    <t>Law</t>
  </si>
  <si>
    <t>B.A In Art &amp; science</t>
  </si>
  <si>
    <t xml:space="preserve">  بكالوريوس في الاداب والعلوم</t>
  </si>
  <si>
    <t xml:space="preserve">  بكالوريوس في القانون</t>
  </si>
  <si>
    <t>B.Sc. In Law</t>
  </si>
  <si>
    <t xml:space="preserve">  كلية الاداب والعلوم</t>
  </si>
  <si>
    <t>كلية القانون</t>
  </si>
  <si>
    <t>استاذ مساعد</t>
  </si>
  <si>
    <t xml:space="preserve">  Assistant Prof.</t>
  </si>
  <si>
    <t>محاضر</t>
  </si>
  <si>
    <t xml:space="preserve">  Lecturer</t>
  </si>
  <si>
    <t xml:space="preserve"> أستاذ مشارك</t>
  </si>
  <si>
    <t>مساعدي التدريس</t>
  </si>
  <si>
    <t>Teaching Assistant</t>
  </si>
  <si>
    <t xml:space="preserve">  Assistant Professor</t>
  </si>
  <si>
    <t>Lecturer</t>
  </si>
  <si>
    <t>18 - النبات والعلوم الزراعية</t>
  </si>
  <si>
    <t>19 - علوم الغذاء والتغذية</t>
  </si>
  <si>
    <t>20 - الإحصاء</t>
  </si>
  <si>
    <t>17 -Nursing Sciences</t>
  </si>
  <si>
    <t>18 - Botany &amp; Agriculture Sci</t>
  </si>
  <si>
    <t>Faculty of  Law</t>
  </si>
  <si>
    <t>المرحلة</t>
  </si>
  <si>
    <t>Level</t>
  </si>
  <si>
    <t>بنين</t>
  </si>
  <si>
    <t>Boys</t>
  </si>
  <si>
    <t xml:space="preserve"> Primary(1)</t>
  </si>
  <si>
    <t>بنات</t>
  </si>
  <si>
    <t>Girls</t>
  </si>
  <si>
    <t>الاعدادية</t>
  </si>
  <si>
    <t>Preparatory</t>
  </si>
  <si>
    <t>Virginia Commonwealth</t>
  </si>
  <si>
    <t>North Atlantic College</t>
  </si>
  <si>
    <t>المدارس المستقلة</t>
  </si>
  <si>
    <t>Independent Schools</t>
  </si>
  <si>
    <t>الطلاب</t>
  </si>
  <si>
    <t>2006/2007</t>
  </si>
  <si>
    <t>البرنامج التأسيسي</t>
  </si>
  <si>
    <t>Foundation Program</t>
  </si>
  <si>
    <t>1 - Law</t>
  </si>
  <si>
    <t>2 - Military Law</t>
  </si>
  <si>
    <t>3 - القانون و الشريعة</t>
  </si>
  <si>
    <t>3 - دراسات اسلامية</t>
  </si>
  <si>
    <t>3 - Law &amp; Sharia</t>
  </si>
  <si>
    <t>3 - Islamic Studies</t>
  </si>
  <si>
    <t>B.A In Sharia &amp; Islamic Studies</t>
  </si>
  <si>
    <t>B.Sc. In Engineering</t>
  </si>
  <si>
    <t>B.Sc. In Admin, &amp; Economics</t>
  </si>
  <si>
    <t xml:space="preserve">  بكالوريوس في الإدارة والاقتصاد</t>
  </si>
  <si>
    <t>رياض الاطفال</t>
  </si>
  <si>
    <t>2007/2008</t>
  </si>
  <si>
    <t>(1) Includes  specialized Secondary Stage</t>
  </si>
  <si>
    <t>الصيدلة *</t>
  </si>
  <si>
    <t>* افتتحت في خريف عام 2007</t>
  </si>
  <si>
    <t>pharmacy *</t>
  </si>
  <si>
    <t>* Inaugurated in fall 2007</t>
  </si>
  <si>
    <t>ذكور
M</t>
  </si>
  <si>
    <t>التربية
Education</t>
  </si>
  <si>
    <t>الاداب والعلوم
Art &amp; science</t>
  </si>
  <si>
    <t>الشريعة واصول الدين
Sharia &amp; Islamic Studies</t>
  </si>
  <si>
    <t>الهندسة
Engineering</t>
  </si>
  <si>
    <t>الادارة والاقتصاد
In Admin, &amp; Economics</t>
  </si>
  <si>
    <t>القانون
Law</t>
  </si>
  <si>
    <t>ذكور قطريون  Qatari males</t>
  </si>
  <si>
    <t>اناث قطريات  Qatari females</t>
  </si>
  <si>
    <t>ذكور غير قطريين  Non-Qatari males</t>
  </si>
  <si>
    <t>اناث غير قطريات  Non-Qatari females</t>
  </si>
  <si>
    <t xml:space="preserve">                           السنة 
  نوع المدرسة </t>
  </si>
  <si>
    <t xml:space="preserve">                               السنة 
  المرحلة التعليمية </t>
  </si>
  <si>
    <r>
      <t xml:space="preserve">ذكور
</t>
    </r>
    <r>
      <rPr>
        <b/>
        <sz val="8"/>
        <rFont val="Arial"/>
        <family val="2"/>
      </rPr>
      <t>M</t>
    </r>
  </si>
  <si>
    <r>
      <t xml:space="preserve">اناث
</t>
    </r>
    <r>
      <rPr>
        <b/>
        <sz val="8"/>
        <rFont val="Arial"/>
        <family val="2"/>
      </rPr>
      <t>F</t>
    </r>
  </si>
  <si>
    <t xml:space="preserve">                                          Year
  Type of School  </t>
  </si>
  <si>
    <t>مدارس أجنبية</t>
  </si>
  <si>
    <t>Foreign Schools</t>
  </si>
  <si>
    <t>مدارس عربية</t>
  </si>
  <si>
    <t>Arabic Schools</t>
  </si>
  <si>
    <r>
      <t xml:space="preserve">غيرقطري </t>
    </r>
    <r>
      <rPr>
        <b/>
        <sz val="8"/>
        <rFont val="Arial"/>
        <family val="2"/>
      </rPr>
      <t>Non- Qatari</t>
    </r>
  </si>
  <si>
    <r>
      <t xml:space="preserve">قطري </t>
    </r>
    <r>
      <rPr>
        <b/>
        <sz val="8"/>
        <rFont val="Arial"/>
        <family val="2"/>
      </rPr>
      <t>Qatari</t>
    </r>
  </si>
  <si>
    <t>المجموع العام
G.Total</t>
  </si>
  <si>
    <r>
      <t>الثانوية التجارية (للبنين)</t>
    </r>
    <r>
      <rPr>
        <b/>
        <vertAlign val="superscript"/>
        <sz val="10"/>
        <rFont val="Arial"/>
        <family val="2"/>
      </rPr>
      <t>(3)</t>
    </r>
  </si>
  <si>
    <r>
      <t xml:space="preserve">  Primary</t>
    </r>
    <r>
      <rPr>
        <b/>
        <vertAlign val="superscript"/>
        <sz val="8"/>
        <rFont val="Arial"/>
        <family val="2"/>
      </rPr>
      <t xml:space="preserve"> (2)</t>
    </r>
  </si>
  <si>
    <r>
      <t xml:space="preserve">  Commersion's Secondary</t>
    </r>
    <r>
      <rPr>
        <b/>
        <vertAlign val="superscript"/>
        <sz val="8"/>
        <rFont val="Arial"/>
        <family val="2"/>
      </rPr>
      <t>(3)</t>
    </r>
  </si>
  <si>
    <t xml:space="preserve">            المرحلة التعليمية
  البلدية</t>
  </si>
  <si>
    <r>
      <t xml:space="preserve">إناث
</t>
    </r>
    <r>
      <rPr>
        <b/>
        <sz val="8"/>
        <rFont val="Arial"/>
        <family val="2"/>
      </rPr>
      <t>F</t>
    </r>
  </si>
  <si>
    <t xml:space="preserve">      - Supreme Education Council.</t>
  </si>
  <si>
    <t>(3) Includes  specialized Secondary Stage</t>
  </si>
  <si>
    <t>(3) تشمل الثانوية التخصصية</t>
  </si>
  <si>
    <t>مجموع</t>
  </si>
  <si>
    <t>Privat</t>
  </si>
  <si>
    <t>خاص</t>
  </si>
  <si>
    <t>Universities</t>
  </si>
  <si>
    <t>Gov.</t>
  </si>
  <si>
    <t>حكومي</t>
  </si>
  <si>
    <t>General Secondary(3)</t>
  </si>
  <si>
    <t>المرحلة الثانوية (3)</t>
  </si>
  <si>
    <t>المرحلة الاعدادية</t>
  </si>
  <si>
    <t>المرحلة الابتدائية</t>
  </si>
  <si>
    <t xml:space="preserve"> Pre-primary</t>
  </si>
  <si>
    <r>
      <t xml:space="preserve">إناث
</t>
    </r>
    <r>
      <rPr>
        <b/>
        <sz val="9"/>
        <rFont val="Arial"/>
        <family val="2"/>
      </rPr>
      <t>F</t>
    </r>
  </si>
  <si>
    <r>
      <t xml:space="preserve">ذكور
</t>
    </r>
    <r>
      <rPr>
        <b/>
        <sz val="9"/>
        <rFont val="Arial"/>
        <family val="2"/>
      </rPr>
      <t>M</t>
    </r>
  </si>
  <si>
    <t>Type
Educ</t>
  </si>
  <si>
    <t>نوع
التعليم</t>
  </si>
  <si>
    <t>(1) تشمل الثانوية التخصصية</t>
  </si>
  <si>
    <t>المدرسين</t>
  </si>
  <si>
    <t>Student</t>
  </si>
  <si>
    <t>Classes</t>
  </si>
  <si>
    <t>الصفوف</t>
  </si>
  <si>
    <t>المدارس</t>
  </si>
  <si>
    <t>General Secondary(1)</t>
  </si>
  <si>
    <t>المرحلة الثانوية (1)</t>
  </si>
  <si>
    <t>primary</t>
  </si>
  <si>
    <t>Mixed Schools</t>
  </si>
  <si>
    <t xml:space="preserve"> Girls Schools</t>
  </si>
  <si>
    <t xml:space="preserve"> Boys Schools</t>
  </si>
  <si>
    <t>مدارس مختلطة</t>
  </si>
  <si>
    <t>مدارس بنات</t>
  </si>
  <si>
    <t>مدارس بنين</t>
  </si>
  <si>
    <t xml:space="preserve">الطلاب والمدارس والصفوف والمدرسين  حسب  المرحلة التعليمية  </t>
  </si>
  <si>
    <t>المدارس الخاصة
Private Schools</t>
  </si>
  <si>
    <t>المدارس المستقلة
Independent Schools</t>
  </si>
  <si>
    <t xml:space="preserve"> الابتدائية</t>
  </si>
  <si>
    <r>
      <t>Private Schools</t>
    </r>
    <r>
      <rPr>
        <vertAlign val="superscript"/>
        <sz val="10"/>
        <rFont val="Arial"/>
        <family val="2"/>
      </rPr>
      <t>(2)</t>
    </r>
  </si>
  <si>
    <t xml:space="preserve">             نوع التعليم
المرحلة التعليمية</t>
  </si>
  <si>
    <t>غير قطري
Non-Qatari</t>
  </si>
  <si>
    <t>قطري
Qatari</t>
  </si>
  <si>
    <t>الاعدادية
Preparatory</t>
  </si>
  <si>
    <t xml:space="preserve"> الابتدائية
Primary</t>
  </si>
  <si>
    <t>Graph 5</t>
  </si>
  <si>
    <t>Graph 4</t>
  </si>
  <si>
    <t>Non-Qatari</t>
  </si>
  <si>
    <t>Qatari</t>
  </si>
  <si>
    <t>غير قطري</t>
  </si>
  <si>
    <t>قطري</t>
  </si>
  <si>
    <r>
      <t>Private Schools</t>
    </r>
    <r>
      <rPr>
        <vertAlign val="superscript"/>
        <sz val="10.5"/>
        <rFont val="Arial"/>
        <family val="2"/>
      </rPr>
      <t>(2)</t>
    </r>
  </si>
  <si>
    <t>مجموع الطلاب
(المدارس)</t>
  </si>
  <si>
    <t>مجموع الطلاب
(جامعات)</t>
  </si>
  <si>
    <t xml:space="preserve">             نوع التعليم
المرحلة التعليمية</t>
  </si>
  <si>
    <t xml:space="preserve">                    نوع المدرسة
المرحلة التعليمية</t>
  </si>
  <si>
    <t xml:space="preserve">                        School Type
Education Level</t>
  </si>
  <si>
    <t>22&lt;</t>
  </si>
  <si>
    <t>&gt;22</t>
  </si>
  <si>
    <t>&lt;3</t>
  </si>
  <si>
    <t>الظعاين</t>
  </si>
  <si>
    <t>التخصصية</t>
  </si>
  <si>
    <t>الثانوي</t>
  </si>
  <si>
    <t>الاعدادي</t>
  </si>
  <si>
    <t>الابتدائي</t>
  </si>
  <si>
    <t xml:space="preserve"> الابتدائية </t>
  </si>
  <si>
    <t xml:space="preserve">Other </t>
  </si>
  <si>
    <t xml:space="preserve"> أخرى</t>
  </si>
  <si>
    <t>India</t>
  </si>
  <si>
    <t>Pakistan</t>
  </si>
  <si>
    <t>باكستان</t>
  </si>
  <si>
    <t>Iran</t>
  </si>
  <si>
    <t>ايران</t>
  </si>
  <si>
    <t>France</t>
  </si>
  <si>
    <t>فرنسا</t>
  </si>
  <si>
    <t>United Kingdom</t>
  </si>
  <si>
    <t>المملكة المتحدة</t>
  </si>
  <si>
    <t>United States</t>
  </si>
  <si>
    <t>الولايات المتحدة الامريكية</t>
  </si>
  <si>
    <t>Arab other</t>
  </si>
  <si>
    <t>دول عربية اخرى</t>
  </si>
  <si>
    <t>7   -  ماجستير إدارة اعمال</t>
  </si>
  <si>
    <t>6   -  دراسات مالية ومصرفية</t>
  </si>
  <si>
    <t>5   - Military Public Administration</t>
  </si>
  <si>
    <t>5    -  إدارة عامة للعسكريين</t>
  </si>
  <si>
    <t>4   -  Economics</t>
  </si>
  <si>
    <t>4   -  اقتصاد</t>
  </si>
  <si>
    <t>3   -  Business Administration</t>
  </si>
  <si>
    <t>3   -  إدارة أعمال</t>
  </si>
  <si>
    <t>2   -  Public Administration</t>
  </si>
  <si>
    <t>2   -  إدارة عامة</t>
  </si>
  <si>
    <t>1   -  Accounting</t>
  </si>
  <si>
    <t>1   -  محاسبة</t>
  </si>
  <si>
    <t xml:space="preserve">  كلية الإدارة والاقتصاد</t>
  </si>
  <si>
    <t>3   -  Civil Engineering</t>
  </si>
  <si>
    <t>3   -  هندسة مدنية</t>
  </si>
  <si>
    <t>2   -  Electrical Engineering</t>
  </si>
  <si>
    <t>2   -  هندسة كهربائية</t>
  </si>
  <si>
    <t>1   -  Mechanical Engineering</t>
  </si>
  <si>
    <t>1   -  هندسة ميكانيكية</t>
  </si>
  <si>
    <t xml:space="preserve">  كلية الهندسة</t>
  </si>
  <si>
    <t>2 -  القانون العسكري</t>
  </si>
  <si>
    <t>1 -  القانون</t>
  </si>
  <si>
    <t xml:space="preserve">1 -  شريعة </t>
  </si>
  <si>
    <t xml:space="preserve">  كلية الشريعة</t>
  </si>
  <si>
    <t>19 - Food Seience</t>
  </si>
  <si>
    <t>17 -  علوم التمريض</t>
  </si>
  <si>
    <t>16  -  Biomedical Sciences</t>
  </si>
  <si>
    <t>16 -  العلوم الحيويه  الطبيه</t>
  </si>
  <si>
    <t>15   -  Biology</t>
  </si>
  <si>
    <t>15   - بيولوجيا</t>
  </si>
  <si>
    <t>14   -  Geology</t>
  </si>
  <si>
    <t>14   -  جيولوجيا</t>
  </si>
  <si>
    <t>13   -  Physics</t>
  </si>
  <si>
    <t>13   -  فيزياء</t>
  </si>
  <si>
    <t>12   -  Chemistry</t>
  </si>
  <si>
    <t>12   -  كيمياء</t>
  </si>
  <si>
    <t>11   -  Zoology</t>
  </si>
  <si>
    <t>11   -  علم الحيوان</t>
  </si>
  <si>
    <t>10   -  Mathematics</t>
  </si>
  <si>
    <t>10   -  رياضيات</t>
  </si>
  <si>
    <t>9   -  علم المعلومات والمكتبات</t>
  </si>
  <si>
    <t>8   -  اعلام</t>
  </si>
  <si>
    <t>6   -  English Language</t>
  </si>
  <si>
    <t>6   -  لغة انجليزية</t>
  </si>
  <si>
    <t>5   -  Social Service</t>
  </si>
  <si>
    <t>5   -  خدمة اجتماعية</t>
  </si>
  <si>
    <t>4   -  Sociology</t>
  </si>
  <si>
    <t>4   -  اجتماع</t>
  </si>
  <si>
    <t>3   -  Geography</t>
  </si>
  <si>
    <t>3   -  جغرافيا</t>
  </si>
  <si>
    <t>2   -  History</t>
  </si>
  <si>
    <t>2   -  تاريخ</t>
  </si>
  <si>
    <t>1   -  Arabic Language</t>
  </si>
  <si>
    <t>1   -  لغة عربية</t>
  </si>
  <si>
    <t>14 -  تربية رياضية</t>
  </si>
  <si>
    <t>13 -  تربية فنية</t>
  </si>
  <si>
    <t>12 -  اقتصاد منزلي</t>
  </si>
  <si>
    <t>11 -  أحياء</t>
  </si>
  <si>
    <t>10 -  كيمياء</t>
  </si>
  <si>
    <t>9   -  General Science</t>
  </si>
  <si>
    <t>9   -  علوم</t>
  </si>
  <si>
    <t>8   -  Physics</t>
  </si>
  <si>
    <t>8   -  فيزياء</t>
  </si>
  <si>
    <t>7   -  Mathematics</t>
  </si>
  <si>
    <t>7   -  رياضيات</t>
  </si>
  <si>
    <t>6   -  Social Studies</t>
  </si>
  <si>
    <t>6   -  مواد اجتماعية</t>
  </si>
  <si>
    <t>5   -  History</t>
  </si>
  <si>
    <t>5   -  تاريخ</t>
  </si>
  <si>
    <t>4   -  Geography</t>
  </si>
  <si>
    <t>4   -  جغرافيا</t>
  </si>
  <si>
    <t>3   -  Islamic Studies</t>
  </si>
  <si>
    <t>3   -  دراسات اسلامية</t>
  </si>
  <si>
    <t>2   -  English Language</t>
  </si>
  <si>
    <t>2   -  لغة انجليزية</t>
  </si>
  <si>
    <t>(1)University of the former C. H . N</t>
  </si>
  <si>
    <t>( 1 ) جامعة سي اتش إن سابقا</t>
  </si>
  <si>
    <t>Qatar College of Aeronautics</t>
  </si>
  <si>
    <t>كلية قطر لعلوم الطيران</t>
  </si>
  <si>
    <t>Stenden Unversity Qatar(1)</t>
  </si>
  <si>
    <t>Suport Staff</t>
  </si>
  <si>
    <t>وايل كورنيل الطبية</t>
  </si>
  <si>
    <t>فيرجينيا كومونويلث</t>
  </si>
  <si>
    <t>تكساس</t>
  </si>
  <si>
    <t>Qatar Aeronautical College</t>
  </si>
  <si>
    <t>قطر لعلوم الطيران</t>
  </si>
  <si>
    <t>جورج تاون</t>
  </si>
  <si>
    <t>شمال الاطلنطي</t>
  </si>
  <si>
    <t>كارينجي ميلون</t>
  </si>
  <si>
    <t>الجسر الاكاديمي</t>
  </si>
  <si>
    <t>انثى</t>
  </si>
  <si>
    <t>ذكر</t>
  </si>
  <si>
    <t xml:space="preserve">STUDENT ON, SCHOLARSHIPS AT PRIVATE </t>
  </si>
  <si>
    <t>الخريجين
Graduates</t>
  </si>
  <si>
    <t>المبتعثين
Scholarships</t>
  </si>
  <si>
    <t>إناث
F</t>
  </si>
  <si>
    <t>Other Degree</t>
  </si>
  <si>
    <t>اخرى</t>
  </si>
  <si>
    <t>Diploma</t>
  </si>
  <si>
    <t>دبلوم</t>
  </si>
  <si>
    <t>Associate's</t>
  </si>
  <si>
    <t>زمالة</t>
  </si>
  <si>
    <t>Bachelor's</t>
  </si>
  <si>
    <t>بكالوريوس</t>
  </si>
  <si>
    <t>Master's</t>
  </si>
  <si>
    <t>ماجستير</t>
  </si>
  <si>
    <t>Doctoral</t>
  </si>
  <si>
    <t>دكتوراة</t>
  </si>
  <si>
    <t>Graduates</t>
  </si>
  <si>
    <t>Scholarships</t>
  </si>
  <si>
    <t>الخريجين</t>
  </si>
  <si>
    <t>المبتعثين</t>
  </si>
  <si>
    <t>Liberal Arts and sciences/liberal Studies</t>
  </si>
  <si>
    <t>Art/Art Studies, General</t>
  </si>
  <si>
    <t>فَنّ / دِراساتَ فنية عامة</t>
  </si>
  <si>
    <t>Animation ,interactive Technology , video Graphics and Special Effects</t>
  </si>
  <si>
    <t>الصور المتحركّة، التقنية التفاعلية، رُسومات اليديو والتأثيراتِ الخاصّةِ</t>
  </si>
  <si>
    <t>Arts</t>
  </si>
  <si>
    <t>الفنون</t>
  </si>
  <si>
    <t xml:space="preserve">International Law and Legal Studies </t>
  </si>
  <si>
    <t>القانون الدولي والدِراسات القانونية</t>
  </si>
  <si>
    <t>Law and Political Science</t>
  </si>
  <si>
    <t>القانون والعلوم السياسية</t>
  </si>
  <si>
    <t>Sociology</t>
  </si>
  <si>
    <t>عِلْم الإجتماع</t>
  </si>
  <si>
    <t>Social Sciences, General</t>
  </si>
  <si>
    <t xml:space="preserve">علوم اجتماعية / عام </t>
  </si>
  <si>
    <t>Psychoanalysis</t>
  </si>
  <si>
    <t>التحليل النفسي</t>
  </si>
  <si>
    <t>إدارة عامه</t>
  </si>
  <si>
    <t>Physical Sciences</t>
  </si>
  <si>
    <t>علوم الفيزياء</t>
  </si>
  <si>
    <t>Library Science/ Librarianship</t>
  </si>
  <si>
    <t>عِلْم مكتبات / إدارة مكتبات</t>
  </si>
  <si>
    <t>Liberal Arts and Sciences, Genetal Studies and Humanities</t>
  </si>
  <si>
    <t>العلوم والفنون ، علوم عامة وانسانيات</t>
  </si>
  <si>
    <t>Journalism</t>
  </si>
  <si>
    <t>الصحافة</t>
  </si>
  <si>
    <t>Islamic Studies</t>
  </si>
  <si>
    <t>الدراسات الإسلامية</t>
  </si>
  <si>
    <t>Intensive English as a Foreign language</t>
  </si>
  <si>
    <t>لغة انكليزية مكثفة لغير الناطقين بها</t>
  </si>
  <si>
    <t xml:space="preserve">Health Teacher Education </t>
  </si>
  <si>
    <t>دراسات صحية</t>
  </si>
  <si>
    <t xml:space="preserve">English Language and Literature , General </t>
  </si>
  <si>
    <t>اللغة والأدب الإنجليزي</t>
  </si>
  <si>
    <t>Computer Science</t>
  </si>
  <si>
    <t>عِلْم الحاسوب</t>
  </si>
  <si>
    <t>تكنولوجيا الاتصالات وخدمات اسناد تقنيات</t>
  </si>
  <si>
    <t>Business Statistics</t>
  </si>
  <si>
    <t>احصاءات اعمال</t>
  </si>
  <si>
    <t>Agriculture,General</t>
  </si>
  <si>
    <t>.زراعه عامه</t>
  </si>
  <si>
    <t>Arts and Sciences</t>
  </si>
  <si>
    <t>Medical Science</t>
  </si>
  <si>
    <t>علم الطب</t>
  </si>
  <si>
    <t>Medicine</t>
  </si>
  <si>
    <t>الطب</t>
  </si>
  <si>
    <t>Computer Software Engineering</t>
  </si>
  <si>
    <t>هندسة البرامج/حاسوبِ</t>
  </si>
  <si>
    <t>Civil Engineering,General</t>
  </si>
  <si>
    <t>الهندسة المدنية /عامة</t>
  </si>
  <si>
    <t>Architecture</t>
  </si>
  <si>
    <t>الهندسة المعمارية</t>
  </si>
  <si>
    <t xml:space="preserve">Business Adminstration and management </t>
  </si>
  <si>
    <t>Economy and Administration</t>
  </si>
  <si>
    <t>الادارة والاقتصاد</t>
  </si>
  <si>
    <t>Other</t>
  </si>
  <si>
    <t>Visual and Performing Arts</t>
  </si>
  <si>
    <t>الفنون البصرية والتمثيلية</t>
  </si>
  <si>
    <t>Social sciences</t>
  </si>
  <si>
    <t>علوم اجتماعية</t>
  </si>
  <si>
    <t>Residency Programs</t>
  </si>
  <si>
    <t>برامج إقامةِ</t>
  </si>
  <si>
    <t>Public Administration and Social Service Professions</t>
  </si>
  <si>
    <t>مِهَن الخدمة الإجتماعيةَ والإدارة العامةَ</t>
  </si>
  <si>
    <t>Psychology</t>
  </si>
  <si>
    <t>عِلْم النفْس</t>
  </si>
  <si>
    <t>Philosophy and Religious Studies</t>
  </si>
  <si>
    <t>الفلسفة والدراسات الدينية</t>
  </si>
  <si>
    <t>Legal Professions and Studies</t>
  </si>
  <si>
    <t>المِهَن والدِراسات القانونية</t>
  </si>
  <si>
    <t>Health professions and Related Clinical Sciences</t>
  </si>
  <si>
    <t>مِهَن صحةِ وعُلومِ سريريةِ ذات علاقةِ</t>
  </si>
  <si>
    <t>Foreign Languages, Literatures, and Linguistics</t>
  </si>
  <si>
    <t>اللغات الأجنبية، آداب، وعِلْم لغة</t>
  </si>
  <si>
    <t xml:space="preserve">Engineering </t>
  </si>
  <si>
    <t xml:space="preserve">هندسة </t>
  </si>
  <si>
    <t>Engineering Technologies/ Technicians</t>
  </si>
  <si>
    <t>هندسة التقنياتِ / تقنيون</t>
  </si>
  <si>
    <t>تعليم</t>
  </si>
  <si>
    <t>Computer and Information Sciences and Support Services</t>
  </si>
  <si>
    <t>الحاسوب والمعلوماتية وخدمات الإسناد</t>
  </si>
  <si>
    <t xml:space="preserve"> Communication,Journalism,and Related Programs</t>
  </si>
  <si>
    <t>الإتصال، صحافة، وبرامج ذات علاقة</t>
  </si>
  <si>
    <t xml:space="preserve">College Preparation </t>
  </si>
  <si>
    <t>تحضير كلية</t>
  </si>
  <si>
    <t>Business, Management, Marketing, and Related Support Services</t>
  </si>
  <si>
    <t>العمل، إدارة، تسويق، وخدمات إسناد ذات علاقة</t>
  </si>
  <si>
    <t>Biological and Biomedical Sciences</t>
  </si>
  <si>
    <t>العُلوم الحيوية والطبيّة الحيوية</t>
  </si>
  <si>
    <t>Australia</t>
  </si>
  <si>
    <t>استراليا</t>
  </si>
  <si>
    <t>Canada</t>
  </si>
  <si>
    <t>كندا</t>
  </si>
  <si>
    <t>Ireland</t>
  </si>
  <si>
    <t>ايرلنده</t>
  </si>
  <si>
    <t>الاردن</t>
  </si>
  <si>
    <t>زماله</t>
  </si>
  <si>
    <t>دكتوراه</t>
  </si>
  <si>
    <t>ادارة الاعمال والادارة العامة</t>
  </si>
  <si>
    <t>STUDENTS ON SCHOLARSHIPS ABROAD BY SPECIALIZATION AND SCIENTIFIC DEGREE</t>
  </si>
  <si>
    <t xml:space="preserve">GRADUATES STUDENTS ON SCHOLARSHIPS ABROAD </t>
  </si>
  <si>
    <r>
      <rPr>
        <b/>
        <vertAlign val="superscript"/>
        <sz val="10"/>
        <rFont val="Arial"/>
        <family val="2"/>
      </rPr>
      <t>(2)</t>
    </r>
    <r>
      <rPr>
        <b/>
        <sz val="10"/>
        <rFont val="Arial"/>
        <family val="2"/>
      </rPr>
      <t>المدارس الخاصة</t>
    </r>
  </si>
  <si>
    <t xml:space="preserve">                  المرحلة التعليمية
  العمر</t>
  </si>
  <si>
    <r>
      <t xml:space="preserve"> الثانوية التخصصية
</t>
    </r>
    <r>
      <rPr>
        <sz val="8"/>
        <rFont val="Arial"/>
        <family val="2"/>
      </rPr>
      <t>Specialized</t>
    </r>
  </si>
  <si>
    <r>
      <t xml:space="preserve">  الابتدائية
</t>
    </r>
    <r>
      <rPr>
        <sz val="8"/>
        <rFont val="Arial"/>
        <family val="2"/>
      </rPr>
      <t>Primary</t>
    </r>
  </si>
  <si>
    <t>الإداريون</t>
  </si>
  <si>
    <r>
      <t xml:space="preserve">الطلاب
</t>
    </r>
    <r>
      <rPr>
        <sz val="8"/>
        <rFont val="Arial"/>
        <family val="2"/>
      </rPr>
      <t>Students</t>
    </r>
  </si>
  <si>
    <r>
      <t xml:space="preserve">المدرسون
</t>
    </r>
    <r>
      <rPr>
        <sz val="8"/>
        <rFont val="Arial"/>
        <family val="2"/>
      </rPr>
      <t>Teachers</t>
    </r>
  </si>
  <si>
    <r>
      <t xml:space="preserve">المدارس
</t>
    </r>
    <r>
      <rPr>
        <sz val="8"/>
        <rFont val="Arial"/>
        <family val="2"/>
      </rPr>
      <t>Schools</t>
    </r>
  </si>
  <si>
    <r>
      <t xml:space="preserve">الفصول
</t>
    </r>
    <r>
      <rPr>
        <sz val="8"/>
        <rFont val="Arial"/>
        <family val="2"/>
      </rPr>
      <t>Classrooms</t>
    </r>
  </si>
  <si>
    <r>
      <t xml:space="preserve">  الإبتدائية </t>
    </r>
    <r>
      <rPr>
        <vertAlign val="superscript"/>
        <sz val="10"/>
        <rFont val="Arial"/>
        <family val="2"/>
      </rPr>
      <t>(2)</t>
    </r>
  </si>
  <si>
    <t xml:space="preserve">                  السنة والجنسية
 الكلية ونوع التخصص </t>
  </si>
  <si>
    <t xml:space="preserve">                                   Year &amp; Nationality
  Faculty &amp; Field
  of Specialization </t>
  </si>
  <si>
    <t xml:space="preserve">                                                  الدرجه العلمية
 مجال الدراسة</t>
  </si>
  <si>
    <t xml:space="preserve">                                                                        Degree
 Field of study</t>
  </si>
  <si>
    <t xml:space="preserve">                                                          Degree
 Field of study
 </t>
  </si>
  <si>
    <t>الطلاب والمدرسون حسب النوع ونوع التعليم والمرحلة التعليمية</t>
  </si>
  <si>
    <t xml:space="preserve">الطلاب  حسب النوع والجنسية ونوع التعليم والمرحلة التعليمية </t>
  </si>
  <si>
    <t>STUDENTS BY GENDER , NATIONALITY, TYPE OF EDUCATION  THE  EDUCATIONAL LEVEL</t>
  </si>
  <si>
    <t>STUDENTS, SCHOOLS CLASSES AND  TEACHERS, BY LEVEL OF EDUCATION</t>
  </si>
  <si>
    <t>الطلاب و المدارس المستقلة حسب المرحلة التعليمية والنوع والبلدية</t>
  </si>
  <si>
    <t>الهيئة التدريسية  في المدارس المستقلة حسب الجنسية والنوع والمرحلة التعليمية</t>
  </si>
  <si>
    <t xml:space="preserve">                        الجنسية والنوع 
المرحلة التعليمية</t>
  </si>
  <si>
    <t xml:space="preserve">                    Nationality &amp; Gender
   Education Level </t>
  </si>
  <si>
    <t>STUDENTS IN PRIVATE SCHOOLS BY TYPE OF SCHOOL AND GENDER</t>
  </si>
  <si>
    <t>الطلاب في المدارس الخاصة حسب نوع المدرسة والنوع</t>
  </si>
  <si>
    <t xml:space="preserve">                         الجنسية والنوع
 المرحلة التعليمية </t>
  </si>
  <si>
    <t>STUDENTS IN PRIVATE SCHOOLS BY NATIONALITY, GENDER AND EDUCATION LEVEL</t>
  </si>
  <si>
    <t>الطلاب في المدارس الخاصة حسب الجنسية والنوع والمرحلة التعليمية</t>
  </si>
  <si>
    <t xml:space="preserve">                           Nationality &amp; Gender
 Education Level </t>
  </si>
  <si>
    <t>الدارسون في المدارس الليلية ومراكز محو الأمية حسب المرحلة التعليمية والنوع</t>
  </si>
  <si>
    <t>PERSONS ATTENDING NIGHT SCHOOLS AND ILLITERACY ERADICATION
CENTERS BY EDUCATION LEVEL AND GENDER</t>
  </si>
  <si>
    <r>
      <t xml:space="preserve">الدارسون </t>
    </r>
    <r>
      <rPr>
        <b/>
        <vertAlign val="superscript"/>
        <sz val="16"/>
        <rFont val="Arial"/>
        <family val="2"/>
      </rPr>
      <t>(1)</t>
    </r>
    <r>
      <rPr>
        <b/>
        <sz val="16"/>
        <rFont val="Arial"/>
        <family val="2"/>
      </rPr>
      <t xml:space="preserve"> في المدارس الليلية ومراكز محو الأمية حسب الجنسية والنوع والمرحلة التعليمية</t>
    </r>
  </si>
  <si>
    <r>
      <t>PERSONS</t>
    </r>
    <r>
      <rPr>
        <b/>
        <vertAlign val="superscript"/>
        <sz val="12"/>
        <rFont val="Arial"/>
        <family val="2"/>
      </rPr>
      <t>(1)</t>
    </r>
    <r>
      <rPr>
        <b/>
        <sz val="12"/>
        <rFont val="Arial"/>
        <family val="2"/>
      </rPr>
      <t xml:space="preserve"> ATTENDING NIGHT SCHOOLS AND ILLITERACY ERADICATION
CENTERS BY NATIONALITY, GENDER AND EDUCATION LEVEL</t>
    </r>
  </si>
  <si>
    <t xml:space="preserve">                              النوع
 الجنسية </t>
  </si>
  <si>
    <t xml:space="preserve">                                        Gender 
 Nationality  </t>
  </si>
  <si>
    <t>خريجو جامعة قطر حسب الجنسية  والنوع والدرجة العلمية</t>
  </si>
  <si>
    <t xml:space="preserve">       اللقب الجامعي والنوع
  الجنسية </t>
  </si>
  <si>
    <t xml:space="preserve">             Professional 
            Status &amp; Gender
  Nationality</t>
  </si>
  <si>
    <t xml:space="preserve">                                  الجنسية والنوع
   اللقب الجامعي </t>
  </si>
  <si>
    <t xml:space="preserve">                            Nationality &amp; Gender
  Professional Status</t>
  </si>
  <si>
    <t xml:space="preserve">                                   Year &amp; Gender                                            
    College</t>
  </si>
  <si>
    <t>STUDENT ON SCHOLARSHIPS AND GRADUATES (ABROAD) BY DEGREE AND GENDER</t>
  </si>
  <si>
    <t xml:space="preserve">                              Year &amp; Gender
   Degree
 </t>
  </si>
  <si>
    <t xml:space="preserve">                                     السنة والنوع
 مجال الدراسة</t>
  </si>
  <si>
    <t xml:space="preserve">                                          Year &amp; Gender
 Field of study</t>
  </si>
  <si>
    <t xml:space="preserve">                          Year &amp; Gender
  Country </t>
  </si>
  <si>
    <t xml:space="preserve">                        السنة والنوع
   الدول</t>
  </si>
  <si>
    <r>
      <t>STUDENTS IN GOVERNMENT</t>
    </r>
    <r>
      <rPr>
        <b/>
        <vertAlign val="superscript"/>
        <sz val="12"/>
        <rFont val="Arial"/>
        <family val="2"/>
      </rPr>
      <t>(1)</t>
    </r>
    <r>
      <rPr>
        <b/>
        <sz val="12"/>
        <rFont val="Arial"/>
        <family val="2"/>
      </rPr>
      <t xml:space="preserve"> AND PRIVATE</t>
    </r>
    <r>
      <rPr>
        <b/>
        <vertAlign val="superscript"/>
        <sz val="12"/>
        <rFont val="Arial"/>
        <family val="2"/>
      </rPr>
      <t>(2)</t>
    </r>
    <r>
      <rPr>
        <b/>
        <sz val="12"/>
        <rFont val="Arial"/>
        <family val="2"/>
      </rPr>
      <t xml:space="preserve"> SCHOOLS AND UNIVERSITIES BY GENDER AND EDUCATION  LEVEL</t>
    </r>
  </si>
  <si>
    <t>STUDENTS AND TEACHERS BY GENDER, TYPE OF EDUCATION AND LEVEL OF EDUCATIONAL</t>
  </si>
  <si>
    <t xml:space="preserve">           Education Type
 Educational Level</t>
  </si>
  <si>
    <t xml:space="preserve">Kindergartens </t>
  </si>
  <si>
    <t>Primary</t>
  </si>
  <si>
    <t>STUDENTS AND INDEPENDENT SCHOOLS BY EDUCATIONAL LEVEL, GENDER AND MUNICIPALITY</t>
  </si>
  <si>
    <t xml:space="preserve">                 Educational Level
   Municipality </t>
  </si>
  <si>
    <t xml:space="preserve">                    Nationality &amp; Gender
   Educational Level </t>
  </si>
  <si>
    <t xml:space="preserve">                            Educational Level
    Age </t>
  </si>
  <si>
    <t>GRADUATES STUDENTS ON SCHOLARSHIPS ABROAD
BY SPECIALIZATION OF STUDY</t>
  </si>
  <si>
    <t xml:space="preserve"> BY SPECIALIZATION AND SCIENTIFIC DEGREE</t>
  </si>
  <si>
    <t>ان دولة قطر تؤمن بأن التعليم هو أســاس التنمية لأي بلد حيث يعني بنوعية الفرد بإعتباره رأس المال البشري الذي يعد أهم عنصر في عملية التنمية .</t>
  </si>
  <si>
    <t xml:space="preserve"> The Stat declared policy considered education as the main foundation for development and that the quality of the individual as an asset is the most important element in the development process.</t>
  </si>
  <si>
    <t xml:space="preserve">والجداول التي يحتويها هذا الفصل تتضمن بيانات عن عدد الطلاب والمدارس والشعب في مختلف المراحل الدارسية الأكاديمية الحكومية والخاصة ، كما يعكس بيانات عن المدراس التخصصية ومراكز محو الأمية والمدارس الليلية والمبتعثين القطريين للدراسة بالداخل والخارج . </t>
  </si>
  <si>
    <t>The tables in this chapter . includes data on number of students, schools  and classrooms in academic public and private education. They also reflect data on specialized schools, illitercy eradication centers, night education as well as Qataris on scholarchips internally and abroad.</t>
  </si>
  <si>
    <t>كما يتناول الفصل التطور في جامعة قطر من حيث عدد الطلاب والخريجين حسب تخصصاتهم والهيئة التدريسية حسب مؤهلاتها وجنسياتها ، ويتناول ايضا الجامعات والكليات الخاصة بدولة قطر من حيث الطلاب والهيئة التدريسية</t>
  </si>
  <si>
    <t>The chapter also contains data related to Qatar University students, graduates by specialization and staff by qualification and nationality, Also, it deals with private universities and colleges in Qtatr,in terms of  students and staff.</t>
  </si>
  <si>
    <t>Sources of data :</t>
  </si>
  <si>
    <t xml:space="preserve">      - المجلس الاعلى للتعليم .</t>
  </si>
  <si>
    <t xml:space="preserve">      - مؤسسة قطر للتربية والثقافة والعلوم وتنمية المجتمع .</t>
  </si>
  <si>
    <t xml:space="preserve">      -  Qatar Foundation.</t>
  </si>
  <si>
    <t xml:space="preserve">      - puplic , private universities.</t>
  </si>
  <si>
    <t>2008/2009</t>
  </si>
  <si>
    <t>طلاب الجامعات (خاص)
 Univ. Students Private</t>
  </si>
  <si>
    <t>طلاب الجامعات (حكومي)
Univ. Students Government</t>
  </si>
  <si>
    <t>طلاب المدارس (حكومي)
Schools Students Government</t>
  </si>
  <si>
    <t>طلاب المدارس (خاص)
 Schools Students Private</t>
  </si>
  <si>
    <t>20 - Staistics</t>
  </si>
  <si>
    <t>6  - Finance and Bankng studies</t>
  </si>
  <si>
    <t>7 -  Master in Buissness Mangement</t>
  </si>
  <si>
    <t>جامعات وكليات مؤسسة قطر*</t>
  </si>
  <si>
    <t>Qatar Foundation*</t>
  </si>
  <si>
    <t>جامعة ستندن(1)</t>
  </si>
  <si>
    <t>جامعة كالكاري الطبية</t>
  </si>
  <si>
    <t>Calgary Unversity Qtatar</t>
  </si>
  <si>
    <t>(*)Academice Bridge Program-2- Texas A&amp;M -3-Virginia -4- Georgetown -5- Carneige Mellon -6-Weill Cornell -7-Islamic studies-8-North Western</t>
  </si>
  <si>
    <t xml:space="preserve">                            الجنسية والنوع
   الجامعة </t>
  </si>
  <si>
    <t xml:space="preserve">                            Nationality &amp; Gender
  University</t>
  </si>
  <si>
    <t>(*) 1- الجسر الاكاديمي -2- جامعة تكساس -3- جامعة فرجينيا -4- جامعة جورج تاون
 -5 - جامعة كارينجي ميلون -6- كلية وايل كورنيل -7- كلية الدراسات الاسلامية - 8 - جامعة نورث وسترن</t>
  </si>
  <si>
    <t>0</t>
  </si>
  <si>
    <t>Academice Bridge Program</t>
  </si>
  <si>
    <t>Carneige Mellon Unversity</t>
  </si>
  <si>
    <t>كلية الدراسات الاسلامية</t>
  </si>
  <si>
    <t>College Of Islamic Studies</t>
  </si>
  <si>
    <t>College of the North Atlntic</t>
  </si>
  <si>
    <t>Georgetown Unversity</t>
  </si>
  <si>
    <t>جامعة نورث وسترن</t>
  </si>
  <si>
    <t>North Western  Unversity in Qatar</t>
  </si>
  <si>
    <t>Texas A&amp;m Unversity</t>
  </si>
  <si>
    <t>جامعة كالجاري قطر</t>
  </si>
  <si>
    <t>Weill Cornell Medical Collge</t>
  </si>
  <si>
    <t>علوم حيوية</t>
  </si>
  <si>
    <t>Biologial and Biomedical Sciences</t>
  </si>
  <si>
    <t>Communnications Technologies, technicians and Supoort Services</t>
  </si>
  <si>
    <t>تكنولوجيا العلوم</t>
  </si>
  <si>
    <t>Science Technologies / Technicians</t>
  </si>
  <si>
    <t>Puplic Administration</t>
  </si>
  <si>
    <t>College preparation</t>
  </si>
  <si>
    <t>فلسفه ودراسات دينية</t>
  </si>
  <si>
    <t>زراعة وعمليات زراعية</t>
  </si>
  <si>
    <t>Agriculture, Agriculture Operations</t>
  </si>
  <si>
    <t>طلاب الجامعات
University Students</t>
  </si>
  <si>
    <t>طلاب المدارس
Schools Students</t>
  </si>
  <si>
    <t>ذكور
Males</t>
  </si>
  <si>
    <t>إناث
Females</t>
  </si>
  <si>
    <t>الطلاب في الجامعات والكليات الخاصة</t>
  </si>
  <si>
    <t>STUDENTS IN UNIVERSITIES &amp; PRIVATE COLLEGES</t>
  </si>
  <si>
    <t>Al Daayen</t>
  </si>
  <si>
    <t>2009/2010</t>
  </si>
  <si>
    <t>INDEPENDENT SCHOOLS TEACHERS STAFF BY NATIONALITY, GENDER AND
 EDUCATIONAL LEVEL</t>
  </si>
  <si>
    <t>الصومال</t>
  </si>
  <si>
    <t>تونس</t>
  </si>
  <si>
    <t>Tunisia</t>
  </si>
  <si>
    <t>Mouritani</t>
  </si>
  <si>
    <t>الهند</t>
  </si>
  <si>
    <t>15 - دبلوم الطفولة المبكرة</t>
  </si>
  <si>
    <t>16 - دبلوم التربية الخاصة</t>
  </si>
  <si>
    <t>4   -  هندسة معمارية</t>
  </si>
  <si>
    <t>الموظفين الإداريون</t>
  </si>
  <si>
    <t xml:space="preserve">                  السنة والنوع
   الكلية</t>
  </si>
  <si>
    <t xml:space="preserve">                     السنة والنوع
 الدرجه العلمية</t>
  </si>
  <si>
    <t>تكنولوجيا الهندسة</t>
  </si>
  <si>
    <t>Engineering Technologies</t>
  </si>
  <si>
    <t>الفنون الحرة والعُلوم / دِراسات حرة</t>
  </si>
  <si>
    <t xml:space="preserve">                                           Year &amp; Gender
 Field of study</t>
  </si>
  <si>
    <t xml:space="preserve">                            السنة والنوع
 مجال الدراسة</t>
  </si>
  <si>
    <t xml:space="preserve">                   الاعوام الدراسية
  المرحلة التعليمية </t>
  </si>
  <si>
    <t xml:space="preserve">           السنة والجنسية
  اللقب الجامعي </t>
  </si>
  <si>
    <t xml:space="preserve">                      Year &amp; Nationality
  Professional Status</t>
  </si>
  <si>
    <t>دول مجلس التعاون</t>
  </si>
  <si>
    <t>Gulf Countries</t>
  </si>
  <si>
    <t>بقية الدول العربية</t>
  </si>
  <si>
    <t>The rest of the Arab Countries</t>
  </si>
  <si>
    <t>دول اخرى</t>
  </si>
  <si>
    <t>Other Countries</t>
  </si>
  <si>
    <t>دبلوم التعليم الثانوي</t>
  </si>
  <si>
    <t>Diploma in Secondary Education</t>
  </si>
  <si>
    <t>ماجستير تربية خاصة</t>
  </si>
  <si>
    <t>17 - دبلوم التعليم الابتدائي</t>
  </si>
  <si>
    <t xml:space="preserve"> 17 - Primary Education Diploma</t>
  </si>
  <si>
    <t>16 - Special Education Diploma</t>
  </si>
  <si>
    <t>18 - دبلوم التعليم الثانوي</t>
  </si>
  <si>
    <t xml:space="preserve"> 18 - Secondery Education Diploma</t>
  </si>
  <si>
    <t>19 - ماجستير قيادة تربوية</t>
  </si>
  <si>
    <t xml:space="preserve">19 -  Education Leadership Masters </t>
  </si>
  <si>
    <t>20 - ماجستير تربية خاصة</t>
  </si>
  <si>
    <t xml:space="preserve"> 20 - Special Education Masters </t>
  </si>
  <si>
    <t>سنغافورة</t>
  </si>
  <si>
    <t>Singapore</t>
  </si>
  <si>
    <t>اسبانيا</t>
  </si>
  <si>
    <t>Spain</t>
  </si>
  <si>
    <t>اليابان</t>
  </si>
  <si>
    <t>Japan</t>
  </si>
  <si>
    <t>2010/2011</t>
  </si>
  <si>
    <t>2007/2006 - 2011/2010</t>
  </si>
  <si>
    <t>2006/2007 - 2010/2011</t>
  </si>
  <si>
    <t>2011/2010</t>
  </si>
  <si>
    <t>الطلاب والموظفون في المدارس المستقلة* حسب المرحلة التعليمية</t>
  </si>
  <si>
    <t>STUDENTS AND STAFF IN INDEPENDENT SCHOOLS* BY EDUCATIONAL LEVEL</t>
  </si>
  <si>
    <t>(*) تم تحويل جميع المدارس الحكومية الى مدارس مستقلة</t>
  </si>
  <si>
    <t>(*)The conversion of all public schools to independent schools</t>
  </si>
  <si>
    <r>
      <t xml:space="preserve">  الاعدادية
</t>
    </r>
    <r>
      <rPr>
        <sz val="8"/>
        <rFont val="Arial"/>
        <family val="2"/>
      </rPr>
      <t>Preparatory</t>
    </r>
  </si>
  <si>
    <r>
      <t xml:space="preserve">الثانوية
</t>
    </r>
    <r>
      <rPr>
        <sz val="8"/>
        <rFont val="Arial"/>
        <family val="2"/>
      </rPr>
      <t>General Secondary</t>
    </r>
  </si>
  <si>
    <t xml:space="preserve">(1)  المدارس المستقلة </t>
  </si>
  <si>
    <t>(1) independent schools</t>
  </si>
  <si>
    <t>الطلاب حسب العمر والنوع جميع المراحل التعليمية (حكومي*  وخاص)</t>
  </si>
  <si>
    <t>STUDENTS BY AGE, GENDER AND EDUCATIONAL LEVEL  (GOVERNMENT* AND PRIVATE)</t>
  </si>
  <si>
    <t>2006/2007- 2010/2011</t>
  </si>
  <si>
    <t>كلية المجتمع **</t>
  </si>
  <si>
    <t>Community College**</t>
  </si>
  <si>
    <t>بكالوريوس في الصيدلة</t>
  </si>
  <si>
    <t>دبلوم التعليم الابتدائي</t>
  </si>
  <si>
    <t>Diploma in Primary Education</t>
  </si>
  <si>
    <t>Special Education Diploma</t>
  </si>
  <si>
    <t>7   -  شؤون دولية</t>
  </si>
  <si>
    <t>7 - International Affairs</t>
  </si>
  <si>
    <t>ستندن</t>
  </si>
  <si>
    <t>الموظفين الاداريون</t>
  </si>
  <si>
    <t>اطلنطي</t>
  </si>
  <si>
    <t>كالكاري</t>
  </si>
  <si>
    <t>علوم الطيران</t>
  </si>
  <si>
    <t>2007/2006 -2011/2010</t>
  </si>
  <si>
    <t xml:space="preserve"> 2006/2007 - 2010/2011</t>
  </si>
  <si>
    <t>2008/2009 -2010/2011</t>
  </si>
  <si>
    <t xml:space="preserve"> 2008/2009 - 2010/2011</t>
  </si>
  <si>
    <t xml:space="preserve">تعليم  </t>
  </si>
  <si>
    <t>علوم الاسرة والمستهلك/ علوم انسانية</t>
  </si>
  <si>
    <t xml:space="preserve"> Family and consumer science / human Sciences</t>
  </si>
  <si>
    <t>2009/2008 - 2011/2010</t>
  </si>
  <si>
    <t>الدراسات العامة في العلوم الانسانية</t>
  </si>
  <si>
    <t>Liberal Art and Science,General Studies and Humanities</t>
  </si>
  <si>
    <t>الدراسات العامة في العلوم</t>
  </si>
  <si>
    <t>الامارات</t>
  </si>
  <si>
    <t>United Arab Emirates</t>
  </si>
  <si>
    <t>ماليزيا</t>
  </si>
  <si>
    <t>Malaysia</t>
  </si>
  <si>
    <t>المانيا</t>
  </si>
  <si>
    <t>Germany</t>
  </si>
  <si>
    <t>ايطاليا</t>
  </si>
  <si>
    <t>Italy</t>
  </si>
  <si>
    <t>2009/2008 -2011/2010</t>
  </si>
  <si>
    <t>خدمات الاعمال التجارية ، والدعم المتصل</t>
  </si>
  <si>
    <t>الادارة العامة والمهن والخدمات الاجتماعية</t>
  </si>
  <si>
    <t>الهندسة المعمارية وخدمات مرتبطة بها</t>
  </si>
  <si>
    <t>التقنيات الهندسية</t>
  </si>
  <si>
    <t xml:space="preserve">الهندسة  </t>
  </si>
  <si>
    <t>البيولوجيا والعلوم الحيوية الطبية</t>
  </si>
  <si>
    <t>اعداد كلية</t>
  </si>
  <si>
    <t>الاتصالات والصحافة ومايتصل بها من خدمات</t>
  </si>
  <si>
    <t>علوم الحاسب وخدمات الدعم</t>
  </si>
  <si>
    <t>اللغة الانكليزية وادابها</t>
  </si>
  <si>
    <t>علوم الانسان</t>
  </si>
  <si>
    <t>اللغات الاجنبية وادابها</t>
  </si>
  <si>
    <t>المهن  الطبية والعلوم الصحية</t>
  </si>
  <si>
    <t>علم المكتبات</t>
  </si>
  <si>
    <t>العلوم الفيزيائية</t>
  </si>
  <si>
    <t>العلوم الاجتماعية</t>
  </si>
  <si>
    <t>الفنون البصرية والمسرحية</t>
  </si>
  <si>
    <t>اخري</t>
  </si>
  <si>
    <t>دراسات المهن القانونية</t>
  </si>
  <si>
    <t>Business , Management, and Related Support Services</t>
  </si>
  <si>
    <t>Public Administration and Social Service professions</t>
  </si>
  <si>
    <t>Architecture and Related Services</t>
  </si>
  <si>
    <t>Engineering Technologies / Technicians</t>
  </si>
  <si>
    <t xml:space="preserve">college preparation </t>
  </si>
  <si>
    <t>Communication , Journalism, and Related Programs</t>
  </si>
  <si>
    <t>Computer and information Sciences and Support Services</t>
  </si>
  <si>
    <t>English Language and Literature/Letter</t>
  </si>
  <si>
    <t>Family and Consumer Sciences/human sciences</t>
  </si>
  <si>
    <t>Foreign Languages,literatures,and linguistics</t>
  </si>
  <si>
    <t>Health Professions and Related Clinical Sciences</t>
  </si>
  <si>
    <t>Library Science</t>
  </si>
  <si>
    <t>Social Sciences</t>
  </si>
  <si>
    <t>visual and Performing Arts</t>
  </si>
  <si>
    <t>legal Professions and Studies</t>
  </si>
  <si>
    <t>علم النفس</t>
  </si>
  <si>
    <t>الثانوية التخصصية</t>
  </si>
  <si>
    <t>Pre-primary</t>
  </si>
  <si>
    <r>
      <t xml:space="preserve">ماقبل الابتدائية
</t>
    </r>
    <r>
      <rPr>
        <sz val="8"/>
        <rFont val="Arial"/>
        <family val="2"/>
      </rPr>
      <t>Pre-primary</t>
    </r>
  </si>
  <si>
    <r>
      <t xml:space="preserve">رياض الاطفال
</t>
    </r>
    <r>
      <rPr>
        <b/>
        <sz val="8"/>
        <rFont val="Arial"/>
        <family val="2"/>
      </rPr>
      <t>Pre-primary</t>
    </r>
  </si>
  <si>
    <t xml:space="preserve"> specialized</t>
  </si>
  <si>
    <t>** افتتحت في خريف عام 2010</t>
  </si>
  <si>
    <t>** Inaugurated in fall 2010</t>
  </si>
  <si>
    <t xml:space="preserve">(1) تشمل جامعة قطر وكلية المجتمع </t>
  </si>
  <si>
    <t>(1)Include the Qatar University and Community College</t>
  </si>
  <si>
    <r>
      <t>طلاب الجامعات الحكومية</t>
    </r>
    <r>
      <rPr>
        <b/>
        <vertAlign val="superscript"/>
        <sz val="12"/>
        <rFont val="Arial"/>
        <family val="2"/>
      </rPr>
      <t xml:space="preserve">(1) </t>
    </r>
    <r>
      <rPr>
        <b/>
        <sz val="16"/>
        <rFont val="Arial"/>
        <family val="2"/>
      </rPr>
      <t>حسب النوع والكلية</t>
    </r>
  </si>
  <si>
    <r>
      <t>هيئة التدريس</t>
    </r>
    <r>
      <rPr>
        <b/>
        <vertAlign val="superscript"/>
        <sz val="16"/>
        <rFont val="Arial"/>
        <family val="2"/>
      </rPr>
      <t>(1)</t>
    </r>
    <r>
      <rPr>
        <b/>
        <sz val="16"/>
        <rFont val="Arial"/>
        <family val="2"/>
      </rPr>
      <t xml:space="preserve"> بالجامعات الحكومية</t>
    </r>
    <r>
      <rPr>
        <b/>
        <vertAlign val="superscript"/>
        <sz val="16"/>
        <rFont val="Arial"/>
        <family val="2"/>
      </rPr>
      <t>(2)</t>
    </r>
    <r>
      <rPr>
        <b/>
        <sz val="16"/>
        <rFont val="Arial"/>
        <family val="2"/>
      </rPr>
      <t xml:space="preserve"> حسب اللقب الجامعي والنوع والجنسية</t>
    </r>
  </si>
  <si>
    <t xml:space="preserve">(2) تشمل جامعة قطر وكلية المجتمع </t>
  </si>
  <si>
    <t>(2)Include the Qatar University and Community College</t>
  </si>
  <si>
    <r>
      <t>هيئة التدريس بالجامعات الحكومية</t>
    </r>
    <r>
      <rPr>
        <b/>
        <vertAlign val="superscript"/>
        <sz val="16"/>
        <rFont val="Arial"/>
        <family val="2"/>
      </rPr>
      <t>(1)</t>
    </r>
    <r>
      <rPr>
        <b/>
        <sz val="16"/>
        <rFont val="Arial"/>
        <family val="2"/>
      </rPr>
      <t>حسب الجنسية واللقب الجامعي</t>
    </r>
  </si>
  <si>
    <r>
      <t>طلاب الجامعات الحكومية</t>
    </r>
    <r>
      <rPr>
        <b/>
        <vertAlign val="superscript"/>
        <sz val="16"/>
        <rFont val="Arial"/>
        <family val="2"/>
      </rPr>
      <t>(1)</t>
    </r>
    <r>
      <rPr>
        <b/>
        <sz val="16"/>
        <rFont val="Arial"/>
        <family val="2"/>
      </rPr>
      <t xml:space="preserve"> حسب النوع والجنسية</t>
    </r>
  </si>
  <si>
    <t>قطر فونديشن</t>
  </si>
  <si>
    <t>الخريجين في الجامعات والكليات الخاصة</t>
  </si>
  <si>
    <t>GRADUATES  IN THE UNIVERSITIES &amp; PRIVATE COLLEGES</t>
  </si>
  <si>
    <t>المبتعثون  حسب بلد الدراسة</t>
  </si>
  <si>
    <t>المبتعثون (خارج دولة قطر) حسب التخصص والدرجه العلمية</t>
  </si>
  <si>
    <r>
      <t>STUDENT OF PUPLIC</t>
    </r>
    <r>
      <rPr>
        <b/>
        <vertAlign val="superscript"/>
        <sz val="12"/>
        <rFont val="Arial"/>
        <family val="2"/>
      </rPr>
      <t>(1)</t>
    </r>
    <r>
      <rPr>
        <b/>
        <sz val="12"/>
        <rFont val="Arial"/>
        <family val="2"/>
      </rPr>
      <t xml:space="preserve"> UNIVERSITIES BY GENDER AND GOLLEG</t>
    </r>
  </si>
  <si>
    <r>
      <t>STUDENT OF PUPLIC</t>
    </r>
    <r>
      <rPr>
        <b/>
        <vertAlign val="superscript"/>
        <sz val="12"/>
        <rFont val="Arial"/>
        <family val="2"/>
      </rPr>
      <t>(1)</t>
    </r>
    <r>
      <rPr>
        <b/>
        <sz val="12"/>
        <rFont val="Arial"/>
        <family val="2"/>
      </rPr>
      <t xml:space="preserve"> UNIVERSITIES  BY GENDER
AND NATIONALITY</t>
    </r>
  </si>
  <si>
    <t>الطلاب
Students</t>
  </si>
  <si>
    <t>المدرسون
Teachers</t>
  </si>
  <si>
    <t>ذكور Males</t>
  </si>
  <si>
    <t>اناث Females</t>
  </si>
  <si>
    <r>
      <t xml:space="preserve">المجموع
</t>
    </r>
    <r>
      <rPr>
        <b/>
        <sz val="9"/>
        <rFont val="Arial"/>
        <family val="2"/>
      </rPr>
      <t>Total</t>
    </r>
  </si>
  <si>
    <r>
      <t xml:space="preserve">المجموع </t>
    </r>
    <r>
      <rPr>
        <b/>
        <sz val="8"/>
        <rFont val="Arial"/>
        <family val="2"/>
      </rPr>
      <t>Total</t>
    </r>
  </si>
  <si>
    <t xml:space="preserve">                                                   Year
  Type of School  </t>
  </si>
  <si>
    <r>
      <t xml:space="preserve">المجموع
العام
</t>
    </r>
    <r>
      <rPr>
        <b/>
        <sz val="8"/>
        <rFont val="Arial"/>
        <family val="2"/>
      </rPr>
      <t>G.Total</t>
    </r>
  </si>
  <si>
    <r>
      <t xml:space="preserve">المجموع  </t>
    </r>
    <r>
      <rPr>
        <b/>
        <sz val="8"/>
        <rFont val="Arial"/>
        <family val="2"/>
      </rPr>
      <t>Total</t>
    </r>
  </si>
  <si>
    <r>
      <t xml:space="preserve">المجموع
</t>
    </r>
    <r>
      <rPr>
        <b/>
        <sz val="8"/>
        <rFont val="Arial"/>
        <family val="2"/>
      </rPr>
      <t>T</t>
    </r>
  </si>
  <si>
    <r>
      <t xml:space="preserve">المجموع العام
</t>
    </r>
    <r>
      <rPr>
        <b/>
        <sz val="8"/>
        <rFont val="Arial"/>
        <family val="2"/>
      </rPr>
      <t>G.Total</t>
    </r>
  </si>
  <si>
    <r>
      <t xml:space="preserve">المجموع
</t>
    </r>
    <r>
      <rPr>
        <b/>
        <sz val="8"/>
        <rFont val="Arial"/>
        <family val="2"/>
      </rPr>
      <t>Total</t>
    </r>
  </si>
  <si>
    <t xml:space="preserve">                                      الجنسية والنوع 
 الدرجة العلمية</t>
  </si>
  <si>
    <t xml:space="preserve">                                     Nationality &amp; Gender
   Academic Degree</t>
  </si>
  <si>
    <r>
      <t xml:space="preserve">المجموع
</t>
    </r>
    <r>
      <rPr>
        <sz val="8"/>
        <rFont val="Arial"/>
        <family val="2"/>
      </rPr>
      <t>Total</t>
    </r>
  </si>
  <si>
    <t xml:space="preserve"> Faculty of Science &amp; Art</t>
  </si>
  <si>
    <t xml:space="preserve">                                       الدرجه العلمية
 مجال الدراسة</t>
  </si>
  <si>
    <t xml:space="preserve">      - الجامعات الحكومية والخاصة .</t>
  </si>
  <si>
    <t>Pharmacy</t>
  </si>
  <si>
    <t xml:space="preserve">    صيدلة</t>
  </si>
  <si>
    <t xml:space="preserve">  Pharmacy</t>
  </si>
  <si>
    <t>صيدلة
Pharmacy</t>
  </si>
  <si>
    <t xml:space="preserve">(2) تشمل المدارس الخاصة ومدارس مؤسسة قطر </t>
  </si>
  <si>
    <t>(2)Include private schools and schools and the Qatar Foundation</t>
  </si>
  <si>
    <t>(2) تشمل المدارس الخاصة ومدارس مؤسسة قطر</t>
  </si>
  <si>
    <t xml:space="preserve">(*)  المدارس المستقلة </t>
  </si>
  <si>
    <t>(*) independent schools</t>
  </si>
  <si>
    <t xml:space="preserve">(**) تشمل الثانوية التخصصية </t>
  </si>
  <si>
    <t>(**)Include specialized secondary</t>
  </si>
  <si>
    <t>العاملون في المدارس الخاصة حسب نوع المدرسة والنوع</t>
  </si>
  <si>
    <t>STAFF IN PRIVATE SCHOOLS
BY TYPE OF SCHOOL AND GENDER</t>
  </si>
  <si>
    <t>العاملون في المدارس الخاصة حسب الجنسية والنوع والمرحلة التعليمية</t>
  </si>
  <si>
    <t xml:space="preserve"> STAFF IN PRIVATE SCHOOLS BY NATIONALITY,
GENDER AND EDUCATION LEVEL</t>
  </si>
  <si>
    <t xml:space="preserve">العاملون بالجامعات و الكليات الخاصة حسب النوع والجنسية واللقب الجامعي </t>
  </si>
  <si>
    <t xml:space="preserve"> المبتعثون للجامعات والكليات الخاصة داخل دولة قطر حسب النوع</t>
  </si>
  <si>
    <t xml:space="preserve"> المبتعثون والخريجون من البعثات( خارج دولة قطر ) حسب الدرجه العلمية والنوع</t>
  </si>
  <si>
    <t xml:space="preserve">المبتعثون (خارج دولة قطر) حسب التخصص </t>
  </si>
  <si>
    <t xml:space="preserve">الخريجون من البعثات (خارج دولة قطر) حسب التخصص </t>
  </si>
  <si>
    <t>الخريجون من البعثات (خارج دولة قطر) حسب التخصص والدرجه العلمية</t>
  </si>
  <si>
    <t xml:space="preserve"> حققت دولة  قطر خلال السنوات القليلة الماضية زيادة واضحة في عدد طلاب المراحل الدراسـية المختلفة ورافق ذلك تطوراً في مدخلات التعليم من مدارس ومعلمين ومناهج … الخ . </t>
  </si>
  <si>
    <r>
      <t xml:space="preserve"> قطري </t>
    </r>
    <r>
      <rPr>
        <b/>
        <sz val="8"/>
        <rFont val="Arial"/>
        <family val="2"/>
      </rPr>
      <t>Qatari</t>
    </r>
  </si>
  <si>
    <r>
      <t xml:space="preserve">غير قطري </t>
    </r>
    <r>
      <rPr>
        <b/>
        <sz val="8"/>
        <rFont val="Arial"/>
        <family val="2"/>
      </rPr>
      <t>Non Qatari</t>
    </r>
  </si>
  <si>
    <r>
      <t xml:space="preserve">غير قطري </t>
    </r>
    <r>
      <rPr>
        <b/>
        <sz val="8"/>
        <rFont val="Arial"/>
        <family val="2"/>
      </rPr>
      <t>Non-Qatari</t>
    </r>
  </si>
  <si>
    <r>
      <t xml:space="preserve">قطري
</t>
    </r>
    <r>
      <rPr>
        <b/>
        <sz val="8"/>
        <rFont val="Arial"/>
        <family val="2"/>
      </rPr>
      <t>Qatari</t>
    </r>
  </si>
  <si>
    <r>
      <t xml:space="preserve">غير قطري
</t>
    </r>
    <r>
      <rPr>
        <b/>
        <sz val="8"/>
        <rFont val="Arial"/>
        <family val="2"/>
      </rPr>
      <t>Non-Qatari</t>
    </r>
  </si>
  <si>
    <r>
      <t xml:space="preserve">قطري
</t>
    </r>
    <r>
      <rPr>
        <sz val="8"/>
        <rFont val="Arial"/>
        <family val="2"/>
      </rPr>
      <t>Qatari</t>
    </r>
  </si>
  <si>
    <r>
      <t xml:space="preserve">غير قطري
</t>
    </r>
    <r>
      <rPr>
        <sz val="8"/>
        <rFont val="Arial"/>
        <family val="2"/>
      </rPr>
      <t>Non-Qatari</t>
    </r>
  </si>
  <si>
    <t>الثانوية 
 Secondary</t>
  </si>
  <si>
    <r>
      <t xml:space="preserve">الثانوية  </t>
    </r>
    <r>
      <rPr>
        <b/>
        <vertAlign val="superscript"/>
        <sz val="10"/>
        <rFont val="Arial"/>
        <family val="2"/>
      </rPr>
      <t>(**)</t>
    </r>
  </si>
  <si>
    <r>
      <t xml:space="preserve">  Secondary</t>
    </r>
    <r>
      <rPr>
        <vertAlign val="superscript"/>
        <sz val="8"/>
        <rFont val="Arial"/>
        <family val="2"/>
      </rPr>
      <t>(**)</t>
    </r>
  </si>
  <si>
    <t>الثانوية (1)</t>
  </si>
  <si>
    <t xml:space="preserve"> Secondary(1)</t>
  </si>
  <si>
    <t>UNIVERSITY OF QATAR GRADUATES BY NATIONALITY, GENDER AND ACADEMIC DEGREE</t>
  </si>
  <si>
    <r>
      <t>TEACHERS IN PUPLIC</t>
    </r>
    <r>
      <rPr>
        <b/>
        <vertAlign val="superscript"/>
        <sz val="12"/>
        <rFont val="Arial"/>
        <family val="2"/>
      </rPr>
      <t>(1)</t>
    </r>
    <r>
      <rPr>
        <b/>
        <sz val="12"/>
        <rFont val="Arial"/>
        <family val="2"/>
      </rPr>
      <t xml:space="preserve"> UNIVERSITIES BY NATIONALITY AND UNIVERSITY TITLE</t>
    </r>
  </si>
  <si>
    <r>
      <t>الطلاب في المدارس والجامعات الحكومية</t>
    </r>
    <r>
      <rPr>
        <b/>
        <vertAlign val="superscript"/>
        <sz val="16"/>
        <rFont val="Arial"/>
        <family val="2"/>
      </rPr>
      <t>(1)</t>
    </r>
    <r>
      <rPr>
        <b/>
        <sz val="16"/>
        <rFont val="Arial"/>
        <family val="2"/>
      </rPr>
      <t xml:space="preserve">  والخاصة</t>
    </r>
    <r>
      <rPr>
        <b/>
        <vertAlign val="superscript"/>
        <sz val="16"/>
        <rFont val="Arial"/>
        <family val="2"/>
      </rPr>
      <t>(2)</t>
    </r>
    <r>
      <rPr>
        <b/>
        <sz val="16"/>
        <rFont val="Arial"/>
        <family val="2"/>
      </rPr>
      <t xml:space="preserve"> حسب النوع والمراحل التعليمية </t>
    </r>
  </si>
  <si>
    <t xml:space="preserve">                              Academy  Yeras
 Educational Level </t>
  </si>
  <si>
    <t>المرحلة والصف</t>
  </si>
  <si>
    <t>Level and Grade</t>
  </si>
  <si>
    <t>Pre - primary</t>
  </si>
  <si>
    <t xml:space="preserve">  الابتدائية</t>
  </si>
  <si>
    <t>Grade I</t>
  </si>
  <si>
    <t>Grade II</t>
  </si>
  <si>
    <t>Grade III</t>
  </si>
  <si>
    <t>الصف الرابع</t>
  </si>
  <si>
    <t>Grade IV</t>
  </si>
  <si>
    <t>الصف الخامس</t>
  </si>
  <si>
    <t>Grade V</t>
  </si>
  <si>
    <t>الصف السادس</t>
  </si>
  <si>
    <t>Grade VI</t>
  </si>
  <si>
    <t xml:space="preserve">  الثانوية العامة </t>
  </si>
  <si>
    <t xml:space="preserve">الصف الثاني </t>
  </si>
  <si>
    <t xml:space="preserve">Grade II </t>
  </si>
  <si>
    <t xml:space="preserve">الصف الثالث </t>
  </si>
  <si>
    <t>Grade Ill</t>
  </si>
  <si>
    <t xml:space="preserve"> Secondary specialized</t>
  </si>
  <si>
    <t xml:space="preserve">(1) تشمل المدارس الخاصة ومدارس مؤسسة قطر </t>
  </si>
  <si>
    <t>(1)Include private schools and schools and the Qatar Foundation</t>
  </si>
  <si>
    <t>5   -  هندسة كيميائية</t>
  </si>
  <si>
    <t>6  -   علوم الحاسب</t>
  </si>
  <si>
    <t>7 - هندسة الحاسب الالي</t>
  </si>
  <si>
    <t>8 - الهندسة الصناعية والنظم</t>
  </si>
  <si>
    <t xml:space="preserve">4   -  Architectural Engineering </t>
  </si>
  <si>
    <t>5   -  Chemical Engineering</t>
  </si>
  <si>
    <t>6 -    Computer Sciences</t>
  </si>
  <si>
    <t xml:space="preserve">7 - Computer Engineering </t>
  </si>
  <si>
    <t>8 - Industerial &amp; System Engineering</t>
  </si>
  <si>
    <t>جدول (64)</t>
  </si>
  <si>
    <t>TABLE (64)</t>
  </si>
  <si>
    <t>جدول (65)</t>
  </si>
  <si>
    <t>TABLE (65)</t>
  </si>
  <si>
    <t>جدول (66)</t>
  </si>
  <si>
    <t>TABLE (66)</t>
  </si>
  <si>
    <t>Males</t>
  </si>
  <si>
    <t>Females</t>
  </si>
  <si>
    <t>إناث</t>
  </si>
  <si>
    <r>
      <t xml:space="preserve">المجموع
</t>
    </r>
    <r>
      <rPr>
        <sz val="10"/>
        <rFont val="Arial"/>
        <family val="2"/>
      </rPr>
      <t>Total</t>
    </r>
  </si>
  <si>
    <t>Grand Total</t>
  </si>
  <si>
    <t>المجموع الكلي</t>
  </si>
  <si>
    <t>جدول (68)</t>
  </si>
  <si>
    <t>TABLE (68)</t>
  </si>
  <si>
    <t>جدول (69)</t>
  </si>
  <si>
    <t>TABLE (69)</t>
  </si>
  <si>
    <t>جدول  (70)</t>
  </si>
  <si>
    <t>TABLE (70)</t>
  </si>
  <si>
    <r>
      <t>TEACHERS</t>
    </r>
    <r>
      <rPr>
        <b/>
        <vertAlign val="superscript"/>
        <sz val="12"/>
        <rFont val="Arial"/>
        <family val="2"/>
      </rPr>
      <t>(1)</t>
    </r>
    <r>
      <rPr>
        <b/>
        <sz val="12"/>
        <rFont val="Arial"/>
        <family val="2"/>
      </rPr>
      <t xml:space="preserve"> IN PUPLIC</t>
    </r>
    <r>
      <rPr>
        <b/>
        <vertAlign val="superscript"/>
        <sz val="12"/>
        <rFont val="Arial"/>
        <family val="2"/>
      </rPr>
      <t>(2)</t>
    </r>
    <r>
      <rPr>
        <b/>
        <sz val="12"/>
        <rFont val="Arial"/>
        <family val="2"/>
      </rPr>
      <t xml:space="preserve"> UNIVERSITIES BY GENDER AND NATIONALITY 
OF UNIVERSITY TITLE</t>
    </r>
  </si>
  <si>
    <t>STUDENTS ON SCHOLARSHIPS ABROAD BY 
SPECIALIZATION OF STUDY</t>
  </si>
  <si>
    <t>STUDENTS ON SCHOLARSHIPS ABROAD 
BY COUNTRY OF STUDY</t>
  </si>
  <si>
    <t>جدول (71)</t>
  </si>
  <si>
    <t>TABLE (71)</t>
  </si>
  <si>
    <t>جدول (72)</t>
  </si>
  <si>
    <t>TABLE (72)</t>
  </si>
  <si>
    <t>جدول (73)</t>
  </si>
  <si>
    <t>TABLE (73)</t>
  </si>
  <si>
    <t>جدول (74)</t>
  </si>
  <si>
    <t>TABLE (74)</t>
  </si>
  <si>
    <t>جدول (75)</t>
  </si>
  <si>
    <t>TABLE (75)</t>
  </si>
  <si>
    <t>جدول (76)</t>
  </si>
  <si>
    <t>TABLE (76)</t>
  </si>
  <si>
    <t>جدول (77)</t>
  </si>
  <si>
    <t>TABLE (77)</t>
  </si>
  <si>
    <t>جدول رقم (78)</t>
  </si>
  <si>
    <t>TABLE (78)</t>
  </si>
  <si>
    <t>جدول (79)</t>
  </si>
  <si>
    <t>TABLE (79)</t>
  </si>
  <si>
    <t>جدول (80)</t>
  </si>
  <si>
    <t>TABLE (80)</t>
  </si>
  <si>
    <t>جدول رقم (81)</t>
  </si>
  <si>
    <t>TABLE (81)</t>
  </si>
  <si>
    <t>جدول (82)</t>
  </si>
  <si>
    <t>TABLE (82)</t>
  </si>
  <si>
    <t>جدول (83)</t>
  </si>
  <si>
    <t>TABLE (83)</t>
  </si>
  <si>
    <t>جدول (84)</t>
  </si>
  <si>
    <t>TABLE (84)</t>
  </si>
  <si>
    <t>جدول (85)</t>
  </si>
  <si>
    <t>TABLE (85)</t>
  </si>
  <si>
    <t>جدول (86)</t>
  </si>
  <si>
    <t>TABLE (86)</t>
  </si>
  <si>
    <t>جدول (87)</t>
  </si>
  <si>
    <t>TABLE (87)</t>
  </si>
  <si>
    <t>جدول (88)</t>
  </si>
  <si>
    <t>TABLE (88)</t>
  </si>
  <si>
    <t>جدول (89)</t>
  </si>
  <si>
    <t>TABLE (89)</t>
  </si>
  <si>
    <t>جدول رقم (90)</t>
  </si>
  <si>
    <t>TABLE (90)</t>
  </si>
  <si>
    <t>جدول (91)</t>
  </si>
  <si>
    <t>TABLE (91)</t>
  </si>
  <si>
    <t>جدول (92)</t>
  </si>
  <si>
    <t>TABLE (92)</t>
  </si>
  <si>
    <t>جدول (93)</t>
  </si>
  <si>
    <t>TABLE (93)</t>
  </si>
  <si>
    <t>جدول (94)</t>
  </si>
  <si>
    <t>TABLE (94)</t>
  </si>
  <si>
    <t>جدول (67)</t>
  </si>
  <si>
    <t>TABLE (67)</t>
  </si>
  <si>
    <t>STAFF OF PRIVATE UNIVERSITIES AND COLLEGES BY GENDER ,NATIONALITY 
AND PROFESSOR STATUS</t>
  </si>
  <si>
    <r>
      <t>Private Schools</t>
    </r>
    <r>
      <rPr>
        <vertAlign val="superscript"/>
        <sz val="10.5"/>
        <rFont val="Arial"/>
        <family val="2"/>
      </rPr>
      <t>(1)</t>
    </r>
  </si>
  <si>
    <r>
      <rPr>
        <b/>
        <vertAlign val="superscript"/>
        <sz val="10"/>
        <rFont val="Arial"/>
        <family val="2"/>
      </rPr>
      <t>(1)</t>
    </r>
    <r>
      <rPr>
        <b/>
        <sz val="10"/>
        <rFont val="Arial"/>
        <family val="2"/>
      </rPr>
      <t>المدارس الخاصة</t>
    </r>
  </si>
  <si>
    <t>Secondary Specialized</t>
  </si>
  <si>
    <t xml:space="preserve">STUDENTS BY TYPE OF EDUCATION,AND NATIONALITY GENDER, GRADE AND LEVEL </t>
  </si>
  <si>
    <t xml:space="preserve"> Secondary</t>
  </si>
  <si>
    <t>Special Education Masters</t>
  </si>
  <si>
    <t>Master in Buisness Mangement</t>
  </si>
  <si>
    <t>15 - Early Childhood Diploma</t>
  </si>
  <si>
    <t>9  - Information Science and Librarianship</t>
  </si>
  <si>
    <t xml:space="preserve"> UNIVERSITIES ,COLLEGES  INSIDE QATAR BY  GENDER</t>
  </si>
  <si>
    <t>الطلاب حسب نوع التعليم والجنسية  والنوع والصف والمرحلة</t>
  </si>
</sst>
</file>

<file path=xl/styles.xml><?xml version="1.0" encoding="utf-8"?>
<styleSheet xmlns="http://schemas.openxmlformats.org/spreadsheetml/2006/main">
  <fonts count="57">
    <font>
      <sz val="10"/>
      <name val="Arial"/>
      <charset val="178"/>
    </font>
    <font>
      <sz val="10"/>
      <name val="Arial"/>
      <family val="2"/>
    </font>
    <font>
      <b/>
      <sz val="14"/>
      <name val="Traditional Arabic"/>
      <charset val="178"/>
    </font>
    <font>
      <b/>
      <sz val="12"/>
      <name val="Arial"/>
      <family val="2"/>
      <charset val="178"/>
    </font>
    <font>
      <sz val="8"/>
      <name val="Arial"/>
      <family val="2"/>
      <charset val="178"/>
    </font>
    <font>
      <b/>
      <sz val="12"/>
      <name val="Arial"/>
      <family val="2"/>
    </font>
    <font>
      <b/>
      <sz val="10"/>
      <name val="Arial"/>
      <family val="2"/>
      <charset val="178"/>
    </font>
    <font>
      <sz val="10"/>
      <name val="Arial"/>
      <family val="2"/>
      <charset val="178"/>
    </font>
    <font>
      <b/>
      <sz val="14"/>
      <name val="Arial"/>
      <family val="2"/>
    </font>
    <font>
      <b/>
      <sz val="11"/>
      <name val="Arial"/>
      <family val="2"/>
      <charset val="178"/>
    </font>
    <font>
      <sz val="14"/>
      <name val="Arial"/>
      <family val="2"/>
    </font>
    <font>
      <sz val="12"/>
      <name val="Arial"/>
      <family val="2"/>
    </font>
    <font>
      <b/>
      <sz val="10"/>
      <color indexed="8"/>
      <name val="Arial"/>
      <family val="2"/>
      <charset val="178"/>
    </font>
    <font>
      <sz val="10"/>
      <color indexed="8"/>
      <name val="Arial"/>
      <family val="2"/>
      <charset val="178"/>
    </font>
    <font>
      <sz val="12"/>
      <color indexed="8"/>
      <name val="Arial"/>
      <family val="2"/>
      <charset val="178"/>
    </font>
    <font>
      <b/>
      <sz val="11"/>
      <name val="Arial"/>
      <family val="2"/>
    </font>
    <font>
      <b/>
      <sz val="12"/>
      <color indexed="10"/>
      <name val="Arial"/>
      <family val="2"/>
      <charset val="178"/>
    </font>
    <font>
      <b/>
      <sz val="10"/>
      <color indexed="10"/>
      <name val="Arial"/>
      <family val="2"/>
      <charset val="178"/>
    </font>
    <font>
      <sz val="8"/>
      <name val="Arial"/>
      <family val="2"/>
    </font>
    <font>
      <b/>
      <sz val="10"/>
      <color indexed="10"/>
      <name val="Arial"/>
      <family val="2"/>
    </font>
    <font>
      <b/>
      <sz val="10"/>
      <name val="Arial"/>
      <family val="2"/>
    </font>
    <font>
      <b/>
      <sz val="9"/>
      <name val="Arial"/>
      <family val="2"/>
    </font>
    <font>
      <b/>
      <sz val="8"/>
      <name val="Arial"/>
      <family val="2"/>
    </font>
    <font>
      <sz val="10"/>
      <name val="Times New Roman"/>
      <family val="1"/>
      <charset val="178"/>
    </font>
    <font>
      <b/>
      <sz val="14"/>
      <color indexed="12"/>
      <name val="Arial"/>
      <family val="2"/>
    </font>
    <font>
      <b/>
      <sz val="12"/>
      <color indexed="12"/>
      <name val="Arial"/>
      <family val="2"/>
    </font>
    <font>
      <b/>
      <sz val="8"/>
      <name val="Arial"/>
      <family val="2"/>
    </font>
    <font>
      <b/>
      <sz val="8"/>
      <color indexed="10"/>
      <name val="Arial"/>
      <family val="2"/>
    </font>
    <font>
      <b/>
      <sz val="9"/>
      <color indexed="10"/>
      <name val="Arial"/>
      <family val="2"/>
    </font>
    <font>
      <b/>
      <vertAlign val="superscript"/>
      <sz val="8"/>
      <name val="Arial"/>
      <family val="2"/>
    </font>
    <font>
      <b/>
      <vertAlign val="superscript"/>
      <sz val="12"/>
      <name val="Arial"/>
      <family val="2"/>
    </font>
    <font>
      <b/>
      <vertAlign val="superscript"/>
      <sz val="10"/>
      <name val="Arial"/>
      <family val="2"/>
    </font>
    <font>
      <b/>
      <sz val="8"/>
      <name val="Arial"/>
      <family val="2"/>
      <charset val="178"/>
    </font>
    <font>
      <sz val="10"/>
      <color indexed="12"/>
      <name val="Arial"/>
      <family val="2"/>
    </font>
    <font>
      <sz val="10"/>
      <name val="Arial"/>
      <family val="2"/>
    </font>
    <font>
      <b/>
      <sz val="10.5"/>
      <name val="Arial"/>
      <family val="2"/>
    </font>
    <font>
      <b/>
      <sz val="10"/>
      <color indexed="8"/>
      <name val="Arial"/>
      <family val="2"/>
    </font>
    <font>
      <b/>
      <sz val="11"/>
      <color indexed="16"/>
      <name val="Arial"/>
      <family val="2"/>
    </font>
    <font>
      <sz val="11"/>
      <color indexed="16"/>
      <name val="Arial"/>
      <family val="2"/>
    </font>
    <font>
      <b/>
      <sz val="16"/>
      <name val="Arial"/>
      <family val="2"/>
    </font>
    <font>
      <vertAlign val="superscript"/>
      <sz val="8"/>
      <name val="Arial"/>
      <family val="2"/>
    </font>
    <font>
      <sz val="16"/>
      <name val="Arial"/>
      <family val="2"/>
    </font>
    <font>
      <b/>
      <vertAlign val="superscript"/>
      <sz val="16"/>
      <name val="Arial"/>
      <family val="2"/>
    </font>
    <font>
      <b/>
      <sz val="14"/>
      <name val="Arial"/>
      <family val="2"/>
      <charset val="178"/>
    </font>
    <font>
      <sz val="14"/>
      <name val="Arial"/>
      <family val="2"/>
      <charset val="178"/>
    </font>
    <font>
      <b/>
      <sz val="16"/>
      <name val="Arial"/>
      <family val="2"/>
      <charset val="178"/>
    </font>
    <font>
      <vertAlign val="superscript"/>
      <sz val="10"/>
      <name val="Arial"/>
      <family val="2"/>
    </font>
    <font>
      <vertAlign val="superscript"/>
      <sz val="10.5"/>
      <name val="Arial"/>
      <family val="2"/>
    </font>
    <font>
      <b/>
      <sz val="10"/>
      <name val="Verdana"/>
      <family val="2"/>
    </font>
    <font>
      <sz val="16"/>
      <name val="Arial"/>
      <family val="2"/>
      <charset val="178"/>
    </font>
    <font>
      <b/>
      <sz val="12"/>
      <name val="Traditional Arabic"/>
      <charset val="178"/>
    </font>
    <font>
      <b/>
      <sz val="11"/>
      <color rgb="FFFF0000"/>
      <name val="Arial"/>
      <family val="2"/>
    </font>
    <font>
      <b/>
      <sz val="11"/>
      <color rgb="FFC00000"/>
      <name val="Arial"/>
      <family val="2"/>
    </font>
    <font>
      <sz val="11"/>
      <name val="Arial"/>
      <family val="2"/>
      <charset val="178"/>
    </font>
    <font>
      <sz val="10"/>
      <name val="Arabic Transparent"/>
      <charset val="178"/>
    </font>
    <font>
      <sz val="9"/>
      <name val="Arial"/>
      <family val="2"/>
    </font>
    <font>
      <sz val="10"/>
      <name val="Arial Rounded MT Bold"/>
      <family val="2"/>
    </font>
  </fonts>
  <fills count="9">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2" tint="-9.9978637043366805E-2"/>
        <bgColor indexed="64"/>
      </patternFill>
    </fill>
  </fills>
  <borders count="86">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style="medium">
        <color indexed="60"/>
      </right>
      <top style="medium">
        <color indexed="60"/>
      </top>
      <bottom/>
      <diagonal/>
    </border>
    <border>
      <left style="medium">
        <color indexed="60"/>
      </left>
      <right style="medium">
        <color indexed="60"/>
      </right>
      <top style="medium">
        <color indexed="60"/>
      </top>
      <bottom/>
      <diagonal/>
    </border>
    <border>
      <left style="medium">
        <color indexed="60"/>
      </left>
      <right/>
      <top style="medium">
        <color indexed="60"/>
      </top>
      <bottom style="medium">
        <color indexed="60"/>
      </bottom>
      <diagonal/>
    </border>
    <border>
      <left style="medium">
        <color indexed="60"/>
      </left>
      <right/>
      <top style="medium">
        <color indexed="60"/>
      </top>
      <bottom/>
      <diagonal/>
    </border>
    <border>
      <left/>
      <right/>
      <top style="thin">
        <color indexed="64"/>
      </top>
      <bottom style="thin">
        <color indexed="64"/>
      </bottom>
      <diagonal/>
    </border>
    <border>
      <left style="medium">
        <color indexed="60"/>
      </left>
      <right style="medium">
        <color indexed="60"/>
      </right>
      <top/>
      <bottom style="medium">
        <color indexed="60"/>
      </bottom>
      <diagonal/>
    </border>
    <border>
      <left/>
      <right style="medium">
        <color indexed="60"/>
      </right>
      <top/>
      <bottom/>
      <diagonal/>
    </border>
    <border>
      <left style="thick">
        <color theme="0"/>
      </left>
      <right style="thick">
        <color theme="0"/>
      </right>
      <top style="thick">
        <color theme="0"/>
      </top>
      <bottom style="thick">
        <color theme="0"/>
      </bottom>
      <diagonal/>
    </border>
    <border>
      <left style="thick">
        <color theme="0"/>
      </left>
      <right style="thick">
        <color theme="0"/>
      </right>
      <top/>
      <bottom style="thick">
        <color theme="0"/>
      </bottom>
      <diagonal/>
    </border>
    <border>
      <left style="thick">
        <color theme="0"/>
      </left>
      <right style="thick">
        <color theme="0"/>
      </right>
      <top style="thick">
        <color theme="0"/>
      </top>
      <bottom style="thin">
        <color indexed="64"/>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n">
        <color indexed="64"/>
      </top>
      <bottom style="thin">
        <color indexed="64"/>
      </bottom>
      <diagonal/>
    </border>
    <border>
      <left style="thick">
        <color theme="0"/>
      </left>
      <right style="thick">
        <color theme="0"/>
      </right>
      <top/>
      <bottom/>
      <diagonal/>
    </border>
    <border>
      <left style="thick">
        <color theme="0"/>
      </left>
      <right/>
      <top style="thin">
        <color indexed="64"/>
      </top>
      <bottom/>
      <diagonal/>
    </border>
    <border>
      <left style="thick">
        <color theme="0"/>
      </left>
      <right/>
      <top/>
      <bottom style="thin">
        <color indexed="64"/>
      </bottom>
      <diagonal/>
    </border>
    <border>
      <left/>
      <right style="thick">
        <color theme="0"/>
      </right>
      <top/>
      <bottom style="thin">
        <color indexed="64"/>
      </bottom>
      <diagonal/>
    </border>
    <border>
      <left/>
      <right style="thick">
        <color theme="0"/>
      </right>
      <top style="thin">
        <color indexed="64"/>
      </top>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style="thin">
        <color indexed="64"/>
      </bottom>
      <diagonal/>
    </border>
    <border>
      <left/>
      <right style="thick">
        <color theme="0"/>
      </right>
      <top style="thick">
        <color theme="0"/>
      </top>
      <bottom style="thin">
        <color indexed="64"/>
      </bottom>
      <diagonal/>
    </border>
    <border>
      <left style="medium">
        <color theme="0"/>
      </left>
      <right style="medium">
        <color theme="0"/>
      </right>
      <top style="thin">
        <color indexed="64"/>
      </top>
      <bottom style="thin">
        <color indexed="64"/>
      </bottom>
      <diagonal/>
    </border>
    <border>
      <left style="thick">
        <color theme="0"/>
      </left>
      <right style="medium">
        <color theme="0"/>
      </right>
      <top style="thin">
        <color indexed="64"/>
      </top>
      <bottom style="thin">
        <color indexed="64"/>
      </bottom>
      <diagonal/>
    </border>
    <border>
      <left style="medium">
        <color theme="0"/>
      </left>
      <right style="thick">
        <color theme="0"/>
      </right>
      <top style="thin">
        <color indexed="64"/>
      </top>
      <bottom style="thin">
        <color indexed="64"/>
      </bottom>
      <diagonal/>
    </border>
    <border diagonalUp="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diagonalDown="1">
      <left style="thick">
        <color theme="0"/>
      </left>
      <right style="thick">
        <color theme="0"/>
      </right>
      <top style="thin">
        <color indexed="64"/>
      </top>
      <bottom style="thick">
        <color theme="0"/>
      </bottom>
      <diagonal style="thick">
        <color theme="0"/>
      </diagonal>
    </border>
    <border diagonalDown="1">
      <left style="thick">
        <color theme="0"/>
      </left>
      <right style="thick">
        <color theme="0"/>
      </right>
      <top style="thick">
        <color theme="0"/>
      </top>
      <bottom style="thin">
        <color indexed="64"/>
      </bottom>
      <diagonal style="thick">
        <color theme="0"/>
      </diagonal>
    </border>
    <border diagonalUp="1">
      <left style="thick">
        <color theme="0"/>
      </left>
      <right style="thick">
        <color theme="0"/>
      </right>
      <top style="thin">
        <color indexed="64"/>
      </top>
      <bottom/>
      <diagonal style="thick">
        <color theme="0"/>
      </diagonal>
    </border>
    <border diagonalUp="1">
      <left style="thick">
        <color theme="0"/>
      </left>
      <right style="thick">
        <color theme="0"/>
      </right>
      <top/>
      <bottom style="thin">
        <color indexed="64"/>
      </bottom>
      <diagonal style="thick">
        <color theme="0"/>
      </diagonal>
    </border>
    <border diagonalDown="1">
      <left style="thick">
        <color theme="0"/>
      </left>
      <right style="thick">
        <color theme="0"/>
      </right>
      <top style="thin">
        <color indexed="64"/>
      </top>
      <bottom/>
      <diagonal style="thick">
        <color theme="0"/>
      </diagonal>
    </border>
    <border diagonalDown="1">
      <left style="thick">
        <color theme="0"/>
      </left>
      <right style="thick">
        <color theme="0"/>
      </right>
      <top/>
      <bottom style="thin">
        <color indexed="64"/>
      </bottom>
      <diagonal style="thick">
        <color theme="0"/>
      </diagonal>
    </border>
    <border diagonalDown="1">
      <left style="thick">
        <color theme="0"/>
      </left>
      <right style="thick">
        <color theme="0"/>
      </right>
      <top/>
      <bottom/>
      <diagonal style="thick">
        <color theme="0"/>
      </diagonal>
    </border>
    <border diagonalUp="1">
      <left style="thick">
        <color theme="0"/>
      </left>
      <right style="thick">
        <color theme="0"/>
      </right>
      <top/>
      <bottom/>
      <diagonal style="thick">
        <color theme="0"/>
      </diagonal>
    </border>
    <border diagonalUp="1">
      <left style="thick">
        <color theme="0"/>
      </left>
      <right/>
      <top style="thin">
        <color indexed="64"/>
      </top>
      <bottom/>
      <diagonal style="thick">
        <color theme="0"/>
      </diagonal>
    </border>
    <border diagonalUp="1">
      <left style="thick">
        <color theme="0"/>
      </left>
      <right/>
      <top/>
      <bottom/>
      <diagonal style="thick">
        <color theme="0"/>
      </diagonal>
    </border>
    <border diagonalUp="1">
      <left style="thick">
        <color theme="0"/>
      </left>
      <right/>
      <top/>
      <bottom style="thin">
        <color indexed="64"/>
      </bottom>
      <diagonal style="thick">
        <color theme="0"/>
      </diagonal>
    </border>
    <border diagonalDown="1">
      <left style="thick">
        <color theme="0"/>
      </left>
      <right/>
      <top style="thin">
        <color indexed="64"/>
      </top>
      <bottom/>
      <diagonal style="thick">
        <color theme="0"/>
      </diagonal>
    </border>
    <border diagonalDown="1">
      <left style="thick">
        <color theme="0"/>
      </left>
      <right/>
      <top/>
      <bottom/>
      <diagonal style="thick">
        <color theme="0"/>
      </diagonal>
    </border>
    <border diagonalDown="1">
      <left style="thick">
        <color theme="0"/>
      </left>
      <right/>
      <top/>
      <bottom style="thin">
        <color indexed="64"/>
      </bottom>
      <diagonal style="thick">
        <color theme="0"/>
      </diagonal>
    </border>
    <border diagonalUp="1">
      <left style="thick">
        <color theme="0"/>
      </left>
      <right style="thick">
        <color theme="0"/>
      </right>
      <top style="thick">
        <color theme="0"/>
      </top>
      <bottom style="thick">
        <color theme="0"/>
      </bottom>
      <diagonal style="thick">
        <color theme="0"/>
      </diagonal>
    </border>
    <border diagonalDown="1">
      <left style="thick">
        <color theme="0"/>
      </left>
      <right style="thick">
        <color theme="0"/>
      </right>
      <top style="thick">
        <color theme="0"/>
      </top>
      <bottom style="thick">
        <color theme="0"/>
      </bottom>
      <diagonal style="thick">
        <color theme="0"/>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style="thick">
        <color theme="0"/>
      </left>
      <right/>
      <top style="thin">
        <color indexed="64"/>
      </top>
      <bottom style="thick">
        <color theme="0"/>
      </bottom>
      <diagonal/>
    </border>
    <border>
      <left/>
      <right style="thick">
        <color theme="0"/>
      </right>
      <top style="thin">
        <color indexed="64"/>
      </top>
      <bottom style="thick">
        <color theme="0"/>
      </bottom>
      <diagonal/>
    </border>
    <border diagonalUp="1">
      <left/>
      <right style="thick">
        <color theme="0"/>
      </right>
      <top style="thin">
        <color indexed="64"/>
      </top>
      <bottom style="medium">
        <color indexed="60"/>
      </bottom>
      <diagonal style="thick">
        <color theme="0"/>
      </diagonal>
    </border>
    <border diagonalUp="1">
      <left/>
      <right style="thick">
        <color theme="0"/>
      </right>
      <top style="medium">
        <color indexed="60"/>
      </top>
      <bottom style="medium">
        <color indexed="60"/>
      </bottom>
      <diagonal style="thick">
        <color theme="0"/>
      </diagonal>
    </border>
    <border diagonalUp="1">
      <left/>
      <right style="thick">
        <color theme="0"/>
      </right>
      <top style="medium">
        <color indexed="60"/>
      </top>
      <bottom style="thin">
        <color indexed="64"/>
      </bottom>
      <diagonal style="thick">
        <color theme="0"/>
      </diagonal>
    </border>
    <border diagonalDown="1">
      <left style="thick">
        <color theme="0"/>
      </left>
      <right/>
      <top style="thin">
        <color indexed="64"/>
      </top>
      <bottom style="medium">
        <color indexed="60"/>
      </bottom>
      <diagonal style="thick">
        <color theme="0"/>
      </diagonal>
    </border>
    <border diagonalDown="1">
      <left style="thick">
        <color theme="0"/>
      </left>
      <right/>
      <top style="medium">
        <color indexed="60"/>
      </top>
      <bottom style="medium">
        <color indexed="60"/>
      </bottom>
      <diagonal style="thick">
        <color theme="0"/>
      </diagonal>
    </border>
    <border diagonalDown="1">
      <left style="thick">
        <color theme="0"/>
      </left>
      <right/>
      <top style="medium">
        <color indexed="60"/>
      </top>
      <bottom style="thin">
        <color indexed="64"/>
      </bottom>
      <diagonal style="thick">
        <color theme="0"/>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diagonal/>
    </border>
    <border>
      <left style="thick">
        <color theme="0"/>
      </left>
      <right style="medium">
        <color theme="0"/>
      </right>
      <top style="medium">
        <color theme="0"/>
      </top>
      <bottom/>
      <diagonal/>
    </border>
    <border>
      <left style="medium">
        <color theme="0"/>
      </left>
      <right style="thick">
        <color theme="0"/>
      </right>
      <top style="medium">
        <color theme="0"/>
      </top>
      <bottom/>
      <diagonal/>
    </border>
    <border>
      <left style="medium">
        <color theme="0"/>
      </left>
      <right style="medium">
        <color theme="0"/>
      </right>
      <top style="thin">
        <color auto="1"/>
      </top>
      <bottom style="medium">
        <color theme="0"/>
      </bottom>
      <diagonal/>
    </border>
    <border>
      <left style="thick">
        <color theme="0"/>
      </left>
      <right style="medium">
        <color theme="0"/>
      </right>
      <top style="thin">
        <color indexed="64"/>
      </top>
      <bottom style="medium">
        <color theme="0"/>
      </bottom>
      <diagonal/>
    </border>
    <border>
      <left style="medium">
        <color theme="0"/>
      </left>
      <right style="thick">
        <color theme="0"/>
      </right>
      <top style="thin">
        <color indexed="64"/>
      </top>
      <bottom style="medium">
        <color theme="0"/>
      </bottom>
      <diagonal/>
    </border>
    <border>
      <left style="thick">
        <color theme="0"/>
      </left>
      <right style="medium">
        <color theme="0"/>
      </right>
      <top style="medium">
        <color theme="0"/>
      </top>
      <bottom style="medium">
        <color theme="0"/>
      </bottom>
      <diagonal/>
    </border>
    <border>
      <left style="medium">
        <color theme="0"/>
      </left>
      <right style="thick">
        <color theme="0"/>
      </right>
      <top style="medium">
        <color theme="0"/>
      </top>
      <bottom style="medium">
        <color theme="0"/>
      </bottom>
      <diagonal/>
    </border>
    <border>
      <left/>
      <right/>
      <top style="thin">
        <color indexed="64"/>
      </top>
      <bottom/>
      <diagonal/>
    </border>
    <border>
      <left style="thick">
        <color theme="0"/>
      </left>
      <right/>
      <top/>
      <bottom/>
      <diagonal/>
    </border>
    <border>
      <left/>
      <right style="thick">
        <color theme="0"/>
      </right>
      <top/>
      <bottom/>
      <diagonal/>
    </border>
    <border>
      <left/>
      <right/>
      <top/>
      <bottom style="thin">
        <color indexed="64"/>
      </bottom>
      <diagonal/>
    </border>
    <border>
      <left/>
      <right style="thick">
        <color theme="0"/>
      </right>
      <top style="thick">
        <color theme="0"/>
      </top>
      <bottom/>
      <diagonal/>
    </border>
    <border>
      <left style="thick">
        <color theme="0"/>
      </left>
      <right/>
      <top style="thick">
        <color theme="0"/>
      </top>
      <bottom/>
      <diagonal/>
    </border>
    <border>
      <left style="thick">
        <color theme="0"/>
      </left>
      <right style="medium">
        <color theme="0"/>
      </right>
      <top style="thin">
        <color indexed="64"/>
      </top>
      <bottom/>
      <diagonal/>
    </border>
    <border>
      <left/>
      <right style="medium">
        <color theme="0"/>
      </right>
      <top style="thin">
        <color indexed="64"/>
      </top>
      <bottom/>
      <diagonal/>
    </border>
    <border>
      <left/>
      <right style="medium">
        <color theme="0"/>
      </right>
      <top/>
      <bottom/>
      <diagonal/>
    </border>
    <border>
      <left style="thick">
        <color theme="0"/>
      </left>
      <right style="medium">
        <color theme="0"/>
      </right>
      <top/>
      <bottom/>
      <diagonal/>
    </border>
  </borders>
  <cellStyleXfs count="25">
    <xf numFmtId="0" fontId="0" fillId="0" borderId="0"/>
    <xf numFmtId="0" fontId="24" fillId="0" borderId="0" applyAlignment="0">
      <alignment horizontal="centerContinuous" vertical="center"/>
    </xf>
    <xf numFmtId="0" fontId="25" fillId="0" borderId="0" applyAlignment="0">
      <alignment horizontal="centerContinuous" vertical="center"/>
    </xf>
    <xf numFmtId="0" fontId="5" fillId="2" borderId="1">
      <alignment horizontal="right" vertical="center" wrapText="1"/>
    </xf>
    <xf numFmtId="1" fontId="21" fillId="2" borderId="2">
      <alignment horizontal="left" vertical="center" wrapText="1"/>
    </xf>
    <xf numFmtId="1" fontId="3" fillId="2" borderId="3">
      <alignment horizontal="center" vertical="center"/>
    </xf>
    <xf numFmtId="0" fontId="9" fillId="2" borderId="3">
      <alignment horizontal="center" vertical="center" wrapText="1"/>
    </xf>
    <xf numFmtId="0" fontId="26" fillId="2" borderId="3">
      <alignment horizontal="center" vertical="center" wrapText="1"/>
    </xf>
    <xf numFmtId="0" fontId="1" fillId="0" borderId="0">
      <alignment horizontal="center" vertical="center" readingOrder="2"/>
    </xf>
    <xf numFmtId="0" fontId="4" fillId="0" borderId="0">
      <alignment horizontal="left" vertical="center"/>
    </xf>
    <xf numFmtId="0" fontId="1" fillId="0" borderId="0"/>
    <xf numFmtId="0" fontId="34" fillId="0" borderId="0"/>
    <xf numFmtId="0" fontId="1" fillId="0" borderId="0"/>
    <xf numFmtId="0" fontId="1" fillId="0" borderId="0"/>
    <xf numFmtId="0" fontId="17" fillId="0" borderId="0">
      <alignment horizontal="right" vertical="center"/>
    </xf>
    <xf numFmtId="0" fontId="27" fillId="0" borderId="0">
      <alignment horizontal="left" vertical="center"/>
    </xf>
    <xf numFmtId="0" fontId="5" fillId="0" borderId="0">
      <alignment horizontal="right" vertical="center"/>
    </xf>
    <xf numFmtId="0" fontId="1" fillId="0" borderId="0">
      <alignment horizontal="left" vertical="center"/>
    </xf>
    <xf numFmtId="0" fontId="16" fillId="2" borderId="3" applyAlignment="0">
      <alignment horizontal="center" vertical="center"/>
    </xf>
    <xf numFmtId="0" fontId="17" fillId="0" borderId="4">
      <alignment horizontal="right" vertical="center" indent="1"/>
    </xf>
    <xf numFmtId="0" fontId="5" fillId="2" borderId="4">
      <alignment horizontal="right" vertical="center" wrapText="1" indent="1" readingOrder="2"/>
    </xf>
    <xf numFmtId="0" fontId="7" fillId="0" borderId="4">
      <alignment horizontal="right" vertical="center" indent="1"/>
    </xf>
    <xf numFmtId="0" fontId="7" fillId="2" borderId="4">
      <alignment horizontal="left" vertical="center" wrapText="1" indent="1"/>
    </xf>
    <xf numFmtId="0" fontId="7" fillId="0" borderId="5">
      <alignment horizontal="left" vertical="center"/>
    </xf>
    <xf numFmtId="0" fontId="7" fillId="0" borderId="6">
      <alignment horizontal="left" vertical="center"/>
    </xf>
  </cellStyleXfs>
  <cellXfs count="953">
    <xf numFmtId="0" fontId="0" fillId="0" borderId="0" xfId="0"/>
    <xf numFmtId="0" fontId="0" fillId="0" borderId="0" xfId="0" applyAlignment="1">
      <alignment vertical="center"/>
    </xf>
    <xf numFmtId="0" fontId="1" fillId="0" borderId="0" xfId="0" applyFont="1" applyAlignment="1">
      <alignment horizontal="justify" vertical="center"/>
    </xf>
    <xf numFmtId="0" fontId="1" fillId="0" borderId="0" xfId="0" applyFont="1" applyBorder="1" applyAlignment="1">
      <alignment horizontal="justify" vertical="center"/>
    </xf>
    <xf numFmtId="0" fontId="2" fillId="0" borderId="0" xfId="0" applyFont="1" applyAlignment="1">
      <alignment vertical="top"/>
    </xf>
    <xf numFmtId="0" fontId="8" fillId="0" borderId="0" xfId="0" applyFont="1" applyAlignment="1">
      <alignment horizontal="centerContinuous" vertical="center"/>
    </xf>
    <xf numFmtId="0" fontId="5" fillId="0" borderId="0" xfId="0" applyFont="1" applyAlignment="1">
      <alignment horizontal="centerContinuous" vertical="center"/>
    </xf>
    <xf numFmtId="0" fontId="1" fillId="0" borderId="0" xfId="0" applyFont="1" applyAlignment="1">
      <alignment horizontal="left" vertical="center"/>
    </xf>
    <xf numFmtId="0" fontId="10" fillId="0" borderId="0" xfId="0" applyFont="1" applyAlignment="1">
      <alignment horizontal="centerContinuous" vertical="center"/>
    </xf>
    <xf numFmtId="0" fontId="11" fillId="0" borderId="0" xfId="0" applyFont="1" applyAlignment="1">
      <alignment horizontal="centerContinuous" vertical="center"/>
    </xf>
    <xf numFmtId="0" fontId="13" fillId="0" borderId="0" xfId="0" applyFont="1" applyAlignment="1">
      <alignment horizontal="centerContinuous" vertical="center"/>
    </xf>
    <xf numFmtId="1" fontId="12" fillId="0" borderId="0" xfId="0" applyNumberFormat="1" applyFont="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xf>
    <xf numFmtId="1" fontId="12" fillId="0" borderId="0" xfId="0" applyNumberFormat="1" applyFont="1" applyBorder="1" applyAlignment="1">
      <alignment horizontal="left" vertical="center"/>
    </xf>
    <xf numFmtId="0" fontId="23" fillId="0" borderId="0" xfId="0" applyFont="1" applyAlignment="1">
      <alignment horizontal="right"/>
    </xf>
    <xf numFmtId="0" fontId="23" fillId="0" borderId="0" xfId="0" quotePrefix="1" applyFont="1" applyAlignment="1">
      <alignment horizontal="right"/>
    </xf>
    <xf numFmtId="0" fontId="5" fillId="0" borderId="0" xfId="16" applyFont="1">
      <alignment horizontal="right" vertical="center"/>
    </xf>
    <xf numFmtId="0" fontId="33" fillId="0" borderId="0" xfId="0" applyFont="1" applyAlignment="1">
      <alignment vertical="center"/>
    </xf>
    <xf numFmtId="0" fontId="7" fillId="0" borderId="0" xfId="0" applyFont="1" applyBorder="1" applyAlignment="1">
      <alignment vertical="center"/>
    </xf>
    <xf numFmtId="0" fontId="8" fillId="0" borderId="0" xfId="0" applyFont="1" applyAlignment="1">
      <alignment vertical="top"/>
    </xf>
    <xf numFmtId="0" fontId="1" fillId="0" borderId="0" xfId="0" applyFont="1" applyAlignment="1">
      <alignment vertical="center"/>
    </xf>
    <xf numFmtId="0" fontId="1" fillId="0" borderId="0" xfId="0" applyFont="1" applyAlignment="1">
      <alignment horizontal="centerContinuous" vertical="center"/>
    </xf>
    <xf numFmtId="0" fontId="20" fillId="0" borderId="0" xfId="17" applyFont="1">
      <alignment horizontal="left" vertical="center"/>
    </xf>
    <xf numFmtId="0" fontId="41" fillId="0" borderId="0" xfId="0" applyFont="1" applyBorder="1"/>
    <xf numFmtId="0" fontId="39" fillId="0" borderId="0" xfId="0" applyFont="1" applyBorder="1"/>
    <xf numFmtId="0" fontId="1" fillId="0" borderId="0" xfId="0" applyFont="1" applyBorder="1"/>
    <xf numFmtId="0" fontId="20" fillId="0" borderId="0" xfId="0" applyFont="1" applyBorder="1"/>
    <xf numFmtId="0" fontId="18" fillId="3" borderId="14" xfId="22" applyFont="1" applyFill="1" applyBorder="1" applyAlignment="1">
      <alignment horizontal="left" vertical="center" wrapText="1"/>
    </xf>
    <xf numFmtId="0" fontId="18" fillId="3" borderId="14" xfId="22" applyFont="1" applyFill="1" applyBorder="1">
      <alignment horizontal="left" vertical="center" wrapText="1" indent="1"/>
    </xf>
    <xf numFmtId="0" fontId="1" fillId="3" borderId="14" xfId="21" applyFont="1" applyFill="1" applyBorder="1" applyAlignment="1">
      <alignment horizontal="center" vertical="center"/>
    </xf>
    <xf numFmtId="0" fontId="1" fillId="4" borderId="14" xfId="21" applyFont="1" applyFill="1" applyBorder="1" applyAlignment="1">
      <alignment horizontal="center" vertical="center"/>
    </xf>
    <xf numFmtId="0" fontId="18" fillId="4" borderId="14" xfId="22" applyFont="1" applyFill="1" applyBorder="1" applyAlignment="1">
      <alignment horizontal="left" vertical="center" wrapText="1"/>
    </xf>
    <xf numFmtId="0" fontId="18" fillId="4" borderId="14" xfId="22" applyFont="1" applyFill="1" applyBorder="1">
      <alignment horizontal="left" vertical="center" wrapText="1" indent="1"/>
    </xf>
    <xf numFmtId="0" fontId="18" fillId="3" borderId="15" xfId="22" applyFont="1" applyFill="1" applyBorder="1" applyAlignment="1">
      <alignment horizontal="left" vertical="center" wrapText="1"/>
    </xf>
    <xf numFmtId="0" fontId="18" fillId="3" borderId="15" xfId="22" applyFont="1" applyFill="1" applyBorder="1">
      <alignment horizontal="left" vertical="center" wrapText="1" indent="1"/>
    </xf>
    <xf numFmtId="0" fontId="18" fillId="3" borderId="17" xfId="22" applyFont="1" applyFill="1" applyBorder="1" applyAlignment="1">
      <alignment horizontal="left" vertical="center" wrapText="1"/>
    </xf>
    <xf numFmtId="0" fontId="18" fillId="3" borderId="17" xfId="22" applyFont="1" applyFill="1" applyBorder="1">
      <alignment horizontal="left" vertical="center" wrapText="1" indent="1"/>
    </xf>
    <xf numFmtId="0" fontId="20" fillId="4" borderId="17" xfId="20" applyFont="1" applyFill="1" applyBorder="1">
      <alignment horizontal="right" vertical="center" wrapText="1" indent="1" readingOrder="2"/>
    </xf>
    <xf numFmtId="0" fontId="20" fillId="3" borderId="18" xfId="20" applyFont="1" applyFill="1" applyBorder="1">
      <alignment horizontal="right" vertical="center" wrapText="1" indent="1" readingOrder="2"/>
    </xf>
    <xf numFmtId="0" fontId="1" fillId="3" borderId="14" xfId="21" applyFont="1" applyFill="1" applyBorder="1">
      <alignment horizontal="right" vertical="center" indent="1"/>
    </xf>
    <xf numFmtId="0" fontId="20" fillId="3" borderId="14" xfId="20" applyFont="1" applyFill="1" applyBorder="1" applyAlignment="1">
      <alignment horizontal="right" vertical="center" wrapText="1" readingOrder="2"/>
    </xf>
    <xf numFmtId="0" fontId="22" fillId="3" borderId="14" xfId="22" applyFont="1" applyFill="1" applyBorder="1" applyAlignment="1">
      <alignment horizontal="left" vertical="center" indent="1"/>
    </xf>
    <xf numFmtId="0" fontId="20" fillId="3" borderId="14" xfId="20" applyFont="1" applyFill="1" applyBorder="1" applyAlignment="1">
      <alignment horizontal="right" vertical="center" indent="1" readingOrder="2"/>
    </xf>
    <xf numFmtId="0" fontId="20" fillId="3" borderId="17" xfId="20" applyFont="1" applyFill="1" applyBorder="1">
      <alignment horizontal="right" vertical="center" wrapText="1" indent="1" readingOrder="2"/>
    </xf>
    <xf numFmtId="0" fontId="1" fillId="3" borderId="17" xfId="21" applyFont="1" applyFill="1" applyBorder="1">
      <alignment horizontal="right" vertical="center" indent="1"/>
    </xf>
    <xf numFmtId="0" fontId="1" fillId="4" borderId="14" xfId="21" applyFont="1" applyFill="1" applyBorder="1">
      <alignment horizontal="right" vertical="center" indent="1"/>
    </xf>
    <xf numFmtId="0" fontId="20" fillId="4" borderId="14" xfId="20" applyFont="1" applyFill="1" applyBorder="1" applyAlignment="1">
      <alignment horizontal="right" vertical="center" wrapText="1" readingOrder="2"/>
    </xf>
    <xf numFmtId="0" fontId="22" fillId="4" borderId="14" xfId="22" applyFont="1" applyFill="1" applyBorder="1" applyAlignment="1">
      <alignment horizontal="left" vertical="center" indent="1"/>
    </xf>
    <xf numFmtId="0" fontId="20" fillId="4" borderId="14" xfId="20" applyFont="1" applyFill="1" applyBorder="1" applyAlignment="1">
      <alignment horizontal="right" vertical="center" indent="1" readingOrder="2"/>
    </xf>
    <xf numFmtId="0" fontId="20" fillId="0" borderId="0" xfId="0" applyFont="1" applyAlignment="1">
      <alignment horizontal="left" vertical="center"/>
    </xf>
    <xf numFmtId="0" fontId="5" fillId="0" borderId="0" xfId="2" applyFont="1" applyAlignment="1">
      <alignment horizontal="centerContinuous" vertical="center" wrapText="1"/>
    </xf>
    <xf numFmtId="0" fontId="36" fillId="0" borderId="0" xfId="0" applyFont="1" applyAlignment="1">
      <alignment horizontal="left" vertical="center"/>
    </xf>
    <xf numFmtId="0" fontId="1" fillId="3" borderId="15" xfId="21" applyFont="1" applyFill="1" applyBorder="1">
      <alignment horizontal="right" vertical="center" indent="1"/>
    </xf>
    <xf numFmtId="0" fontId="1" fillId="4" borderId="17" xfId="21" applyFont="1" applyFill="1" applyBorder="1">
      <alignment horizontal="right" vertical="center" indent="1"/>
    </xf>
    <xf numFmtId="0" fontId="1" fillId="3" borderId="15" xfId="21" applyFont="1" applyFill="1" applyBorder="1" applyAlignment="1">
      <alignment horizontal="center" vertical="center"/>
    </xf>
    <xf numFmtId="0" fontId="20" fillId="4" borderId="20" xfId="6" applyFont="1" applyFill="1" applyBorder="1" applyAlignment="1">
      <alignment horizontal="center" wrapText="1"/>
    </xf>
    <xf numFmtId="0" fontId="1" fillId="4" borderId="17" xfId="21" applyFont="1" applyFill="1" applyBorder="1" applyAlignment="1">
      <alignment horizontal="center" vertical="center"/>
    </xf>
    <xf numFmtId="0" fontId="20" fillId="3" borderId="17" xfId="20" applyFont="1" applyFill="1" applyBorder="1" applyAlignment="1">
      <alignment horizontal="center" vertical="center" wrapText="1" readingOrder="2"/>
    </xf>
    <xf numFmtId="0" fontId="1" fillId="0" borderId="0" xfId="0" applyFont="1" applyBorder="1" applyAlignment="1">
      <alignment vertical="center"/>
    </xf>
    <xf numFmtId="0" fontId="20" fillId="0" borderId="0" xfId="0" applyFont="1" applyBorder="1" applyAlignment="1">
      <alignment vertical="center"/>
    </xf>
    <xf numFmtId="0" fontId="20" fillId="3" borderId="14" xfId="18" applyFont="1" applyFill="1" applyBorder="1" applyAlignment="1">
      <alignment horizontal="center" vertical="center"/>
    </xf>
    <xf numFmtId="0" fontId="22" fillId="3" borderId="14" xfId="18" applyFont="1" applyFill="1" applyBorder="1" applyAlignment="1">
      <alignment horizontal="center" vertical="center"/>
    </xf>
    <xf numFmtId="0" fontId="20" fillId="3" borderId="14" xfId="20" applyFont="1" applyFill="1" applyBorder="1" applyAlignment="1">
      <alignment horizontal="right" vertical="center" wrapText="1" indent="4" readingOrder="2"/>
    </xf>
    <xf numFmtId="0" fontId="22" fillId="3" borderId="14" xfId="22" applyFont="1" applyFill="1" applyBorder="1" applyAlignment="1">
      <alignment horizontal="left" vertical="center" wrapText="1" indent="4"/>
    </xf>
    <xf numFmtId="0" fontId="20" fillId="4" borderId="14" xfId="20" applyFont="1" applyFill="1" applyBorder="1" applyAlignment="1">
      <alignment horizontal="right" vertical="center" wrapText="1" indent="4" readingOrder="2"/>
    </xf>
    <xf numFmtId="0" fontId="18" fillId="3" borderId="17" xfId="22" applyFont="1" applyFill="1" applyBorder="1" applyAlignment="1">
      <alignment horizontal="center" vertical="center" wrapText="1"/>
    </xf>
    <xf numFmtId="0" fontId="18" fillId="4" borderId="17" xfId="22" applyFont="1" applyFill="1" applyBorder="1">
      <alignment horizontal="left" vertical="center" wrapText="1" indent="1"/>
    </xf>
    <xf numFmtId="0" fontId="18" fillId="3" borderId="18" xfId="22" applyFont="1" applyFill="1" applyBorder="1" applyAlignment="1">
      <alignment horizontal="center" vertical="center" wrapText="1"/>
    </xf>
    <xf numFmtId="0" fontId="41" fillId="0" borderId="0" xfId="0" applyFont="1" applyBorder="1" applyAlignment="1">
      <alignment vertical="center"/>
    </xf>
    <xf numFmtId="0" fontId="39" fillId="0" borderId="0" xfId="0" applyFont="1" applyBorder="1" applyAlignment="1">
      <alignment vertical="center"/>
    </xf>
    <xf numFmtId="0" fontId="1" fillId="0" borderId="0" xfId="0" applyFont="1" applyAlignment="1">
      <alignment horizontal="centerContinuous" vertical="center" wrapText="1"/>
    </xf>
    <xf numFmtId="0" fontId="11" fillId="0" borderId="0" xfId="0" applyFont="1" applyAlignment="1">
      <alignment horizontal="centerContinuous" vertical="center" wrapText="1"/>
    </xf>
    <xf numFmtId="0" fontId="20" fillId="3" borderId="14" xfId="20" applyFont="1" applyFill="1" applyBorder="1" applyAlignment="1">
      <alignment horizontal="left" vertical="center" wrapText="1" indent="1" readingOrder="2"/>
    </xf>
    <xf numFmtId="0" fontId="18" fillId="3" borderId="14" xfId="22" applyFont="1" applyFill="1" applyBorder="1" applyAlignment="1">
      <alignment horizontal="right" vertical="center" wrapText="1" indent="1"/>
    </xf>
    <xf numFmtId="0" fontId="20" fillId="4" borderId="14" xfId="20" applyFont="1" applyFill="1" applyBorder="1" applyAlignment="1">
      <alignment horizontal="left" vertical="center" wrapText="1" indent="1" readingOrder="2"/>
    </xf>
    <xf numFmtId="0" fontId="18" fillId="4" borderId="14" xfId="22" applyFont="1" applyFill="1" applyBorder="1" applyAlignment="1">
      <alignment horizontal="right" vertical="center" wrapText="1" indent="1"/>
    </xf>
    <xf numFmtId="0" fontId="20" fillId="3" borderId="17" xfId="20" applyFont="1" applyFill="1" applyBorder="1" applyAlignment="1">
      <alignment horizontal="right" vertical="center" indent="1" readingOrder="2"/>
    </xf>
    <xf numFmtId="0" fontId="20" fillId="3" borderId="17" xfId="20" applyFont="1" applyFill="1" applyBorder="1" applyAlignment="1">
      <alignment horizontal="right" vertical="center" wrapText="1" readingOrder="2"/>
    </xf>
    <xf numFmtId="0" fontId="22" fillId="3" borderId="17" xfId="22" applyFont="1" applyFill="1" applyBorder="1" applyAlignment="1">
      <alignment horizontal="left" vertical="center" indent="1"/>
    </xf>
    <xf numFmtId="0" fontId="20" fillId="3" borderId="15" xfId="20" applyFont="1" applyFill="1" applyBorder="1" applyAlignment="1">
      <alignment horizontal="right" vertical="center" indent="1" readingOrder="2"/>
    </xf>
    <xf numFmtId="0" fontId="22" fillId="3" borderId="15" xfId="22" applyFont="1" applyFill="1" applyBorder="1" applyAlignment="1">
      <alignment horizontal="left" vertical="center" indent="1"/>
    </xf>
    <xf numFmtId="0" fontId="1" fillId="0" borderId="0" xfId="0" applyFont="1" applyBorder="1" applyAlignment="1">
      <alignment horizontal="left" vertical="center"/>
    </xf>
    <xf numFmtId="0" fontId="20" fillId="0" borderId="0" xfId="0" applyFont="1" applyBorder="1" applyAlignment="1">
      <alignment horizontal="left" vertical="center"/>
    </xf>
    <xf numFmtId="0" fontId="18" fillId="3" borderId="14" xfId="22" applyFont="1" applyFill="1" applyBorder="1" applyAlignment="1">
      <alignment horizontal="left" vertical="center" wrapText="1" indent="4"/>
    </xf>
    <xf numFmtId="0" fontId="18" fillId="4" borderId="14" xfId="22" applyFont="1" applyFill="1" applyBorder="1" applyAlignment="1">
      <alignment horizontal="left" vertical="center" wrapText="1" indent="4"/>
    </xf>
    <xf numFmtId="0" fontId="20" fillId="3" borderId="14" xfId="20" applyFont="1" applyFill="1" applyBorder="1" applyAlignment="1">
      <alignment horizontal="right" vertical="center" wrapText="1" indent="2" readingOrder="2"/>
    </xf>
    <xf numFmtId="0" fontId="18" fillId="3" borderId="14" xfId="22" applyFont="1" applyFill="1" applyBorder="1" applyAlignment="1">
      <alignment horizontal="left" vertical="center" wrapText="1" indent="2"/>
    </xf>
    <xf numFmtId="0" fontId="20" fillId="4" borderId="14" xfId="20" applyFont="1" applyFill="1" applyBorder="1" applyAlignment="1">
      <alignment horizontal="right" vertical="center" wrapText="1" indent="2" readingOrder="2"/>
    </xf>
    <xf numFmtId="0" fontId="18" fillId="4" borderId="14" xfId="22" applyFont="1" applyFill="1" applyBorder="1" applyAlignment="1">
      <alignment horizontal="left" vertical="center" wrapText="1" indent="2"/>
    </xf>
    <xf numFmtId="0" fontId="20" fillId="3" borderId="17" xfId="20" applyFont="1" applyFill="1" applyBorder="1" applyAlignment="1">
      <alignment horizontal="right" vertical="center" wrapText="1" indent="2" readingOrder="2"/>
    </xf>
    <xf numFmtId="0" fontId="18" fillId="3" borderId="17" xfId="22" applyFont="1" applyFill="1" applyBorder="1" applyAlignment="1">
      <alignment horizontal="left" vertical="center" wrapText="1" indent="2"/>
    </xf>
    <xf numFmtId="0" fontId="20" fillId="4" borderId="19" xfId="20" applyFont="1" applyFill="1" applyBorder="1" applyAlignment="1">
      <alignment horizontal="center" vertical="center" wrapText="1" readingOrder="2"/>
    </xf>
    <xf numFmtId="0" fontId="22" fillId="4" borderId="19" xfId="22" applyFont="1" applyFill="1" applyBorder="1" applyAlignment="1">
      <alignment horizontal="center" vertical="center" wrapText="1"/>
    </xf>
    <xf numFmtId="0" fontId="20" fillId="4" borderId="17" xfId="20" applyFont="1" applyFill="1" applyBorder="1" applyAlignment="1">
      <alignment horizontal="right" vertical="center" wrapText="1" indent="2" readingOrder="2"/>
    </xf>
    <xf numFmtId="0" fontId="18" fillId="4" borderId="17" xfId="22" applyFont="1" applyFill="1" applyBorder="1" applyAlignment="1">
      <alignment horizontal="left" vertical="center" wrapText="1" indent="2"/>
    </xf>
    <xf numFmtId="0" fontId="1" fillId="4" borderId="15" xfId="21" applyFont="1" applyFill="1" applyBorder="1">
      <alignment horizontal="right" vertical="center" indent="1"/>
    </xf>
    <xf numFmtId="0" fontId="20" fillId="3" borderId="19" xfId="20" applyFont="1" applyFill="1" applyBorder="1" applyAlignment="1">
      <alignment horizontal="center" vertical="center" wrapText="1" readingOrder="2"/>
    </xf>
    <xf numFmtId="0" fontId="22" fillId="3" borderId="19" xfId="22" applyFont="1" applyFill="1" applyBorder="1" applyAlignment="1">
      <alignment horizontal="center" vertical="center" wrapText="1"/>
    </xf>
    <xf numFmtId="0" fontId="20" fillId="4" borderId="16" xfId="6" applyFont="1" applyFill="1" applyBorder="1" applyAlignment="1">
      <alignment horizontal="center" vertical="center" textRotation="90" wrapText="1"/>
    </xf>
    <xf numFmtId="0" fontId="43" fillId="0" borderId="0" xfId="0" applyFont="1" applyAlignment="1">
      <alignment vertical="center" readingOrder="2"/>
    </xf>
    <xf numFmtId="0" fontId="44" fillId="0" borderId="0" xfId="0" applyFont="1" applyAlignment="1">
      <alignment horizontal="centerContinuous" vertical="center"/>
    </xf>
    <xf numFmtId="0" fontId="44" fillId="0" borderId="0" xfId="0" applyFont="1" applyBorder="1" applyAlignment="1">
      <alignment horizontal="left" vertical="center"/>
    </xf>
    <xf numFmtId="0" fontId="44" fillId="0" borderId="0" xfId="0" applyFont="1" applyBorder="1" applyAlignment="1">
      <alignment vertical="center"/>
    </xf>
    <xf numFmtId="0" fontId="3" fillId="0" borderId="0" xfId="0" applyFont="1" applyAlignment="1">
      <alignment vertical="center" readingOrder="2"/>
    </xf>
    <xf numFmtId="0" fontId="6" fillId="0" borderId="0" xfId="0" applyFont="1" applyBorder="1" applyAlignment="1">
      <alignment vertical="center"/>
    </xf>
    <xf numFmtId="0" fontId="3" fillId="0" borderId="0" xfId="0" applyFont="1" applyAlignment="1">
      <alignment vertical="center" readingOrder="1"/>
    </xf>
    <xf numFmtId="0" fontId="3" fillId="0" borderId="0" xfId="0" applyFont="1" applyBorder="1" applyAlignment="1">
      <alignment horizontal="center" vertical="center"/>
    </xf>
    <xf numFmtId="0" fontId="3" fillId="0" borderId="0" xfId="0" applyFont="1" applyBorder="1" applyAlignment="1">
      <alignment vertical="center"/>
    </xf>
    <xf numFmtId="0" fontId="1" fillId="0" borderId="0" xfId="0" applyFont="1" applyBorder="1" applyAlignment="1">
      <alignment horizontal="left" vertical="top" wrapText="1"/>
    </xf>
    <xf numFmtId="0" fontId="1" fillId="0" borderId="0" xfId="0" applyFont="1" applyAlignment="1">
      <alignment horizontal="left" vertical="top"/>
    </xf>
    <xf numFmtId="0" fontId="20" fillId="4" borderId="25" xfId="0" applyFont="1" applyFill="1" applyBorder="1" applyAlignment="1">
      <alignment horizontal="center" wrapText="1"/>
    </xf>
    <xf numFmtId="0" fontId="32" fillId="4" borderId="19" xfId="18" applyFont="1" applyFill="1" applyBorder="1" applyAlignment="1">
      <alignment horizontal="center" vertical="center"/>
    </xf>
    <xf numFmtId="0" fontId="20" fillId="4" borderId="26" xfId="20" applyFont="1" applyFill="1" applyBorder="1" applyAlignment="1">
      <alignment horizontal="center" vertical="center" wrapText="1" readingOrder="2"/>
    </xf>
    <xf numFmtId="0" fontId="22" fillId="3" borderId="15" xfId="22" applyFont="1" applyFill="1" applyBorder="1">
      <alignment horizontal="left" vertical="center" wrapText="1" indent="1"/>
    </xf>
    <xf numFmtId="0" fontId="20" fillId="4" borderId="14" xfId="20" applyFont="1" applyFill="1" applyBorder="1">
      <alignment horizontal="right" vertical="center" wrapText="1" indent="1" readingOrder="2"/>
    </xf>
    <xf numFmtId="0" fontId="22" fillId="4" borderId="14" xfId="22" applyFont="1" applyFill="1" applyBorder="1">
      <alignment horizontal="left" vertical="center" wrapText="1" indent="1"/>
    </xf>
    <xf numFmtId="0" fontId="20" fillId="3" borderId="14" xfId="20" applyFont="1" applyFill="1" applyBorder="1">
      <alignment horizontal="right" vertical="center" wrapText="1" indent="1" readingOrder="2"/>
    </xf>
    <xf numFmtId="0" fontId="22" fillId="3" borderId="14" xfId="22" applyFont="1" applyFill="1" applyBorder="1">
      <alignment horizontal="left" vertical="center" wrapText="1" indent="1"/>
    </xf>
    <xf numFmtId="0" fontId="1" fillId="0" borderId="0" xfId="10"/>
    <xf numFmtId="0" fontId="1" fillId="0" borderId="0" xfId="10" applyFont="1"/>
    <xf numFmtId="0" fontId="13" fillId="0" borderId="0" xfId="10" applyFont="1" applyBorder="1" applyAlignment="1">
      <alignment vertical="center"/>
    </xf>
    <xf numFmtId="1" fontId="12" fillId="0" borderId="0" xfId="10" applyNumberFormat="1" applyFont="1" applyBorder="1" applyAlignment="1">
      <alignment horizontal="center" vertical="center"/>
    </xf>
    <xf numFmtId="0" fontId="1" fillId="0" borderId="0" xfId="10" applyAlignment="1">
      <alignment vertical="center"/>
    </xf>
    <xf numFmtId="0" fontId="35" fillId="0" borderId="0" xfId="10" applyFont="1"/>
    <xf numFmtId="0" fontId="35" fillId="2" borderId="0" xfId="10" applyFont="1" applyFill="1" applyBorder="1" applyAlignment="1">
      <alignment horizontal="center" vertical="center" wrapText="1"/>
    </xf>
    <xf numFmtId="0" fontId="13" fillId="0" borderId="0" xfId="10" applyFont="1" applyAlignment="1">
      <alignment vertical="center"/>
    </xf>
    <xf numFmtId="0" fontId="1" fillId="0" borderId="0" xfId="10" applyFont="1" applyBorder="1" applyAlignment="1">
      <alignment vertical="center"/>
    </xf>
    <xf numFmtId="0" fontId="20" fillId="0" borderId="0" xfId="10" applyFont="1" applyBorder="1" applyAlignment="1">
      <alignment vertical="center"/>
    </xf>
    <xf numFmtId="0" fontId="11" fillId="0" borderId="0" xfId="10" applyFont="1" applyAlignment="1">
      <alignment horizontal="centerContinuous" vertical="center" wrapText="1"/>
    </xf>
    <xf numFmtId="0" fontId="41" fillId="0" borderId="0" xfId="10" applyFont="1" applyAlignment="1">
      <alignment horizontal="centerContinuous" vertical="center"/>
    </xf>
    <xf numFmtId="0" fontId="41" fillId="0" borderId="0" xfId="10" applyFont="1" applyBorder="1" applyAlignment="1">
      <alignment vertical="center"/>
    </xf>
    <xf numFmtId="0" fontId="39" fillId="0" borderId="0" xfId="10" applyFont="1" applyBorder="1" applyAlignment="1">
      <alignment vertical="center"/>
    </xf>
    <xf numFmtId="0" fontId="20" fillId="4" borderId="26" xfId="0" applyFont="1" applyFill="1" applyBorder="1" applyAlignment="1">
      <alignment horizontal="center" vertical="center" wrapText="1"/>
    </xf>
    <xf numFmtId="0" fontId="20" fillId="0" borderId="0" xfId="10" applyFont="1" applyBorder="1" applyAlignment="1"/>
    <xf numFmtId="0" fontId="22" fillId="0" borderId="14" xfId="19" applyFont="1" applyBorder="1" applyAlignment="1">
      <alignment horizontal="center" vertical="center"/>
    </xf>
    <xf numFmtId="0" fontId="22" fillId="0" borderId="15" xfId="19" applyFont="1" applyBorder="1" applyAlignment="1">
      <alignment horizontal="center" vertical="center"/>
    </xf>
    <xf numFmtId="0" fontId="22" fillId="4" borderId="14" xfId="19" applyFont="1" applyFill="1" applyBorder="1" applyAlignment="1">
      <alignment horizontal="center" vertical="center"/>
    </xf>
    <xf numFmtId="0" fontId="22" fillId="3" borderId="14" xfId="19" applyFont="1" applyFill="1" applyBorder="1" applyAlignment="1">
      <alignment horizontal="center" vertical="center"/>
    </xf>
    <xf numFmtId="0" fontId="22" fillId="3" borderId="16" xfId="19" applyFont="1" applyFill="1" applyBorder="1" applyAlignment="1">
      <alignment horizontal="center" vertical="center"/>
    </xf>
    <xf numFmtId="0" fontId="22" fillId="4" borderId="17" xfId="19" applyFont="1" applyFill="1" applyBorder="1" applyAlignment="1">
      <alignment horizontal="center" vertical="center"/>
    </xf>
    <xf numFmtId="0" fontId="22" fillId="3" borderId="18" xfId="19" applyFont="1" applyFill="1" applyBorder="1" applyAlignment="1">
      <alignment horizontal="center" vertical="center"/>
    </xf>
    <xf numFmtId="0" fontId="22" fillId="4" borderId="18" xfId="19" applyFont="1" applyFill="1" applyBorder="1" applyAlignment="1">
      <alignment horizontal="center" vertical="center"/>
    </xf>
    <xf numFmtId="0" fontId="22" fillId="4" borderId="16" xfId="19" applyFont="1" applyFill="1" applyBorder="1" applyAlignment="1">
      <alignment horizontal="center" vertical="center"/>
    </xf>
    <xf numFmtId="0" fontId="20" fillId="4" borderId="25" xfId="10" applyFont="1" applyFill="1" applyBorder="1" applyAlignment="1">
      <alignment horizontal="center" wrapText="1" readingOrder="1"/>
    </xf>
    <xf numFmtId="0" fontId="18" fillId="4" borderId="26" xfId="10" applyFont="1" applyFill="1" applyBorder="1" applyAlignment="1">
      <alignment horizontal="center" vertical="top" wrapText="1" readingOrder="1"/>
    </xf>
    <xf numFmtId="0" fontId="5" fillId="0" borderId="0" xfId="10" applyFont="1" applyAlignment="1">
      <alignment horizontal="centerContinuous" vertical="center"/>
    </xf>
    <xf numFmtId="0" fontId="41" fillId="0" borderId="0" xfId="10" applyFont="1"/>
    <xf numFmtId="0" fontId="1" fillId="0" borderId="0" xfId="10" applyFont="1" applyBorder="1"/>
    <xf numFmtId="0" fontId="41" fillId="0" borderId="0" xfId="10" applyFont="1" applyBorder="1"/>
    <xf numFmtId="0" fontId="39" fillId="0" borderId="0" xfId="10" applyFont="1" applyBorder="1" applyAlignment="1">
      <alignment horizontal="center" vertical="center" readingOrder="2"/>
    </xf>
    <xf numFmtId="0" fontId="20" fillId="4" borderId="20" xfId="0" applyFont="1" applyFill="1" applyBorder="1" applyAlignment="1">
      <alignment horizontal="center"/>
    </xf>
    <xf numFmtId="0" fontId="18" fillId="4" borderId="26" xfId="0" applyFont="1" applyFill="1" applyBorder="1" applyAlignment="1">
      <alignment horizontal="center" vertical="top"/>
    </xf>
    <xf numFmtId="0" fontId="1" fillId="0" borderId="0" xfId="10" applyFont="1" applyAlignment="1">
      <alignment vertical="center"/>
    </xf>
    <xf numFmtId="0" fontId="1" fillId="0" borderId="0" xfId="10" applyFont="1" applyAlignment="1">
      <alignment horizontal="left"/>
    </xf>
    <xf numFmtId="0" fontId="20" fillId="0" borderId="0" xfId="10" applyFont="1" applyAlignment="1">
      <alignment horizontal="centerContinuous" vertical="center"/>
    </xf>
    <xf numFmtId="0" fontId="35" fillId="0" borderId="0" xfId="12" applyFont="1"/>
    <xf numFmtId="0" fontId="7" fillId="0" borderId="0" xfId="10" applyFont="1" applyBorder="1" applyAlignment="1">
      <alignment vertical="center"/>
    </xf>
    <xf numFmtId="0" fontId="14" fillId="0" borderId="0" xfId="10" applyFont="1" applyAlignment="1">
      <alignment vertical="center"/>
    </xf>
    <xf numFmtId="0" fontId="38" fillId="0" borderId="0" xfId="10" applyFont="1"/>
    <xf numFmtId="0" fontId="37" fillId="0" borderId="0" xfId="10" applyFont="1" applyAlignment="1">
      <alignment vertical="center"/>
    </xf>
    <xf numFmtId="0" fontId="22" fillId="4" borderId="26" xfId="0" applyFont="1" applyFill="1" applyBorder="1" applyAlignment="1">
      <alignment horizontal="center" vertical="top" wrapText="1"/>
    </xf>
    <xf numFmtId="0" fontId="20" fillId="3" borderId="14" xfId="22" applyFont="1" applyFill="1" applyBorder="1" applyAlignment="1">
      <alignment horizontal="center" vertical="center" wrapText="1"/>
    </xf>
    <xf numFmtId="0" fontId="20" fillId="4" borderId="14" xfId="22" applyFont="1" applyFill="1" applyBorder="1" applyAlignment="1">
      <alignment horizontal="center" vertical="center" wrapText="1"/>
    </xf>
    <xf numFmtId="0" fontId="5" fillId="3" borderId="15" xfId="20" applyFont="1" applyFill="1" applyBorder="1" applyAlignment="1">
      <alignment horizontal="center" vertical="center" wrapText="1" readingOrder="2"/>
    </xf>
    <xf numFmtId="0" fontId="20" fillId="3" borderId="15" xfId="22" applyFont="1" applyFill="1" applyBorder="1" applyAlignment="1">
      <alignment horizontal="center" vertical="center" wrapText="1"/>
    </xf>
    <xf numFmtId="0" fontId="5" fillId="0" borderId="0" xfId="2" applyFont="1" applyAlignment="1">
      <alignment vertical="center"/>
    </xf>
    <xf numFmtId="0" fontId="5" fillId="0" borderId="0" xfId="10" applyFont="1" applyAlignment="1">
      <alignment horizontal="center" vertical="center"/>
    </xf>
    <xf numFmtId="0" fontId="1" fillId="0" borderId="0" xfId="10" applyFont="1" applyAlignment="1">
      <alignment horizontal="center" vertical="center"/>
    </xf>
    <xf numFmtId="0" fontId="39" fillId="0" borderId="0" xfId="1" applyFont="1" applyAlignment="1">
      <alignment vertical="center"/>
    </xf>
    <xf numFmtId="0" fontId="39" fillId="0" borderId="0" xfId="10" applyFont="1" applyAlignment="1">
      <alignment horizontal="center" vertical="center"/>
    </xf>
    <xf numFmtId="0" fontId="39" fillId="0" borderId="0" xfId="1" applyFont="1" applyAlignment="1">
      <alignment vertical="center" readingOrder="2"/>
    </xf>
    <xf numFmtId="0" fontId="39" fillId="0" borderId="0" xfId="10" applyFont="1" applyBorder="1"/>
    <xf numFmtId="0" fontId="5" fillId="3" borderId="15" xfId="20" applyFont="1" applyFill="1" applyBorder="1">
      <alignment horizontal="right" vertical="center" wrapText="1" indent="1" readingOrder="2"/>
    </xf>
    <xf numFmtId="0" fontId="4" fillId="3" borderId="20" xfId="22" applyFont="1" applyFill="1" applyBorder="1" applyAlignment="1">
      <alignment horizontal="left" vertical="center" wrapText="1" indent="4"/>
    </xf>
    <xf numFmtId="0" fontId="4" fillId="4" borderId="20" xfId="22" applyFont="1" applyFill="1" applyBorder="1" applyAlignment="1">
      <alignment horizontal="left" vertical="center" wrapText="1" indent="4"/>
    </xf>
    <xf numFmtId="0" fontId="5" fillId="3" borderId="20" xfId="20" applyFont="1" applyFill="1" applyBorder="1" applyAlignment="1">
      <alignment horizontal="right" vertical="center" wrapText="1" indent="1" readingOrder="2"/>
    </xf>
    <xf numFmtId="0" fontId="7" fillId="3" borderId="20" xfId="22" applyFont="1" applyFill="1" applyBorder="1" applyAlignment="1">
      <alignment horizontal="left" vertical="center" wrapText="1" indent="1"/>
    </xf>
    <xf numFmtId="0" fontId="32" fillId="3" borderId="19" xfId="18" applyFont="1" applyFill="1" applyBorder="1" applyAlignment="1">
      <alignment horizontal="center" vertical="center"/>
    </xf>
    <xf numFmtId="0" fontId="5" fillId="4" borderId="20" xfId="20" applyFont="1" applyFill="1" applyBorder="1" applyAlignment="1">
      <alignment horizontal="right" vertical="center" wrapText="1" indent="1" readingOrder="2"/>
    </xf>
    <xf numFmtId="0" fontId="7" fillId="4" borderId="20" xfId="22" applyFont="1" applyFill="1" applyBorder="1" applyAlignment="1">
      <alignment horizontal="left" vertical="center" wrapText="1" indent="1"/>
    </xf>
    <xf numFmtId="0" fontId="32" fillId="3" borderId="26" xfId="18" applyFont="1" applyFill="1" applyBorder="1" applyAlignment="1">
      <alignment horizontal="center" vertical="center"/>
    </xf>
    <xf numFmtId="0" fontId="4" fillId="4" borderId="26" xfId="22" applyFont="1" applyFill="1" applyBorder="1" applyAlignment="1">
      <alignment horizontal="left" vertical="center" wrapText="1" indent="4"/>
    </xf>
    <xf numFmtId="0" fontId="1" fillId="0" borderId="0" xfId="12" applyFont="1"/>
    <xf numFmtId="0" fontId="1" fillId="0" borderId="0" xfId="10" applyFont="1" applyAlignment="1">
      <alignment horizontal="centerContinuous" vertical="center"/>
    </xf>
    <xf numFmtId="0" fontId="20" fillId="0" borderId="0" xfId="10" applyFont="1" applyAlignment="1">
      <alignment horizontal="left" vertical="center"/>
    </xf>
    <xf numFmtId="0" fontId="41" fillId="0" borderId="0" xfId="12" applyFont="1"/>
    <xf numFmtId="0" fontId="18" fillId="3" borderId="18" xfId="18" applyFont="1" applyFill="1" applyBorder="1" applyAlignment="1">
      <alignment horizontal="right" vertical="center" indent="1"/>
    </xf>
    <xf numFmtId="0" fontId="18" fillId="3" borderId="16" xfId="18" applyFont="1" applyFill="1" applyBorder="1" applyAlignment="1">
      <alignment horizontal="right" vertical="center" indent="1"/>
    </xf>
    <xf numFmtId="0" fontId="22" fillId="4" borderId="15" xfId="18" applyFont="1" applyFill="1" applyBorder="1" applyAlignment="1">
      <alignment horizontal="center" vertical="center"/>
    </xf>
    <xf numFmtId="0" fontId="18" fillId="3" borderId="16" xfId="22" applyFont="1" applyFill="1" applyBorder="1" applyAlignment="1">
      <alignment horizontal="center" vertical="center" wrapText="1"/>
    </xf>
    <xf numFmtId="0" fontId="20" fillId="4" borderId="27" xfId="20" applyFont="1" applyFill="1" applyBorder="1" applyAlignment="1">
      <alignment horizontal="right" vertical="center" wrapText="1" indent="4" readingOrder="2"/>
    </xf>
    <xf numFmtId="0" fontId="20" fillId="4" borderId="28" xfId="20" applyFont="1" applyFill="1" applyBorder="1" applyAlignment="1">
      <alignment horizontal="center" vertical="center" wrapText="1" readingOrder="2"/>
    </xf>
    <xf numFmtId="0" fontId="20" fillId="3" borderId="27" xfId="20" applyFont="1" applyFill="1" applyBorder="1" applyAlignment="1">
      <alignment horizontal="right" vertical="center" wrapText="1" indent="4" readingOrder="2"/>
    </xf>
    <xf numFmtId="0" fontId="20" fillId="3" borderId="28" xfId="20" applyFont="1" applyFill="1" applyBorder="1" applyAlignment="1">
      <alignment horizontal="center" vertical="center" wrapText="1" readingOrder="2"/>
    </xf>
    <xf numFmtId="0" fontId="20" fillId="4" borderId="29" xfId="20" applyFont="1" applyFill="1" applyBorder="1" applyAlignment="1">
      <alignment horizontal="right" vertical="center" wrapText="1" indent="4" readingOrder="2"/>
    </xf>
    <xf numFmtId="0" fontId="20" fillId="4" borderId="30" xfId="20" applyFont="1" applyFill="1" applyBorder="1" applyAlignment="1">
      <alignment horizontal="center" vertical="center" wrapText="1" readingOrder="2"/>
    </xf>
    <xf numFmtId="0" fontId="18" fillId="3" borderId="28" xfId="22" applyFont="1" applyFill="1" applyBorder="1">
      <alignment horizontal="left" vertical="center" wrapText="1" indent="1"/>
    </xf>
    <xf numFmtId="0" fontId="18" fillId="3" borderId="27" xfId="22" applyFont="1" applyFill="1" applyBorder="1" applyAlignment="1">
      <alignment horizontal="center" vertical="center" wrapText="1"/>
    </xf>
    <xf numFmtId="0" fontId="18" fillId="4" borderId="29" xfId="22" applyFont="1" applyFill="1" applyBorder="1" applyAlignment="1">
      <alignment horizontal="center" vertical="center" wrapText="1"/>
    </xf>
    <xf numFmtId="0" fontId="18" fillId="4" borderId="28" xfId="22" applyFont="1" applyFill="1" applyBorder="1">
      <alignment horizontal="left" vertical="center" wrapText="1" indent="1"/>
    </xf>
    <xf numFmtId="0" fontId="18" fillId="4" borderId="30" xfId="22" applyFont="1" applyFill="1" applyBorder="1">
      <alignment horizontal="left" vertical="center" wrapText="1" indent="1"/>
    </xf>
    <xf numFmtId="0" fontId="20" fillId="4" borderId="26" xfId="18" applyFont="1" applyFill="1" applyBorder="1" applyAlignment="1">
      <alignment horizontal="center" vertical="center"/>
    </xf>
    <xf numFmtId="0" fontId="32" fillId="4" borderId="26" xfId="18" applyFont="1" applyFill="1" applyBorder="1" applyAlignment="1">
      <alignment horizontal="center" vertical="center"/>
    </xf>
    <xf numFmtId="0" fontId="20" fillId="4" borderId="15" xfId="20" applyFont="1" applyFill="1" applyBorder="1">
      <alignment horizontal="right" vertical="center" wrapText="1" indent="1" readingOrder="2"/>
    </xf>
    <xf numFmtId="0" fontId="22" fillId="4" borderId="15" xfId="22" applyFont="1" applyFill="1" applyBorder="1">
      <alignment horizontal="left" vertical="center" wrapText="1" indent="1"/>
    </xf>
    <xf numFmtId="0" fontId="20" fillId="3" borderId="20" xfId="20" applyFont="1" applyFill="1" applyBorder="1">
      <alignment horizontal="right" vertical="center" wrapText="1" indent="1" readingOrder="2"/>
    </xf>
    <xf numFmtId="0" fontId="1" fillId="3" borderId="20" xfId="21" applyFont="1" applyFill="1" applyBorder="1">
      <alignment horizontal="right" vertical="center" indent="1"/>
    </xf>
    <xf numFmtId="0" fontId="22" fillId="3" borderId="20" xfId="22" applyFont="1" applyFill="1" applyBorder="1">
      <alignment horizontal="left" vertical="center" wrapText="1" indent="1"/>
    </xf>
    <xf numFmtId="0" fontId="1" fillId="3" borderId="18" xfId="21" applyFont="1" applyFill="1" applyBorder="1">
      <alignment horizontal="right" vertical="center" indent="1"/>
    </xf>
    <xf numFmtId="0" fontId="22" fillId="3" borderId="18" xfId="22" applyFont="1" applyFill="1" applyBorder="1">
      <alignment horizontal="left" vertical="center" wrapText="1" indent="1"/>
    </xf>
    <xf numFmtId="0" fontId="5" fillId="0" borderId="0" xfId="10" applyFont="1" applyAlignment="1">
      <alignment vertical="center" readingOrder="1"/>
    </xf>
    <xf numFmtId="0" fontId="5" fillId="0" borderId="0" xfId="10" applyFont="1" applyBorder="1" applyAlignment="1">
      <alignment horizontal="center" vertical="center"/>
    </xf>
    <xf numFmtId="0" fontId="5" fillId="0" borderId="0" xfId="10" applyFont="1" applyBorder="1" applyAlignment="1">
      <alignment vertical="center"/>
    </xf>
    <xf numFmtId="0" fontId="20" fillId="3" borderId="14" xfId="6" applyFont="1" applyFill="1" applyBorder="1" applyAlignment="1">
      <alignment horizontal="right" vertical="center" wrapText="1" indent="2"/>
    </xf>
    <xf numFmtId="0" fontId="20" fillId="4" borderId="14" xfId="6" applyFont="1" applyFill="1" applyBorder="1" applyAlignment="1">
      <alignment horizontal="right" vertical="center" wrapText="1" indent="2"/>
    </xf>
    <xf numFmtId="0" fontId="20" fillId="3" borderId="15" xfId="6" applyFont="1" applyFill="1" applyBorder="1" applyAlignment="1">
      <alignment horizontal="right" vertical="center" wrapText="1" indent="2"/>
    </xf>
    <xf numFmtId="0" fontId="43" fillId="0" borderId="0" xfId="10" applyFont="1" applyAlignment="1">
      <alignment vertical="center" readingOrder="2"/>
    </xf>
    <xf numFmtId="0" fontId="44" fillId="0" borderId="0" xfId="10" applyFont="1" applyAlignment="1">
      <alignment horizontal="centerContinuous" vertical="center"/>
    </xf>
    <xf numFmtId="0" fontId="44" fillId="0" borderId="0" xfId="10" applyFont="1" applyBorder="1" applyAlignment="1">
      <alignment horizontal="left" vertical="center"/>
    </xf>
    <xf numFmtId="0" fontId="44" fillId="0" borderId="0" xfId="10" applyFont="1" applyBorder="1" applyAlignment="1">
      <alignment vertical="center"/>
    </xf>
    <xf numFmtId="0" fontId="3" fillId="0" borderId="0" xfId="10" applyFont="1" applyAlignment="1">
      <alignment vertical="center" readingOrder="2"/>
    </xf>
    <xf numFmtId="0" fontId="6" fillId="0" borderId="0" xfId="10" applyFont="1" applyBorder="1" applyAlignment="1">
      <alignment vertical="center"/>
    </xf>
    <xf numFmtId="0" fontId="3" fillId="0" borderId="0" xfId="10" applyFont="1" applyAlignment="1">
      <alignment vertical="center" readingOrder="1"/>
    </xf>
    <xf numFmtId="0" fontId="3" fillId="0" borderId="0" xfId="10" applyFont="1" applyBorder="1" applyAlignment="1">
      <alignment vertical="center"/>
    </xf>
    <xf numFmtId="0" fontId="3" fillId="0" borderId="0" xfId="16" applyFont="1">
      <alignment horizontal="right" vertical="center"/>
    </xf>
    <xf numFmtId="0" fontId="6" fillId="0" borderId="0" xfId="10" applyFont="1" applyAlignment="1">
      <alignment horizontal="left" vertical="center"/>
    </xf>
    <xf numFmtId="0" fontId="45" fillId="0" borderId="0" xfId="10" applyFont="1" applyAlignment="1">
      <alignment vertical="center" readingOrder="2"/>
    </xf>
    <xf numFmtId="0" fontId="49" fillId="0" borderId="0" xfId="10" applyFont="1" applyAlignment="1">
      <alignment horizontal="centerContinuous" vertical="center"/>
    </xf>
    <xf numFmtId="0" fontId="49" fillId="0" borderId="0" xfId="10" applyFont="1" applyBorder="1" applyAlignment="1">
      <alignment horizontal="left" vertical="center"/>
    </xf>
    <xf numFmtId="0" fontId="49" fillId="0" borderId="0" xfId="10" applyFont="1" applyBorder="1" applyAlignment="1">
      <alignment vertical="center"/>
    </xf>
    <xf numFmtId="0" fontId="45" fillId="0" borderId="0" xfId="10" applyFont="1" applyBorder="1" applyAlignment="1">
      <alignment vertical="center"/>
    </xf>
    <xf numFmtId="1" fontId="1" fillId="0" borderId="0" xfId="10" applyNumberFormat="1" applyFont="1" applyAlignment="1">
      <alignment horizontal="center" vertical="center"/>
    </xf>
    <xf numFmtId="0" fontId="39" fillId="0" borderId="0" xfId="10" applyFont="1" applyAlignment="1">
      <alignment vertical="center" readingOrder="2"/>
    </xf>
    <xf numFmtId="0" fontId="41" fillId="0" borderId="0" xfId="10" applyFont="1" applyBorder="1" applyAlignment="1">
      <alignment horizontal="left" vertical="center"/>
    </xf>
    <xf numFmtId="0" fontId="48" fillId="4" borderId="17" xfId="13" applyFont="1" applyFill="1" applyBorder="1" applyAlignment="1">
      <alignment horizontal="right" vertical="center" wrapText="1" indent="2" readingOrder="1"/>
    </xf>
    <xf numFmtId="0" fontId="22" fillId="4" borderId="17" xfId="13" applyFont="1" applyFill="1" applyBorder="1" applyAlignment="1">
      <alignment horizontal="left" vertical="center" wrapText="1" indent="1" readingOrder="1"/>
    </xf>
    <xf numFmtId="0" fontId="20" fillId="3" borderId="19" xfId="10" applyFont="1" applyFill="1" applyBorder="1" applyAlignment="1">
      <alignment horizontal="center" vertical="center" readingOrder="2"/>
    </xf>
    <xf numFmtId="0" fontId="22" fillId="3" borderId="19" xfId="10" applyFont="1" applyFill="1" applyBorder="1" applyAlignment="1">
      <alignment horizontal="center" vertical="center" readingOrder="2"/>
    </xf>
    <xf numFmtId="0" fontId="20" fillId="2" borderId="8" xfId="6" applyFont="1" applyBorder="1" applyAlignment="1">
      <alignment horizontal="center" vertical="center" wrapText="1"/>
    </xf>
    <xf numFmtId="0" fontId="15" fillId="2" borderId="9" xfId="6" applyFont="1" applyBorder="1" applyAlignment="1">
      <alignment vertical="center" wrapText="1"/>
    </xf>
    <xf numFmtId="0" fontId="15" fillId="2" borderId="10" xfId="6" applyFont="1" applyBorder="1" applyAlignment="1">
      <alignment vertical="center" wrapText="1"/>
    </xf>
    <xf numFmtId="0" fontId="1" fillId="3" borderId="14" xfId="20" applyFont="1" applyFill="1" applyBorder="1" applyAlignment="1">
      <alignment horizontal="right" vertical="center" wrapText="1" indent="2" readingOrder="2"/>
    </xf>
    <xf numFmtId="0" fontId="1" fillId="4" borderId="14" xfId="20" applyFont="1" applyFill="1" applyBorder="1" applyAlignment="1">
      <alignment horizontal="right" vertical="center" wrapText="1" indent="2" readingOrder="2"/>
    </xf>
    <xf numFmtId="0" fontId="4" fillId="3" borderId="14" xfId="22" applyFont="1" applyFill="1" applyBorder="1" applyAlignment="1">
      <alignment horizontal="left" vertical="center" wrapText="1" indent="2"/>
    </xf>
    <xf numFmtId="0" fontId="20" fillId="3" borderId="14" xfId="20" applyFont="1" applyFill="1" applyBorder="1" applyAlignment="1">
      <alignment horizontal="right" vertical="center" wrapText="1" indent="1" readingOrder="2"/>
    </xf>
    <xf numFmtId="0" fontId="4" fillId="3" borderId="15" xfId="22" applyFont="1" applyFill="1" applyBorder="1" applyAlignment="1">
      <alignment horizontal="left" vertical="center" wrapText="1" indent="2"/>
    </xf>
    <xf numFmtId="0" fontId="4" fillId="4" borderId="14" xfId="22" applyFont="1" applyFill="1" applyBorder="1" applyAlignment="1">
      <alignment horizontal="left" vertical="center" wrapText="1" indent="2"/>
    </xf>
    <xf numFmtId="0" fontId="18" fillId="4" borderId="14" xfId="13" applyFont="1" applyFill="1" applyBorder="1" applyAlignment="1">
      <alignment horizontal="left" vertical="center" wrapText="1" indent="2" readingOrder="1"/>
    </xf>
    <xf numFmtId="0" fontId="20" fillId="4" borderId="14" xfId="20" applyFont="1" applyFill="1" applyBorder="1" applyAlignment="1">
      <alignment horizontal="right" vertical="center" wrapText="1" indent="1" readingOrder="2"/>
    </xf>
    <xf numFmtId="0" fontId="20" fillId="3" borderId="15" xfId="20" applyFont="1" applyFill="1" applyBorder="1" applyAlignment="1">
      <alignment horizontal="right" vertical="center" wrapText="1" indent="1" readingOrder="2"/>
    </xf>
    <xf numFmtId="0" fontId="22" fillId="3" borderId="15" xfId="6" applyFont="1" applyFill="1" applyBorder="1" applyAlignment="1">
      <alignment horizontal="left" vertical="center" wrapText="1" indent="2"/>
    </xf>
    <xf numFmtId="0" fontId="22" fillId="3" borderId="14" xfId="6" applyFont="1" applyFill="1" applyBorder="1" applyAlignment="1">
      <alignment horizontal="left" vertical="center" wrapText="1" indent="2"/>
    </xf>
    <xf numFmtId="0" fontId="22" fillId="4" borderId="14" xfId="6" applyFont="1" applyFill="1" applyBorder="1" applyAlignment="1">
      <alignment horizontal="left" vertical="center" wrapText="1" indent="2"/>
    </xf>
    <xf numFmtId="0" fontId="50" fillId="0" borderId="0" xfId="0" applyFont="1" applyAlignment="1">
      <alignment horizontal="justify" vertical="top" wrapText="1"/>
    </xf>
    <xf numFmtId="0" fontId="1" fillId="0" borderId="0" xfId="0" applyFont="1" applyBorder="1" applyAlignment="1">
      <alignment horizontal="justify" vertical="top" wrapText="1"/>
    </xf>
    <xf numFmtId="0" fontId="1" fillId="0" borderId="0" xfId="10" applyFont="1" applyAlignment="1">
      <alignment wrapText="1"/>
    </xf>
    <xf numFmtId="0" fontId="1" fillId="0" borderId="0" xfId="10" applyFont="1" applyAlignment="1">
      <alignment horizontal="right" vertical="center" wrapText="1"/>
    </xf>
    <xf numFmtId="0" fontId="18" fillId="4" borderId="17" xfId="22" applyFont="1" applyFill="1" applyBorder="1" applyAlignment="1">
      <alignment horizontal="left" vertical="center" wrapText="1" indent="4"/>
    </xf>
    <xf numFmtId="0" fontId="7" fillId="0" borderId="0" xfId="0" applyFont="1" applyAlignment="1">
      <alignment vertical="center"/>
    </xf>
    <xf numFmtId="0" fontId="20" fillId="3" borderId="26" xfId="20" applyFont="1" applyFill="1" applyBorder="1" applyAlignment="1">
      <alignment horizontal="center" vertical="center" wrapText="1" readingOrder="2"/>
    </xf>
    <xf numFmtId="0" fontId="22" fillId="3" borderId="26" xfId="22" applyFont="1" applyFill="1" applyBorder="1" applyAlignment="1">
      <alignment horizontal="center" vertical="center" wrapText="1"/>
    </xf>
    <xf numFmtId="0" fontId="20" fillId="3" borderId="16" xfId="20" applyFont="1" applyFill="1" applyBorder="1" applyAlignment="1">
      <alignment horizontal="right" vertical="center" wrapText="1" indent="2" readingOrder="2"/>
    </xf>
    <xf numFmtId="0" fontId="1" fillId="3" borderId="16" xfId="21" applyFont="1" applyFill="1" applyBorder="1">
      <alignment horizontal="right" vertical="center" indent="1"/>
    </xf>
    <xf numFmtId="0" fontId="18" fillId="3" borderId="16" xfId="22" applyFont="1" applyFill="1" applyBorder="1" applyAlignment="1">
      <alignment horizontal="left" vertical="center" wrapText="1" indent="2"/>
    </xf>
    <xf numFmtId="0" fontId="21" fillId="3" borderId="15" xfId="10" applyFont="1" applyFill="1" applyBorder="1" applyAlignment="1">
      <alignment horizontal="center" vertical="center"/>
    </xf>
    <xf numFmtId="0" fontId="5" fillId="4" borderId="15" xfId="20" applyFont="1" applyFill="1" applyBorder="1" applyAlignment="1">
      <alignment horizontal="center" vertical="center" wrapText="1" readingOrder="2"/>
    </xf>
    <xf numFmtId="0" fontId="21" fillId="4" borderId="15" xfId="10" applyFont="1" applyFill="1" applyBorder="1" applyAlignment="1">
      <alignment horizontal="center" vertical="center"/>
    </xf>
    <xf numFmtId="0" fontId="6" fillId="3" borderId="19" xfId="18" applyFont="1" applyFill="1" applyBorder="1" applyAlignment="1">
      <alignment horizontal="center" vertical="center"/>
    </xf>
    <xf numFmtId="0" fontId="18" fillId="3" borderId="15" xfId="13" applyFont="1" applyFill="1" applyBorder="1" applyAlignment="1">
      <alignment horizontal="left" vertical="center" wrapText="1" indent="2" readingOrder="1"/>
    </xf>
    <xf numFmtId="0" fontId="5" fillId="3" borderId="18" xfId="20" applyFont="1" applyFill="1" applyBorder="1" applyAlignment="1">
      <alignment horizontal="center" vertical="center" wrapText="1" readingOrder="2"/>
    </xf>
    <xf numFmtId="0" fontId="21" fillId="3" borderId="18" xfId="10" applyFont="1" applyFill="1" applyBorder="1" applyAlignment="1">
      <alignment horizontal="center" vertical="center"/>
    </xf>
    <xf numFmtId="0" fontId="5" fillId="4" borderId="18" xfId="20" applyFont="1" applyFill="1" applyBorder="1" applyAlignment="1">
      <alignment horizontal="center" vertical="center" wrapText="1" readingOrder="2"/>
    </xf>
    <xf numFmtId="0" fontId="21" fillId="4" borderId="18" xfId="10" applyFont="1" applyFill="1" applyBorder="1" applyAlignment="1">
      <alignment horizontal="center" vertical="center"/>
    </xf>
    <xf numFmtId="3" fontId="7" fillId="4" borderId="14" xfId="21" applyNumberFormat="1" applyFont="1" applyFill="1" applyBorder="1" applyAlignment="1">
      <alignment horizontal="right" vertical="center" indent="1"/>
    </xf>
    <xf numFmtId="3" fontId="7" fillId="3" borderId="14" xfId="21" applyNumberFormat="1" applyFont="1" applyFill="1" applyBorder="1" applyAlignment="1">
      <alignment horizontal="right" vertical="center" indent="1"/>
    </xf>
    <xf numFmtId="3" fontId="1" fillId="4" borderId="14" xfId="21" applyNumberFormat="1" applyFont="1" applyFill="1" applyBorder="1">
      <alignment horizontal="right" vertical="center" indent="1"/>
    </xf>
    <xf numFmtId="3" fontId="1" fillId="3" borderId="14" xfId="21" applyNumberFormat="1" applyFont="1" applyFill="1" applyBorder="1">
      <alignment horizontal="right" vertical="center" indent="1"/>
    </xf>
    <xf numFmtId="3" fontId="1" fillId="3" borderId="17" xfId="21" applyNumberFormat="1" applyFont="1" applyFill="1" applyBorder="1">
      <alignment horizontal="right" vertical="center" indent="1"/>
    </xf>
    <xf numFmtId="3" fontId="1" fillId="3" borderId="15" xfId="21" applyNumberFormat="1" applyFont="1" applyFill="1" applyBorder="1">
      <alignment horizontal="right" vertical="center" indent="1"/>
    </xf>
    <xf numFmtId="3" fontId="1" fillId="3" borderId="15" xfId="21" applyNumberFormat="1" applyFont="1" applyFill="1" applyBorder="1" applyAlignment="1">
      <alignment horizontal="right" vertical="center" indent="1"/>
    </xf>
    <xf numFmtId="3" fontId="1" fillId="4" borderId="14" xfId="21" applyNumberFormat="1" applyFont="1" applyFill="1" applyBorder="1" applyAlignment="1">
      <alignment horizontal="right" vertical="center" indent="1"/>
    </xf>
    <xf numFmtId="3" fontId="1" fillId="3" borderId="14" xfId="21" applyNumberFormat="1" applyFont="1" applyFill="1" applyBorder="1" applyAlignment="1">
      <alignment horizontal="right" vertical="center" indent="1"/>
    </xf>
    <xf numFmtId="3" fontId="1" fillId="4" borderId="16" xfId="21" applyNumberFormat="1" applyFont="1" applyFill="1" applyBorder="1" applyAlignment="1">
      <alignment horizontal="right" vertical="center" indent="1"/>
    </xf>
    <xf numFmtId="3" fontId="1" fillId="4" borderId="20" xfId="21" applyNumberFormat="1" applyFont="1" applyFill="1" applyBorder="1" applyAlignment="1">
      <alignment horizontal="right" vertical="center" indent="1"/>
    </xf>
    <xf numFmtId="3" fontId="19" fillId="3" borderId="14" xfId="0" applyNumberFormat="1" applyFont="1" applyFill="1" applyBorder="1" applyAlignment="1">
      <alignment vertical="center"/>
    </xf>
    <xf numFmtId="3" fontId="1" fillId="3" borderId="17" xfId="21" applyNumberFormat="1" applyFont="1" applyFill="1" applyBorder="1" applyAlignment="1">
      <alignment horizontal="right" vertical="center" indent="1"/>
    </xf>
    <xf numFmtId="3" fontId="1" fillId="4" borderId="17" xfId="21" applyNumberFormat="1" applyFont="1" applyFill="1" applyBorder="1" applyAlignment="1">
      <alignment horizontal="right" vertical="center" indent="1"/>
    </xf>
    <xf numFmtId="3" fontId="1" fillId="3" borderId="20" xfId="21" applyNumberFormat="1" applyFont="1" applyFill="1" applyBorder="1" applyAlignment="1">
      <alignment horizontal="right" vertical="center" indent="1"/>
    </xf>
    <xf numFmtId="3" fontId="1" fillId="4" borderId="17" xfId="21" applyNumberFormat="1" applyFont="1" applyFill="1" applyBorder="1">
      <alignment horizontal="right" vertical="center" indent="1"/>
    </xf>
    <xf numFmtId="3" fontId="1" fillId="3" borderId="16" xfId="21" applyNumberFormat="1" applyFont="1" applyFill="1" applyBorder="1">
      <alignment horizontal="right" vertical="center" indent="1"/>
    </xf>
    <xf numFmtId="3" fontId="1" fillId="4" borderId="15" xfId="21" applyNumberFormat="1" applyFont="1" applyFill="1" applyBorder="1">
      <alignment horizontal="right" vertical="center" indent="1"/>
    </xf>
    <xf numFmtId="3" fontId="1" fillId="3" borderId="18" xfId="21" applyNumberFormat="1" applyFont="1" applyFill="1" applyBorder="1">
      <alignment horizontal="right" vertical="center" indent="1"/>
    </xf>
    <xf numFmtId="3" fontId="1" fillId="3" borderId="20" xfId="21" applyNumberFormat="1" applyFont="1" applyFill="1" applyBorder="1">
      <alignment horizontal="right" vertical="center" indent="1"/>
    </xf>
    <xf numFmtId="3" fontId="1" fillId="3" borderId="14" xfId="13" applyNumberFormat="1" applyFont="1" applyFill="1" applyBorder="1" applyAlignment="1">
      <alignment vertical="center" wrapText="1"/>
    </xf>
    <xf numFmtId="3" fontId="1" fillId="3" borderId="15" xfId="10" applyNumberFormat="1" applyFont="1" applyFill="1" applyBorder="1" applyAlignment="1">
      <alignment horizontal="right" vertical="center" indent="1"/>
    </xf>
    <xf numFmtId="3" fontId="1" fillId="4" borderId="14" xfId="10" applyNumberFormat="1" applyFont="1" applyFill="1" applyBorder="1" applyAlignment="1">
      <alignment horizontal="right" vertical="center" indent="1"/>
    </xf>
    <xf numFmtId="3" fontId="1" fillId="3" borderId="14" xfId="10" applyNumberFormat="1" applyFont="1" applyFill="1" applyBorder="1" applyAlignment="1">
      <alignment horizontal="right" vertical="center" indent="1"/>
    </xf>
    <xf numFmtId="3" fontId="7" fillId="3" borderId="15" xfId="21" applyNumberFormat="1" applyFont="1" applyFill="1" applyBorder="1" applyAlignment="1">
      <alignment horizontal="right" vertical="center" indent="1"/>
    </xf>
    <xf numFmtId="0" fontId="20" fillId="0" borderId="0" xfId="10" applyFont="1" applyBorder="1" applyAlignment="1">
      <alignment horizontal="center"/>
    </xf>
    <xf numFmtId="0" fontId="20" fillId="4" borderId="17" xfId="22" applyFont="1" applyFill="1" applyBorder="1" applyAlignment="1">
      <alignment horizontal="center" vertical="center" wrapText="1"/>
    </xf>
    <xf numFmtId="0" fontId="20" fillId="0" borderId="17" xfId="22" applyFont="1" applyFill="1" applyBorder="1" applyAlignment="1">
      <alignment horizontal="center" vertical="center" wrapText="1"/>
    </xf>
    <xf numFmtId="0" fontId="5" fillId="4" borderId="17" xfId="20" applyFont="1" applyFill="1" applyBorder="1" applyAlignment="1">
      <alignment horizontal="center" vertical="center" wrapText="1" readingOrder="2"/>
    </xf>
    <xf numFmtId="0" fontId="22" fillId="4" borderId="26" xfId="6" applyFont="1" applyFill="1" applyBorder="1" applyAlignment="1">
      <alignment horizontal="center" vertical="top" wrapText="1"/>
    </xf>
    <xf numFmtId="3" fontId="1" fillId="4" borderId="17" xfId="10" applyNumberFormat="1" applyFont="1" applyFill="1" applyBorder="1" applyAlignment="1">
      <alignment horizontal="right" vertical="center" indent="1"/>
    </xf>
    <xf numFmtId="0" fontId="22" fillId="4" borderId="17" xfId="6" applyFont="1" applyFill="1" applyBorder="1" applyAlignment="1">
      <alignment horizontal="left" vertical="center" wrapText="1" indent="2"/>
    </xf>
    <xf numFmtId="0" fontId="20" fillId="0" borderId="19" xfId="10" applyFont="1" applyFill="1" applyBorder="1" applyAlignment="1">
      <alignment horizontal="center" vertical="center" readingOrder="2"/>
    </xf>
    <xf numFmtId="0" fontId="22" fillId="0" borderId="19" xfId="10" applyFont="1" applyFill="1" applyBorder="1" applyAlignment="1">
      <alignment horizontal="center" vertical="center"/>
    </xf>
    <xf numFmtId="0" fontId="1" fillId="0" borderId="14" xfId="20" applyFont="1" applyFill="1" applyBorder="1" applyAlignment="1">
      <alignment horizontal="right" vertical="center" wrapText="1" indent="2" readingOrder="2"/>
    </xf>
    <xf numFmtId="0" fontId="18" fillId="0" borderId="14" xfId="22" applyFont="1" applyFill="1" applyBorder="1" applyAlignment="1">
      <alignment horizontal="left" vertical="center" wrapText="1" indent="2"/>
    </xf>
    <xf numFmtId="0" fontId="1" fillId="4" borderId="17" xfId="20" applyFont="1" applyFill="1" applyBorder="1" applyAlignment="1">
      <alignment horizontal="right" vertical="center" wrapText="1" indent="2" readingOrder="2"/>
    </xf>
    <xf numFmtId="0" fontId="20" fillId="0" borderId="19" xfId="18" applyFont="1" applyFill="1" applyBorder="1" applyAlignment="1">
      <alignment horizontal="center" vertical="center"/>
    </xf>
    <xf numFmtId="0" fontId="22" fillId="0" borderId="19" xfId="18" applyFont="1" applyFill="1" applyBorder="1" applyAlignment="1">
      <alignment horizontal="center" vertical="center"/>
    </xf>
    <xf numFmtId="0" fontId="5" fillId="0" borderId="18" xfId="20" applyFont="1" applyFill="1" applyBorder="1" applyAlignment="1">
      <alignment horizontal="center" vertical="center" wrapText="1" readingOrder="2"/>
    </xf>
    <xf numFmtId="0" fontId="21" fillId="0" borderId="18" xfId="10" applyFont="1" applyFill="1" applyBorder="1" applyAlignment="1">
      <alignment horizontal="center" vertical="center"/>
    </xf>
    <xf numFmtId="0" fontId="20" fillId="4" borderId="19" xfId="6" applyFont="1" applyFill="1" applyBorder="1" applyAlignment="1">
      <alignment horizontal="center" vertical="center" wrapText="1" readingOrder="1"/>
    </xf>
    <xf numFmtId="0" fontId="28" fillId="0" borderId="0" xfId="0" applyFont="1" applyBorder="1" applyAlignment="1">
      <alignment horizontal="right" vertical="center" wrapText="1" readingOrder="2"/>
    </xf>
    <xf numFmtId="0" fontId="22" fillId="4" borderId="26" xfId="6" applyFont="1" applyFill="1" applyBorder="1" applyAlignment="1">
      <alignment horizontal="center" vertical="top" wrapText="1"/>
    </xf>
    <xf numFmtId="0" fontId="5" fillId="5" borderId="65" xfId="20" applyFont="1" applyFill="1" applyBorder="1">
      <alignment horizontal="right" vertical="center" wrapText="1" indent="1" readingOrder="2"/>
    </xf>
    <xf numFmtId="0" fontId="20" fillId="5" borderId="66" xfId="13" applyFont="1" applyFill="1" applyBorder="1" applyAlignment="1">
      <alignment horizontal="center" vertical="center" wrapText="1" readingOrder="1"/>
    </xf>
    <xf numFmtId="1" fontId="20" fillId="5" borderId="66" xfId="0" applyNumberFormat="1" applyFont="1" applyFill="1" applyBorder="1" applyAlignment="1">
      <alignment horizontal="right" vertical="center" indent="1"/>
    </xf>
    <xf numFmtId="0" fontId="5" fillId="0" borderId="65" xfId="20" applyFont="1" applyFill="1" applyBorder="1">
      <alignment horizontal="right" vertical="center" wrapText="1" indent="1" readingOrder="2"/>
    </xf>
    <xf numFmtId="1" fontId="20" fillId="0" borderId="66" xfId="0" applyNumberFormat="1" applyFont="1" applyFill="1" applyBorder="1" applyAlignment="1">
      <alignment horizontal="center" vertical="center"/>
    </xf>
    <xf numFmtId="0" fontId="20" fillId="0" borderId="66" xfId="13" applyFont="1" applyFill="1" applyBorder="1" applyAlignment="1">
      <alignment horizontal="center" vertical="center" wrapText="1" readingOrder="1"/>
    </xf>
    <xf numFmtId="1" fontId="20" fillId="0" borderId="66" xfId="0" applyNumberFormat="1" applyFont="1" applyFill="1" applyBorder="1" applyAlignment="1">
      <alignment horizontal="right" vertical="center" indent="1"/>
    </xf>
    <xf numFmtId="0" fontId="5" fillId="6" borderId="65" xfId="20" applyFont="1" applyFill="1" applyBorder="1">
      <alignment horizontal="right" vertical="center" wrapText="1" indent="1" readingOrder="2"/>
    </xf>
    <xf numFmtId="0" fontId="20" fillId="6" borderId="66" xfId="13" applyFont="1" applyFill="1" applyBorder="1" applyAlignment="1">
      <alignment horizontal="center" vertical="center" wrapText="1" readingOrder="1"/>
    </xf>
    <xf numFmtId="1" fontId="20" fillId="6" borderId="66" xfId="0" applyNumberFormat="1" applyFont="1" applyFill="1" applyBorder="1" applyAlignment="1">
      <alignment horizontal="right" vertical="center" indent="1"/>
    </xf>
    <xf numFmtId="0" fontId="51" fillId="0" borderId="0" xfId="0" applyFont="1"/>
    <xf numFmtId="0" fontId="52" fillId="7" borderId="0" xfId="0" applyFont="1" applyFill="1"/>
    <xf numFmtId="0" fontId="20" fillId="3" borderId="17" xfId="20" applyFont="1" applyFill="1" applyBorder="1" applyAlignment="1">
      <alignment horizontal="right" vertical="center" wrapText="1" indent="1" readingOrder="2"/>
    </xf>
    <xf numFmtId="0" fontId="4" fillId="3" borderId="17" xfId="22" applyFont="1" applyFill="1" applyBorder="1" applyAlignment="1">
      <alignment horizontal="left" vertical="center" wrapText="1" indent="2"/>
    </xf>
    <xf numFmtId="0" fontId="18" fillId="4" borderId="17" xfId="13" applyFont="1" applyFill="1" applyBorder="1" applyAlignment="1">
      <alignment horizontal="left" vertical="center" wrapText="1" indent="2" readingOrder="1"/>
    </xf>
    <xf numFmtId="0" fontId="1" fillId="0" borderId="65" xfId="20" applyFont="1" applyFill="1" applyBorder="1" applyAlignment="1">
      <alignment horizontal="right" vertical="center" wrapText="1" indent="2" readingOrder="2"/>
    </xf>
    <xf numFmtId="0" fontId="1" fillId="0" borderId="65" xfId="22" applyFont="1" applyFill="1" applyBorder="1" applyAlignment="1">
      <alignment horizontal="right" vertical="center" wrapText="1" indent="2"/>
    </xf>
    <xf numFmtId="0" fontId="15" fillId="0" borderId="62" xfId="22" applyFont="1" applyFill="1" applyBorder="1" applyAlignment="1">
      <alignment horizontal="center" vertical="center" wrapText="1"/>
    </xf>
    <xf numFmtId="0" fontId="1" fillId="4" borderId="14" xfId="13" applyFont="1" applyFill="1" applyBorder="1" applyAlignment="1">
      <alignment horizontal="right" vertical="center" wrapText="1" indent="2" readingOrder="1"/>
    </xf>
    <xf numFmtId="0" fontId="1" fillId="3" borderId="15" xfId="13" applyFont="1" applyFill="1" applyBorder="1" applyAlignment="1">
      <alignment horizontal="right" vertical="center" wrapText="1" indent="2" readingOrder="1"/>
    </xf>
    <xf numFmtId="0" fontId="1" fillId="4" borderId="17" xfId="13" applyFont="1" applyFill="1" applyBorder="1" applyAlignment="1">
      <alignment horizontal="right" vertical="center" wrapText="1" indent="2" readingOrder="1"/>
    </xf>
    <xf numFmtId="3" fontId="1" fillId="3" borderId="16" xfId="21" applyNumberFormat="1" applyFont="1" applyFill="1" applyBorder="1" applyAlignment="1">
      <alignment horizontal="right" vertical="center" indent="1"/>
    </xf>
    <xf numFmtId="0" fontId="20" fillId="5" borderId="66" xfId="13" applyFont="1" applyFill="1" applyBorder="1" applyAlignment="1">
      <alignment horizontal="center" vertical="center" wrapText="1" readingOrder="1"/>
    </xf>
    <xf numFmtId="3" fontId="0" fillId="0" borderId="0" xfId="0" applyNumberFormat="1"/>
    <xf numFmtId="0" fontId="3" fillId="0" borderId="0" xfId="0" applyFont="1" applyBorder="1" applyAlignment="1">
      <alignment horizontal="center" vertical="center"/>
    </xf>
    <xf numFmtId="0" fontId="20" fillId="4" borderId="14" xfId="20" applyFont="1" applyFill="1" applyBorder="1" applyAlignment="1">
      <alignment horizontal="center" vertical="center" wrapText="1" readingOrder="2"/>
    </xf>
    <xf numFmtId="0" fontId="20" fillId="4" borderId="17" xfId="20" applyFont="1" applyFill="1" applyBorder="1" applyAlignment="1">
      <alignment horizontal="center" vertical="center" wrapText="1" readingOrder="2"/>
    </xf>
    <xf numFmtId="0" fontId="20" fillId="3" borderId="18" xfId="20" applyFont="1" applyFill="1" applyBorder="1" applyAlignment="1">
      <alignment horizontal="center" vertical="center" wrapText="1" readingOrder="2"/>
    </xf>
    <xf numFmtId="0" fontId="20" fillId="3" borderId="14" xfId="20" applyFont="1" applyFill="1" applyBorder="1" applyAlignment="1">
      <alignment horizontal="center" vertical="center" wrapText="1" readingOrder="2"/>
    </xf>
    <xf numFmtId="0" fontId="20" fillId="3" borderId="16" xfId="20" applyFont="1" applyFill="1" applyBorder="1" applyAlignment="1">
      <alignment horizontal="center" vertical="center" wrapText="1" readingOrder="2"/>
    </xf>
    <xf numFmtId="0" fontId="20" fillId="4" borderId="18" xfId="20" applyFont="1" applyFill="1" applyBorder="1" applyAlignment="1">
      <alignment horizontal="center" vertical="center" wrapText="1" readingOrder="2"/>
    </xf>
    <xf numFmtId="0" fontId="20" fillId="4" borderId="16" xfId="20" applyFont="1" applyFill="1" applyBorder="1" applyAlignment="1">
      <alignment horizontal="center" vertical="center" wrapText="1" readingOrder="2"/>
    </xf>
    <xf numFmtId="0" fontId="1" fillId="0" borderId="0" xfId="10" applyFont="1" applyAlignment="1">
      <alignment horizontal="center"/>
    </xf>
    <xf numFmtId="0" fontId="20" fillId="3" borderId="15" xfId="20" applyFont="1" applyFill="1" applyBorder="1" applyAlignment="1">
      <alignment horizontal="center" vertical="center" wrapText="1" readingOrder="2"/>
    </xf>
    <xf numFmtId="0" fontId="20" fillId="4" borderId="16" xfId="18" applyFont="1" applyFill="1" applyBorder="1" applyAlignment="1">
      <alignment horizontal="center" vertical="center" wrapText="1"/>
    </xf>
    <xf numFmtId="0" fontId="1" fillId="0" borderId="0" xfId="10" applyFont="1" applyAlignment="1">
      <alignment horizontal="center"/>
    </xf>
    <xf numFmtId="0" fontId="22" fillId="4" borderId="16" xfId="18" applyFont="1" applyFill="1" applyBorder="1" applyAlignment="1">
      <alignment horizontal="center" vertical="center" wrapText="1"/>
    </xf>
    <xf numFmtId="0" fontId="18" fillId="3" borderId="15" xfId="22" applyFont="1" applyFill="1" applyBorder="1" applyAlignment="1">
      <alignment horizontal="center" vertical="center" wrapText="1"/>
    </xf>
    <xf numFmtId="0" fontId="18" fillId="3" borderId="14" xfId="22" applyFont="1" applyFill="1" applyBorder="1" applyAlignment="1">
      <alignment horizontal="center" vertical="center" wrapText="1"/>
    </xf>
    <xf numFmtId="0" fontId="20" fillId="3" borderId="15" xfId="20" applyFont="1" applyFill="1" applyBorder="1" applyAlignment="1">
      <alignment horizontal="center" vertical="center" wrapText="1" readingOrder="2"/>
    </xf>
    <xf numFmtId="0" fontId="20" fillId="3" borderId="14" xfId="20" applyFont="1" applyFill="1" applyBorder="1" applyAlignment="1">
      <alignment horizontal="center" vertical="center" wrapText="1" readingOrder="2"/>
    </xf>
    <xf numFmtId="0" fontId="18" fillId="4" borderId="14" xfId="22" applyFont="1" applyFill="1" applyBorder="1" applyAlignment="1">
      <alignment horizontal="center" vertical="center" wrapText="1"/>
    </xf>
    <xf numFmtId="0" fontId="20" fillId="4" borderId="14" xfId="20" applyFont="1" applyFill="1" applyBorder="1" applyAlignment="1">
      <alignment horizontal="center" vertical="center" wrapText="1" readingOrder="2"/>
    </xf>
    <xf numFmtId="0" fontId="20" fillId="4" borderId="17" xfId="20" applyFont="1" applyFill="1" applyBorder="1" applyAlignment="1">
      <alignment horizontal="center" vertical="center" wrapText="1" readingOrder="2"/>
    </xf>
    <xf numFmtId="0" fontId="22" fillId="3" borderId="18" xfId="22" applyFont="1" applyFill="1" applyBorder="1" applyAlignment="1">
      <alignment horizontal="center" vertical="center" wrapText="1"/>
    </xf>
    <xf numFmtId="0" fontId="22" fillId="3" borderId="14" xfId="22" applyFont="1" applyFill="1" applyBorder="1" applyAlignment="1">
      <alignment horizontal="center" vertical="center" wrapText="1"/>
    </xf>
    <xf numFmtId="0" fontId="22" fillId="3" borderId="16" xfId="22" applyFont="1" applyFill="1" applyBorder="1" applyAlignment="1">
      <alignment horizontal="center" vertical="center" wrapText="1"/>
    </xf>
    <xf numFmtId="0" fontId="18" fillId="4" borderId="17" xfId="22" applyFont="1" applyFill="1" applyBorder="1" applyAlignment="1">
      <alignment horizontal="center" vertical="center" wrapText="1"/>
    </xf>
    <xf numFmtId="0" fontId="20" fillId="3" borderId="18" xfId="20" applyFont="1" applyFill="1" applyBorder="1" applyAlignment="1">
      <alignment horizontal="center" vertical="center" wrapText="1" readingOrder="2"/>
    </xf>
    <xf numFmtId="0" fontId="20" fillId="3" borderId="16" xfId="20" applyFont="1" applyFill="1" applyBorder="1" applyAlignment="1">
      <alignment horizontal="center" vertical="center" wrapText="1" readingOrder="2"/>
    </xf>
    <xf numFmtId="0" fontId="22" fillId="3" borderId="18" xfId="12" applyFont="1" applyFill="1" applyBorder="1" applyAlignment="1">
      <alignment horizontal="center" vertical="center"/>
    </xf>
    <xf numFmtId="0" fontId="22" fillId="3" borderId="14" xfId="12" applyFont="1" applyFill="1" applyBorder="1" applyAlignment="1">
      <alignment horizontal="center" vertical="center"/>
    </xf>
    <xf numFmtId="0" fontId="22" fillId="3" borderId="16" xfId="12" applyFont="1" applyFill="1" applyBorder="1" applyAlignment="1">
      <alignment horizontal="center" vertical="center"/>
    </xf>
    <xf numFmtId="0" fontId="18" fillId="4" borderId="27" xfId="22" applyFont="1" applyFill="1" applyBorder="1" applyAlignment="1">
      <alignment horizontal="center" vertical="center" wrapText="1"/>
    </xf>
    <xf numFmtId="0" fontId="20" fillId="3" borderId="15" xfId="12" applyFont="1" applyFill="1" applyBorder="1" applyAlignment="1">
      <alignment horizontal="center" vertical="center"/>
    </xf>
    <xf numFmtId="0" fontId="20" fillId="3" borderId="14" xfId="12" applyFont="1" applyFill="1" applyBorder="1" applyAlignment="1">
      <alignment horizontal="center" vertical="center"/>
    </xf>
    <xf numFmtId="0" fontId="20" fillId="4" borderId="14" xfId="12" applyFont="1" applyFill="1" applyBorder="1" applyAlignment="1">
      <alignment horizontal="center" vertical="center"/>
    </xf>
    <xf numFmtId="0" fontId="18" fillId="4" borderId="14" xfId="12" applyFont="1" applyFill="1" applyBorder="1" applyAlignment="1">
      <alignment horizontal="center" vertical="center"/>
    </xf>
    <xf numFmtId="0" fontId="18" fillId="4" borderId="17" xfId="12" applyFont="1" applyFill="1" applyBorder="1" applyAlignment="1">
      <alignment horizontal="center" vertical="center"/>
    </xf>
    <xf numFmtId="0" fontId="18" fillId="3" borderId="15" xfId="12" applyFont="1" applyFill="1" applyBorder="1" applyAlignment="1">
      <alignment horizontal="center" vertical="center"/>
    </xf>
    <xf numFmtId="0" fontId="18" fillId="3" borderId="14" xfId="12" applyFont="1" applyFill="1" applyBorder="1" applyAlignment="1">
      <alignment horizontal="center" vertical="center"/>
    </xf>
    <xf numFmtId="0" fontId="20" fillId="4" borderId="17" xfId="12" applyFont="1" applyFill="1" applyBorder="1" applyAlignment="1">
      <alignment horizontal="center" vertical="center"/>
    </xf>
    <xf numFmtId="0" fontId="20" fillId="3" borderId="18" xfId="18" applyFont="1" applyFill="1" applyBorder="1" applyAlignment="1">
      <alignment horizontal="center" vertical="center"/>
    </xf>
    <xf numFmtId="0" fontId="20" fillId="3" borderId="16" xfId="18" applyFont="1" applyFill="1" applyBorder="1" applyAlignment="1">
      <alignment horizontal="center" vertical="center"/>
    </xf>
    <xf numFmtId="0" fontId="20" fillId="4" borderId="16" xfId="6" applyFont="1" applyFill="1" applyBorder="1">
      <alignment horizontal="center" vertical="center" wrapText="1"/>
    </xf>
    <xf numFmtId="0" fontId="22" fillId="3" borderId="18" xfId="18" applyFont="1" applyFill="1" applyBorder="1" applyAlignment="1">
      <alignment horizontal="center" vertical="center"/>
    </xf>
    <xf numFmtId="0" fontId="22" fillId="3" borderId="16" xfId="18" applyFont="1" applyFill="1" applyBorder="1" applyAlignment="1">
      <alignment horizontal="center" vertical="center"/>
    </xf>
    <xf numFmtId="0" fontId="20" fillId="4" borderId="14" xfId="6" applyFont="1" applyFill="1" applyBorder="1">
      <alignment horizontal="center" vertical="center" wrapText="1"/>
    </xf>
    <xf numFmtId="0" fontId="20" fillId="3" borderId="26" xfId="18" applyFont="1" applyFill="1" applyBorder="1" applyAlignment="1">
      <alignment horizontal="center" vertical="center"/>
    </xf>
    <xf numFmtId="0" fontId="20" fillId="4" borderId="17" xfId="20" applyFont="1" applyFill="1" applyBorder="1" applyAlignment="1">
      <alignment horizontal="right" vertical="center" wrapText="1" indent="4" readingOrder="2"/>
    </xf>
    <xf numFmtId="0" fontId="20" fillId="4" borderId="20" xfId="20" applyFont="1" applyFill="1" applyBorder="1" applyAlignment="1">
      <alignment horizontal="right" vertical="center" wrapText="1" indent="4" readingOrder="2"/>
    </xf>
    <xf numFmtId="0" fontId="20" fillId="3" borderId="20" xfId="20" applyFont="1" applyFill="1" applyBorder="1" applyAlignment="1">
      <alignment horizontal="right" vertical="center" wrapText="1" indent="4" readingOrder="2"/>
    </xf>
    <xf numFmtId="0" fontId="20" fillId="4" borderId="15" xfId="18" applyFont="1" applyFill="1" applyBorder="1" applyAlignment="1">
      <alignment horizontal="center" vertical="center"/>
    </xf>
    <xf numFmtId="0" fontId="20" fillId="4" borderId="14" xfId="18" applyFont="1" applyFill="1" applyBorder="1" applyAlignment="1">
      <alignment horizontal="center" vertical="center"/>
    </xf>
    <xf numFmtId="0" fontId="20" fillId="4" borderId="26" xfId="20" applyFont="1" applyFill="1" applyBorder="1" applyAlignment="1">
      <alignment horizontal="right" vertical="center" wrapText="1" indent="4" readingOrder="2"/>
    </xf>
    <xf numFmtId="0" fontId="20" fillId="3" borderId="15" xfId="20" applyFont="1" applyFill="1" applyBorder="1">
      <alignment horizontal="right" vertical="center" wrapText="1" indent="1" readingOrder="2"/>
    </xf>
    <xf numFmtId="0" fontId="20" fillId="3" borderId="19" xfId="18" applyFont="1" applyFill="1" applyBorder="1" applyAlignment="1">
      <alignment horizontal="center" vertical="center"/>
    </xf>
    <xf numFmtId="0" fontId="22" fillId="3" borderId="19" xfId="18" applyFont="1" applyFill="1" applyBorder="1" applyAlignment="1">
      <alignment horizontal="center" vertical="center"/>
    </xf>
    <xf numFmtId="0" fontId="20" fillId="4" borderId="18" xfId="18" applyFont="1" applyFill="1" applyBorder="1" applyAlignment="1">
      <alignment horizontal="center" vertical="center"/>
    </xf>
    <xf numFmtId="0" fontId="22" fillId="4" borderId="18" xfId="18" applyFont="1" applyFill="1" applyBorder="1" applyAlignment="1">
      <alignment horizontal="center" vertical="center"/>
    </xf>
    <xf numFmtId="0" fontId="22" fillId="4" borderId="14" xfId="18" applyFont="1" applyFill="1" applyBorder="1" applyAlignment="1">
      <alignment horizontal="center" vertical="center"/>
    </xf>
    <xf numFmtId="0" fontId="20" fillId="4" borderId="19" xfId="18" applyFont="1" applyFill="1" applyBorder="1" applyAlignment="1">
      <alignment horizontal="center" vertical="center"/>
    </xf>
    <xf numFmtId="0" fontId="22" fillId="4" borderId="19" xfId="18" applyFont="1" applyFill="1" applyBorder="1" applyAlignment="1">
      <alignment horizontal="center" vertical="center"/>
    </xf>
    <xf numFmtId="0" fontId="18" fillId="4" borderId="26" xfId="6" applyFont="1" applyFill="1" applyBorder="1" applyAlignment="1">
      <alignment horizontal="center" vertical="top" wrapText="1"/>
    </xf>
    <xf numFmtId="0" fontId="20" fillId="4" borderId="25" xfId="6" applyFont="1" applyFill="1" applyBorder="1" applyAlignment="1">
      <alignment horizontal="center" wrapText="1"/>
    </xf>
    <xf numFmtId="0" fontId="5" fillId="0" borderId="0" xfId="10" applyFont="1" applyBorder="1" applyAlignment="1">
      <alignment horizontal="center" vertical="center"/>
    </xf>
    <xf numFmtId="0" fontId="48" fillId="3" borderId="15" xfId="13" applyFont="1" applyFill="1" applyBorder="1" applyAlignment="1">
      <alignment horizontal="right" vertical="center" wrapText="1" indent="2" readingOrder="1"/>
    </xf>
    <xf numFmtId="0" fontId="48" fillId="3" borderId="14" xfId="13" applyFont="1" applyFill="1" applyBorder="1" applyAlignment="1">
      <alignment horizontal="right" vertical="center" wrapText="1" indent="2" readingOrder="1"/>
    </xf>
    <xf numFmtId="0" fontId="3" fillId="0" borderId="0" xfId="10" applyFont="1" applyBorder="1" applyAlignment="1">
      <alignment horizontal="center" vertical="center"/>
    </xf>
    <xf numFmtId="0" fontId="22" fillId="3" borderId="15" xfId="13" applyFont="1" applyFill="1" applyBorder="1" applyAlignment="1">
      <alignment horizontal="left" vertical="center" wrapText="1" indent="1" readingOrder="1"/>
    </xf>
    <xf numFmtId="0" fontId="22" fillId="3" borderId="14" xfId="13" applyFont="1" applyFill="1" applyBorder="1" applyAlignment="1">
      <alignment horizontal="left" vertical="center" wrapText="1" indent="1" readingOrder="1"/>
    </xf>
    <xf numFmtId="0" fontId="48" fillId="4" borderId="14" xfId="13" applyFont="1" applyFill="1" applyBorder="1" applyAlignment="1">
      <alignment horizontal="right" vertical="center" wrapText="1" indent="2" readingOrder="1"/>
    </xf>
    <xf numFmtId="0" fontId="22" fillId="4" borderId="14" xfId="13" applyFont="1" applyFill="1" applyBorder="1" applyAlignment="1">
      <alignment horizontal="left" vertical="center" wrapText="1" indent="1" readingOrder="1"/>
    </xf>
    <xf numFmtId="0" fontId="22" fillId="4" borderId="26" xfId="6" applyFont="1" applyFill="1" applyBorder="1" applyAlignment="1">
      <alignment horizontal="center" vertical="top" wrapText="1"/>
    </xf>
    <xf numFmtId="0" fontId="1" fillId="0" borderId="0" xfId="10" applyFont="1" applyAlignment="1"/>
    <xf numFmtId="0" fontId="1" fillId="0" borderId="0" xfId="10" applyFont="1" applyBorder="1" applyAlignment="1">
      <alignment horizontal="left" vertical="center"/>
    </xf>
    <xf numFmtId="1" fontId="20" fillId="0" borderId="0" xfId="10" applyNumberFormat="1" applyFont="1" applyBorder="1" applyAlignment="1">
      <alignment horizontal="left" vertical="center"/>
    </xf>
    <xf numFmtId="1" fontId="20" fillId="0" borderId="0" xfId="10" applyNumberFormat="1" applyFont="1" applyBorder="1" applyAlignment="1">
      <alignment horizontal="center" vertical="center"/>
    </xf>
    <xf numFmtId="0" fontId="20" fillId="0" borderId="0" xfId="10" applyFont="1" applyBorder="1" applyAlignment="1">
      <alignment horizontal="right" readingOrder="2"/>
    </xf>
    <xf numFmtId="0" fontId="21" fillId="0" borderId="0" xfId="10" applyFont="1"/>
    <xf numFmtId="0" fontId="20" fillId="0" borderId="0" xfId="14" applyFont="1" applyAlignment="1">
      <alignment horizontal="right" vertical="center" readingOrder="2"/>
    </xf>
    <xf numFmtId="0" fontId="21" fillId="0" borderId="0" xfId="10" applyFont="1" applyAlignment="1">
      <alignment horizontal="left"/>
    </xf>
    <xf numFmtId="0" fontId="22" fillId="0" borderId="0" xfId="10" applyFont="1" applyBorder="1" applyAlignment="1"/>
    <xf numFmtId="0" fontId="20" fillId="2" borderId="10" xfId="6" applyFont="1" applyBorder="1" applyAlignment="1">
      <alignment horizontal="center" vertical="center" wrapText="1"/>
    </xf>
    <xf numFmtId="3" fontId="1" fillId="0" borderId="0" xfId="10" applyNumberFormat="1" applyFont="1" applyAlignment="1">
      <alignment horizontal="center"/>
    </xf>
    <xf numFmtId="3" fontId="1" fillId="0" borderId="0" xfId="10" applyNumberFormat="1" applyFont="1"/>
    <xf numFmtId="0" fontId="20" fillId="2" borderId="0" xfId="6" applyFont="1" applyBorder="1" applyAlignment="1">
      <alignment horizontal="center" vertical="center" wrapText="1"/>
    </xf>
    <xf numFmtId="0" fontId="20" fillId="2" borderId="7" xfId="6" applyFont="1" applyBorder="1" applyAlignment="1">
      <alignment horizontal="center" vertical="center" wrapText="1"/>
    </xf>
    <xf numFmtId="0" fontId="20" fillId="4" borderId="20" xfId="0" applyFont="1" applyFill="1" applyBorder="1" applyAlignment="1">
      <alignment horizontal="center" wrapText="1"/>
    </xf>
    <xf numFmtId="3" fontId="1" fillId="0" borderId="0" xfId="10" applyNumberFormat="1" applyFont="1" applyAlignment="1">
      <alignment vertical="center"/>
    </xf>
    <xf numFmtId="0" fontId="5" fillId="0" borderId="0" xfId="10" applyFont="1" applyAlignment="1">
      <alignment horizontal="right" vertical="center"/>
    </xf>
    <xf numFmtId="0" fontId="11" fillId="0" borderId="0" xfId="10" applyFont="1" applyAlignment="1">
      <alignment horizontal="left" vertical="center"/>
    </xf>
    <xf numFmtId="0" fontId="20" fillId="0" borderId="0" xfId="10" applyFont="1" applyBorder="1" applyAlignment="1">
      <alignment readingOrder="2"/>
    </xf>
    <xf numFmtId="0" fontId="35" fillId="0" borderId="0" xfId="10" applyFont="1" applyBorder="1" applyAlignment="1">
      <alignment vertical="center" readingOrder="2"/>
    </xf>
    <xf numFmtId="0" fontId="20" fillId="0" borderId="0" xfId="10" applyFont="1" applyAlignment="1">
      <alignment vertical="center"/>
    </xf>
    <xf numFmtId="0" fontId="1" fillId="0" borderId="0" xfId="10" applyFont="1" applyBorder="1" applyAlignment="1">
      <alignment vertical="center" wrapText="1"/>
    </xf>
    <xf numFmtId="0" fontId="1" fillId="0" borderId="0" xfId="10" applyFont="1" applyBorder="1" applyAlignment="1">
      <alignment horizontal="center"/>
    </xf>
    <xf numFmtId="3" fontId="1" fillId="0" borderId="0" xfId="10" applyNumberFormat="1" applyFont="1" applyBorder="1" applyAlignment="1">
      <alignment vertical="center"/>
    </xf>
    <xf numFmtId="0" fontId="5" fillId="2" borderId="0" xfId="20" applyFont="1" applyBorder="1" applyAlignment="1">
      <alignment horizontal="center" vertical="center" wrapText="1" readingOrder="2"/>
    </xf>
    <xf numFmtId="0" fontId="5" fillId="4" borderId="14" xfId="20" applyFont="1" applyFill="1" applyBorder="1" applyAlignment="1">
      <alignment horizontal="center" vertical="center" wrapText="1" readingOrder="2"/>
    </xf>
    <xf numFmtId="0" fontId="5" fillId="3" borderId="14" xfId="20" applyFont="1" applyFill="1" applyBorder="1" applyAlignment="1">
      <alignment horizontal="center" vertical="center" wrapText="1" readingOrder="2"/>
    </xf>
    <xf numFmtId="0" fontId="5" fillId="0" borderId="17" xfId="20" applyFont="1" applyFill="1" applyBorder="1" applyAlignment="1">
      <alignment horizontal="center" vertical="center" wrapText="1" readingOrder="2"/>
    </xf>
    <xf numFmtId="3" fontId="1" fillId="0" borderId="17" xfId="21" applyNumberFormat="1" applyFont="1" applyFill="1" applyBorder="1" applyAlignment="1">
      <alignment horizontal="right" vertical="center" indent="1"/>
    </xf>
    <xf numFmtId="0" fontId="1" fillId="0" borderId="0" xfId="10" applyFont="1" applyAlignment="1">
      <alignment wrapText="1" readingOrder="2"/>
    </xf>
    <xf numFmtId="0" fontId="1" fillId="0" borderId="0" xfId="10" applyFont="1" applyAlignment="1">
      <alignment horizontal="right" wrapText="1" readingOrder="2"/>
    </xf>
    <xf numFmtId="0" fontId="20" fillId="3" borderId="18" xfId="12" applyFont="1" applyFill="1" applyBorder="1" applyAlignment="1">
      <alignment horizontal="center" vertical="center"/>
    </xf>
    <xf numFmtId="0" fontId="20" fillId="3" borderId="16" xfId="12" applyFont="1" applyFill="1" applyBorder="1" applyAlignment="1">
      <alignment horizontal="center" vertical="center"/>
    </xf>
    <xf numFmtId="3" fontId="20" fillId="3" borderId="0" xfId="12" applyNumberFormat="1" applyFont="1" applyFill="1" applyBorder="1" applyAlignment="1">
      <alignment horizontal="right" vertical="center" indent="2"/>
    </xf>
    <xf numFmtId="0" fontId="22" fillId="3" borderId="0" xfId="12" applyFont="1" applyFill="1" applyBorder="1" applyAlignment="1">
      <alignment horizontal="center" vertical="center"/>
    </xf>
    <xf numFmtId="0" fontId="22" fillId="0" borderId="0" xfId="12" applyFont="1" applyBorder="1" applyAlignment="1"/>
    <xf numFmtId="0" fontId="1" fillId="0" borderId="0" xfId="12" applyFont="1" applyBorder="1" applyAlignment="1"/>
    <xf numFmtId="1" fontId="20" fillId="0" borderId="0" xfId="0" applyNumberFormat="1" applyFont="1" applyBorder="1" applyAlignment="1">
      <alignment horizontal="center" vertical="center"/>
    </xf>
    <xf numFmtId="3" fontId="20" fillId="3" borderId="15" xfId="21" applyNumberFormat="1" applyFont="1" applyFill="1" applyBorder="1" applyAlignment="1">
      <alignment horizontal="right" vertical="center" indent="1"/>
    </xf>
    <xf numFmtId="3" fontId="20" fillId="3" borderId="14" xfId="21" applyNumberFormat="1" applyFont="1" applyFill="1" applyBorder="1" applyAlignment="1">
      <alignment horizontal="right" vertical="center" indent="1"/>
    </xf>
    <xf numFmtId="3" fontId="20" fillId="4" borderId="14" xfId="21" applyNumberFormat="1" applyFont="1" applyFill="1" applyBorder="1" applyAlignment="1">
      <alignment horizontal="right" vertical="center" indent="1"/>
    </xf>
    <xf numFmtId="3" fontId="20" fillId="3" borderId="17" xfId="21" applyNumberFormat="1" applyFont="1" applyFill="1" applyBorder="1" applyAlignment="1">
      <alignment horizontal="right" vertical="center" indent="1"/>
    </xf>
    <xf numFmtId="3" fontId="20" fillId="3" borderId="18" xfId="18" applyNumberFormat="1" applyFont="1" applyFill="1" applyBorder="1" applyAlignment="1">
      <alignment horizontal="right" vertical="center" indent="1"/>
    </xf>
    <xf numFmtId="3" fontId="20" fillId="3" borderId="15" xfId="18" applyNumberFormat="1" applyFont="1" applyFill="1" applyBorder="1" applyAlignment="1">
      <alignment horizontal="right" vertical="center" indent="1"/>
    </xf>
    <xf numFmtId="3" fontId="20" fillId="3" borderId="19" xfId="18" applyNumberFormat="1" applyFont="1" applyFill="1" applyBorder="1" applyAlignment="1">
      <alignment horizontal="right" vertical="center" indent="1"/>
    </xf>
    <xf numFmtId="0" fontId="1" fillId="0" borderId="0" xfId="0" applyFont="1"/>
    <xf numFmtId="1" fontId="6" fillId="0" borderId="0" xfId="0" applyNumberFormat="1" applyFont="1" applyBorder="1" applyAlignment="1">
      <alignment horizontal="center" vertical="center"/>
    </xf>
    <xf numFmtId="3" fontId="20" fillId="3" borderId="18" xfId="21" applyNumberFormat="1" applyFont="1" applyFill="1" applyBorder="1" applyAlignment="1">
      <alignment horizontal="right" vertical="center" indent="1"/>
    </xf>
    <xf numFmtId="0" fontId="6" fillId="3" borderId="15" xfId="22" applyFont="1" applyFill="1" applyBorder="1">
      <alignment horizontal="left" vertical="center" wrapText="1" indent="1"/>
    </xf>
    <xf numFmtId="0" fontId="7" fillId="0" borderId="0" xfId="0" applyFont="1" applyBorder="1"/>
    <xf numFmtId="3" fontId="20" fillId="4" borderId="16" xfId="21" applyNumberFormat="1" applyFont="1" applyFill="1" applyBorder="1" applyAlignment="1">
      <alignment horizontal="right" vertical="center" indent="1"/>
    </xf>
    <xf numFmtId="3" fontId="20" fillId="3" borderId="26" xfId="18" applyNumberFormat="1" applyFont="1" applyFill="1" applyBorder="1" applyAlignment="1">
      <alignment horizontal="right" vertical="center" indent="1"/>
    </xf>
    <xf numFmtId="3" fontId="20" fillId="4" borderId="19" xfId="21" applyNumberFormat="1" applyFont="1" applyFill="1" applyBorder="1" applyAlignment="1">
      <alignment horizontal="right" vertical="center" indent="1"/>
    </xf>
    <xf numFmtId="0" fontId="1" fillId="0" borderId="0" xfId="0" applyFont="1" applyAlignment="1">
      <alignment horizontal="center"/>
    </xf>
    <xf numFmtId="0" fontId="7" fillId="0" borderId="0" xfId="0" applyFont="1"/>
    <xf numFmtId="0" fontId="53" fillId="0" borderId="0" xfId="0" applyFont="1" applyAlignment="1">
      <alignment horizontal="centerContinuous" vertical="center"/>
    </xf>
    <xf numFmtId="0" fontId="7" fillId="0" borderId="0" xfId="0" applyFont="1" applyAlignment="1">
      <alignment horizontal="centerContinuous" vertical="center"/>
    </xf>
    <xf numFmtId="0" fontId="20" fillId="3" borderId="14" xfId="19" applyFont="1" applyFill="1" applyBorder="1">
      <alignment horizontal="right" vertical="center" indent="1"/>
    </xf>
    <xf numFmtId="3" fontId="20" fillId="3" borderId="14" xfId="19" applyNumberFormat="1" applyFont="1" applyFill="1" applyBorder="1" applyAlignment="1">
      <alignment horizontal="right" vertical="center" indent="1"/>
    </xf>
    <xf numFmtId="0" fontId="20" fillId="4" borderId="17" xfId="19" applyFont="1" applyFill="1" applyBorder="1">
      <alignment horizontal="right" vertical="center" indent="1"/>
    </xf>
    <xf numFmtId="3" fontId="20" fillId="4" borderId="17" xfId="19" applyNumberFormat="1" applyFont="1" applyFill="1" applyBorder="1" applyAlignment="1">
      <alignment horizontal="right" vertical="center" indent="1"/>
    </xf>
    <xf numFmtId="3" fontId="20" fillId="3" borderId="14" xfId="18" applyNumberFormat="1" applyFont="1" applyFill="1" applyBorder="1" applyAlignment="1">
      <alignment horizontal="right" vertical="center" indent="1"/>
    </xf>
    <xf numFmtId="3" fontId="20" fillId="3" borderId="16" xfId="18" applyNumberFormat="1" applyFont="1" applyFill="1" applyBorder="1" applyAlignment="1">
      <alignment horizontal="right" vertical="center" indent="1"/>
    </xf>
    <xf numFmtId="0" fontId="53" fillId="0" borderId="0" xfId="0" applyFont="1" applyAlignment="1">
      <alignment vertical="center"/>
    </xf>
    <xf numFmtId="0" fontId="20" fillId="4" borderId="14" xfId="19" applyFont="1" applyFill="1" applyBorder="1">
      <alignment horizontal="right" vertical="center" indent="1"/>
    </xf>
    <xf numFmtId="3" fontId="20" fillId="4" borderId="14" xfId="19" applyNumberFormat="1" applyFont="1" applyFill="1" applyBorder="1">
      <alignment horizontal="right" vertical="center" indent="1"/>
    </xf>
    <xf numFmtId="3" fontId="20" fillId="3" borderId="14" xfId="19" applyNumberFormat="1" applyFont="1" applyFill="1" applyBorder="1">
      <alignment horizontal="right" vertical="center" indent="1"/>
    </xf>
    <xf numFmtId="3" fontId="20" fillId="4" borderId="17" xfId="19" applyNumberFormat="1" applyFont="1" applyFill="1" applyBorder="1">
      <alignment horizontal="right" vertical="center" indent="1"/>
    </xf>
    <xf numFmtId="3" fontId="20" fillId="3" borderId="18" xfId="21" applyNumberFormat="1" applyFont="1" applyFill="1" applyBorder="1">
      <alignment horizontal="right" vertical="center" indent="1"/>
    </xf>
    <xf numFmtId="3" fontId="20" fillId="4" borderId="14" xfId="21" applyNumberFormat="1" applyFont="1" applyFill="1" applyBorder="1">
      <alignment horizontal="right" vertical="center" indent="1"/>
    </xf>
    <xf numFmtId="3" fontId="20" fillId="3" borderId="14" xfId="21" applyNumberFormat="1" applyFont="1" applyFill="1" applyBorder="1">
      <alignment horizontal="right" vertical="center" indent="1"/>
    </xf>
    <xf numFmtId="0" fontId="20" fillId="3" borderId="16" xfId="19" applyFont="1" applyFill="1" applyBorder="1">
      <alignment horizontal="right" vertical="center" indent="1"/>
    </xf>
    <xf numFmtId="3" fontId="20" fillId="3" borderId="16" xfId="19" applyNumberFormat="1" applyFont="1" applyFill="1" applyBorder="1">
      <alignment horizontal="right" vertical="center" indent="1"/>
    </xf>
    <xf numFmtId="3" fontId="20" fillId="4" borderId="18" xfId="21" applyNumberFormat="1" applyFont="1" applyFill="1" applyBorder="1">
      <alignment horizontal="right" vertical="center" indent="1"/>
    </xf>
    <xf numFmtId="3" fontId="20" fillId="4" borderId="15" xfId="21" applyNumberFormat="1" applyFont="1" applyFill="1" applyBorder="1">
      <alignment horizontal="right" vertical="center" indent="1"/>
    </xf>
    <xf numFmtId="3" fontId="20" fillId="4" borderId="26" xfId="21" applyNumberFormat="1" applyFont="1" applyFill="1" applyBorder="1">
      <alignment horizontal="right" vertical="center" indent="1"/>
    </xf>
    <xf numFmtId="3" fontId="20" fillId="3" borderId="15" xfId="19" applyNumberFormat="1" applyFont="1" applyFill="1" applyBorder="1" applyAlignment="1">
      <alignment horizontal="right" vertical="center" indent="1"/>
    </xf>
    <xf numFmtId="3" fontId="20" fillId="4" borderId="14" xfId="19" applyNumberFormat="1" applyFont="1" applyFill="1" applyBorder="1" applyAlignment="1">
      <alignment horizontal="right" vertical="center" indent="1"/>
    </xf>
    <xf numFmtId="49" fontId="54" fillId="0" borderId="0" xfId="0" applyNumberFormat="1" applyFont="1" applyAlignment="1">
      <alignment vertical="center"/>
    </xf>
    <xf numFmtId="3" fontId="20" fillId="4" borderId="26" xfId="18" applyNumberFormat="1" applyFont="1" applyFill="1" applyBorder="1" applyAlignment="1">
      <alignment horizontal="right" vertical="center" indent="1"/>
    </xf>
    <xf numFmtId="3" fontId="20" fillId="3" borderId="19" xfId="21" applyNumberFormat="1" applyFont="1" applyFill="1" applyBorder="1" applyAlignment="1">
      <alignment horizontal="right" vertical="center" indent="1"/>
    </xf>
    <xf numFmtId="3" fontId="20" fillId="4" borderId="19" xfId="18" applyNumberFormat="1" applyFont="1" applyFill="1" applyBorder="1" applyAlignment="1">
      <alignment horizontal="right" vertical="center" indent="1"/>
    </xf>
    <xf numFmtId="0" fontId="20" fillId="3" borderId="17" xfId="19" applyFont="1" applyFill="1" applyBorder="1">
      <alignment horizontal="right" vertical="center" indent="1"/>
    </xf>
    <xf numFmtId="3" fontId="20" fillId="3" borderId="17" xfId="19" applyNumberFormat="1" applyFont="1" applyFill="1" applyBorder="1" applyAlignment="1">
      <alignment horizontal="right" vertical="center" indent="1"/>
    </xf>
    <xf numFmtId="3" fontId="20" fillId="4" borderId="18" xfId="18" applyNumberFormat="1" applyFont="1" applyFill="1" applyBorder="1" applyAlignment="1">
      <alignment horizontal="right" vertical="center" indent="1"/>
    </xf>
    <xf numFmtId="3" fontId="20" fillId="4" borderId="14" xfId="18" applyNumberFormat="1" applyFont="1" applyFill="1" applyBorder="1" applyAlignment="1">
      <alignment horizontal="right" vertical="center" indent="1"/>
    </xf>
    <xf numFmtId="3" fontId="20" fillId="4" borderId="16" xfId="18" applyNumberFormat="1" applyFont="1" applyFill="1" applyBorder="1" applyAlignment="1">
      <alignment horizontal="left" vertical="center" wrapText="1" indent="1"/>
    </xf>
    <xf numFmtId="0" fontId="15" fillId="0" borderId="0" xfId="0" applyFont="1" applyBorder="1" applyAlignment="1">
      <alignment vertical="center"/>
    </xf>
    <xf numFmtId="0" fontId="6" fillId="0" borderId="0" xfId="14" applyFont="1" applyAlignment="1">
      <alignment horizontal="right" vertical="center" readingOrder="2"/>
    </xf>
    <xf numFmtId="0" fontId="22" fillId="0" borderId="0" xfId="15" applyFont="1">
      <alignment horizontal="left" vertical="center"/>
    </xf>
    <xf numFmtId="0" fontId="1" fillId="0" borderId="67" xfId="22" applyFont="1" applyFill="1" applyBorder="1">
      <alignment horizontal="left" vertical="center" wrapText="1" indent="1"/>
    </xf>
    <xf numFmtId="0" fontId="21" fillId="0" borderId="0" xfId="0" applyFont="1" applyAlignment="1">
      <alignment horizontal="right" vertical="center" readingOrder="2"/>
    </xf>
    <xf numFmtId="0" fontId="22" fillId="0" borderId="0" xfId="0" applyFont="1" applyAlignment="1">
      <alignment horizontal="left" vertical="center"/>
    </xf>
    <xf numFmtId="0" fontId="1" fillId="3" borderId="0" xfId="0" applyFont="1" applyFill="1" applyAlignment="1">
      <alignment vertical="center"/>
    </xf>
    <xf numFmtId="0" fontId="1" fillId="0" borderId="0" xfId="0" applyFont="1" applyAlignment="1">
      <alignment horizontal="right" vertical="center" wrapText="1"/>
    </xf>
    <xf numFmtId="0" fontId="1" fillId="0" borderId="0" xfId="0" applyFont="1" applyAlignment="1">
      <alignment horizontal="center" vertical="center"/>
    </xf>
    <xf numFmtId="0" fontId="20" fillId="4" borderId="16" xfId="20" applyFont="1" applyFill="1" applyBorder="1" applyAlignment="1">
      <alignment horizontal="right" vertical="center" wrapText="1" indent="4" readingOrder="2"/>
    </xf>
    <xf numFmtId="3" fontId="20" fillId="4" borderId="16" xfId="19" applyNumberFormat="1" applyFont="1" applyFill="1" applyBorder="1" applyAlignment="1">
      <alignment horizontal="right" vertical="center" indent="1"/>
    </xf>
    <xf numFmtId="0" fontId="18" fillId="4" borderId="16" xfId="22" applyFont="1" applyFill="1" applyBorder="1" applyAlignment="1">
      <alignment horizontal="left" vertical="center" wrapText="1" indent="4"/>
    </xf>
    <xf numFmtId="1" fontId="20" fillId="0" borderId="0" xfId="0" applyNumberFormat="1" applyFont="1" applyBorder="1" applyAlignment="1">
      <alignment horizontal="left" vertical="center"/>
    </xf>
    <xf numFmtId="0" fontId="20" fillId="3" borderId="15" xfId="19" applyFont="1" applyFill="1" applyBorder="1" applyAlignment="1">
      <alignment horizontal="center" vertical="center"/>
    </xf>
    <xf numFmtId="0" fontId="20" fillId="4" borderId="14" xfId="19" applyFont="1" applyFill="1" applyBorder="1" applyAlignment="1">
      <alignment horizontal="center" vertical="center"/>
    </xf>
    <xf numFmtId="0" fontId="20" fillId="3" borderId="14" xfId="19" applyFont="1" applyFill="1" applyBorder="1" applyAlignment="1">
      <alignment horizontal="center" vertical="center"/>
    </xf>
    <xf numFmtId="0" fontId="20" fillId="4" borderId="17" xfId="19" applyFont="1" applyFill="1" applyBorder="1" applyAlignment="1">
      <alignment horizontal="center" vertical="center"/>
    </xf>
    <xf numFmtId="0" fontId="20" fillId="3" borderId="19" xfId="18" applyFont="1" applyFill="1" applyBorder="1" applyAlignment="1">
      <alignment vertical="center"/>
    </xf>
    <xf numFmtId="0" fontId="20" fillId="3" borderId="26" xfId="19" applyFont="1" applyFill="1" applyBorder="1">
      <alignment horizontal="right" vertical="center" indent="1"/>
    </xf>
    <xf numFmtId="3" fontId="20" fillId="3" borderId="26" xfId="19" applyNumberFormat="1" applyFont="1" applyFill="1" applyBorder="1">
      <alignment horizontal="right" vertical="center" indent="1"/>
    </xf>
    <xf numFmtId="0" fontId="20" fillId="3" borderId="19" xfId="19" applyFont="1" applyFill="1" applyBorder="1">
      <alignment horizontal="right" vertical="center" indent="1"/>
    </xf>
    <xf numFmtId="3" fontId="20" fillId="3" borderId="19" xfId="19" applyNumberFormat="1" applyFont="1" applyFill="1" applyBorder="1">
      <alignment horizontal="right" vertical="center" indent="1"/>
    </xf>
    <xf numFmtId="0" fontId="20" fillId="4" borderId="19" xfId="19" applyFont="1" applyFill="1" applyBorder="1">
      <alignment horizontal="right" vertical="center" indent="1"/>
    </xf>
    <xf numFmtId="3" fontId="20" fillId="4" borderId="19" xfId="19" applyNumberFormat="1" applyFont="1" applyFill="1" applyBorder="1">
      <alignment horizontal="right" vertical="center" indent="1"/>
    </xf>
    <xf numFmtId="0" fontId="11" fillId="0" borderId="0" xfId="10" applyFont="1" applyAlignment="1">
      <alignment vertical="center"/>
    </xf>
    <xf numFmtId="1" fontId="1" fillId="0" borderId="0" xfId="0" applyNumberFormat="1" applyFont="1"/>
    <xf numFmtId="0" fontId="21" fillId="0" borderId="0" xfId="0" applyFont="1" applyBorder="1" applyAlignment="1">
      <alignment horizontal="right" vertical="center" readingOrder="2"/>
    </xf>
    <xf numFmtId="0" fontId="22" fillId="0" borderId="0" xfId="0" applyFont="1"/>
    <xf numFmtId="0" fontId="20" fillId="4" borderId="25" xfId="10" applyFont="1" applyFill="1" applyBorder="1" applyAlignment="1">
      <alignment horizontal="center" readingOrder="2"/>
    </xf>
    <xf numFmtId="0" fontId="22" fillId="4" borderId="26" xfId="10" applyFont="1" applyFill="1" applyBorder="1" applyAlignment="1">
      <alignment horizontal="center" vertical="top" readingOrder="2"/>
    </xf>
    <xf numFmtId="3" fontId="20" fillId="3" borderId="15" xfId="10" applyNumberFormat="1" applyFont="1" applyFill="1" applyBorder="1" applyAlignment="1">
      <alignment horizontal="right" vertical="center" indent="1"/>
    </xf>
    <xf numFmtId="3" fontId="20" fillId="4" borderId="14" xfId="10" applyNumberFormat="1" applyFont="1" applyFill="1" applyBorder="1" applyAlignment="1">
      <alignment horizontal="right" vertical="center" indent="1"/>
    </xf>
    <xf numFmtId="3" fontId="20" fillId="3" borderId="14" xfId="10" applyNumberFormat="1" applyFont="1" applyFill="1" applyBorder="1" applyAlignment="1">
      <alignment horizontal="right" vertical="center" indent="1"/>
    </xf>
    <xf numFmtId="3" fontId="20" fillId="4" borderId="17" xfId="10" applyNumberFormat="1" applyFont="1" applyFill="1" applyBorder="1" applyAlignment="1">
      <alignment horizontal="right" vertical="center" indent="1"/>
    </xf>
    <xf numFmtId="3" fontId="20" fillId="0" borderId="19" xfId="10" applyNumberFormat="1" applyFont="1" applyFill="1" applyBorder="1" applyAlignment="1">
      <alignment horizontal="right" vertical="center" indent="1"/>
    </xf>
    <xf numFmtId="1" fontId="6" fillId="0" borderId="0" xfId="10" applyNumberFormat="1" applyFont="1" applyBorder="1" applyAlignment="1">
      <alignment horizontal="left" vertical="center"/>
    </xf>
    <xf numFmtId="1" fontId="6" fillId="0" borderId="0" xfId="10" applyNumberFormat="1" applyFont="1" applyBorder="1" applyAlignment="1">
      <alignment horizontal="center" vertical="center"/>
    </xf>
    <xf numFmtId="0" fontId="7" fillId="0" borderId="0" xfId="10" applyFont="1" applyBorder="1" applyAlignment="1">
      <alignment horizontal="left" vertical="center"/>
    </xf>
    <xf numFmtId="0" fontId="20" fillId="4" borderId="19" xfId="10" applyFont="1" applyFill="1" applyBorder="1" applyAlignment="1">
      <alignment horizontal="center" vertical="center" readingOrder="2"/>
    </xf>
    <xf numFmtId="0" fontId="22" fillId="4" borderId="19" xfId="10" applyFont="1" applyFill="1" applyBorder="1" applyAlignment="1">
      <alignment horizontal="center" vertical="center" readingOrder="2"/>
    </xf>
    <xf numFmtId="0" fontId="1" fillId="4" borderId="15" xfId="20" applyFont="1" applyFill="1" applyBorder="1" applyAlignment="1">
      <alignment horizontal="right" vertical="center" wrapText="1" indent="2" readingOrder="2"/>
    </xf>
    <xf numFmtId="0" fontId="18" fillId="4" borderId="15" xfId="22" applyFont="1" applyFill="1" applyBorder="1" applyAlignment="1">
      <alignment horizontal="left" vertical="center" wrapText="1" indent="2"/>
    </xf>
    <xf numFmtId="3" fontId="1" fillId="3" borderId="18" xfId="21" applyNumberFormat="1" applyFont="1" applyFill="1" applyBorder="1" applyAlignment="1">
      <alignment horizontal="right" vertical="center" indent="1"/>
    </xf>
    <xf numFmtId="3" fontId="1" fillId="0" borderId="18" xfId="21" applyNumberFormat="1" applyFont="1" applyFill="1" applyBorder="1" applyAlignment="1">
      <alignment horizontal="right" vertical="center" indent="1"/>
    </xf>
    <xf numFmtId="3" fontId="1" fillId="4" borderId="15" xfId="21" applyNumberFormat="1" applyFont="1" applyFill="1" applyBorder="1" applyAlignment="1">
      <alignment horizontal="right" vertical="center" indent="1"/>
    </xf>
    <xf numFmtId="3" fontId="1" fillId="4" borderId="18" xfId="21" applyNumberFormat="1" applyFont="1" applyFill="1" applyBorder="1" applyAlignment="1">
      <alignment horizontal="right" vertical="center" indent="1"/>
    </xf>
    <xf numFmtId="3" fontId="1" fillId="0" borderId="14" xfId="21" applyNumberFormat="1" applyFont="1" applyFill="1" applyBorder="1" applyAlignment="1">
      <alignment horizontal="right" vertical="center" indent="1"/>
    </xf>
    <xf numFmtId="3" fontId="20" fillId="0" borderId="19" xfId="18" applyNumberFormat="1" applyFont="1" applyFill="1" applyBorder="1" applyAlignment="1">
      <alignment horizontal="right" vertical="center" indent="1"/>
    </xf>
    <xf numFmtId="0" fontId="6" fillId="4" borderId="20" xfId="6" applyFont="1" applyFill="1" applyBorder="1" applyAlignment="1">
      <alignment horizontal="center" wrapText="1"/>
    </xf>
    <xf numFmtId="0" fontId="32" fillId="4" borderId="26" xfId="6" applyFont="1" applyFill="1" applyBorder="1" applyAlignment="1">
      <alignment horizontal="center" vertical="top" wrapText="1"/>
    </xf>
    <xf numFmtId="0" fontId="6" fillId="3" borderId="15" xfId="13" applyFont="1" applyFill="1" applyBorder="1" applyAlignment="1">
      <alignment horizontal="right" vertical="center" wrapText="1" indent="2" readingOrder="1"/>
    </xf>
    <xf numFmtId="0" fontId="4" fillId="3" borderId="15" xfId="13" applyFont="1" applyFill="1" applyBorder="1" applyAlignment="1">
      <alignment horizontal="left" vertical="center" wrapText="1" indent="2" readingOrder="1"/>
    </xf>
    <xf numFmtId="0" fontId="6" fillId="4" borderId="14" xfId="13" applyFont="1" applyFill="1" applyBorder="1" applyAlignment="1">
      <alignment horizontal="right" vertical="center" wrapText="1" indent="2" readingOrder="1"/>
    </xf>
    <xf numFmtId="0" fontId="4" fillId="4" borderId="14" xfId="13" applyFont="1" applyFill="1" applyBorder="1" applyAlignment="1">
      <alignment horizontal="left" vertical="center" wrapText="1" indent="2" readingOrder="1"/>
    </xf>
    <xf numFmtId="0" fontId="6" fillId="3" borderId="14" xfId="13" applyFont="1" applyFill="1" applyBorder="1" applyAlignment="1">
      <alignment horizontal="right" vertical="center" wrapText="1" indent="2" readingOrder="1"/>
    </xf>
    <xf numFmtId="0" fontId="4" fillId="3" borderId="14" xfId="13" applyFont="1" applyFill="1" applyBorder="1" applyAlignment="1">
      <alignment horizontal="left" vertical="center" wrapText="1" indent="2" readingOrder="1"/>
    </xf>
    <xf numFmtId="0" fontId="6" fillId="3" borderId="17" xfId="13" applyFont="1" applyFill="1" applyBorder="1" applyAlignment="1">
      <alignment horizontal="right" vertical="center" wrapText="1" indent="2" readingOrder="1"/>
    </xf>
    <xf numFmtId="0" fontId="4" fillId="3" borderId="17" xfId="13" applyFont="1" applyFill="1" applyBorder="1" applyAlignment="1">
      <alignment horizontal="left" vertical="center" wrapText="1" indent="2" readingOrder="1"/>
    </xf>
    <xf numFmtId="0" fontId="7" fillId="0" borderId="0" xfId="10" applyFont="1"/>
    <xf numFmtId="0" fontId="6" fillId="4" borderId="17" xfId="13" applyFont="1" applyFill="1" applyBorder="1" applyAlignment="1">
      <alignment horizontal="right" vertical="center" wrapText="1" indent="2" readingOrder="1"/>
    </xf>
    <xf numFmtId="0" fontId="4" fillId="4" borderId="17" xfId="13" applyFont="1" applyFill="1" applyBorder="1" applyAlignment="1">
      <alignment horizontal="left" vertical="center" wrapText="1" indent="2" readingOrder="1"/>
    </xf>
    <xf numFmtId="0" fontId="55" fillId="0" borderId="64" xfId="22" applyFont="1" applyFill="1" applyBorder="1" applyAlignment="1">
      <alignment horizontal="left" vertical="center" wrapText="1" indent="2"/>
    </xf>
    <xf numFmtId="0" fontId="55" fillId="0" borderId="67" xfId="22" applyFont="1" applyFill="1" applyBorder="1" applyAlignment="1">
      <alignment horizontal="left" vertical="center" wrapText="1" indent="2"/>
    </xf>
    <xf numFmtId="0" fontId="5" fillId="0" borderId="32" xfId="18" applyFont="1" applyFill="1" applyBorder="1" applyAlignment="1">
      <alignment horizontal="center" vertical="center"/>
    </xf>
    <xf numFmtId="0" fontId="20" fillId="0" borderId="33" xfId="18" applyFont="1" applyFill="1" applyBorder="1" applyAlignment="1">
      <alignment horizontal="center" vertical="center"/>
    </xf>
    <xf numFmtId="0" fontId="1" fillId="0" borderId="66" xfId="21" applyFont="1" applyFill="1" applyBorder="1" applyAlignment="1">
      <alignment horizontal="right" vertical="center" indent="1"/>
    </xf>
    <xf numFmtId="0" fontId="20" fillId="0" borderId="66" xfId="21" applyFont="1" applyFill="1" applyBorder="1" applyAlignment="1">
      <alignment horizontal="right" vertical="center" indent="1"/>
    </xf>
    <xf numFmtId="3" fontId="20" fillId="0" borderId="31" xfId="18" applyNumberFormat="1" applyFont="1" applyFill="1" applyBorder="1" applyAlignment="1">
      <alignment horizontal="right" vertical="center" indent="1"/>
    </xf>
    <xf numFmtId="0" fontId="1" fillId="4" borderId="66" xfId="21" applyFont="1" applyFill="1" applyBorder="1" applyAlignment="1">
      <alignment horizontal="right" vertical="center" indent="1"/>
    </xf>
    <xf numFmtId="0" fontId="20" fillId="4" borderId="66" xfId="21" applyFont="1" applyFill="1" applyBorder="1" applyAlignment="1">
      <alignment horizontal="right" vertical="center" indent="1"/>
    </xf>
    <xf numFmtId="0" fontId="1" fillId="4" borderId="68" xfId="21" applyFont="1" applyFill="1" applyBorder="1" applyAlignment="1">
      <alignment horizontal="right" vertical="center" indent="1"/>
    </xf>
    <xf numFmtId="0" fontId="20" fillId="4" borderId="68" xfId="21" applyFont="1" applyFill="1" applyBorder="1" applyAlignment="1">
      <alignment horizontal="right" vertical="center" indent="1"/>
    </xf>
    <xf numFmtId="0" fontId="1" fillId="0" borderId="63" xfId="21" applyFont="1" applyFill="1" applyBorder="1" applyAlignment="1">
      <alignment horizontal="right" vertical="center" indent="1"/>
    </xf>
    <xf numFmtId="0" fontId="20" fillId="0" borderId="63" xfId="21" applyFont="1" applyFill="1" applyBorder="1" applyAlignment="1">
      <alignment horizontal="right" vertical="center" indent="1"/>
    </xf>
    <xf numFmtId="3" fontId="20" fillId="4" borderId="18" xfId="21" applyNumberFormat="1" applyFont="1" applyFill="1" applyBorder="1" applyAlignment="1">
      <alignment horizontal="right" vertical="center" indent="1"/>
    </xf>
    <xf numFmtId="0" fontId="1" fillId="4" borderId="20" xfId="13" applyFont="1" applyFill="1" applyBorder="1" applyAlignment="1">
      <alignment horizontal="right" vertical="center" wrapText="1" indent="2" readingOrder="1"/>
    </xf>
    <xf numFmtId="0" fontId="18" fillId="4" borderId="20" xfId="13" applyFont="1" applyFill="1" applyBorder="1" applyAlignment="1">
      <alignment horizontal="left" vertical="center" wrapText="1" indent="2" readingOrder="1"/>
    </xf>
    <xf numFmtId="0" fontId="20" fillId="0" borderId="53" xfId="10" applyFont="1" applyFill="1" applyBorder="1" applyAlignment="1">
      <alignment horizontal="center" vertical="center" readingOrder="2"/>
    </xf>
    <xf numFmtId="0" fontId="22" fillId="0" borderId="52" xfId="10" applyFont="1" applyFill="1" applyBorder="1" applyAlignment="1">
      <alignment horizontal="center" vertical="center" readingOrder="2"/>
    </xf>
    <xf numFmtId="3" fontId="7" fillId="3" borderId="15" xfId="13" applyNumberFormat="1" applyFont="1" applyFill="1" applyBorder="1" applyAlignment="1">
      <alignment horizontal="left" vertical="center" wrapText="1" indent="1" readingOrder="1"/>
    </xf>
    <xf numFmtId="3" fontId="7" fillId="4" borderId="14" xfId="13" applyNumberFormat="1" applyFont="1" applyFill="1" applyBorder="1" applyAlignment="1">
      <alignment horizontal="left" vertical="center" wrapText="1" indent="1" readingOrder="1"/>
    </xf>
    <xf numFmtId="3" fontId="7" fillId="3" borderId="14" xfId="13" applyNumberFormat="1" applyFont="1" applyFill="1" applyBorder="1" applyAlignment="1">
      <alignment horizontal="left" vertical="center" wrapText="1" indent="1" readingOrder="1"/>
    </xf>
    <xf numFmtId="3" fontId="7" fillId="3" borderId="17" xfId="13" applyNumberFormat="1" applyFont="1" applyFill="1" applyBorder="1" applyAlignment="1">
      <alignment horizontal="left" vertical="center" wrapText="1" indent="1" readingOrder="1"/>
    </xf>
    <xf numFmtId="3" fontId="7" fillId="4" borderId="17" xfId="13" applyNumberFormat="1" applyFont="1" applyFill="1" applyBorder="1" applyAlignment="1">
      <alignment horizontal="left" vertical="center" wrapText="1" indent="1" readingOrder="1"/>
    </xf>
    <xf numFmtId="0" fontId="6" fillId="0" borderId="53" xfId="10" applyFont="1" applyFill="1" applyBorder="1" applyAlignment="1">
      <alignment horizontal="center" vertical="center" readingOrder="2"/>
    </xf>
    <xf numFmtId="0" fontId="32" fillId="0" borderId="52" xfId="10" applyFont="1" applyFill="1" applyBorder="1" applyAlignment="1">
      <alignment horizontal="center" vertical="center" readingOrder="2"/>
    </xf>
    <xf numFmtId="3" fontId="6" fillId="0" borderId="19" xfId="18" applyNumberFormat="1" applyFont="1" applyFill="1" applyBorder="1" applyAlignment="1">
      <alignment horizontal="right" vertical="center" indent="1"/>
    </xf>
    <xf numFmtId="3" fontId="7" fillId="3" borderId="17" xfId="21" applyNumberFormat="1" applyFont="1" applyFill="1" applyBorder="1" applyAlignment="1">
      <alignment horizontal="right" vertical="center" indent="1"/>
    </xf>
    <xf numFmtId="3" fontId="17" fillId="3" borderId="19" xfId="18" applyNumberFormat="1" applyFont="1" applyFill="1" applyBorder="1" applyAlignment="1">
      <alignment horizontal="right" vertical="center" indent="1"/>
    </xf>
    <xf numFmtId="3" fontId="1" fillId="3" borderId="15" xfId="13" applyNumberFormat="1" applyFont="1" applyFill="1" applyBorder="1" applyAlignment="1">
      <alignment horizontal="right" vertical="center" indent="1"/>
    </xf>
    <xf numFmtId="3" fontId="1" fillId="4" borderId="14" xfId="13" applyNumberFormat="1" applyFont="1" applyFill="1" applyBorder="1" applyAlignment="1">
      <alignment horizontal="right" vertical="center" indent="1"/>
    </xf>
    <xf numFmtId="3" fontId="1" fillId="3" borderId="14" xfId="13" applyNumberFormat="1" applyFont="1" applyFill="1" applyBorder="1" applyAlignment="1">
      <alignment horizontal="right" vertical="center" indent="1"/>
    </xf>
    <xf numFmtId="3" fontId="1" fillId="4" borderId="17" xfId="13" applyNumberFormat="1" applyFont="1" applyFill="1" applyBorder="1" applyAlignment="1">
      <alignment horizontal="right" vertical="center" indent="1"/>
    </xf>
    <xf numFmtId="3" fontId="20" fillId="3" borderId="19" xfId="13" applyNumberFormat="1" applyFont="1" applyFill="1" applyBorder="1" applyAlignment="1">
      <alignment horizontal="right" vertical="center" indent="1"/>
    </xf>
    <xf numFmtId="0" fontId="48" fillId="3" borderId="18" xfId="13" applyFont="1" applyFill="1" applyBorder="1" applyAlignment="1">
      <alignment horizontal="right" vertical="center" wrapText="1" indent="2" readingOrder="1"/>
    </xf>
    <xf numFmtId="0" fontId="22" fillId="3" borderId="18" xfId="13" applyFont="1" applyFill="1" applyBorder="1" applyAlignment="1">
      <alignment horizontal="left" vertical="center" wrapText="1" indent="1" readingOrder="1"/>
    </xf>
    <xf numFmtId="0" fontId="48" fillId="3" borderId="16" xfId="13" applyFont="1" applyFill="1" applyBorder="1" applyAlignment="1">
      <alignment horizontal="right" vertical="center" wrapText="1" indent="2" readingOrder="1"/>
    </xf>
    <xf numFmtId="0" fontId="22" fillId="3" borderId="16" xfId="13" applyFont="1" applyFill="1" applyBorder="1" applyAlignment="1">
      <alignment horizontal="left" vertical="center" wrapText="1" indent="1" readingOrder="1"/>
    </xf>
    <xf numFmtId="0" fontId="20" fillId="4" borderId="19" xfId="0" applyFont="1" applyFill="1" applyBorder="1" applyAlignment="1">
      <alignment horizontal="center" vertical="center" readingOrder="2"/>
    </xf>
    <xf numFmtId="0" fontId="22" fillId="4" borderId="19" xfId="0" applyFont="1" applyFill="1" applyBorder="1" applyAlignment="1">
      <alignment horizontal="center" vertical="center"/>
    </xf>
    <xf numFmtId="0" fontId="22" fillId="4" borderId="26" xfId="0" applyFont="1" applyFill="1" applyBorder="1" applyAlignment="1">
      <alignment horizontal="center" vertical="center" readingOrder="2"/>
    </xf>
    <xf numFmtId="0" fontId="20" fillId="3" borderId="72" xfId="20" applyFont="1" applyFill="1" applyBorder="1">
      <alignment horizontal="right" vertical="center" wrapText="1" indent="1" readingOrder="2"/>
    </xf>
    <xf numFmtId="0" fontId="18" fillId="3" borderId="73" xfId="22" applyFont="1" applyFill="1" applyBorder="1">
      <alignment horizontal="left" vertical="center" wrapText="1" indent="1"/>
    </xf>
    <xf numFmtId="0" fontId="20" fillId="4" borderId="74" xfId="20" applyFont="1" applyFill="1" applyBorder="1">
      <alignment horizontal="right" vertical="center" wrapText="1" indent="1" readingOrder="2"/>
    </xf>
    <xf numFmtId="0" fontId="18" fillId="4" borderId="75" xfId="22" applyFont="1" applyFill="1" applyBorder="1">
      <alignment horizontal="left" vertical="center" wrapText="1" indent="1"/>
    </xf>
    <xf numFmtId="0" fontId="20" fillId="3" borderId="74" xfId="20" applyFont="1" applyFill="1" applyBorder="1">
      <alignment horizontal="right" vertical="center" wrapText="1" indent="1" readingOrder="2"/>
    </xf>
    <xf numFmtId="0" fontId="18" fillId="3" borderId="75" xfId="22" applyFont="1" applyFill="1" applyBorder="1">
      <alignment horizontal="left" vertical="center" wrapText="1" indent="1"/>
    </xf>
    <xf numFmtId="0" fontId="20" fillId="4" borderId="25" xfId="0" applyFont="1" applyFill="1" applyBorder="1" applyAlignment="1">
      <alignment horizontal="center" vertical="center" readingOrder="2"/>
    </xf>
    <xf numFmtId="0" fontId="20" fillId="3" borderId="69" xfId="20" applyFont="1" applyFill="1" applyBorder="1">
      <alignment horizontal="right" vertical="center" wrapText="1" indent="1" readingOrder="2"/>
    </xf>
    <xf numFmtId="0" fontId="18" fillId="3" borderId="70" xfId="22" applyFont="1" applyFill="1" applyBorder="1">
      <alignment horizontal="left" vertical="center" wrapText="1" indent="1"/>
    </xf>
    <xf numFmtId="0" fontId="20" fillId="4" borderId="32" xfId="0" applyFont="1" applyFill="1" applyBorder="1" applyAlignment="1">
      <alignment horizontal="center" vertical="center" readingOrder="2"/>
    </xf>
    <xf numFmtId="0" fontId="22" fillId="4" borderId="33" xfId="0" applyFont="1" applyFill="1" applyBorder="1" applyAlignment="1">
      <alignment horizontal="center" vertical="center"/>
    </xf>
    <xf numFmtId="3" fontId="0" fillId="0" borderId="71" xfId="0" applyNumberFormat="1" applyBorder="1" applyAlignment="1">
      <alignment horizontal="right" vertical="center" indent="1"/>
    </xf>
    <xf numFmtId="3" fontId="0" fillId="4" borderId="66" xfId="0" applyNumberFormat="1" applyFill="1" applyBorder="1" applyAlignment="1">
      <alignment horizontal="right" vertical="center" indent="1"/>
    </xf>
    <xf numFmtId="3" fontId="0" fillId="0" borderId="66" xfId="0" applyNumberFormat="1" applyBorder="1" applyAlignment="1">
      <alignment horizontal="right" vertical="center" indent="1"/>
    </xf>
    <xf numFmtId="3" fontId="0" fillId="0" borderId="68" xfId="0" applyNumberFormat="1" applyBorder="1" applyAlignment="1">
      <alignment horizontal="right" vertical="center" indent="1"/>
    </xf>
    <xf numFmtId="3" fontId="20" fillId="4" borderId="31" xfId="0" applyNumberFormat="1" applyFont="1" applyFill="1" applyBorder="1" applyAlignment="1">
      <alignment horizontal="right" vertical="center" indent="1"/>
    </xf>
    <xf numFmtId="3" fontId="0" fillId="0" borderId="15" xfId="0" applyNumberFormat="1" applyBorder="1" applyAlignment="1">
      <alignment horizontal="right" vertical="center" indent="1"/>
    </xf>
    <xf numFmtId="3" fontId="0" fillId="4" borderId="14" xfId="0" applyNumberFormat="1" applyFill="1" applyBorder="1" applyAlignment="1">
      <alignment horizontal="right" vertical="center" indent="1"/>
    </xf>
    <xf numFmtId="3" fontId="0" fillId="0" borderId="14" xfId="0" applyNumberFormat="1" applyBorder="1" applyAlignment="1">
      <alignment horizontal="right" vertical="center" indent="1"/>
    </xf>
    <xf numFmtId="3" fontId="0" fillId="0" borderId="17" xfId="0" applyNumberFormat="1" applyBorder="1" applyAlignment="1">
      <alignment horizontal="right" vertical="center" indent="1"/>
    </xf>
    <xf numFmtId="3" fontId="20" fillId="4" borderId="19" xfId="0" applyNumberFormat="1" applyFont="1" applyFill="1" applyBorder="1" applyAlignment="1">
      <alignment horizontal="right" vertical="center" indent="1"/>
    </xf>
    <xf numFmtId="3" fontId="1" fillId="0" borderId="18" xfId="10" applyNumberFormat="1" applyFont="1" applyBorder="1" applyAlignment="1">
      <alignment horizontal="right" vertical="center" indent="1"/>
    </xf>
    <xf numFmtId="3" fontId="1" fillId="0" borderId="14" xfId="10" applyNumberFormat="1" applyFont="1" applyBorder="1" applyAlignment="1">
      <alignment horizontal="right" vertical="center" indent="1"/>
    </xf>
    <xf numFmtId="3" fontId="1" fillId="0" borderId="16" xfId="10" applyNumberFormat="1" applyFont="1" applyBorder="1" applyAlignment="1">
      <alignment horizontal="right" vertical="center" indent="1"/>
    </xf>
    <xf numFmtId="3" fontId="20" fillId="4" borderId="11" xfId="10" applyNumberFormat="1" applyFont="1" applyFill="1" applyBorder="1" applyAlignment="1">
      <alignment horizontal="right" vertical="center" indent="1"/>
    </xf>
    <xf numFmtId="3" fontId="20" fillId="4" borderId="19" xfId="19" applyNumberFormat="1" applyFont="1" applyFill="1" applyBorder="1" applyAlignment="1">
      <alignment horizontal="right" vertical="center" indent="1"/>
    </xf>
    <xf numFmtId="3" fontId="1" fillId="3" borderId="15" xfId="19" applyNumberFormat="1" applyFont="1" applyFill="1" applyBorder="1" applyAlignment="1">
      <alignment horizontal="right" vertical="center" indent="1"/>
    </xf>
    <xf numFmtId="3" fontId="1" fillId="4" borderId="14" xfId="19" applyNumberFormat="1" applyFont="1" applyFill="1" applyBorder="1" applyAlignment="1">
      <alignment horizontal="right" vertical="center" indent="1"/>
    </xf>
    <xf numFmtId="3" fontId="1" fillId="3" borderId="14" xfId="19" applyNumberFormat="1" applyFont="1" applyFill="1" applyBorder="1" applyAlignment="1">
      <alignment horizontal="right" vertical="center" indent="1"/>
    </xf>
    <xf numFmtId="3" fontId="1" fillId="4" borderId="17" xfId="19" applyNumberFormat="1" applyFont="1" applyFill="1" applyBorder="1" applyAlignment="1">
      <alignment horizontal="right" vertical="center" indent="1"/>
    </xf>
    <xf numFmtId="3" fontId="20" fillId="0" borderId="14" xfId="19" applyNumberFormat="1" applyFont="1" applyFill="1" applyBorder="1" applyAlignment="1">
      <alignment horizontal="right" vertical="center" indent="1"/>
    </xf>
    <xf numFmtId="3" fontId="1" fillId="3" borderId="15" xfId="20" applyNumberFormat="1" applyFont="1" applyFill="1" applyBorder="1" applyAlignment="1">
      <alignment horizontal="right" vertical="center" indent="1"/>
    </xf>
    <xf numFmtId="3" fontId="1" fillId="3" borderId="14" xfId="20" applyNumberFormat="1" applyFont="1" applyFill="1" applyBorder="1" applyAlignment="1">
      <alignment horizontal="right" vertical="center" indent="1"/>
    </xf>
    <xf numFmtId="3" fontId="1" fillId="4" borderId="14" xfId="20" applyNumberFormat="1" applyFont="1" applyFill="1" applyBorder="1" applyAlignment="1">
      <alignment horizontal="right" vertical="center" indent="1"/>
    </xf>
    <xf numFmtId="3" fontId="1" fillId="3" borderId="17" xfId="20" applyNumberFormat="1" applyFont="1" applyFill="1" applyBorder="1" applyAlignment="1">
      <alignment horizontal="right" vertical="center" indent="1"/>
    </xf>
    <xf numFmtId="3" fontId="1" fillId="3" borderId="16" xfId="20" applyNumberFormat="1" applyFont="1" applyFill="1" applyBorder="1" applyAlignment="1">
      <alignment horizontal="right" vertical="center" indent="1"/>
    </xf>
    <xf numFmtId="3" fontId="1" fillId="3" borderId="15" xfId="12" applyNumberFormat="1" applyFont="1" applyFill="1" applyBorder="1" applyAlignment="1">
      <alignment horizontal="right" vertical="center" indent="1"/>
    </xf>
    <xf numFmtId="3" fontId="1" fillId="3" borderId="14" xfId="12" applyNumberFormat="1" applyFont="1" applyFill="1" applyBorder="1" applyAlignment="1">
      <alignment horizontal="right" vertical="center" indent="1"/>
    </xf>
    <xf numFmtId="3" fontId="1" fillId="4" borderId="14" xfId="12" applyNumberFormat="1" applyFont="1" applyFill="1" applyBorder="1" applyAlignment="1">
      <alignment horizontal="right" vertical="center" indent="1"/>
    </xf>
    <xf numFmtId="3" fontId="1" fillId="4" borderId="17" xfId="12" applyNumberFormat="1" applyFont="1" applyFill="1" applyBorder="1" applyAlignment="1">
      <alignment horizontal="right" vertical="center" indent="1"/>
    </xf>
    <xf numFmtId="3" fontId="20" fillId="3" borderId="18" xfId="12" applyNumberFormat="1" applyFont="1" applyFill="1" applyBorder="1" applyAlignment="1">
      <alignment horizontal="right" vertical="center" indent="1"/>
    </xf>
    <xf numFmtId="3" fontId="20" fillId="3" borderId="14" xfId="12" applyNumberFormat="1" applyFont="1" applyFill="1" applyBorder="1" applyAlignment="1">
      <alignment horizontal="right" vertical="center" indent="1"/>
    </xf>
    <xf numFmtId="3" fontId="20" fillId="3" borderId="16" xfId="12" applyNumberFormat="1" applyFont="1" applyFill="1" applyBorder="1" applyAlignment="1">
      <alignment horizontal="right" vertical="center" indent="1"/>
    </xf>
    <xf numFmtId="0" fontId="20" fillId="0" borderId="0" xfId="10" applyFont="1" applyBorder="1" applyAlignment="1">
      <alignment horizontal="center" vertical="center" readingOrder="2"/>
    </xf>
    <xf numFmtId="0" fontId="5" fillId="0" borderId="0" xfId="10" applyFont="1" applyAlignment="1">
      <alignment horizontal="left" vertical="center"/>
    </xf>
    <xf numFmtId="0" fontId="20" fillId="0" borderId="0" xfId="10" applyFont="1" applyBorder="1"/>
    <xf numFmtId="3" fontId="20" fillId="4" borderId="17" xfId="21" applyNumberFormat="1" applyFont="1" applyFill="1" applyBorder="1" applyAlignment="1">
      <alignment horizontal="right" vertical="center" indent="1"/>
    </xf>
    <xf numFmtId="3" fontId="20" fillId="3" borderId="16" xfId="21" applyNumberFormat="1" applyFont="1" applyFill="1" applyBorder="1" applyAlignment="1">
      <alignment horizontal="right" vertical="center" indent="1"/>
    </xf>
    <xf numFmtId="0" fontId="20" fillId="0" borderId="0" xfId="10" applyFont="1" applyBorder="1" applyAlignment="1">
      <alignment vertical="center" readingOrder="2"/>
    </xf>
    <xf numFmtId="0" fontId="20" fillId="4" borderId="25" xfId="0" applyFont="1" applyFill="1" applyBorder="1" applyAlignment="1">
      <alignment horizontal="center" vertical="center" readingOrder="2"/>
    </xf>
    <xf numFmtId="0" fontId="5" fillId="0" borderId="0" xfId="0" applyFont="1" applyAlignment="1">
      <alignment horizontal="right" vertical="top" wrapText="1" indent="2"/>
    </xf>
    <xf numFmtId="0" fontId="5" fillId="0" borderId="0" xfId="0" applyFont="1" applyAlignment="1">
      <alignment horizontal="right" vertical="top" indent="2"/>
    </xf>
    <xf numFmtId="0" fontId="5" fillId="0" borderId="0" xfId="0" applyFont="1" applyAlignment="1">
      <alignment horizontal="right" vertical="center" indent="2" readingOrder="2"/>
    </xf>
    <xf numFmtId="0" fontId="1" fillId="0" borderId="0" xfId="10" applyFont="1" applyAlignment="1">
      <alignment vertical="center" wrapText="1"/>
    </xf>
    <xf numFmtId="3" fontId="1" fillId="4" borderId="14" xfId="21" applyNumberFormat="1" applyFont="1" applyFill="1" applyBorder="1" applyAlignment="1">
      <alignment horizontal="center" vertical="center"/>
    </xf>
    <xf numFmtId="3" fontId="1" fillId="4" borderId="14" xfId="10" applyNumberFormat="1" applyFont="1" applyFill="1" applyBorder="1" applyAlignment="1">
      <alignment horizontal="center"/>
    </xf>
    <xf numFmtId="3" fontId="20" fillId="4" borderId="19" xfId="21" applyNumberFormat="1" applyFont="1" applyFill="1" applyBorder="1" applyAlignment="1">
      <alignment horizontal="center" vertical="center"/>
    </xf>
    <xf numFmtId="3" fontId="20" fillId="4" borderId="52" xfId="21" applyNumberFormat="1" applyFont="1" applyFill="1" applyBorder="1" applyAlignment="1">
      <alignment horizontal="center" vertical="center"/>
    </xf>
    <xf numFmtId="0" fontId="20" fillId="3" borderId="28" xfId="20" applyFont="1" applyFill="1" applyBorder="1" applyAlignment="1">
      <alignment horizontal="right" vertical="center" wrapText="1" indent="2" readingOrder="2"/>
    </xf>
    <xf numFmtId="0" fontId="20" fillId="4" borderId="28" xfId="20" applyFont="1" applyFill="1" applyBorder="1" applyAlignment="1">
      <alignment horizontal="right" vertical="center" wrapText="1" indent="2" readingOrder="2"/>
    </xf>
    <xf numFmtId="0" fontId="18" fillId="3" borderId="27" xfId="22" applyFont="1" applyFill="1" applyBorder="1" applyAlignment="1">
      <alignment horizontal="left" vertical="center" wrapText="1" indent="2"/>
    </xf>
    <xf numFmtId="0" fontId="18" fillId="4" borderId="27" xfId="22" applyFont="1" applyFill="1" applyBorder="1" applyAlignment="1">
      <alignment horizontal="left" vertical="center" wrapText="1" indent="2"/>
    </xf>
    <xf numFmtId="0" fontId="20" fillId="4" borderId="80" xfId="20" applyFont="1" applyFill="1" applyBorder="1" applyAlignment="1">
      <alignment horizontal="right" vertical="center" wrapText="1" indent="2" readingOrder="2"/>
    </xf>
    <xf numFmtId="0" fontId="18" fillId="4" borderId="81" xfId="22" applyFont="1" applyFill="1" applyBorder="1" applyAlignment="1">
      <alignment horizontal="left" vertical="center" wrapText="1" indent="2"/>
    </xf>
    <xf numFmtId="0" fontId="20" fillId="0" borderId="14" xfId="20" applyFont="1" applyFill="1" applyBorder="1">
      <alignment horizontal="right" vertical="center" wrapText="1" indent="1" readingOrder="2"/>
    </xf>
    <xf numFmtId="3" fontId="1" fillId="0" borderId="14" xfId="21" applyNumberFormat="1" applyFont="1" applyFill="1" applyBorder="1" applyAlignment="1">
      <alignment horizontal="center" vertical="center"/>
    </xf>
    <xf numFmtId="0" fontId="18" fillId="0" borderId="14" xfId="22" applyFont="1" applyFill="1" applyBorder="1" applyAlignment="1">
      <alignment horizontal="left" vertical="center" wrapText="1"/>
    </xf>
    <xf numFmtId="0" fontId="18" fillId="0" borderId="14" xfId="22" applyFont="1" applyFill="1" applyBorder="1">
      <alignment horizontal="left" vertical="center" wrapText="1" indent="1"/>
    </xf>
    <xf numFmtId="3" fontId="1" fillId="0" borderId="14" xfId="10" applyNumberFormat="1" applyFont="1" applyFill="1" applyBorder="1" applyAlignment="1">
      <alignment horizontal="center"/>
    </xf>
    <xf numFmtId="0" fontId="18" fillId="0" borderId="14" xfId="10" applyFont="1" applyFill="1" applyBorder="1" applyAlignment="1">
      <alignment horizontal="left"/>
    </xf>
    <xf numFmtId="0" fontId="20" fillId="0" borderId="17" xfId="20" applyFont="1" applyFill="1" applyBorder="1">
      <alignment horizontal="right" vertical="center" wrapText="1" indent="1" readingOrder="2"/>
    </xf>
    <xf numFmtId="3" fontId="1" fillId="0" borderId="17" xfId="21" applyNumberFormat="1" applyFont="1" applyFill="1" applyBorder="1" applyAlignment="1">
      <alignment horizontal="center" vertical="center"/>
    </xf>
    <xf numFmtId="3" fontId="1" fillId="0" borderId="17" xfId="10" applyNumberFormat="1" applyFont="1" applyFill="1" applyBorder="1" applyAlignment="1">
      <alignment horizontal="center"/>
    </xf>
    <xf numFmtId="0" fontId="18" fillId="0" borderId="17" xfId="22" applyFont="1" applyFill="1" applyBorder="1" applyAlignment="1">
      <alignment horizontal="left" vertical="center" wrapText="1"/>
    </xf>
    <xf numFmtId="0" fontId="18" fillId="0" borderId="17" xfId="22" applyFont="1" applyFill="1" applyBorder="1">
      <alignment horizontal="left" vertical="center" wrapText="1" indent="1"/>
    </xf>
    <xf numFmtId="0" fontId="20" fillId="4" borderId="25" xfId="0" applyFont="1" applyFill="1" applyBorder="1" applyAlignment="1">
      <alignment horizontal="center"/>
    </xf>
    <xf numFmtId="0" fontId="20" fillId="4" borderId="82" xfId="0" applyFont="1" applyFill="1" applyBorder="1" applyAlignment="1">
      <alignment horizontal="center"/>
    </xf>
    <xf numFmtId="3" fontId="20" fillId="8" borderId="15" xfId="21" applyNumberFormat="1" applyFont="1" applyFill="1" applyBorder="1" applyAlignment="1">
      <alignment horizontal="center" vertical="center"/>
    </xf>
    <xf numFmtId="0" fontId="18" fillId="4" borderId="20" xfId="0" applyFont="1" applyFill="1" applyBorder="1" applyAlignment="1">
      <alignment horizontal="center" vertical="top"/>
    </xf>
    <xf numFmtId="0" fontId="18" fillId="4" borderId="85" xfId="0" applyFont="1" applyFill="1" applyBorder="1" applyAlignment="1">
      <alignment horizontal="center" vertical="top"/>
    </xf>
    <xf numFmtId="3" fontId="20" fillId="8" borderId="18" xfId="21" applyNumberFormat="1" applyFont="1" applyFill="1" applyBorder="1" applyAlignment="1">
      <alignment horizontal="center" vertical="center"/>
    </xf>
    <xf numFmtId="3" fontId="6" fillId="3" borderId="19" xfId="18" applyNumberFormat="1" applyFont="1" applyFill="1" applyBorder="1" applyAlignment="1">
      <alignment horizontal="right" vertical="center" indent="1"/>
    </xf>
    <xf numFmtId="0" fontId="39" fillId="0" borderId="0" xfId="0" applyFont="1" applyAlignment="1">
      <alignment horizontal="center" vertical="center"/>
    </xf>
    <xf numFmtId="0" fontId="56" fillId="0" borderId="0" xfId="0" applyFont="1" applyAlignment="1">
      <alignment horizontal="center" vertical="center"/>
    </xf>
    <xf numFmtId="0" fontId="20" fillId="3" borderId="15" xfId="20" applyFont="1" applyFill="1" applyBorder="1" applyAlignment="1">
      <alignment horizontal="right" vertical="center" wrapText="1" indent="2" readingOrder="2"/>
    </xf>
    <xf numFmtId="0" fontId="18" fillId="3" borderId="15" xfId="22" applyFont="1" applyFill="1" applyBorder="1" applyAlignment="1">
      <alignment horizontal="left" vertical="center" wrapText="1" indent="2"/>
    </xf>
    <xf numFmtId="0" fontId="20" fillId="2" borderId="10" xfId="6" applyFont="1" applyBorder="1" applyAlignment="1">
      <alignment horizontal="center" vertical="center" wrapText="1"/>
    </xf>
    <xf numFmtId="0" fontId="20" fillId="2" borderId="7" xfId="6" applyFont="1" applyBorder="1" applyAlignment="1">
      <alignment horizontal="center" vertical="center" wrapText="1"/>
    </xf>
    <xf numFmtId="0" fontId="20" fillId="4" borderId="14" xfId="20" applyFont="1" applyFill="1" applyBorder="1" applyAlignment="1">
      <alignment horizontal="center" vertical="center" wrapText="1" readingOrder="2"/>
    </xf>
    <xf numFmtId="0" fontId="20" fillId="4" borderId="17" xfId="20" applyFont="1" applyFill="1" applyBorder="1" applyAlignment="1">
      <alignment horizontal="center" vertical="center" wrapText="1" readingOrder="2"/>
    </xf>
    <xf numFmtId="0" fontId="20" fillId="4" borderId="19" xfId="6" applyFont="1" applyFill="1" applyBorder="1" applyAlignment="1">
      <alignment horizontal="center" vertical="center" wrapText="1"/>
    </xf>
    <xf numFmtId="0" fontId="22" fillId="3" borderId="18" xfId="22" applyFont="1" applyFill="1" applyBorder="1" applyAlignment="1">
      <alignment horizontal="center" vertical="center" wrapText="1"/>
    </xf>
    <xf numFmtId="0" fontId="22" fillId="3" borderId="14" xfId="22" applyFont="1" applyFill="1" applyBorder="1" applyAlignment="1">
      <alignment horizontal="center" vertical="center" wrapText="1"/>
    </xf>
    <xf numFmtId="0" fontId="22" fillId="3" borderId="16" xfId="22" applyFont="1" applyFill="1" applyBorder="1" applyAlignment="1">
      <alignment horizontal="center" vertical="center" wrapText="1"/>
    </xf>
    <xf numFmtId="0" fontId="18" fillId="4" borderId="14" xfId="22" applyFont="1" applyFill="1" applyBorder="1" applyAlignment="1">
      <alignment horizontal="center" vertical="center" wrapText="1"/>
    </xf>
    <xf numFmtId="0" fontId="18" fillId="4" borderId="17" xfId="22" applyFont="1" applyFill="1" applyBorder="1" applyAlignment="1">
      <alignment horizontal="center" vertical="center" wrapText="1"/>
    </xf>
    <xf numFmtId="0" fontId="18" fillId="3" borderId="15" xfId="22" applyFont="1" applyFill="1" applyBorder="1" applyAlignment="1">
      <alignment horizontal="center" vertical="center" wrapText="1"/>
    </xf>
    <xf numFmtId="0" fontId="18" fillId="3" borderId="14" xfId="22" applyFont="1" applyFill="1" applyBorder="1" applyAlignment="1">
      <alignment horizontal="center" vertical="center" wrapText="1"/>
    </xf>
    <xf numFmtId="0" fontId="22" fillId="4" borderId="18" xfId="22" applyFont="1" applyFill="1" applyBorder="1" applyAlignment="1">
      <alignment horizontal="center" vertical="center" wrapText="1"/>
    </xf>
    <xf numFmtId="0" fontId="22" fillId="4" borderId="14" xfId="22" applyFont="1" applyFill="1" applyBorder="1" applyAlignment="1">
      <alignment horizontal="center" vertical="center" wrapText="1"/>
    </xf>
    <xf numFmtId="0" fontId="22" fillId="4" borderId="16" xfId="22" applyFont="1" applyFill="1" applyBorder="1" applyAlignment="1">
      <alignment horizontal="center" vertical="center" wrapText="1"/>
    </xf>
    <xf numFmtId="0" fontId="20" fillId="3" borderId="18" xfId="20" applyFont="1" applyFill="1" applyBorder="1" applyAlignment="1">
      <alignment horizontal="center" vertical="center" wrapText="1" readingOrder="2"/>
    </xf>
    <xf numFmtId="0" fontId="20" fillId="3" borderId="14" xfId="20" applyFont="1" applyFill="1" applyBorder="1" applyAlignment="1">
      <alignment horizontal="center" vertical="center" wrapText="1" readingOrder="2"/>
    </xf>
    <xf numFmtId="0" fontId="20" fillId="3" borderId="16" xfId="20" applyFont="1" applyFill="1" applyBorder="1" applyAlignment="1">
      <alignment horizontal="center" vertical="center" wrapText="1" readingOrder="2"/>
    </xf>
    <xf numFmtId="0" fontId="20" fillId="4" borderId="18" xfId="20" applyFont="1" applyFill="1" applyBorder="1" applyAlignment="1">
      <alignment horizontal="center" vertical="center" wrapText="1" readingOrder="2"/>
    </xf>
    <xf numFmtId="0" fontId="20" fillId="4" borderId="16" xfId="20" applyFont="1" applyFill="1" applyBorder="1" applyAlignment="1">
      <alignment horizontal="center" vertical="center" wrapText="1" readingOrder="2"/>
    </xf>
    <xf numFmtId="0" fontId="1" fillId="0" borderId="0" xfId="10" applyFont="1" applyAlignment="1">
      <alignment horizontal="center"/>
    </xf>
    <xf numFmtId="0" fontId="22" fillId="4" borderId="18" xfId="18" applyFont="1" applyFill="1" applyBorder="1" applyAlignment="1">
      <alignment horizontal="center" vertical="center" wrapText="1"/>
    </xf>
    <xf numFmtId="0" fontId="22" fillId="4" borderId="16" xfId="18" applyFont="1" applyFill="1" applyBorder="1" applyAlignment="1">
      <alignment horizontal="center" vertical="center" wrapText="1"/>
    </xf>
    <xf numFmtId="0" fontId="5" fillId="0" borderId="0" xfId="2" applyFont="1" applyAlignment="1">
      <alignment horizontal="center" vertical="center"/>
    </xf>
    <xf numFmtId="0" fontId="20" fillId="3" borderId="15" xfId="20" applyFont="1" applyFill="1" applyBorder="1" applyAlignment="1">
      <alignment horizontal="center" vertical="center" wrapText="1" readingOrder="2"/>
    </xf>
    <xf numFmtId="0" fontId="20" fillId="4" borderId="34" xfId="3" applyFont="1" applyFill="1" applyBorder="1">
      <alignment horizontal="right" vertical="center" wrapText="1"/>
    </xf>
    <xf numFmtId="0" fontId="20" fillId="4" borderId="35" xfId="3" applyFont="1" applyFill="1" applyBorder="1">
      <alignment horizontal="right" vertical="center" wrapText="1"/>
    </xf>
    <xf numFmtId="0" fontId="20" fillId="4" borderId="52" xfId="6" applyFont="1" applyFill="1" applyBorder="1" applyAlignment="1">
      <alignment horizontal="center" vertical="center" wrapText="1"/>
    </xf>
    <xf numFmtId="0" fontId="20" fillId="4" borderId="53" xfId="6" applyFont="1" applyFill="1" applyBorder="1" applyAlignment="1">
      <alignment horizontal="center" vertical="center" wrapText="1"/>
    </xf>
    <xf numFmtId="0" fontId="39" fillId="0" borderId="0" xfId="1" applyFont="1" applyAlignment="1">
      <alignment horizontal="center" vertical="center"/>
    </xf>
    <xf numFmtId="1" fontId="22" fillId="4" borderId="36" xfId="4" applyFont="1" applyFill="1" applyBorder="1">
      <alignment horizontal="left" vertical="center" wrapText="1"/>
    </xf>
    <xf numFmtId="1" fontId="22" fillId="4" borderId="37" xfId="4" applyFont="1" applyFill="1" applyBorder="1">
      <alignment horizontal="left" vertical="center" wrapText="1"/>
    </xf>
    <xf numFmtId="0" fontId="39" fillId="0" borderId="0" xfId="1" applyFont="1" applyAlignment="1">
      <alignment horizontal="center" vertical="center" readingOrder="2"/>
    </xf>
    <xf numFmtId="0" fontId="20" fillId="4" borderId="18" xfId="18" applyFont="1" applyFill="1" applyBorder="1" applyAlignment="1">
      <alignment horizontal="center" vertical="center" wrapText="1"/>
    </xf>
    <xf numFmtId="0" fontId="20" fillId="4" borderId="16" xfId="18" applyFont="1" applyFill="1" applyBorder="1" applyAlignment="1">
      <alignment horizontal="center" vertical="center" wrapText="1"/>
    </xf>
    <xf numFmtId="0" fontId="20" fillId="3" borderId="14" xfId="10" applyFont="1" applyFill="1" applyBorder="1" applyAlignment="1">
      <alignment horizontal="center" vertical="center"/>
    </xf>
    <xf numFmtId="0" fontId="20" fillId="3" borderId="18" xfId="10" applyFont="1" applyFill="1" applyBorder="1" applyAlignment="1">
      <alignment horizontal="center" vertical="center"/>
    </xf>
    <xf numFmtId="0" fontId="20" fillId="3" borderId="16" xfId="10" applyFont="1" applyFill="1" applyBorder="1" applyAlignment="1">
      <alignment horizontal="center" vertical="center"/>
    </xf>
    <xf numFmtId="0" fontId="22" fillId="3" borderId="18" xfId="12" applyFont="1" applyFill="1" applyBorder="1" applyAlignment="1">
      <alignment horizontal="center" vertical="center"/>
    </xf>
    <xf numFmtId="0" fontId="22" fillId="3" borderId="14" xfId="12" applyFont="1" applyFill="1" applyBorder="1" applyAlignment="1">
      <alignment horizontal="center" vertical="center"/>
    </xf>
    <xf numFmtId="0" fontId="22" fillId="3" borderId="16" xfId="12" applyFont="1" applyFill="1" applyBorder="1" applyAlignment="1">
      <alignment horizontal="center" vertical="center"/>
    </xf>
    <xf numFmtId="0" fontId="8" fillId="0" borderId="0" xfId="1" applyFont="1" applyAlignment="1">
      <alignment horizontal="center" vertical="center" readingOrder="2"/>
    </xf>
    <xf numFmtId="0" fontId="20" fillId="4" borderId="38" xfId="3" applyFont="1" applyFill="1" applyBorder="1" applyAlignment="1">
      <alignment horizontal="right" vertical="center" wrapText="1" indent="1"/>
    </xf>
    <xf numFmtId="0" fontId="20" fillId="4" borderId="39" xfId="3" applyFont="1" applyFill="1" applyBorder="1" applyAlignment="1">
      <alignment horizontal="right" vertical="center" wrapText="1" indent="1"/>
    </xf>
    <xf numFmtId="0" fontId="20" fillId="4" borderId="14" xfId="10" applyFont="1" applyFill="1" applyBorder="1" applyAlignment="1">
      <alignment horizontal="center" vertical="center"/>
    </xf>
    <xf numFmtId="0" fontId="20" fillId="3" borderId="14" xfId="10" applyFont="1" applyFill="1" applyBorder="1"/>
    <xf numFmtId="0" fontId="22" fillId="4" borderId="40" xfId="10" applyFont="1" applyFill="1" applyBorder="1" applyAlignment="1">
      <alignment horizontal="left" vertical="center" wrapText="1" indent="1" readingOrder="1"/>
    </xf>
    <xf numFmtId="0" fontId="22" fillId="4" borderId="41" xfId="10" applyFont="1" applyFill="1" applyBorder="1" applyAlignment="1">
      <alignment horizontal="left" vertical="center" wrapText="1" indent="1" readingOrder="1"/>
    </xf>
    <xf numFmtId="0" fontId="5" fillId="0" borderId="0" xfId="10" applyFont="1" applyAlignment="1">
      <alignment horizontal="center"/>
    </xf>
    <xf numFmtId="0" fontId="22" fillId="3" borderId="18" xfId="0" applyFont="1" applyFill="1" applyBorder="1" applyAlignment="1">
      <alignment horizontal="center" vertical="center"/>
    </xf>
    <xf numFmtId="0" fontId="22" fillId="3" borderId="14" xfId="0" applyFont="1" applyFill="1" applyBorder="1" applyAlignment="1">
      <alignment horizontal="center" vertical="center"/>
    </xf>
    <xf numFmtId="0" fontId="22" fillId="3" borderId="16" xfId="0" applyFont="1" applyFill="1" applyBorder="1" applyAlignment="1">
      <alignment horizontal="center" vertical="center"/>
    </xf>
    <xf numFmtId="0" fontId="18" fillId="4" borderId="26" xfId="0" applyFont="1" applyFill="1" applyBorder="1" applyAlignment="1">
      <alignment horizontal="center" vertical="top" wrapText="1" readingOrder="1"/>
    </xf>
    <xf numFmtId="0" fontId="22" fillId="4" borderId="40" xfId="0" applyFont="1" applyFill="1" applyBorder="1" applyAlignment="1">
      <alignment horizontal="left" vertical="center" wrapText="1" indent="1" readingOrder="1"/>
    </xf>
    <xf numFmtId="0" fontId="22" fillId="4" borderId="42" xfId="0" applyFont="1" applyFill="1" applyBorder="1" applyAlignment="1">
      <alignment horizontal="left" vertical="center" wrapText="1" indent="1" readingOrder="1"/>
    </xf>
    <xf numFmtId="0" fontId="22" fillId="4" borderId="41" xfId="0" applyFont="1" applyFill="1" applyBorder="1" applyAlignment="1">
      <alignment horizontal="left" vertical="center" wrapText="1" indent="1" readingOrder="1"/>
    </xf>
    <xf numFmtId="0" fontId="1" fillId="4" borderId="14" xfId="0" applyFont="1" applyFill="1" applyBorder="1"/>
    <xf numFmtId="0" fontId="1" fillId="3" borderId="14" xfId="0" applyFont="1" applyFill="1" applyBorder="1"/>
    <xf numFmtId="0" fontId="20" fillId="4" borderId="43" xfId="3" applyFont="1" applyFill="1" applyBorder="1" applyAlignment="1">
      <alignment horizontal="right" vertical="center" wrapText="1" indent="1"/>
    </xf>
    <xf numFmtId="0" fontId="39" fillId="0" borderId="0" xfId="1" applyFont="1" applyAlignment="1">
      <alignment horizontal="center"/>
    </xf>
    <xf numFmtId="0" fontId="18" fillId="3" borderId="15" xfId="11" applyFont="1" applyFill="1" applyBorder="1" applyAlignment="1">
      <alignment horizontal="center" vertical="center"/>
    </xf>
    <xf numFmtId="0" fontId="18" fillId="3" borderId="14" xfId="11" applyFont="1" applyFill="1" applyBorder="1" applyAlignment="1">
      <alignment horizontal="center" vertical="center"/>
    </xf>
    <xf numFmtId="0" fontId="20" fillId="4" borderId="25" xfId="0" applyFont="1" applyFill="1" applyBorder="1" applyAlignment="1">
      <alignment horizontal="center" wrapText="1" readingOrder="1"/>
    </xf>
    <xf numFmtId="0" fontId="1" fillId="0" borderId="0" xfId="10" applyFont="1" applyBorder="1" applyAlignment="1">
      <alignment horizontal="center"/>
    </xf>
    <xf numFmtId="0" fontId="1" fillId="0" borderId="0" xfId="10" applyFont="1" applyBorder="1" applyAlignment="1">
      <alignment horizontal="center" vertical="center" wrapText="1"/>
    </xf>
    <xf numFmtId="0" fontId="20" fillId="8" borderId="27" xfId="20" applyFont="1" applyFill="1" applyBorder="1" applyAlignment="1">
      <alignment horizontal="right" vertical="center" wrapText="1" readingOrder="2"/>
    </xf>
    <xf numFmtId="0" fontId="20" fillId="8" borderId="28" xfId="20" applyFont="1" applyFill="1" applyBorder="1" applyAlignment="1">
      <alignment horizontal="right" vertical="center" wrapText="1" readingOrder="2"/>
    </xf>
    <xf numFmtId="0" fontId="18" fillId="8" borderId="27" xfId="22" applyFont="1" applyFill="1" applyBorder="1" applyAlignment="1">
      <alignment horizontal="left" vertical="center" wrapText="1"/>
    </xf>
    <xf numFmtId="0" fontId="18" fillId="8" borderId="28" xfId="22" applyFont="1" applyFill="1" applyBorder="1" applyAlignment="1">
      <alignment horizontal="left" vertical="center" wrapText="1"/>
    </xf>
    <xf numFmtId="0" fontId="20" fillId="8" borderId="54" xfId="20" applyFont="1" applyFill="1" applyBorder="1" applyAlignment="1">
      <alignment horizontal="right" vertical="center" wrapText="1" readingOrder="2"/>
    </xf>
    <xf numFmtId="0" fontId="20" fillId="8" borderId="55" xfId="20" applyFont="1" applyFill="1" applyBorder="1" applyAlignment="1">
      <alignment horizontal="right" vertical="center" wrapText="1" readingOrder="2"/>
    </xf>
    <xf numFmtId="0" fontId="18" fillId="8" borderId="54" xfId="22" applyFont="1" applyFill="1" applyBorder="1" applyAlignment="1">
      <alignment horizontal="left" vertical="center" wrapText="1"/>
    </xf>
    <xf numFmtId="0" fontId="18" fillId="8" borderId="55" xfId="22" applyFont="1" applyFill="1" applyBorder="1" applyAlignment="1">
      <alignment horizontal="left" vertical="center" wrapText="1"/>
    </xf>
    <xf numFmtId="0" fontId="18" fillId="4" borderId="22" xfId="0" applyFont="1" applyFill="1" applyBorder="1" applyAlignment="1">
      <alignment horizontal="center" vertical="top"/>
    </xf>
    <xf numFmtId="0" fontId="18" fillId="4" borderId="23" xfId="0" applyFont="1" applyFill="1" applyBorder="1" applyAlignment="1">
      <alignment horizontal="center" vertical="top"/>
    </xf>
    <xf numFmtId="0" fontId="20" fillId="4" borderId="21" xfId="0" applyFont="1" applyFill="1" applyBorder="1" applyAlignment="1">
      <alignment horizontal="center"/>
    </xf>
    <xf numFmtId="0" fontId="20" fillId="4" borderId="24" xfId="0" applyFont="1" applyFill="1" applyBorder="1" applyAlignment="1">
      <alignment horizontal="center"/>
    </xf>
    <xf numFmtId="0" fontId="22" fillId="4" borderId="52" xfId="18" applyFont="1" applyFill="1" applyBorder="1" applyAlignment="1">
      <alignment horizontal="center" vertical="center"/>
    </xf>
    <xf numFmtId="0" fontId="22" fillId="4" borderId="53" xfId="18" applyFont="1" applyFill="1" applyBorder="1" applyAlignment="1">
      <alignment horizontal="center" vertical="center"/>
    </xf>
    <xf numFmtId="0" fontId="20" fillId="4" borderId="21" xfId="3" applyFont="1" applyFill="1" applyBorder="1" applyAlignment="1">
      <alignment horizontal="center" vertical="center" wrapText="1"/>
    </xf>
    <xf numFmtId="0" fontId="20" fillId="4" borderId="24" xfId="3" applyFont="1" applyFill="1" applyBorder="1" applyAlignment="1">
      <alignment horizontal="center" vertical="center" wrapText="1"/>
    </xf>
    <xf numFmtId="0" fontId="20" fillId="4" borderId="77" xfId="3" applyFont="1" applyFill="1" applyBorder="1" applyAlignment="1">
      <alignment horizontal="center" vertical="center" wrapText="1"/>
    </xf>
    <xf numFmtId="0" fontId="20" fillId="4" borderId="78" xfId="3" applyFont="1" applyFill="1" applyBorder="1" applyAlignment="1">
      <alignment horizontal="center" vertical="center" wrapText="1"/>
    </xf>
    <xf numFmtId="0" fontId="20" fillId="4" borderId="21" xfId="0" applyFont="1" applyFill="1" applyBorder="1" applyAlignment="1">
      <alignment horizontal="center" wrapText="1" readingOrder="1"/>
    </xf>
    <xf numFmtId="0" fontId="20" fillId="4" borderId="76" xfId="0" applyFont="1" applyFill="1" applyBorder="1" applyAlignment="1">
      <alignment horizontal="center" wrapText="1" readingOrder="1"/>
    </xf>
    <xf numFmtId="0" fontId="20" fillId="4" borderId="24" xfId="0" applyFont="1" applyFill="1" applyBorder="1" applyAlignment="1">
      <alignment horizontal="center" wrapText="1" readingOrder="1"/>
    </xf>
    <xf numFmtId="0" fontId="18" fillId="4" borderId="22" xfId="0" applyFont="1" applyFill="1" applyBorder="1" applyAlignment="1">
      <alignment horizontal="center" vertical="top" wrapText="1" readingOrder="1"/>
    </xf>
    <xf numFmtId="0" fontId="18" fillId="4" borderId="79" xfId="0" applyFont="1" applyFill="1" applyBorder="1" applyAlignment="1">
      <alignment horizontal="center" vertical="top" wrapText="1" readingOrder="1"/>
    </xf>
    <xf numFmtId="0" fontId="18" fillId="4" borderId="23" xfId="0" applyFont="1" applyFill="1" applyBorder="1" applyAlignment="1">
      <alignment horizontal="center" vertical="top" wrapText="1" readingOrder="1"/>
    </xf>
    <xf numFmtId="0" fontId="20" fillId="4" borderId="52" xfId="18" applyFont="1" applyFill="1" applyBorder="1" applyAlignment="1">
      <alignment horizontal="center" vertical="center"/>
    </xf>
    <xf numFmtId="0" fontId="20" fillId="4" borderId="53" xfId="18" applyFont="1" applyFill="1" applyBorder="1" applyAlignment="1">
      <alignment horizontal="center" vertical="center"/>
    </xf>
    <xf numFmtId="0" fontId="22" fillId="4" borderId="76" xfId="0" applyFont="1" applyFill="1" applyBorder="1" applyAlignment="1">
      <alignment horizontal="center" vertical="center" wrapText="1" readingOrder="1"/>
    </xf>
    <xf numFmtId="0" fontId="22" fillId="4" borderId="0" xfId="0" applyFont="1" applyFill="1" applyBorder="1" applyAlignment="1">
      <alignment horizontal="center" vertical="center" wrapText="1" readingOrder="1"/>
    </xf>
    <xf numFmtId="0" fontId="20" fillId="4" borderId="21" xfId="0" applyFont="1" applyFill="1" applyBorder="1" applyAlignment="1">
      <alignment horizontal="center" vertical="center" wrapText="1" readingOrder="1"/>
    </xf>
    <xf numFmtId="0" fontId="20" fillId="4" borderId="76" xfId="0" applyFont="1" applyFill="1" applyBorder="1" applyAlignment="1">
      <alignment horizontal="center" vertical="center" wrapText="1" readingOrder="1"/>
    </xf>
    <xf numFmtId="0" fontId="20" fillId="4" borderId="83" xfId="0" applyFont="1" applyFill="1" applyBorder="1" applyAlignment="1">
      <alignment horizontal="center" vertical="center" wrapText="1" readingOrder="1"/>
    </xf>
    <xf numFmtId="0" fontId="20" fillId="4" borderId="77" xfId="0" applyFont="1" applyFill="1" applyBorder="1" applyAlignment="1">
      <alignment horizontal="center" vertical="center" wrapText="1" readingOrder="1"/>
    </xf>
    <xf numFmtId="0" fontId="20" fillId="4" borderId="0" xfId="0" applyFont="1" applyFill="1" applyBorder="1" applyAlignment="1">
      <alignment horizontal="center" vertical="center" wrapText="1" readingOrder="1"/>
    </xf>
    <xf numFmtId="0" fontId="20" fillId="4" borderId="84" xfId="0" applyFont="1" applyFill="1" applyBorder="1" applyAlignment="1">
      <alignment horizontal="center" vertical="center" wrapText="1" readingOrder="1"/>
    </xf>
    <xf numFmtId="0" fontId="20" fillId="4" borderId="25" xfId="0" applyFont="1" applyFill="1" applyBorder="1" applyAlignment="1">
      <alignment horizontal="center" vertical="center" wrapText="1" readingOrder="1"/>
    </xf>
    <xf numFmtId="0" fontId="20" fillId="4" borderId="44" xfId="3" applyFont="1" applyFill="1" applyBorder="1">
      <alignment horizontal="right" vertical="center" wrapText="1"/>
    </xf>
    <xf numFmtId="0" fontId="20" fillId="4" borderId="45" xfId="3" applyFont="1" applyFill="1" applyBorder="1">
      <alignment horizontal="right" vertical="center" wrapText="1"/>
    </xf>
    <xf numFmtId="0" fontId="20" fillId="4" borderId="46" xfId="3" applyFont="1" applyFill="1" applyBorder="1">
      <alignment horizontal="right" vertical="center" wrapText="1"/>
    </xf>
    <xf numFmtId="1" fontId="22" fillId="4" borderId="47" xfId="4" applyFont="1" applyFill="1" applyBorder="1" applyAlignment="1">
      <alignment horizontal="left" vertical="center" wrapText="1"/>
    </xf>
    <xf numFmtId="1" fontId="22" fillId="4" borderId="48" xfId="4" applyFont="1" applyFill="1" applyBorder="1" applyAlignment="1">
      <alignment horizontal="left" vertical="center" wrapText="1"/>
    </xf>
    <xf numFmtId="1" fontId="22" fillId="4" borderId="49" xfId="4" applyFont="1" applyFill="1" applyBorder="1" applyAlignment="1">
      <alignment horizontal="left" vertical="center" wrapText="1"/>
    </xf>
    <xf numFmtId="0" fontId="20" fillId="0" borderId="0" xfId="12" applyFont="1" applyBorder="1" applyAlignment="1">
      <alignment horizontal="right" readingOrder="2"/>
    </xf>
    <xf numFmtId="0" fontId="22" fillId="0" borderId="0" xfId="12" applyFont="1" applyBorder="1" applyAlignment="1">
      <alignment horizontal="left"/>
    </xf>
    <xf numFmtId="0" fontId="20" fillId="3" borderId="18" xfId="12" applyFont="1" applyFill="1" applyBorder="1" applyAlignment="1">
      <alignment horizontal="center" vertical="center"/>
    </xf>
    <xf numFmtId="0" fontId="20" fillId="3" borderId="14" xfId="12" applyFont="1" applyFill="1" applyBorder="1" applyAlignment="1">
      <alignment horizontal="center" vertical="center"/>
    </xf>
    <xf numFmtId="0" fontId="20" fillId="3" borderId="16" xfId="12" applyFont="1" applyFill="1" applyBorder="1" applyAlignment="1">
      <alignment horizontal="center" vertical="center"/>
    </xf>
    <xf numFmtId="0" fontId="20" fillId="3" borderId="15" xfId="12" applyFont="1" applyFill="1" applyBorder="1" applyAlignment="1">
      <alignment horizontal="center" vertical="center"/>
    </xf>
    <xf numFmtId="0" fontId="20" fillId="4" borderId="14" xfId="12" applyFont="1" applyFill="1" applyBorder="1" applyAlignment="1">
      <alignment horizontal="center" vertical="center"/>
    </xf>
    <xf numFmtId="0" fontId="18" fillId="4" borderId="14" xfId="12" applyFont="1" applyFill="1" applyBorder="1" applyAlignment="1">
      <alignment horizontal="center" vertical="center"/>
    </xf>
    <xf numFmtId="0" fontId="18" fillId="4" borderId="17" xfId="12" applyFont="1" applyFill="1" applyBorder="1" applyAlignment="1">
      <alignment horizontal="center" vertical="center"/>
    </xf>
    <xf numFmtId="0" fontId="18" fillId="3" borderId="15" xfId="12" applyFont="1" applyFill="1" applyBorder="1" applyAlignment="1">
      <alignment horizontal="center" vertical="center"/>
    </xf>
    <xf numFmtId="0" fontId="18" fillId="3" borderId="14" xfId="12" applyFont="1" applyFill="1" applyBorder="1" applyAlignment="1">
      <alignment horizontal="center" vertical="center"/>
    </xf>
    <xf numFmtId="0" fontId="20" fillId="4" borderId="17" xfId="12" applyFont="1" applyFill="1" applyBorder="1" applyAlignment="1">
      <alignment horizontal="center" vertical="center"/>
    </xf>
    <xf numFmtId="0" fontId="20" fillId="0" borderId="0" xfId="14" applyFont="1" applyAlignment="1">
      <alignment horizontal="right" vertical="center" readingOrder="2"/>
    </xf>
    <xf numFmtId="0" fontId="20" fillId="4" borderId="18" xfId="12" applyFont="1" applyFill="1" applyBorder="1" applyAlignment="1">
      <alignment horizontal="center" vertical="center" wrapText="1"/>
    </xf>
    <xf numFmtId="0" fontId="20" fillId="4" borderId="16" xfId="12" applyFont="1" applyFill="1" applyBorder="1" applyAlignment="1">
      <alignment horizontal="center" vertical="center" wrapText="1"/>
    </xf>
    <xf numFmtId="0" fontId="18" fillId="4" borderId="18" xfId="12" applyFont="1" applyFill="1" applyBorder="1" applyAlignment="1">
      <alignment horizontal="center" vertical="center"/>
    </xf>
    <xf numFmtId="0" fontId="18" fillId="4" borderId="16" xfId="12" applyFont="1" applyFill="1" applyBorder="1" applyAlignment="1">
      <alignment horizontal="center" vertical="center"/>
    </xf>
    <xf numFmtId="0" fontId="20" fillId="4" borderId="18" xfId="12" applyFont="1" applyFill="1" applyBorder="1" applyAlignment="1">
      <alignment horizontal="center" vertical="center"/>
    </xf>
    <xf numFmtId="0" fontId="20" fillId="4" borderId="16" xfId="12" applyFont="1" applyFill="1" applyBorder="1" applyAlignment="1">
      <alignment horizontal="center" vertical="center"/>
    </xf>
    <xf numFmtId="0" fontId="5" fillId="0" borderId="0" xfId="2" applyFont="1" applyAlignment="1">
      <alignment horizontal="center" vertical="center" wrapText="1"/>
    </xf>
    <xf numFmtId="0" fontId="20" fillId="3" borderId="15" xfId="18" applyFont="1" applyFill="1" applyBorder="1" applyAlignment="1">
      <alignment horizontal="right" vertical="center" indent="1"/>
    </xf>
    <xf numFmtId="0" fontId="20" fillId="3" borderId="16" xfId="18" applyFont="1" applyFill="1" applyBorder="1" applyAlignment="1">
      <alignment horizontal="right" vertical="center" indent="1"/>
    </xf>
    <xf numFmtId="0" fontId="20" fillId="3" borderId="18" xfId="18" applyFont="1" applyFill="1" applyBorder="1" applyAlignment="1">
      <alignment horizontal="right" vertical="center" indent="1"/>
    </xf>
    <xf numFmtId="0" fontId="20" fillId="3" borderId="17" xfId="18" applyFont="1" applyFill="1" applyBorder="1" applyAlignment="1">
      <alignment horizontal="right" vertical="center" indent="1"/>
    </xf>
    <xf numFmtId="0" fontId="18" fillId="4" borderId="17" xfId="22" applyFont="1" applyFill="1" applyBorder="1" applyAlignment="1">
      <alignment horizontal="left" vertical="center" wrapText="1" indent="1"/>
    </xf>
    <xf numFmtId="0" fontId="18" fillId="4" borderId="15" xfId="22" applyFont="1" applyFill="1" applyBorder="1" applyAlignment="1">
      <alignment horizontal="left" vertical="center" wrapText="1" indent="1"/>
    </xf>
    <xf numFmtId="0" fontId="20" fillId="4" borderId="15" xfId="6" applyFont="1" applyFill="1" applyBorder="1">
      <alignment horizontal="center" vertical="center" wrapText="1"/>
    </xf>
    <xf numFmtId="0" fontId="20" fillId="4" borderId="16" xfId="6" applyFont="1" applyFill="1" applyBorder="1">
      <alignment horizontal="center" vertical="center" wrapText="1"/>
    </xf>
    <xf numFmtId="0" fontId="20" fillId="4" borderId="17" xfId="20" applyFont="1" applyFill="1" applyBorder="1" applyAlignment="1">
      <alignment horizontal="right" vertical="center" wrapText="1" indent="1" readingOrder="2"/>
    </xf>
    <xf numFmtId="0" fontId="20" fillId="4" borderId="15" xfId="20" applyFont="1" applyFill="1" applyBorder="1" applyAlignment="1">
      <alignment horizontal="right" vertical="center" wrapText="1" indent="1" readingOrder="2"/>
    </xf>
    <xf numFmtId="0" fontId="22" fillId="3" borderId="15" xfId="18" applyFont="1" applyFill="1" applyBorder="1" applyAlignment="1">
      <alignment horizontal="left" vertical="center" indent="1"/>
    </xf>
    <xf numFmtId="0" fontId="22" fillId="3" borderId="16" xfId="18" applyFont="1" applyFill="1" applyBorder="1" applyAlignment="1">
      <alignment horizontal="left" vertical="center" indent="1"/>
    </xf>
    <xf numFmtId="0" fontId="22" fillId="3" borderId="18" xfId="18" applyFont="1" applyFill="1" applyBorder="1" applyAlignment="1">
      <alignment horizontal="left" vertical="center" indent="1"/>
    </xf>
    <xf numFmtId="0" fontId="20" fillId="4" borderId="18" xfId="6" applyFont="1" applyFill="1" applyBorder="1">
      <alignment horizontal="center" vertical="center" wrapText="1"/>
    </xf>
    <xf numFmtId="0" fontId="22" fillId="4" borderId="16" xfId="6" applyFont="1" applyFill="1" applyBorder="1">
      <alignment horizontal="center" vertical="center" wrapText="1"/>
    </xf>
    <xf numFmtId="1" fontId="22" fillId="4" borderId="51" xfId="4" applyFont="1" applyFill="1" applyBorder="1">
      <alignment horizontal="left" vertical="center" wrapText="1"/>
    </xf>
    <xf numFmtId="0" fontId="22" fillId="3" borderId="18" xfId="18" applyFont="1" applyFill="1" applyBorder="1" applyAlignment="1">
      <alignment horizontal="center" vertical="center"/>
    </xf>
    <xf numFmtId="0" fontId="22" fillId="3" borderId="16" xfId="18" applyFont="1" applyFill="1" applyBorder="1" applyAlignment="1">
      <alignment horizontal="center" vertical="center"/>
    </xf>
    <xf numFmtId="0" fontId="22" fillId="3" borderId="17" xfId="18" applyFont="1" applyFill="1" applyBorder="1" applyAlignment="1">
      <alignment horizontal="left" vertical="center" indent="1"/>
    </xf>
    <xf numFmtId="0" fontId="20" fillId="3" borderId="18" xfId="18" applyFont="1" applyFill="1" applyBorder="1" applyAlignment="1">
      <alignment horizontal="center" vertical="center"/>
    </xf>
    <xf numFmtId="0" fontId="20" fillId="3" borderId="16" xfId="18" applyFont="1" applyFill="1" applyBorder="1" applyAlignment="1">
      <alignment horizontal="center" vertical="center"/>
    </xf>
    <xf numFmtId="0" fontId="20" fillId="4" borderId="18" xfId="6" applyFont="1" applyFill="1" applyBorder="1" applyAlignment="1">
      <alignment horizontal="center" vertical="center" wrapText="1"/>
    </xf>
    <xf numFmtId="0" fontId="20" fillId="4" borderId="16" xfId="6" applyFont="1" applyFill="1" applyBorder="1" applyAlignment="1">
      <alignment horizontal="center" vertical="center" wrapText="1"/>
    </xf>
    <xf numFmtId="0" fontId="20" fillId="4" borderId="50" xfId="3" applyFont="1" applyFill="1" applyBorder="1">
      <alignment horizontal="right" vertical="center" wrapText="1"/>
    </xf>
    <xf numFmtId="0" fontId="20" fillId="4" borderId="11" xfId="6" applyFont="1" applyFill="1" applyBorder="1" applyAlignment="1">
      <alignment horizontal="center" vertical="center" wrapText="1"/>
    </xf>
    <xf numFmtId="0" fontId="20" fillId="4" borderId="25" xfId="18" applyFont="1" applyFill="1" applyBorder="1" applyAlignment="1">
      <alignment horizontal="center" vertical="center" wrapText="1"/>
    </xf>
    <xf numFmtId="0" fontId="20" fillId="4" borderId="26" xfId="18" applyFont="1" applyFill="1" applyBorder="1" applyAlignment="1">
      <alignment horizontal="center" vertical="center" wrapText="1"/>
    </xf>
    <xf numFmtId="1" fontId="32" fillId="4" borderId="36" xfId="4" applyFont="1" applyFill="1" applyBorder="1">
      <alignment horizontal="left" vertical="center" wrapText="1"/>
    </xf>
    <xf numFmtId="1" fontId="32" fillId="4" borderId="37" xfId="4" applyFont="1" applyFill="1" applyBorder="1">
      <alignment horizontal="left" vertical="center" wrapText="1"/>
    </xf>
    <xf numFmtId="0" fontId="20" fillId="3" borderId="25" xfId="18" applyFont="1" applyFill="1" applyBorder="1" applyAlignment="1">
      <alignment horizontal="center" vertical="center"/>
    </xf>
    <xf numFmtId="0" fontId="20" fillId="3" borderId="20" xfId="18" applyFont="1" applyFill="1" applyBorder="1" applyAlignment="1">
      <alignment horizontal="center" vertical="center"/>
    </xf>
    <xf numFmtId="0" fontId="20" fillId="3" borderId="26" xfId="18" applyFont="1" applyFill="1" applyBorder="1" applyAlignment="1">
      <alignment horizontal="center" vertical="center"/>
    </xf>
    <xf numFmtId="0" fontId="22" fillId="3" borderId="25" xfId="18" applyFont="1" applyFill="1" applyBorder="1" applyAlignment="1">
      <alignment horizontal="center" vertical="center"/>
    </xf>
    <xf numFmtId="0" fontId="22" fillId="3" borderId="20" xfId="18" applyFont="1" applyFill="1" applyBorder="1" applyAlignment="1">
      <alignment horizontal="center" vertical="center"/>
    </xf>
    <xf numFmtId="0" fontId="22" fillId="3" borderId="26" xfId="18" applyFont="1" applyFill="1" applyBorder="1" applyAlignment="1">
      <alignment horizontal="center" vertical="center"/>
    </xf>
    <xf numFmtId="0" fontId="20" fillId="4" borderId="34" xfId="3" applyFont="1" applyFill="1" applyBorder="1" applyAlignment="1">
      <alignment horizontal="right" vertical="center" wrapText="1" indent="1"/>
    </xf>
    <xf numFmtId="0" fontId="20" fillId="4" borderId="50" xfId="3" applyFont="1" applyFill="1" applyBorder="1" applyAlignment="1">
      <alignment horizontal="right" vertical="center" wrapText="1" indent="1"/>
    </xf>
    <xf numFmtId="0" fontId="20" fillId="4" borderId="35" xfId="3" applyFont="1" applyFill="1" applyBorder="1" applyAlignment="1">
      <alignment horizontal="right" vertical="center" wrapText="1" indent="1"/>
    </xf>
    <xf numFmtId="0" fontId="20" fillId="4" borderId="14" xfId="6" applyFont="1" applyFill="1" applyBorder="1">
      <alignment horizontal="center" vertical="center" wrapText="1"/>
    </xf>
    <xf numFmtId="0" fontId="20" fillId="4" borderId="25" xfId="6" applyFont="1" applyFill="1" applyBorder="1" applyAlignment="1">
      <alignment horizontal="center" vertical="center" wrapText="1"/>
    </xf>
    <xf numFmtId="0" fontId="20" fillId="4" borderId="20" xfId="6" applyFont="1" applyFill="1" applyBorder="1" applyAlignment="1">
      <alignment horizontal="center" vertical="center" wrapText="1"/>
    </xf>
    <xf numFmtId="0" fontId="20" fillId="4" borderId="26" xfId="6" applyFont="1" applyFill="1" applyBorder="1" applyAlignment="1">
      <alignment horizontal="center" vertical="center" wrapText="1"/>
    </xf>
    <xf numFmtId="0" fontId="20" fillId="4" borderId="14" xfId="6" applyFont="1" applyFill="1" applyBorder="1" applyAlignment="1">
      <alignment horizontal="center" vertical="center" wrapText="1"/>
    </xf>
    <xf numFmtId="0" fontId="22" fillId="4" borderId="17" xfId="22" applyFont="1" applyFill="1" applyBorder="1" applyAlignment="1">
      <alignment horizontal="left" vertical="center" wrapText="1" indent="4"/>
    </xf>
    <xf numFmtId="0" fontId="22" fillId="4" borderId="20" xfId="22" applyFont="1" applyFill="1" applyBorder="1" applyAlignment="1">
      <alignment horizontal="left" vertical="center" wrapText="1" indent="4"/>
    </xf>
    <xf numFmtId="0" fontId="22" fillId="4" borderId="15" xfId="22" applyFont="1" applyFill="1" applyBorder="1" applyAlignment="1">
      <alignment horizontal="left" vertical="center" wrapText="1" indent="4"/>
    </xf>
    <xf numFmtId="0" fontId="20" fillId="4" borderId="15" xfId="18" applyFont="1" applyFill="1" applyBorder="1" applyAlignment="1">
      <alignment horizontal="center" vertical="center"/>
    </xf>
    <xf numFmtId="0" fontId="20" fillId="4" borderId="14" xfId="18" applyFont="1" applyFill="1" applyBorder="1" applyAlignment="1">
      <alignment horizontal="center" vertical="center"/>
    </xf>
    <xf numFmtId="0" fontId="20" fillId="4" borderId="16" xfId="18" applyFont="1" applyFill="1" applyBorder="1" applyAlignment="1">
      <alignment horizontal="center" vertical="center"/>
    </xf>
    <xf numFmtId="0" fontId="20" fillId="3" borderId="20" xfId="20" applyFont="1" applyFill="1" applyBorder="1" applyAlignment="1">
      <alignment horizontal="right" vertical="center" wrapText="1" indent="4" readingOrder="2"/>
    </xf>
    <xf numFmtId="0" fontId="20" fillId="3" borderId="26" xfId="20" applyFont="1" applyFill="1" applyBorder="1" applyAlignment="1">
      <alignment horizontal="right" vertical="center" wrapText="1" indent="4" readingOrder="2"/>
    </xf>
    <xf numFmtId="0" fontId="20" fillId="4" borderId="17" xfId="20" applyFont="1" applyFill="1" applyBorder="1" applyAlignment="1">
      <alignment horizontal="right" vertical="center" wrapText="1" indent="4" readingOrder="2"/>
    </xf>
    <xf numFmtId="0" fontId="20" fillId="4" borderId="20" xfId="20" applyFont="1" applyFill="1" applyBorder="1" applyAlignment="1">
      <alignment horizontal="right" vertical="center" wrapText="1" indent="4" readingOrder="2"/>
    </xf>
    <xf numFmtId="0" fontId="20" fillId="4" borderId="26" xfId="20" applyFont="1" applyFill="1" applyBorder="1" applyAlignment="1">
      <alignment horizontal="right" vertical="center" wrapText="1" indent="4" readingOrder="2"/>
    </xf>
    <xf numFmtId="0" fontId="20" fillId="4" borderId="15" xfId="20" applyFont="1" applyFill="1" applyBorder="1" applyAlignment="1">
      <alignment horizontal="right" vertical="center" wrapText="1" indent="4" readingOrder="2"/>
    </xf>
    <xf numFmtId="0" fontId="22" fillId="3" borderId="20" xfId="22" applyFont="1" applyFill="1" applyBorder="1" applyAlignment="1">
      <alignment horizontal="left" vertical="center" wrapText="1" indent="4"/>
    </xf>
    <xf numFmtId="0" fontId="22" fillId="3" borderId="26" xfId="22" applyFont="1" applyFill="1" applyBorder="1" applyAlignment="1">
      <alignment horizontal="left" vertical="center" wrapText="1" indent="4"/>
    </xf>
    <xf numFmtId="0" fontId="22" fillId="4" borderId="26" xfId="22" applyFont="1" applyFill="1" applyBorder="1" applyAlignment="1">
      <alignment horizontal="left" vertical="center" wrapText="1" indent="4"/>
    </xf>
    <xf numFmtId="0" fontId="20" fillId="3" borderId="19" xfId="18" applyFont="1" applyFill="1" applyBorder="1" applyAlignment="1">
      <alignment horizontal="center" vertical="center"/>
    </xf>
    <xf numFmtId="0" fontId="22" fillId="3" borderId="19" xfId="18" applyFont="1" applyFill="1" applyBorder="1" applyAlignment="1">
      <alignment horizontal="center" vertical="center"/>
    </xf>
    <xf numFmtId="0" fontId="20" fillId="4" borderId="27" xfId="20" applyFont="1" applyFill="1" applyBorder="1">
      <alignment horizontal="right" vertical="center" wrapText="1" indent="1" readingOrder="2"/>
    </xf>
    <xf numFmtId="0" fontId="20" fillId="4" borderId="28" xfId="20" applyFont="1" applyFill="1" applyBorder="1">
      <alignment horizontal="right" vertical="center" wrapText="1" indent="1" readingOrder="2"/>
    </xf>
    <xf numFmtId="0" fontId="22" fillId="4" borderId="27" xfId="22" applyFont="1" applyFill="1" applyBorder="1">
      <alignment horizontal="left" vertical="center" wrapText="1" indent="1"/>
    </xf>
    <xf numFmtId="0" fontId="22" fillId="4" borderId="28" xfId="22" applyFont="1" applyFill="1" applyBorder="1">
      <alignment horizontal="left" vertical="center" wrapText="1" indent="1"/>
    </xf>
    <xf numFmtId="0" fontId="20" fillId="3" borderId="27" xfId="20" applyFont="1" applyFill="1" applyBorder="1">
      <alignment horizontal="right" vertical="center" wrapText="1" indent="1" readingOrder="2"/>
    </xf>
    <xf numFmtId="0" fontId="20" fillId="3" borderId="28" xfId="20" applyFont="1" applyFill="1" applyBorder="1">
      <alignment horizontal="right" vertical="center" wrapText="1" indent="1" readingOrder="2"/>
    </xf>
    <xf numFmtId="0" fontId="22" fillId="3" borderId="27" xfId="22" applyFont="1" applyFill="1" applyBorder="1">
      <alignment horizontal="left" vertical="center" wrapText="1" indent="1"/>
    </xf>
    <xf numFmtId="0" fontId="22" fillId="3" borderId="28" xfId="22" applyFont="1" applyFill="1" applyBorder="1">
      <alignment horizontal="left" vertical="center" wrapText="1" indent="1"/>
    </xf>
    <xf numFmtId="0" fontId="20" fillId="3" borderId="15" xfId="20" applyFont="1" applyFill="1" applyBorder="1">
      <alignment horizontal="right" vertical="center" wrapText="1" indent="1" readingOrder="2"/>
    </xf>
    <xf numFmtId="0" fontId="22" fillId="3" borderId="54" xfId="22" applyFont="1" applyFill="1" applyBorder="1">
      <alignment horizontal="left" vertical="center" wrapText="1" indent="1"/>
    </xf>
    <xf numFmtId="0" fontId="22" fillId="3" borderId="55" xfId="22" applyFont="1" applyFill="1" applyBorder="1">
      <alignment horizontal="left" vertical="center" wrapText="1" indent="1"/>
    </xf>
    <xf numFmtId="0" fontId="20" fillId="4" borderId="14" xfId="18" applyFont="1" applyFill="1" applyBorder="1" applyAlignment="1">
      <alignment horizontal="center" vertical="center" wrapText="1"/>
    </xf>
    <xf numFmtId="0" fontId="20" fillId="4" borderId="19" xfId="6" applyFont="1" applyFill="1" applyBorder="1">
      <alignment horizontal="center" vertical="center" wrapText="1"/>
    </xf>
    <xf numFmtId="0" fontId="20" fillId="4" borderId="19" xfId="18" applyFont="1" applyFill="1" applyBorder="1" applyAlignment="1">
      <alignment horizontal="center" vertical="center"/>
    </xf>
    <xf numFmtId="0" fontId="20" fillId="4" borderId="18" xfId="18" applyFont="1" applyFill="1" applyBorder="1" applyAlignment="1">
      <alignment horizontal="center" vertical="center"/>
    </xf>
    <xf numFmtId="0" fontId="20" fillId="4" borderId="20" xfId="20" applyFont="1" applyFill="1" applyBorder="1" applyAlignment="1">
      <alignment horizontal="right" vertical="center" wrapText="1" indent="1" readingOrder="2"/>
    </xf>
    <xf numFmtId="0" fontId="18" fillId="4" borderId="20" xfId="22" applyFont="1" applyFill="1" applyBorder="1" applyAlignment="1">
      <alignment horizontal="left" vertical="center" wrapText="1" indent="1"/>
    </xf>
    <xf numFmtId="0" fontId="22" fillId="4" borderId="18" xfId="18" applyFont="1" applyFill="1" applyBorder="1" applyAlignment="1">
      <alignment horizontal="center" vertical="center"/>
    </xf>
    <xf numFmtId="0" fontId="22" fillId="4" borderId="14" xfId="18" applyFont="1" applyFill="1" applyBorder="1" applyAlignment="1">
      <alignment horizontal="center" vertical="center"/>
    </xf>
    <xf numFmtId="0" fontId="22" fillId="4" borderId="16" xfId="18" applyFont="1" applyFill="1" applyBorder="1" applyAlignment="1">
      <alignment horizontal="center" vertical="center"/>
    </xf>
    <xf numFmtId="0" fontId="22" fillId="4" borderId="19" xfId="18" applyFont="1" applyFill="1" applyBorder="1" applyAlignment="1">
      <alignment horizontal="center" vertical="center"/>
    </xf>
    <xf numFmtId="0" fontId="6" fillId="0" borderId="0" xfId="14" applyFont="1" applyAlignment="1">
      <alignment horizontal="right" vertical="center" readingOrder="2"/>
    </xf>
    <xf numFmtId="0" fontId="20" fillId="4" borderId="25" xfId="6" applyFont="1" applyFill="1" applyBorder="1">
      <alignment horizontal="center" vertical="center" wrapText="1"/>
    </xf>
    <xf numFmtId="0" fontId="20" fillId="4" borderId="25" xfId="18" applyFont="1" applyFill="1" applyBorder="1" applyAlignment="1">
      <alignment horizontal="center" vertical="center"/>
    </xf>
    <xf numFmtId="0" fontId="20" fillId="4" borderId="17" xfId="6" applyFont="1" applyFill="1" applyBorder="1" applyAlignment="1">
      <alignment horizontal="center" vertical="center" wrapText="1"/>
    </xf>
    <xf numFmtId="0" fontId="20" fillId="4" borderId="54" xfId="6" applyFont="1" applyFill="1" applyBorder="1" applyAlignment="1">
      <alignment horizontal="center" vertical="center" wrapText="1"/>
    </xf>
    <xf numFmtId="0" fontId="20" fillId="4" borderId="55" xfId="6" applyFont="1" applyFill="1" applyBorder="1" applyAlignment="1">
      <alignment horizontal="center" vertical="center" wrapText="1"/>
    </xf>
    <xf numFmtId="0" fontId="20" fillId="4" borderId="17" xfId="6" applyFont="1" applyFill="1" applyBorder="1">
      <alignment horizontal="center" vertical="center" wrapText="1"/>
    </xf>
    <xf numFmtId="0" fontId="20" fillId="4" borderId="26" xfId="6" applyFont="1" applyFill="1" applyBorder="1">
      <alignment horizontal="center" vertical="center" wrapText="1"/>
    </xf>
    <xf numFmtId="0" fontId="20" fillId="4" borderId="19" xfId="18" applyFont="1" applyFill="1" applyBorder="1" applyAlignment="1">
      <alignment horizontal="center" vertical="center" wrapText="1"/>
    </xf>
    <xf numFmtId="0" fontId="11" fillId="0" borderId="0" xfId="10" applyFont="1" applyBorder="1" applyAlignment="1">
      <alignment horizontal="center" vertical="center"/>
    </xf>
    <xf numFmtId="0" fontId="18" fillId="4" borderId="26" xfId="6" applyFont="1" applyFill="1" applyBorder="1" applyAlignment="1">
      <alignment horizontal="center" vertical="top" wrapText="1"/>
    </xf>
    <xf numFmtId="0" fontId="20" fillId="4" borderId="25" xfId="6" applyFont="1" applyFill="1" applyBorder="1" applyAlignment="1">
      <alignment horizontal="center" wrapText="1"/>
    </xf>
    <xf numFmtId="0" fontId="22" fillId="0" borderId="0" xfId="0" applyFont="1" applyAlignment="1">
      <alignment horizontal="left" vertical="center" wrapText="1"/>
    </xf>
    <xf numFmtId="0" fontId="21" fillId="0" borderId="0" xfId="0" applyFont="1" applyBorder="1" applyAlignment="1">
      <alignment horizontal="right" vertical="center" wrapText="1" readingOrder="2"/>
    </xf>
    <xf numFmtId="0" fontId="22" fillId="4" borderId="20" xfId="0" applyFont="1" applyFill="1" applyBorder="1" applyAlignment="1">
      <alignment horizontal="center" vertical="center" readingOrder="2"/>
    </xf>
    <xf numFmtId="0" fontId="20" fillId="4" borderId="25" xfId="0" applyFont="1" applyFill="1" applyBorder="1" applyAlignment="1">
      <alignment horizontal="center" vertical="center" readingOrder="2"/>
    </xf>
    <xf numFmtId="0" fontId="3" fillId="0" borderId="0" xfId="0" applyFont="1" applyBorder="1" applyAlignment="1">
      <alignment horizontal="center" vertical="center"/>
    </xf>
    <xf numFmtId="0" fontId="3" fillId="0" borderId="0" xfId="0" applyFont="1" applyAlignment="1">
      <alignment horizontal="center" vertical="center" readingOrder="1"/>
    </xf>
    <xf numFmtId="0" fontId="45" fillId="0" borderId="0" xfId="0" applyFont="1" applyAlignment="1">
      <alignment horizontal="center" vertical="center" readingOrder="2"/>
    </xf>
    <xf numFmtId="0" fontId="5" fillId="0" borderId="0" xfId="10" applyFont="1" applyAlignment="1">
      <alignment horizontal="center" wrapText="1" readingOrder="1"/>
    </xf>
    <xf numFmtId="0" fontId="5" fillId="0" borderId="0" xfId="10" applyFont="1" applyAlignment="1">
      <alignment horizontal="center" readingOrder="1"/>
    </xf>
    <xf numFmtId="0" fontId="5" fillId="0" borderId="0" xfId="10" applyFont="1" applyBorder="1" applyAlignment="1">
      <alignment horizontal="center" vertical="center"/>
    </xf>
    <xf numFmtId="0" fontId="20" fillId="4" borderId="34" xfId="10" applyFont="1" applyFill="1" applyBorder="1" applyAlignment="1">
      <alignment horizontal="right" vertical="center" wrapText="1"/>
    </xf>
    <xf numFmtId="0" fontId="20" fillId="4" borderId="50" xfId="10" applyFont="1" applyFill="1" applyBorder="1" applyAlignment="1">
      <alignment horizontal="right" vertical="center"/>
    </xf>
    <xf numFmtId="0" fontId="20" fillId="4" borderId="35" xfId="10" applyFont="1" applyFill="1" applyBorder="1" applyAlignment="1">
      <alignment horizontal="right" vertical="center"/>
    </xf>
    <xf numFmtId="0" fontId="22" fillId="4" borderId="36" xfId="10" applyFont="1" applyFill="1" applyBorder="1" applyAlignment="1">
      <alignment horizontal="left" vertical="center" wrapText="1"/>
    </xf>
    <xf numFmtId="0" fontId="22" fillId="4" borderId="51" xfId="10" applyFont="1" applyFill="1" applyBorder="1" applyAlignment="1">
      <alignment horizontal="left" vertical="center"/>
    </xf>
    <xf numFmtId="0" fontId="22" fillId="4" borderId="37" xfId="10" applyFont="1" applyFill="1" applyBorder="1" applyAlignment="1">
      <alignment horizontal="left" vertical="center"/>
    </xf>
    <xf numFmtId="0" fontId="45" fillId="0" borderId="0" xfId="10" applyFont="1" applyAlignment="1">
      <alignment horizontal="center" vertical="center" readingOrder="2"/>
    </xf>
    <xf numFmtId="0" fontId="3" fillId="0" borderId="0" xfId="10" applyFont="1" applyAlignment="1">
      <alignment horizontal="center" vertical="center" readingOrder="1"/>
    </xf>
    <xf numFmtId="0" fontId="3" fillId="0" borderId="0" xfId="10" applyFont="1" applyBorder="1" applyAlignment="1">
      <alignment horizontal="center" vertical="center"/>
    </xf>
    <xf numFmtId="0" fontId="39" fillId="0" borderId="0" xfId="10" applyFont="1" applyAlignment="1">
      <alignment horizontal="center" vertical="center" readingOrder="2"/>
    </xf>
    <xf numFmtId="1" fontId="21" fillId="4" borderId="36" xfId="4" applyFont="1" applyFill="1" applyBorder="1">
      <alignment horizontal="left" vertical="center" wrapText="1"/>
    </xf>
    <xf numFmtId="1" fontId="21" fillId="4" borderId="51" xfId="4" applyFont="1" applyFill="1" applyBorder="1">
      <alignment horizontal="left" vertical="center" wrapText="1"/>
    </xf>
    <xf numFmtId="1" fontId="21" fillId="4" borderId="37" xfId="4" applyFont="1" applyFill="1" applyBorder="1">
      <alignment horizontal="left" vertical="center" wrapText="1"/>
    </xf>
    <xf numFmtId="0" fontId="22" fillId="4" borderId="26" xfId="6" applyFont="1" applyFill="1" applyBorder="1" applyAlignment="1">
      <alignment horizontal="center" vertical="top" wrapText="1"/>
    </xf>
    <xf numFmtId="0" fontId="5" fillId="0" borderId="0" xfId="10" applyFont="1" applyAlignment="1">
      <alignment horizontal="center" vertical="center" readingOrder="1"/>
    </xf>
    <xf numFmtId="0" fontId="15" fillId="2" borderId="7" xfId="6" applyFont="1" applyBorder="1" applyAlignment="1">
      <alignment horizontal="center" vertical="center" wrapText="1"/>
    </xf>
    <xf numFmtId="0" fontId="15" fillId="2" borderId="13" xfId="6" applyFont="1" applyBorder="1" applyAlignment="1">
      <alignment horizontal="center" vertical="center" wrapText="1"/>
    </xf>
    <xf numFmtId="0" fontId="15" fillId="2" borderId="8" xfId="6" applyFont="1" applyBorder="1" applyAlignment="1">
      <alignment horizontal="center" vertical="center" wrapText="1"/>
    </xf>
    <xf numFmtId="0" fontId="15" fillId="2" borderId="12" xfId="6" applyFont="1" applyBorder="1" applyAlignment="1">
      <alignment horizontal="center" vertical="center" wrapText="1"/>
    </xf>
    <xf numFmtId="0" fontId="20" fillId="4" borderId="21" xfId="6" applyFont="1" applyFill="1" applyBorder="1" applyAlignment="1">
      <alignment horizontal="center" wrapText="1"/>
    </xf>
    <xf numFmtId="0" fontId="20" fillId="4" borderId="24" xfId="6" applyFont="1" applyFill="1" applyBorder="1" applyAlignment="1">
      <alignment horizontal="center" wrapText="1"/>
    </xf>
    <xf numFmtId="0" fontId="22" fillId="4" borderId="22" xfId="6" applyFont="1" applyFill="1" applyBorder="1" applyAlignment="1">
      <alignment horizontal="center" vertical="top" wrapText="1"/>
    </xf>
    <xf numFmtId="0" fontId="22" fillId="4" borderId="23" xfId="6" applyFont="1" applyFill="1" applyBorder="1" applyAlignment="1">
      <alignment horizontal="center" vertical="top" wrapText="1"/>
    </xf>
    <xf numFmtId="0" fontId="5" fillId="0" borderId="0" xfId="10" applyFont="1" applyAlignment="1">
      <alignment horizontal="center" vertical="center" wrapText="1" readingOrder="1"/>
    </xf>
    <xf numFmtId="1" fontId="32" fillId="4" borderId="51" xfId="4" applyFont="1" applyFill="1" applyBorder="1">
      <alignment horizontal="left" vertical="center" wrapText="1"/>
    </xf>
    <xf numFmtId="0" fontId="6" fillId="4" borderId="34" xfId="3" applyFont="1" applyFill="1" applyBorder="1">
      <alignment horizontal="right" vertical="center" wrapText="1"/>
    </xf>
    <xf numFmtId="0" fontId="6" fillId="4" borderId="50" xfId="3" applyFont="1" applyFill="1" applyBorder="1">
      <alignment horizontal="right" vertical="center" wrapText="1"/>
    </xf>
    <xf numFmtId="0" fontId="6" fillId="4" borderId="35" xfId="3" applyFont="1" applyFill="1" applyBorder="1">
      <alignment horizontal="right" vertical="center" wrapText="1"/>
    </xf>
    <xf numFmtId="0" fontId="6" fillId="4" borderId="52" xfId="6" applyFont="1" applyFill="1" applyBorder="1" applyAlignment="1">
      <alignment horizontal="center" vertical="center" wrapText="1"/>
    </xf>
    <xf numFmtId="0" fontId="6" fillId="4" borderId="53" xfId="6" applyFont="1" applyFill="1" applyBorder="1" applyAlignment="1">
      <alignment horizontal="center" vertical="center" wrapText="1"/>
    </xf>
    <xf numFmtId="0" fontId="6" fillId="4" borderId="19" xfId="6" applyFont="1" applyFill="1" applyBorder="1" applyAlignment="1">
      <alignment horizontal="center" vertical="center" wrapText="1"/>
    </xf>
    <xf numFmtId="0" fontId="3" fillId="0" borderId="0" xfId="10" applyFont="1" applyAlignment="1">
      <alignment horizontal="center" vertical="center" wrapText="1" readingOrder="1"/>
    </xf>
    <xf numFmtId="0" fontId="20" fillId="4" borderId="56" xfId="3" applyFont="1" applyFill="1" applyBorder="1">
      <alignment horizontal="right" vertical="center" wrapText="1"/>
    </xf>
    <xf numFmtId="0" fontId="20" fillId="4" borderId="57" xfId="3" applyFont="1" applyFill="1" applyBorder="1">
      <alignment horizontal="right" vertical="center" wrapText="1"/>
    </xf>
    <xf numFmtId="0" fontId="20" fillId="4" borderId="58" xfId="3" applyFont="1" applyFill="1" applyBorder="1">
      <alignment horizontal="right" vertical="center" wrapText="1"/>
    </xf>
    <xf numFmtId="1" fontId="18" fillId="4" borderId="59" xfId="4" applyFont="1" applyFill="1" applyBorder="1">
      <alignment horizontal="left" vertical="center" wrapText="1"/>
    </xf>
    <xf numFmtId="1" fontId="18" fillId="4" borderId="60" xfId="4" applyFont="1" applyFill="1" applyBorder="1">
      <alignment horizontal="left" vertical="center" wrapText="1"/>
    </xf>
    <xf numFmtId="1" fontId="18" fillId="4" borderId="61" xfId="4" applyFont="1" applyFill="1" applyBorder="1">
      <alignment horizontal="left" vertical="center" wrapText="1"/>
    </xf>
  </cellXfs>
  <cellStyles count="25">
    <cellStyle name="H1" xfId="1"/>
    <cellStyle name="H2" xfId="2"/>
    <cellStyle name="had" xfId="3"/>
    <cellStyle name="had0" xfId="4"/>
    <cellStyle name="Had1" xfId="5"/>
    <cellStyle name="Had2" xfId="6"/>
    <cellStyle name="Had3" xfId="7"/>
    <cellStyle name="inxa" xfId="8"/>
    <cellStyle name="inxe" xfId="9"/>
    <cellStyle name="Normal" xfId="0" builtinId="0"/>
    <cellStyle name="Normal 2" xfId="10"/>
    <cellStyle name="Normal_Copy of جداول المدارس مستقلة" xfId="11"/>
    <cellStyle name="Normal_Copy of جداول المدارس مستقلة 2" xfId="12"/>
    <cellStyle name="Normal_T-104 2" xfId="13"/>
    <cellStyle name="NotA" xfId="14"/>
    <cellStyle name="Note" xfId="15" builtinId="10" customBuiltin="1"/>
    <cellStyle name="T1" xfId="16"/>
    <cellStyle name="T2" xfId="17"/>
    <cellStyle name="Total" xfId="18" builtinId="25" customBuiltin="1"/>
    <cellStyle name="Total1" xfId="19"/>
    <cellStyle name="TXT1" xfId="20"/>
    <cellStyle name="TXT2" xfId="21"/>
    <cellStyle name="TXT3" xfId="22"/>
    <cellStyle name="TXT4" xfId="23"/>
    <cellStyle name="TXT5" xfId="2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8.xml"/><Relationship Id="rId18" Type="http://schemas.openxmlformats.org/officeDocument/2006/relationships/worksheet" Target="worksheets/sheet13.xml"/><Relationship Id="rId26" Type="http://schemas.openxmlformats.org/officeDocument/2006/relationships/worksheet" Target="worksheets/sheet21.xml"/><Relationship Id="rId39" Type="http://schemas.openxmlformats.org/officeDocument/2006/relationships/worksheet" Target="worksheets/sheet32.xml"/><Relationship Id="rId21" Type="http://schemas.openxmlformats.org/officeDocument/2006/relationships/worksheet" Target="worksheets/sheet16.xml"/><Relationship Id="rId34" Type="http://schemas.openxmlformats.org/officeDocument/2006/relationships/worksheet" Target="worksheets/sheet28.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5.xml"/><Relationship Id="rId2" Type="http://schemas.openxmlformats.org/officeDocument/2006/relationships/worksheet" Target="worksheets/sheet2.xml"/><Relationship Id="rId16" Type="http://schemas.openxmlformats.org/officeDocument/2006/relationships/worksheet" Target="worksheets/sheet11.xml"/><Relationship Id="rId29" Type="http://schemas.openxmlformats.org/officeDocument/2006/relationships/worksheet" Target="worksheets/sheet23.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chartsheet" Target="chartsheets/sheet5.xml"/><Relationship Id="rId24" Type="http://schemas.openxmlformats.org/officeDocument/2006/relationships/worksheet" Target="worksheets/sheet19.xml"/><Relationship Id="rId32" Type="http://schemas.openxmlformats.org/officeDocument/2006/relationships/worksheet" Target="worksheets/sheet26.xml"/><Relationship Id="rId37" Type="http://schemas.openxmlformats.org/officeDocument/2006/relationships/worksheet" Target="worksheets/sheet30.xml"/><Relationship Id="rId40" Type="http://schemas.openxmlformats.org/officeDocument/2006/relationships/worksheet" Target="worksheets/sheet33.xml"/><Relationship Id="rId45" Type="http://schemas.openxmlformats.org/officeDocument/2006/relationships/customXml" Target="../customXml/item1.xml"/><Relationship Id="rId5" Type="http://schemas.openxmlformats.org/officeDocument/2006/relationships/chartsheet" Target="chartsheets/sheet2.xml"/><Relationship Id="rId15" Type="http://schemas.openxmlformats.org/officeDocument/2006/relationships/worksheet" Target="worksheets/sheet10.xml"/><Relationship Id="rId23" Type="http://schemas.openxmlformats.org/officeDocument/2006/relationships/worksheet" Target="worksheets/sheet18.xml"/><Relationship Id="rId28" Type="http://schemas.openxmlformats.org/officeDocument/2006/relationships/worksheet" Target="worksheets/sheet22.xml"/><Relationship Id="rId36" Type="http://schemas.openxmlformats.org/officeDocument/2006/relationships/worksheet" Target="worksheets/sheet29.xml"/><Relationship Id="rId10" Type="http://schemas.openxmlformats.org/officeDocument/2006/relationships/chartsheet" Target="chartsheets/sheet4.xml"/><Relationship Id="rId19" Type="http://schemas.openxmlformats.org/officeDocument/2006/relationships/worksheet" Target="worksheets/sheet14.xml"/><Relationship Id="rId31" Type="http://schemas.openxmlformats.org/officeDocument/2006/relationships/worksheet" Target="worksheets/sheet25.xml"/><Relationship Id="rId44"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worksheet" Target="worksheets/sheet6.xml"/><Relationship Id="rId14" Type="http://schemas.openxmlformats.org/officeDocument/2006/relationships/worksheet" Target="worksheets/sheet9.xml"/><Relationship Id="rId22" Type="http://schemas.openxmlformats.org/officeDocument/2006/relationships/worksheet" Target="worksheets/sheet17.xml"/><Relationship Id="rId27" Type="http://schemas.openxmlformats.org/officeDocument/2006/relationships/chartsheet" Target="chartsheets/sheet6.xml"/><Relationship Id="rId30" Type="http://schemas.openxmlformats.org/officeDocument/2006/relationships/worksheet" Target="worksheets/sheet24.xml"/><Relationship Id="rId35" Type="http://schemas.openxmlformats.org/officeDocument/2006/relationships/chartsheet" Target="chartsheets/sheet7.xml"/><Relationship Id="rId43" Type="http://schemas.openxmlformats.org/officeDocument/2006/relationships/sharedStrings" Target="sharedStrings.xml"/><Relationship Id="rId8" Type="http://schemas.openxmlformats.org/officeDocument/2006/relationships/chartsheet" Target="chartsheets/sheet3.xml"/><Relationship Id="rId3" Type="http://schemas.openxmlformats.org/officeDocument/2006/relationships/worksheet" Target="worksheets/sheet3.xml"/><Relationship Id="rId12" Type="http://schemas.openxmlformats.org/officeDocument/2006/relationships/worksheet" Target="worksheets/sheet7.xml"/><Relationship Id="rId17" Type="http://schemas.openxmlformats.org/officeDocument/2006/relationships/worksheet" Target="worksheets/sheet12.xml"/><Relationship Id="rId25" Type="http://schemas.openxmlformats.org/officeDocument/2006/relationships/worksheet" Target="worksheets/sheet20.xml"/><Relationship Id="rId33" Type="http://schemas.openxmlformats.org/officeDocument/2006/relationships/worksheet" Target="worksheets/sheet27.xml"/><Relationship Id="rId38" Type="http://schemas.openxmlformats.org/officeDocument/2006/relationships/worksheet" Target="worksheets/sheet31.xml"/><Relationship Id="rId46" Type="http://schemas.openxmlformats.org/officeDocument/2006/relationships/customXml" Target="../customXml/item2.xml"/><Relationship Id="rId20" Type="http://schemas.openxmlformats.org/officeDocument/2006/relationships/worksheet" Target="worksheets/sheet15.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في المدارس والجامعات الحكومية والخاصة</a:t>
            </a:r>
          </a:p>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2007/2006 - 2011/2010</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STUDENTS IN GOVERNMENT AND PRIVATE SCHOOLS AND UNIVERSITIES</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2006/2007 - 2010/2011</a:t>
            </a:r>
          </a:p>
        </c:rich>
      </c:tx>
      <c:spPr>
        <a:noFill/>
        <a:ln w="25400">
          <a:noFill/>
        </a:ln>
      </c:spPr>
    </c:title>
    <c:plotArea>
      <c:layout>
        <c:manualLayout>
          <c:layoutTarget val="inner"/>
          <c:xMode val="edge"/>
          <c:yMode val="edge"/>
          <c:x val="7.5656302715753965E-2"/>
          <c:y val="0.15803909127818391"/>
          <c:w val="0.91926304386489677"/>
          <c:h val="0.77386468540962161"/>
        </c:manualLayout>
      </c:layout>
      <c:lineChart>
        <c:grouping val="standard"/>
        <c:ser>
          <c:idx val="0"/>
          <c:order val="0"/>
          <c:tx>
            <c:strRef>
              <c:f>'64'!$D$42</c:f>
              <c:strCache>
                <c:ptCount val="1"/>
                <c:pt idx="0">
                  <c:v>طلاب المدارس (حكومي)
Schools Students Government</c:v>
                </c:pt>
              </c:strCache>
            </c:strRef>
          </c:tx>
          <c:spPr>
            <a:ln>
              <a:solidFill>
                <a:schemeClr val="accent6">
                  <a:lumMod val="60000"/>
                  <a:lumOff val="40000"/>
                </a:schemeClr>
              </a:solidFill>
            </a:ln>
          </c:spPr>
          <c:marker>
            <c:spPr>
              <a:solidFill>
                <a:schemeClr val="accent6"/>
              </a:solidFill>
              <a:ln>
                <a:noFill/>
              </a:ln>
            </c:spPr>
          </c:marker>
          <c:cat>
            <c:strRef>
              <c:f>'64'!$E$41:$I$41</c:f>
              <c:strCache>
                <c:ptCount val="5"/>
                <c:pt idx="0">
                  <c:v>2006/2007</c:v>
                </c:pt>
                <c:pt idx="1">
                  <c:v>2007/2008</c:v>
                </c:pt>
                <c:pt idx="2">
                  <c:v>2008/2009</c:v>
                </c:pt>
                <c:pt idx="3">
                  <c:v>2009/2010</c:v>
                </c:pt>
                <c:pt idx="4">
                  <c:v>2010/2011</c:v>
                </c:pt>
              </c:strCache>
            </c:strRef>
          </c:cat>
          <c:val>
            <c:numRef>
              <c:f>'64'!$E$42:$I$42</c:f>
              <c:numCache>
                <c:formatCode>#,##0</c:formatCode>
                <c:ptCount val="5"/>
                <c:pt idx="0">
                  <c:v>80795</c:v>
                </c:pt>
                <c:pt idx="1">
                  <c:v>80296</c:v>
                </c:pt>
                <c:pt idx="2">
                  <c:v>82892</c:v>
                </c:pt>
                <c:pt idx="3">
                  <c:v>86498</c:v>
                </c:pt>
                <c:pt idx="4">
                  <c:v>90671</c:v>
                </c:pt>
              </c:numCache>
            </c:numRef>
          </c:val>
        </c:ser>
        <c:ser>
          <c:idx val="1"/>
          <c:order val="1"/>
          <c:tx>
            <c:strRef>
              <c:f>'64'!$D$43</c:f>
              <c:strCache>
                <c:ptCount val="1"/>
                <c:pt idx="0">
                  <c:v>طلاب المدارس (خاص)
 Schools Students Private</c:v>
                </c:pt>
              </c:strCache>
            </c:strRef>
          </c:tx>
          <c:spPr>
            <a:ln w="38100">
              <a:solidFill>
                <a:schemeClr val="accent2"/>
              </a:solidFill>
              <a:prstDash val="solid"/>
            </a:ln>
          </c:spPr>
          <c:cat>
            <c:strRef>
              <c:f>'64'!$E$41:$I$41</c:f>
              <c:strCache>
                <c:ptCount val="5"/>
                <c:pt idx="0">
                  <c:v>2006/2007</c:v>
                </c:pt>
                <c:pt idx="1">
                  <c:v>2007/2008</c:v>
                </c:pt>
                <c:pt idx="2">
                  <c:v>2008/2009</c:v>
                </c:pt>
                <c:pt idx="3">
                  <c:v>2009/2010</c:v>
                </c:pt>
                <c:pt idx="4">
                  <c:v>2010/2011</c:v>
                </c:pt>
              </c:strCache>
            </c:strRef>
          </c:cat>
          <c:val>
            <c:numRef>
              <c:f>'64'!$E$43:$I$43</c:f>
              <c:numCache>
                <c:formatCode>#,##0</c:formatCode>
                <c:ptCount val="5"/>
                <c:pt idx="0">
                  <c:v>73297</c:v>
                </c:pt>
                <c:pt idx="1">
                  <c:v>84728</c:v>
                </c:pt>
                <c:pt idx="2">
                  <c:v>93721</c:v>
                </c:pt>
                <c:pt idx="3">
                  <c:v>93844</c:v>
                </c:pt>
                <c:pt idx="4">
                  <c:v>106584</c:v>
                </c:pt>
              </c:numCache>
            </c:numRef>
          </c:val>
        </c:ser>
        <c:ser>
          <c:idx val="2"/>
          <c:order val="2"/>
          <c:tx>
            <c:strRef>
              <c:f>'64'!$D$44</c:f>
              <c:strCache>
                <c:ptCount val="1"/>
                <c:pt idx="0">
                  <c:v>طلاب الجامعات (حكومي)
Univ. Students Government</c:v>
                </c:pt>
              </c:strCache>
            </c:strRef>
          </c:tx>
          <c:spPr>
            <a:ln w="38100">
              <a:solidFill>
                <a:schemeClr val="tx2"/>
              </a:solidFill>
              <a:prstDash val="solid"/>
            </a:ln>
          </c:spPr>
          <c:marker>
            <c:spPr>
              <a:solidFill>
                <a:schemeClr val="accent1"/>
              </a:solidFill>
              <a:ln>
                <a:noFill/>
              </a:ln>
            </c:spPr>
          </c:marker>
          <c:cat>
            <c:strRef>
              <c:f>'64'!$E$41:$I$41</c:f>
              <c:strCache>
                <c:ptCount val="5"/>
                <c:pt idx="0">
                  <c:v>2006/2007</c:v>
                </c:pt>
                <c:pt idx="1">
                  <c:v>2007/2008</c:v>
                </c:pt>
                <c:pt idx="2">
                  <c:v>2008/2009</c:v>
                </c:pt>
                <c:pt idx="3">
                  <c:v>2009/2010</c:v>
                </c:pt>
                <c:pt idx="4">
                  <c:v>2010/2011</c:v>
                </c:pt>
              </c:strCache>
            </c:strRef>
          </c:cat>
          <c:val>
            <c:numRef>
              <c:f>'64'!$E$44:$I$44</c:f>
              <c:numCache>
                <c:formatCode>#,##0</c:formatCode>
                <c:ptCount val="5"/>
                <c:pt idx="0">
                  <c:v>8184</c:v>
                </c:pt>
                <c:pt idx="1">
                  <c:v>8629</c:v>
                </c:pt>
                <c:pt idx="2">
                  <c:v>8687</c:v>
                </c:pt>
                <c:pt idx="3">
                  <c:v>8706</c:v>
                </c:pt>
                <c:pt idx="4">
                  <c:v>9793</c:v>
                </c:pt>
              </c:numCache>
            </c:numRef>
          </c:val>
        </c:ser>
        <c:ser>
          <c:idx val="3"/>
          <c:order val="3"/>
          <c:tx>
            <c:strRef>
              <c:f>'64'!$D$45</c:f>
              <c:strCache>
                <c:ptCount val="1"/>
                <c:pt idx="0">
                  <c:v>طلاب الجامعات (خاص)
 Univ. Students Private</c:v>
                </c:pt>
              </c:strCache>
            </c:strRef>
          </c:tx>
          <c:spPr>
            <a:ln>
              <a:solidFill>
                <a:schemeClr val="accent1">
                  <a:lumMod val="60000"/>
                  <a:lumOff val="40000"/>
                </a:schemeClr>
              </a:solidFill>
            </a:ln>
          </c:spPr>
          <c:marker>
            <c:spPr>
              <a:solidFill>
                <a:schemeClr val="accent1">
                  <a:lumMod val="20000"/>
                  <a:lumOff val="80000"/>
                </a:schemeClr>
              </a:solidFill>
              <a:ln>
                <a:noFill/>
              </a:ln>
            </c:spPr>
          </c:marker>
          <c:cat>
            <c:strRef>
              <c:f>'64'!$E$41:$I$41</c:f>
              <c:strCache>
                <c:ptCount val="5"/>
                <c:pt idx="0">
                  <c:v>2006/2007</c:v>
                </c:pt>
                <c:pt idx="1">
                  <c:v>2007/2008</c:v>
                </c:pt>
                <c:pt idx="2">
                  <c:v>2008/2009</c:v>
                </c:pt>
                <c:pt idx="3">
                  <c:v>2009/2010</c:v>
                </c:pt>
                <c:pt idx="4">
                  <c:v>2010/2011</c:v>
                </c:pt>
              </c:strCache>
            </c:strRef>
          </c:cat>
          <c:val>
            <c:numRef>
              <c:f>'64'!$E$45:$I$45</c:f>
              <c:numCache>
                <c:formatCode>#,##0</c:formatCode>
                <c:ptCount val="5"/>
                <c:pt idx="0">
                  <c:v>2917</c:v>
                </c:pt>
                <c:pt idx="1">
                  <c:v>3951</c:v>
                </c:pt>
                <c:pt idx="2">
                  <c:v>4446</c:v>
                </c:pt>
                <c:pt idx="3">
                  <c:v>5233</c:v>
                </c:pt>
                <c:pt idx="4">
                  <c:v>5559</c:v>
                </c:pt>
              </c:numCache>
            </c:numRef>
          </c:val>
        </c:ser>
        <c:marker val="1"/>
        <c:axId val="78451072"/>
        <c:axId val="78452992"/>
      </c:lineChart>
      <c:catAx>
        <c:axId val="78451072"/>
        <c:scaling>
          <c:orientation val="minMax"/>
        </c:scaling>
        <c:axPos val="b"/>
        <c:majorGridlines>
          <c:spPr>
            <a:ln w="3175">
              <a:solidFill>
                <a:srgbClr val="E3E3E3"/>
              </a:solidFill>
              <a:prstDash val="solid"/>
            </a:ln>
          </c:spPr>
        </c:majorGridlines>
        <c:numFmt formatCode="General" sourceLinked="1"/>
        <c:tickLblPos val="nextTo"/>
        <c:txPr>
          <a:bodyPr rot="0" vert="horz"/>
          <a:lstStyle/>
          <a:p>
            <a:pPr>
              <a:defRPr sz="1000" b="1" i="0" u="none" strike="noStrike" baseline="0">
                <a:solidFill>
                  <a:srgbClr val="000000"/>
                </a:solidFill>
                <a:latin typeface="Arial"/>
                <a:ea typeface="Arial"/>
                <a:cs typeface="Arial"/>
              </a:defRPr>
            </a:pPr>
            <a:endParaRPr lang="en-US"/>
          </a:p>
        </c:txPr>
        <c:crossAx val="78452992"/>
        <c:crosses val="autoZero"/>
        <c:auto val="1"/>
        <c:lblAlgn val="ctr"/>
        <c:lblOffset val="100"/>
      </c:catAx>
      <c:valAx>
        <c:axId val="78452992"/>
        <c:scaling>
          <c:orientation val="minMax"/>
        </c:scaling>
        <c:axPos val="l"/>
        <c:majorGridlines>
          <c:spPr>
            <a:ln w="3175">
              <a:solidFill>
                <a:srgbClr val="E3E3E3"/>
              </a:solidFill>
              <a:prstDash val="solid"/>
            </a:ln>
          </c:spPr>
        </c:majorGridlines>
        <c:numFmt formatCode="#,##0" sourceLinked="0"/>
        <c:tickLblPos val="nextTo"/>
        <c:txPr>
          <a:bodyPr rot="0" vert="horz"/>
          <a:lstStyle/>
          <a:p>
            <a:pPr>
              <a:defRPr sz="1000" b="1" i="0" u="none" strike="noStrike" baseline="0">
                <a:solidFill>
                  <a:srgbClr val="000000"/>
                </a:solidFill>
                <a:latin typeface="Arial"/>
                <a:ea typeface="Arial"/>
                <a:cs typeface="Arial"/>
              </a:defRPr>
            </a:pPr>
            <a:endParaRPr lang="en-US"/>
          </a:p>
        </c:txPr>
        <c:crossAx val="78451072"/>
        <c:crosses val="autoZero"/>
        <c:crossBetween val="between"/>
      </c:valAx>
    </c:plotArea>
    <c:legend>
      <c:legendPos val="r"/>
      <c:layout>
        <c:manualLayout>
          <c:xMode val="edge"/>
          <c:yMode val="edge"/>
          <c:x val="0.44187372308413858"/>
          <c:y val="0.59061411539997799"/>
          <c:w val="0.53533507328330465"/>
          <c:h val="0.16388420881337221"/>
        </c:manualLayout>
      </c:layout>
      <c:spPr>
        <a:noFill/>
      </c:spPr>
      <c:txPr>
        <a:bodyPr/>
        <a:lstStyle/>
        <a:p>
          <a:pPr>
            <a:defRPr sz="1000" b="1" i="0" u="none" strike="noStrike" baseline="0">
              <a:solidFill>
                <a:srgbClr val="000000"/>
              </a:solidFill>
              <a:latin typeface="Arial"/>
              <a:ea typeface="Arial"/>
              <a:cs typeface="Arial"/>
            </a:defRPr>
          </a:pPr>
          <a:endParaRPr lang="en-US"/>
        </a:p>
      </c:txPr>
    </c:legend>
    <c:plotVisOnly val="1"/>
    <c:dispBlanksAs val="gap"/>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style val="26"/>
  <c:chart>
    <c:title>
      <c:tx>
        <c:rich>
          <a:bodyPr/>
          <a:lstStyle/>
          <a:p>
            <a:pPr>
              <a:defRPr sz="1000" b="0" i="0" u="none" strike="noStrike" baseline="0">
                <a:solidFill>
                  <a:srgbClr val="000000"/>
                </a:solidFill>
                <a:latin typeface="Calibri"/>
                <a:ea typeface="Calibri"/>
                <a:cs typeface="Calibri"/>
              </a:defRPr>
            </a:pPr>
            <a:r>
              <a:rPr lang="en-US" sz="1600" b="1" i="0" u="none" strike="noStrike" baseline="0">
                <a:solidFill>
                  <a:srgbClr val="000000"/>
                </a:solidFill>
                <a:latin typeface="Arial"/>
                <a:cs typeface="Arial"/>
              </a:rPr>
              <a:t>الطلاب في المدارس والجامعات الحكومية والخاصة حسب النوع</a:t>
            </a:r>
          </a:p>
          <a:p>
            <a:pPr>
              <a:defRPr sz="1000" b="0" i="0" u="none" strike="noStrike" baseline="0">
                <a:solidFill>
                  <a:srgbClr val="000000"/>
                </a:solidFill>
                <a:latin typeface="Calibri"/>
                <a:ea typeface="Calibri"/>
                <a:cs typeface="Calibri"/>
              </a:defRPr>
            </a:pPr>
            <a:r>
              <a:rPr lang="ar-QA" sz="1400" b="1" i="0" baseline="0">
                <a:effectLst/>
              </a:rPr>
              <a:t>2007/2006 - 2011/2010</a:t>
            </a:r>
            <a:endParaRPr lang="en-US" sz="1400">
              <a:effectLst/>
            </a:endParaRP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STUDENTS IN GOVERNMENT AND PRIVATE SCHOOLS AND UNIVERSITIES BY GENDER</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2006/2007- 2010/2011</a:t>
            </a:r>
            <a:endParaRPr lang="en-US"/>
          </a:p>
        </c:rich>
      </c:tx>
      <c:layout>
        <c:manualLayout>
          <c:xMode val="edge"/>
          <c:yMode val="edge"/>
          <c:x val="0.15665172622652937"/>
          <c:y val="1.3559244061628438E-2"/>
        </c:manualLayout>
      </c:layout>
    </c:title>
    <c:plotArea>
      <c:layout>
        <c:manualLayout>
          <c:layoutTarget val="inner"/>
          <c:xMode val="edge"/>
          <c:yMode val="edge"/>
          <c:x val="6.4034865808405991E-2"/>
          <c:y val="0.1590606266868852"/>
          <c:w val="0.92264662790534968"/>
          <c:h val="0.7129302460651421"/>
        </c:manualLayout>
      </c:layout>
      <c:barChart>
        <c:barDir val="col"/>
        <c:grouping val="clustered"/>
        <c:ser>
          <c:idx val="0"/>
          <c:order val="0"/>
          <c:tx>
            <c:strRef>
              <c:f>'64'!$F$52</c:f>
              <c:strCache>
                <c:ptCount val="1"/>
                <c:pt idx="0">
                  <c:v>ذكور
Males</c:v>
                </c:pt>
              </c:strCache>
            </c:strRef>
          </c:tx>
          <c:spPr>
            <a:scene3d>
              <a:camera prst="orthographicFront"/>
              <a:lightRig rig="threePt" dir="t">
                <a:rot lat="0" lon="0" rev="1200000"/>
              </a:lightRig>
            </a:scene3d>
            <a:sp3d/>
          </c:spPr>
          <c:cat>
            <c:multiLvlStrRef>
              <c:f>'64'!$G$50:$P$51</c:f>
              <c:multiLvlStrCache>
                <c:ptCount val="10"/>
                <c:lvl>
                  <c:pt idx="0">
                    <c:v>طلاب المدارس
Schools Students</c:v>
                  </c:pt>
                  <c:pt idx="1">
                    <c:v>طلاب الجامعات
University Students</c:v>
                  </c:pt>
                  <c:pt idx="2">
                    <c:v>طلاب المدارس
Schools Students</c:v>
                  </c:pt>
                  <c:pt idx="3">
                    <c:v>طلاب الجامعات
University Students</c:v>
                  </c:pt>
                  <c:pt idx="4">
                    <c:v>طلاب المدارس
Schools Students</c:v>
                  </c:pt>
                  <c:pt idx="5">
                    <c:v>طلاب الجامعات
University Students</c:v>
                  </c:pt>
                  <c:pt idx="6">
                    <c:v>طلاب المدارس
Schools Students</c:v>
                  </c:pt>
                  <c:pt idx="7">
                    <c:v>طلاب الجامعات
University Students</c:v>
                  </c:pt>
                  <c:pt idx="8">
                    <c:v>طلاب المدارس
Schools Students</c:v>
                  </c:pt>
                  <c:pt idx="9">
                    <c:v>طلاب الجامعات
University Students</c:v>
                  </c:pt>
                </c:lvl>
                <c:lvl>
                  <c:pt idx="0">
                    <c:v>2006/2007</c:v>
                  </c:pt>
                  <c:pt idx="2">
                    <c:v>2007/2008</c:v>
                  </c:pt>
                  <c:pt idx="4">
                    <c:v>2008/2009</c:v>
                  </c:pt>
                  <c:pt idx="6">
                    <c:v>2009/2010</c:v>
                  </c:pt>
                  <c:pt idx="8">
                    <c:v>2010/2011</c:v>
                  </c:pt>
                </c:lvl>
              </c:multiLvlStrCache>
            </c:multiLvlStrRef>
          </c:cat>
          <c:val>
            <c:numRef>
              <c:f>'64'!$G$52:$P$52</c:f>
              <c:numCache>
                <c:formatCode>General</c:formatCode>
                <c:ptCount val="10"/>
                <c:pt idx="0" formatCode="#,##0">
                  <c:v>78492</c:v>
                </c:pt>
                <c:pt idx="1">
                  <c:v>3870</c:v>
                </c:pt>
                <c:pt idx="2">
                  <c:v>84302</c:v>
                </c:pt>
                <c:pt idx="3">
                  <c:v>4603</c:v>
                </c:pt>
                <c:pt idx="4">
                  <c:v>90688</c:v>
                </c:pt>
                <c:pt idx="5">
                  <c:v>4889</c:v>
                </c:pt>
                <c:pt idx="6" formatCode="#,##0">
                  <c:v>92117</c:v>
                </c:pt>
                <c:pt idx="7" formatCode="#,##0">
                  <c:v>5152</c:v>
                </c:pt>
                <c:pt idx="8">
                  <c:v>100984</c:v>
                </c:pt>
                <c:pt idx="9">
                  <c:v>5498</c:v>
                </c:pt>
              </c:numCache>
            </c:numRef>
          </c:val>
        </c:ser>
        <c:ser>
          <c:idx val="1"/>
          <c:order val="1"/>
          <c:tx>
            <c:strRef>
              <c:f>'64'!$F$53</c:f>
              <c:strCache>
                <c:ptCount val="1"/>
                <c:pt idx="0">
                  <c:v>إناث
Females</c:v>
                </c:pt>
              </c:strCache>
            </c:strRef>
          </c:tx>
          <c:spPr>
            <a:scene3d>
              <a:camera prst="orthographicFront"/>
              <a:lightRig rig="threePt" dir="t">
                <a:rot lat="0" lon="0" rev="1200000"/>
              </a:lightRig>
            </a:scene3d>
            <a:sp3d/>
          </c:spPr>
          <c:cat>
            <c:multiLvlStrRef>
              <c:f>'64'!$G$50:$P$51</c:f>
              <c:multiLvlStrCache>
                <c:ptCount val="10"/>
                <c:lvl>
                  <c:pt idx="0">
                    <c:v>طلاب المدارس
Schools Students</c:v>
                  </c:pt>
                  <c:pt idx="1">
                    <c:v>طلاب الجامعات
University Students</c:v>
                  </c:pt>
                  <c:pt idx="2">
                    <c:v>طلاب المدارس
Schools Students</c:v>
                  </c:pt>
                  <c:pt idx="3">
                    <c:v>طلاب الجامعات
University Students</c:v>
                  </c:pt>
                  <c:pt idx="4">
                    <c:v>طلاب المدارس
Schools Students</c:v>
                  </c:pt>
                  <c:pt idx="5">
                    <c:v>طلاب الجامعات
University Students</c:v>
                  </c:pt>
                  <c:pt idx="6">
                    <c:v>طلاب المدارس
Schools Students</c:v>
                  </c:pt>
                  <c:pt idx="7">
                    <c:v>طلاب الجامعات
University Students</c:v>
                  </c:pt>
                  <c:pt idx="8">
                    <c:v>طلاب المدارس
Schools Students</c:v>
                  </c:pt>
                  <c:pt idx="9">
                    <c:v>طلاب الجامعات
University Students</c:v>
                  </c:pt>
                </c:lvl>
                <c:lvl>
                  <c:pt idx="0">
                    <c:v>2006/2007</c:v>
                  </c:pt>
                  <c:pt idx="2">
                    <c:v>2007/2008</c:v>
                  </c:pt>
                  <c:pt idx="4">
                    <c:v>2008/2009</c:v>
                  </c:pt>
                  <c:pt idx="6">
                    <c:v>2009/2010</c:v>
                  </c:pt>
                  <c:pt idx="8">
                    <c:v>2010/2011</c:v>
                  </c:pt>
                </c:lvl>
              </c:multiLvlStrCache>
            </c:multiLvlStrRef>
          </c:cat>
          <c:val>
            <c:numRef>
              <c:f>'64'!$G$53:$P$53</c:f>
              <c:numCache>
                <c:formatCode>General</c:formatCode>
                <c:ptCount val="10"/>
                <c:pt idx="0">
                  <c:v>75600</c:v>
                </c:pt>
                <c:pt idx="1">
                  <c:v>7231</c:v>
                </c:pt>
                <c:pt idx="2">
                  <c:v>80722</c:v>
                </c:pt>
                <c:pt idx="3">
                  <c:v>7977</c:v>
                </c:pt>
                <c:pt idx="4">
                  <c:v>85925</c:v>
                </c:pt>
                <c:pt idx="5">
                  <c:v>8244</c:v>
                </c:pt>
                <c:pt idx="6" formatCode="#,##0">
                  <c:v>88225</c:v>
                </c:pt>
                <c:pt idx="7" formatCode="#,##0">
                  <c:v>8787</c:v>
                </c:pt>
                <c:pt idx="8">
                  <c:v>96271</c:v>
                </c:pt>
                <c:pt idx="9">
                  <c:v>9854</c:v>
                </c:pt>
              </c:numCache>
            </c:numRef>
          </c:val>
        </c:ser>
        <c:axId val="80022912"/>
        <c:axId val="80057472"/>
      </c:barChart>
      <c:catAx>
        <c:axId val="80022912"/>
        <c:scaling>
          <c:orientation val="minMax"/>
        </c:scaling>
        <c:axPos val="b"/>
        <c:majorGridlines>
          <c:spPr>
            <a:ln w="19050">
              <a:solidFill>
                <a:schemeClr val="bg1">
                  <a:lumMod val="85000"/>
                </a:schemeClr>
              </a:solidFill>
            </a:ln>
          </c:spPr>
        </c:majorGridlines>
        <c:numFmt formatCode="General" sourceLinked="1"/>
        <c:tickLblPos val="nextTo"/>
        <c:txPr>
          <a:bodyPr rot="0" vert="horz"/>
          <a:lstStyle/>
          <a:p>
            <a:pPr>
              <a:defRPr sz="950" b="0" i="0" u="none" strike="noStrike" baseline="0">
                <a:solidFill>
                  <a:srgbClr val="000000"/>
                </a:solidFill>
                <a:latin typeface="Arial" pitchFamily="34" charset="0"/>
                <a:ea typeface="Arial"/>
                <a:cs typeface="Arial" pitchFamily="34" charset="0"/>
              </a:defRPr>
            </a:pPr>
            <a:endParaRPr lang="en-US"/>
          </a:p>
        </c:txPr>
        <c:crossAx val="80057472"/>
        <c:crosses val="autoZero"/>
        <c:auto val="1"/>
        <c:lblAlgn val="ctr"/>
        <c:lblOffset val="100"/>
      </c:catAx>
      <c:valAx>
        <c:axId val="80057472"/>
        <c:scaling>
          <c:orientation val="minMax"/>
        </c:scaling>
        <c:axPos val="l"/>
        <c:majorGridlines>
          <c:spPr>
            <a:ln w="19050">
              <a:solidFill>
                <a:schemeClr val="bg1">
                  <a:lumMod val="85000"/>
                </a:schemeClr>
              </a:solidFill>
            </a:ln>
          </c:spPr>
        </c:majorGridlines>
        <c:numFmt formatCode="#,##0" sourceLinked="0"/>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80022912"/>
        <c:crosses val="autoZero"/>
        <c:crossBetween val="between"/>
      </c:valAx>
    </c:plotArea>
    <c:legend>
      <c:legendPos val="r"/>
      <c:layout>
        <c:manualLayout>
          <c:xMode val="edge"/>
          <c:yMode val="edge"/>
          <c:x val="0.14983350158153341"/>
          <c:y val="0.19249220607987391"/>
          <c:w val="7.6687152567467276E-2"/>
          <c:h val="0.1173769710711047"/>
        </c:manualLayout>
      </c:layout>
      <c:txPr>
        <a:bodyPr/>
        <a:lstStyle/>
        <a:p>
          <a:pPr>
            <a:defRPr sz="1000" b="1" i="0" u="none" strike="noStrike" baseline="0">
              <a:solidFill>
                <a:srgbClr val="000000"/>
              </a:solidFill>
              <a:latin typeface="Arial"/>
              <a:ea typeface="Arial"/>
              <a:cs typeface="Arial"/>
            </a:defRPr>
          </a:pPr>
          <a:endParaRPr lang="en-US"/>
        </a:p>
      </c:txPr>
    </c:legend>
    <c:plotVisOnly val="1"/>
    <c:dispBlanksAs val="gap"/>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style val="26"/>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والمدرسون حسب نوع المدرسة</a:t>
            </a:r>
          </a:p>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2010/ 2011</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STUDENTS AND TEACHERS BY SCHOOL TYPE</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2010/2011</a:t>
            </a:r>
          </a:p>
        </c:rich>
      </c:tx>
    </c:title>
    <c:plotArea>
      <c:layout>
        <c:manualLayout>
          <c:layoutTarget val="inner"/>
          <c:xMode val="edge"/>
          <c:yMode val="edge"/>
          <c:x val="7.0514881051701797E-2"/>
          <c:y val="0.18663750397493883"/>
          <c:w val="0.90967797160793951"/>
          <c:h val="0.65618176060016564"/>
        </c:manualLayout>
      </c:layout>
      <c:barChart>
        <c:barDir val="col"/>
        <c:grouping val="clustered"/>
        <c:ser>
          <c:idx val="0"/>
          <c:order val="0"/>
          <c:tx>
            <c:strRef>
              <c:f>'66'!$B$26</c:f>
              <c:strCache>
                <c:ptCount val="1"/>
                <c:pt idx="0">
                  <c:v>الطلاب
Students</c:v>
                </c:pt>
              </c:strCache>
            </c:strRef>
          </c:tx>
          <c:spPr>
            <a:scene3d>
              <a:camera prst="orthographicFront"/>
              <a:lightRig rig="threePt" dir="t">
                <a:rot lat="0" lon="0" rev="1200000"/>
              </a:lightRig>
            </a:scene3d>
            <a:sp3d/>
          </c:spPr>
          <c:cat>
            <c:strRef>
              <c:f>'66'!$C$25:$D$25</c:f>
              <c:strCache>
                <c:ptCount val="2"/>
                <c:pt idx="0">
                  <c:v>المدارس المستقلة
Independent Schools</c:v>
                </c:pt>
                <c:pt idx="1">
                  <c:v>المدارس الخاصة
Private Schools</c:v>
                </c:pt>
              </c:strCache>
            </c:strRef>
          </c:cat>
          <c:val>
            <c:numRef>
              <c:f>'66'!$C$26:$D$26</c:f>
              <c:numCache>
                <c:formatCode>#,##0</c:formatCode>
                <c:ptCount val="2"/>
                <c:pt idx="0">
                  <c:v>90671</c:v>
                </c:pt>
                <c:pt idx="1">
                  <c:v>106584</c:v>
                </c:pt>
              </c:numCache>
            </c:numRef>
          </c:val>
        </c:ser>
        <c:ser>
          <c:idx val="1"/>
          <c:order val="1"/>
          <c:tx>
            <c:strRef>
              <c:f>'66'!$B$27</c:f>
              <c:strCache>
                <c:ptCount val="1"/>
                <c:pt idx="0">
                  <c:v>المدرسون
Teachers</c:v>
                </c:pt>
              </c:strCache>
            </c:strRef>
          </c:tx>
          <c:spPr>
            <a:scene3d>
              <a:camera prst="orthographicFront"/>
              <a:lightRig rig="threePt" dir="t">
                <a:rot lat="0" lon="0" rev="1200000"/>
              </a:lightRig>
            </a:scene3d>
            <a:sp3d/>
          </c:spPr>
          <c:cat>
            <c:strRef>
              <c:f>'66'!$C$25:$D$25</c:f>
              <c:strCache>
                <c:ptCount val="2"/>
                <c:pt idx="0">
                  <c:v>المدارس المستقلة
Independent Schools</c:v>
                </c:pt>
                <c:pt idx="1">
                  <c:v>المدارس الخاصة
Private Schools</c:v>
                </c:pt>
              </c:strCache>
            </c:strRef>
          </c:cat>
          <c:val>
            <c:numRef>
              <c:f>'66'!$C$27:$D$27</c:f>
              <c:numCache>
                <c:formatCode>#,##0</c:formatCode>
                <c:ptCount val="2"/>
                <c:pt idx="0">
                  <c:v>9444</c:v>
                </c:pt>
                <c:pt idx="1">
                  <c:v>8175</c:v>
                </c:pt>
              </c:numCache>
            </c:numRef>
          </c:val>
        </c:ser>
        <c:axId val="80236544"/>
        <c:axId val="80238464"/>
      </c:barChart>
      <c:catAx>
        <c:axId val="80236544"/>
        <c:scaling>
          <c:orientation val="minMax"/>
        </c:scaling>
        <c:axPos val="b"/>
        <c:majorGridlines>
          <c:spPr>
            <a:ln w="12700">
              <a:solidFill>
                <a:srgbClr val="E3E3E3"/>
              </a:solidFill>
              <a:prstDash val="solid"/>
            </a:ln>
          </c:spPr>
        </c:majorGridlines>
        <c:title>
          <c:tx>
            <c:rich>
              <a:bodyPr/>
              <a:lstStyle/>
              <a:p>
                <a:pPr>
                  <a:defRPr sz="1200" b="0" i="0" u="none" strike="noStrike" baseline="0">
                    <a:solidFill>
                      <a:srgbClr val="000000"/>
                    </a:solidFill>
                    <a:latin typeface="Arial" pitchFamily="34" charset="0"/>
                    <a:ea typeface="Calibri"/>
                    <a:cs typeface="Arial" pitchFamily="34" charset="0"/>
                  </a:defRPr>
                </a:pPr>
                <a:r>
                  <a:rPr lang="en-US" sz="1050" b="1" i="0" u="none" strike="noStrike" baseline="0">
                    <a:solidFill>
                      <a:srgbClr val="000000"/>
                    </a:solidFill>
                    <a:latin typeface="Arial" pitchFamily="34" charset="0"/>
                    <a:cs typeface="Arial" pitchFamily="34" charset="0"/>
                  </a:rPr>
                  <a:t>SCHOOLS </a:t>
                </a:r>
                <a:r>
                  <a:rPr lang="en-US" sz="1200" b="1" i="0" u="none" strike="noStrike" baseline="0">
                    <a:solidFill>
                      <a:srgbClr val="000000"/>
                    </a:solidFill>
                    <a:latin typeface="Arial" pitchFamily="34" charset="0"/>
                    <a:cs typeface="Arial" pitchFamily="34" charset="0"/>
                  </a:rPr>
                  <a:t>المدارس </a:t>
                </a:r>
                <a:endParaRPr lang="en-US" sz="1200">
                  <a:latin typeface="Arial" pitchFamily="34" charset="0"/>
                  <a:cs typeface="Arial" pitchFamily="34" charset="0"/>
                </a:endParaRPr>
              </a:p>
            </c:rich>
          </c:tx>
          <c:layout>
            <c:manualLayout>
              <c:xMode val="edge"/>
              <c:yMode val="edge"/>
              <c:x val="0.4766094084393297"/>
              <c:y val="0.94193223499644707"/>
            </c:manualLayout>
          </c:layout>
        </c:title>
        <c:numFmt formatCode="General" sourceLinked="1"/>
        <c:tickLblPos val="nextTo"/>
        <c:txPr>
          <a:bodyPr rot="0" vert="horz"/>
          <a:lstStyle/>
          <a:p>
            <a:pPr>
              <a:defRPr sz="1000" b="1" i="0" u="none" strike="noStrike" baseline="0">
                <a:solidFill>
                  <a:srgbClr val="000000"/>
                </a:solidFill>
                <a:latin typeface="Arial"/>
                <a:ea typeface="Arial"/>
                <a:cs typeface="Arial"/>
              </a:defRPr>
            </a:pPr>
            <a:endParaRPr lang="en-US"/>
          </a:p>
        </c:txPr>
        <c:crossAx val="80238464"/>
        <c:crosses val="autoZero"/>
        <c:auto val="1"/>
        <c:lblAlgn val="ctr"/>
        <c:lblOffset val="100"/>
      </c:catAx>
      <c:valAx>
        <c:axId val="80238464"/>
        <c:scaling>
          <c:orientation val="minMax"/>
        </c:scaling>
        <c:axPos val="l"/>
        <c:majorGridlines>
          <c:spPr>
            <a:ln w="12700">
              <a:solidFill>
                <a:srgbClr val="E3E3E3"/>
              </a:solidFill>
              <a:prstDash val="solid"/>
            </a:ln>
          </c:spPr>
        </c:majorGridlines>
        <c:numFmt formatCode="#,##0" sourceLinked="1"/>
        <c:tickLblPos val="nextTo"/>
        <c:txPr>
          <a:bodyPr rot="0" vert="horz"/>
          <a:lstStyle/>
          <a:p>
            <a:pPr>
              <a:defRPr sz="1000" b="0" i="0" u="none" strike="noStrike" baseline="0">
                <a:solidFill>
                  <a:srgbClr val="000000"/>
                </a:solidFill>
                <a:latin typeface="Arial"/>
                <a:ea typeface="Arial"/>
                <a:cs typeface="Arial"/>
              </a:defRPr>
            </a:pPr>
            <a:endParaRPr lang="en-US"/>
          </a:p>
        </c:txPr>
        <c:crossAx val="80236544"/>
        <c:crosses val="autoZero"/>
        <c:crossBetween val="between"/>
      </c:valAx>
    </c:plotArea>
    <c:legend>
      <c:legendPos val="r"/>
      <c:layout>
        <c:manualLayout>
          <c:xMode val="edge"/>
          <c:yMode val="edge"/>
          <c:x val="0.11992860892388472"/>
          <c:y val="0.18628861533153426"/>
          <c:w val="0.26517025447475762"/>
          <c:h val="0.1173769710711047"/>
        </c:manualLayout>
      </c:layout>
      <c:txPr>
        <a:bodyPr/>
        <a:lstStyle/>
        <a:p>
          <a:pPr>
            <a:defRPr sz="1000" b="1" i="0" u="none" strike="noStrike" baseline="0">
              <a:solidFill>
                <a:srgbClr val="000000"/>
              </a:solidFill>
              <a:latin typeface="Arial"/>
              <a:ea typeface="Arial"/>
              <a:cs typeface="Arial"/>
            </a:defRPr>
          </a:pPr>
          <a:endParaRPr lang="en-US"/>
        </a:p>
      </c:txPr>
    </c:legend>
    <c:plotVisOnly val="1"/>
    <c:dispBlanksAs val="gap"/>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style val="26"/>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حسب الجنسية ونوع التعليم </a:t>
            </a:r>
          </a:p>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2010 / 2011</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STUDENTS BY NATIONALITY AND TYPE OF EDUCATION </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2010/2011</a:t>
            </a:r>
          </a:p>
        </c:rich>
      </c:tx>
    </c:title>
    <c:plotArea>
      <c:layout>
        <c:manualLayout>
          <c:layoutTarget val="inner"/>
          <c:xMode val="edge"/>
          <c:yMode val="edge"/>
          <c:x val="6.2311938436517562E-2"/>
          <c:y val="0.16388369036288047"/>
          <c:w val="0.93566091930816364"/>
          <c:h val="0.66036811332649725"/>
        </c:manualLayout>
      </c:layout>
      <c:barChart>
        <c:barDir val="col"/>
        <c:grouping val="clustered"/>
        <c:ser>
          <c:idx val="0"/>
          <c:order val="0"/>
          <c:tx>
            <c:strRef>
              <c:f>'67'!$B$28</c:f>
              <c:strCache>
                <c:ptCount val="1"/>
                <c:pt idx="0">
                  <c:v>ذكور Males</c:v>
                </c:pt>
              </c:strCache>
            </c:strRef>
          </c:tx>
          <c:spPr>
            <a:solidFill>
              <a:schemeClr val="accent1"/>
            </a:solidFill>
            <a:scene3d>
              <a:camera prst="orthographicFront"/>
              <a:lightRig rig="threePt" dir="t">
                <a:rot lat="0" lon="0" rev="1200000"/>
              </a:lightRig>
            </a:scene3d>
            <a:sp3d/>
          </c:spPr>
          <c:dLbls>
            <c:numFmt formatCode="#,##0" sourceLinked="0"/>
            <c:spPr>
              <a:solidFill>
                <a:schemeClr val="bg1"/>
              </a:solidFill>
            </c:spPr>
            <c:txPr>
              <a:bodyPr/>
              <a:lstStyle/>
              <a:p>
                <a:pPr>
                  <a:defRPr sz="1000" b="1" i="0" u="none" strike="noStrike" baseline="0">
                    <a:solidFill>
                      <a:srgbClr val="0000FF"/>
                    </a:solidFill>
                    <a:latin typeface="Arial"/>
                    <a:ea typeface="Arial"/>
                    <a:cs typeface="Arial"/>
                  </a:defRPr>
                </a:pPr>
                <a:endParaRPr lang="en-US"/>
              </a:p>
            </c:txPr>
            <c:showVal val="1"/>
          </c:dLbls>
          <c:cat>
            <c:multiLvlStrRef>
              <c:f>'67'!$C$26:$F$27</c:f>
              <c:multiLvlStrCache>
                <c:ptCount val="4"/>
                <c:lvl>
                  <c:pt idx="0">
                    <c:v>قطري
Qatari</c:v>
                  </c:pt>
                  <c:pt idx="1">
                    <c:v>غير قطري
Non-Qatari</c:v>
                  </c:pt>
                  <c:pt idx="2">
                    <c:v>قطري
Qatari</c:v>
                  </c:pt>
                  <c:pt idx="3">
                    <c:v>غير قطري
Non-Qatari</c:v>
                  </c:pt>
                </c:lvl>
                <c:lvl>
                  <c:pt idx="0">
                    <c:v>المدارس المستقلة
Independent Schools</c:v>
                  </c:pt>
                  <c:pt idx="2">
                    <c:v>المدارس الخاصة
Private Schools</c:v>
                  </c:pt>
                </c:lvl>
              </c:multiLvlStrCache>
            </c:multiLvlStrRef>
          </c:cat>
          <c:val>
            <c:numRef>
              <c:f>'67'!$C$28:$F$28</c:f>
              <c:numCache>
                <c:formatCode>General</c:formatCode>
                <c:ptCount val="4"/>
                <c:pt idx="0">
                  <c:v>28182</c:v>
                </c:pt>
                <c:pt idx="1">
                  <c:v>15481</c:v>
                </c:pt>
                <c:pt idx="2">
                  <c:v>11315</c:v>
                </c:pt>
                <c:pt idx="3">
                  <c:v>46006</c:v>
                </c:pt>
              </c:numCache>
            </c:numRef>
          </c:val>
        </c:ser>
        <c:ser>
          <c:idx val="1"/>
          <c:order val="1"/>
          <c:tx>
            <c:strRef>
              <c:f>'67'!$B$29</c:f>
              <c:strCache>
                <c:ptCount val="1"/>
                <c:pt idx="0">
                  <c:v>اناث Females</c:v>
                </c:pt>
              </c:strCache>
            </c:strRef>
          </c:tx>
          <c:spPr>
            <a:solidFill>
              <a:schemeClr val="accent2"/>
            </a:solidFill>
            <a:scene3d>
              <a:camera prst="orthographicFront"/>
              <a:lightRig rig="threePt" dir="t">
                <a:rot lat="0" lon="0" rev="1200000"/>
              </a:lightRig>
            </a:scene3d>
            <a:sp3d/>
          </c:spPr>
          <c:dLbls>
            <c:numFmt formatCode="#,##0" sourceLinked="0"/>
            <c:txPr>
              <a:bodyPr/>
              <a:lstStyle/>
              <a:p>
                <a:pPr>
                  <a:defRPr sz="1000" b="1" i="0" u="none" strike="noStrike" baseline="0">
                    <a:solidFill>
                      <a:srgbClr val="FF0000"/>
                    </a:solidFill>
                    <a:latin typeface="Arial" pitchFamily="34" charset="0"/>
                    <a:ea typeface="Calibri"/>
                    <a:cs typeface="Arial" pitchFamily="34" charset="0"/>
                  </a:defRPr>
                </a:pPr>
                <a:endParaRPr lang="en-US"/>
              </a:p>
            </c:txPr>
            <c:showVal val="1"/>
          </c:dLbls>
          <c:cat>
            <c:multiLvlStrRef>
              <c:f>'67'!$C$26:$F$27</c:f>
              <c:multiLvlStrCache>
                <c:ptCount val="4"/>
                <c:lvl>
                  <c:pt idx="0">
                    <c:v>قطري
Qatari</c:v>
                  </c:pt>
                  <c:pt idx="1">
                    <c:v>غير قطري
Non-Qatari</c:v>
                  </c:pt>
                  <c:pt idx="2">
                    <c:v>قطري
Qatari</c:v>
                  </c:pt>
                  <c:pt idx="3">
                    <c:v>غير قطري
Non-Qatari</c:v>
                  </c:pt>
                </c:lvl>
                <c:lvl>
                  <c:pt idx="0">
                    <c:v>المدارس المستقلة
Independent Schools</c:v>
                  </c:pt>
                  <c:pt idx="2">
                    <c:v>المدارس الخاصة
Private Schools</c:v>
                  </c:pt>
                </c:lvl>
              </c:multiLvlStrCache>
            </c:multiLvlStrRef>
          </c:cat>
          <c:val>
            <c:numRef>
              <c:f>'67'!$C$29:$F$29</c:f>
              <c:numCache>
                <c:formatCode>General</c:formatCode>
                <c:ptCount val="4"/>
                <c:pt idx="0">
                  <c:v>30888</c:v>
                </c:pt>
                <c:pt idx="1">
                  <c:v>16120</c:v>
                </c:pt>
                <c:pt idx="2">
                  <c:v>7711</c:v>
                </c:pt>
                <c:pt idx="3">
                  <c:v>41552</c:v>
                </c:pt>
              </c:numCache>
            </c:numRef>
          </c:val>
        </c:ser>
        <c:axId val="79958784"/>
        <c:axId val="79960320"/>
      </c:barChart>
      <c:catAx>
        <c:axId val="79958784"/>
        <c:scaling>
          <c:orientation val="minMax"/>
        </c:scaling>
        <c:axPos val="b"/>
        <c:majorGridlines>
          <c:spPr>
            <a:ln w="12700">
              <a:solidFill>
                <a:srgbClr val="E3E3E3"/>
              </a:solidFill>
              <a:prstDash val="solid"/>
            </a:ln>
          </c:spPr>
        </c:majorGridlines>
        <c:numFmt formatCode="General" sourceLinked="1"/>
        <c:tickLblPos val="nextTo"/>
        <c:txPr>
          <a:bodyPr rot="0" vert="horz"/>
          <a:lstStyle/>
          <a:p>
            <a:pPr>
              <a:defRPr sz="1000" b="1" i="0" u="none" strike="noStrike" baseline="0">
                <a:solidFill>
                  <a:srgbClr val="000000"/>
                </a:solidFill>
                <a:latin typeface="Arial"/>
                <a:ea typeface="Arial"/>
                <a:cs typeface="Arial"/>
              </a:defRPr>
            </a:pPr>
            <a:endParaRPr lang="en-US"/>
          </a:p>
        </c:txPr>
        <c:crossAx val="79960320"/>
        <c:crosses val="autoZero"/>
        <c:auto val="1"/>
        <c:lblAlgn val="ctr"/>
        <c:lblOffset val="100"/>
      </c:catAx>
      <c:valAx>
        <c:axId val="79960320"/>
        <c:scaling>
          <c:orientation val="minMax"/>
        </c:scaling>
        <c:axPos val="l"/>
        <c:majorGridlines>
          <c:spPr>
            <a:ln w="12700">
              <a:solidFill>
                <a:srgbClr val="E3E3E3"/>
              </a:solidFill>
              <a:prstDash val="solid"/>
            </a:ln>
          </c:spPr>
        </c:majorGridlines>
        <c:numFmt formatCode="General" sourceLinked="1"/>
        <c:tickLblPos val="nextTo"/>
        <c:txPr>
          <a:bodyPr rot="0" vert="horz"/>
          <a:lstStyle/>
          <a:p>
            <a:pPr>
              <a:defRPr sz="1000" b="0" i="0" u="none" strike="noStrike" baseline="0">
                <a:solidFill>
                  <a:srgbClr val="000000"/>
                </a:solidFill>
                <a:latin typeface="Arial"/>
                <a:ea typeface="Arial"/>
                <a:cs typeface="Arial"/>
              </a:defRPr>
            </a:pPr>
            <a:endParaRPr lang="en-US"/>
          </a:p>
        </c:txPr>
        <c:crossAx val="79958784"/>
        <c:crosses val="autoZero"/>
        <c:crossBetween val="between"/>
      </c:valAx>
    </c:plotArea>
    <c:legend>
      <c:legendPos val="r"/>
      <c:layout>
        <c:manualLayout>
          <c:xMode val="edge"/>
          <c:yMode val="edge"/>
          <c:x val="0.14332443782274976"/>
          <c:y val="0.23915353303841713"/>
          <c:w val="0.23791220680070632"/>
          <c:h val="6.4006370414366034E-2"/>
        </c:manualLayout>
      </c:layout>
      <c:txPr>
        <a:bodyPr/>
        <a:lstStyle/>
        <a:p>
          <a:pPr>
            <a:defRPr sz="1200" b="1" i="0" u="none" strike="noStrike" baseline="0">
              <a:solidFill>
                <a:srgbClr val="000000"/>
              </a:solidFill>
              <a:latin typeface="Arial" pitchFamily="34" charset="0"/>
              <a:ea typeface="Calibri"/>
              <a:cs typeface="Arial" pitchFamily="34" charset="0"/>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style val="30"/>
  <c:chart>
    <c:title>
      <c:tx>
        <c:rich>
          <a:bodyPr/>
          <a:lstStyle/>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الطلاب  حسب النوع والجنسية والمرحلة التعليمية </a:t>
            </a:r>
          </a:p>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2011/2010</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STUDENTS BY GENDER, NATIONALITY AND THE  EDUCATIONAL  LEVEL</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2010/2011</a:t>
            </a:r>
          </a:p>
        </c:rich>
      </c:tx>
    </c:title>
    <c:plotArea>
      <c:layout>
        <c:manualLayout>
          <c:layoutTarget val="inner"/>
          <c:xMode val="edge"/>
          <c:yMode val="edge"/>
          <c:x val="7.46033857506746E-2"/>
          <c:y val="0.1846762060271539"/>
          <c:w val="0.90967797160793951"/>
          <c:h val="0.65618176060016564"/>
        </c:manualLayout>
      </c:layout>
      <c:barChart>
        <c:barDir val="col"/>
        <c:grouping val="clustered"/>
        <c:ser>
          <c:idx val="0"/>
          <c:order val="0"/>
          <c:tx>
            <c:strRef>
              <c:f>'67'!$B$34</c:f>
              <c:strCache>
                <c:ptCount val="1"/>
                <c:pt idx="0">
                  <c:v>ذكور Males</c:v>
                </c:pt>
              </c:strCache>
            </c:strRef>
          </c:tx>
          <c:spPr>
            <a:solidFill>
              <a:schemeClr val="accent1"/>
            </a:solidFill>
            <a:scene3d>
              <a:camera prst="orthographicFront"/>
              <a:lightRig rig="threePt" dir="t">
                <a:rot lat="0" lon="0" rev="1200000"/>
              </a:lightRig>
            </a:scene3d>
            <a:sp3d/>
          </c:spPr>
          <c:dLbls>
            <c:numFmt formatCode="#,##0" sourceLinked="0"/>
            <c:txPr>
              <a:bodyPr/>
              <a:lstStyle/>
              <a:p>
                <a:pPr>
                  <a:defRPr b="1">
                    <a:solidFill>
                      <a:schemeClr val="bg1"/>
                    </a:solidFill>
                    <a:latin typeface="Arial" pitchFamily="34" charset="0"/>
                    <a:cs typeface="Arial" pitchFamily="34" charset="0"/>
                  </a:defRPr>
                </a:pPr>
                <a:endParaRPr lang="en-US"/>
              </a:p>
            </c:txPr>
            <c:dLblPos val="inEnd"/>
            <c:showVal val="1"/>
          </c:dLbls>
          <c:cat>
            <c:multiLvlStrRef>
              <c:f>'67'!$C$32:$H$33</c:f>
              <c:multiLvlStrCache>
                <c:ptCount val="6"/>
                <c:lvl>
                  <c:pt idx="0">
                    <c:v>قطري
Qatari</c:v>
                  </c:pt>
                  <c:pt idx="1">
                    <c:v>غير قطري
Non-Qatari</c:v>
                  </c:pt>
                  <c:pt idx="2">
                    <c:v>قطري
Qatari</c:v>
                  </c:pt>
                  <c:pt idx="3">
                    <c:v>غير قطري
Non-Qatari</c:v>
                  </c:pt>
                  <c:pt idx="4">
                    <c:v>قطري
Qatari</c:v>
                  </c:pt>
                  <c:pt idx="5">
                    <c:v>غير قطري
Non-Qatari</c:v>
                  </c:pt>
                </c:lvl>
                <c:lvl>
                  <c:pt idx="0">
                    <c:v> الابتدائية
Primary</c:v>
                  </c:pt>
                  <c:pt idx="2">
                    <c:v>الاعدادية
Preparatory</c:v>
                  </c:pt>
                  <c:pt idx="4">
                    <c:v>الثانوية 
 Secondary</c:v>
                  </c:pt>
                </c:lvl>
              </c:multiLvlStrCache>
            </c:multiLvlStrRef>
          </c:cat>
          <c:val>
            <c:numRef>
              <c:f>'67'!$C$34:$H$34</c:f>
              <c:numCache>
                <c:formatCode>General</c:formatCode>
                <c:ptCount val="6"/>
                <c:pt idx="0">
                  <c:v>17814</c:v>
                </c:pt>
                <c:pt idx="1">
                  <c:v>30878</c:v>
                </c:pt>
                <c:pt idx="2">
                  <c:v>8055</c:v>
                </c:pt>
                <c:pt idx="3">
                  <c:v>11723</c:v>
                </c:pt>
                <c:pt idx="4">
                  <c:v>8162</c:v>
                </c:pt>
                <c:pt idx="5">
                  <c:v>9305</c:v>
                </c:pt>
              </c:numCache>
            </c:numRef>
          </c:val>
        </c:ser>
        <c:ser>
          <c:idx val="1"/>
          <c:order val="1"/>
          <c:tx>
            <c:strRef>
              <c:f>'67'!$B$35</c:f>
              <c:strCache>
                <c:ptCount val="1"/>
                <c:pt idx="0">
                  <c:v>اناث Females</c:v>
                </c:pt>
              </c:strCache>
            </c:strRef>
          </c:tx>
          <c:spPr>
            <a:solidFill>
              <a:schemeClr val="accent2"/>
            </a:solidFill>
            <a:scene3d>
              <a:camera prst="orthographicFront"/>
              <a:lightRig rig="threePt" dir="t">
                <a:rot lat="0" lon="0" rev="1200000"/>
              </a:lightRig>
            </a:scene3d>
            <a:sp3d/>
          </c:spPr>
          <c:dLbls>
            <c:numFmt formatCode="#,##0" sourceLinked="0"/>
            <c:txPr>
              <a:bodyPr/>
              <a:lstStyle/>
              <a:p>
                <a:pPr>
                  <a:defRPr b="1">
                    <a:solidFill>
                      <a:schemeClr val="bg1"/>
                    </a:solidFill>
                    <a:latin typeface="Arial" pitchFamily="34" charset="0"/>
                    <a:cs typeface="Arial" pitchFamily="34" charset="0"/>
                  </a:defRPr>
                </a:pPr>
                <a:endParaRPr lang="en-US"/>
              </a:p>
            </c:txPr>
            <c:dLblPos val="inEnd"/>
            <c:showVal val="1"/>
          </c:dLbls>
          <c:cat>
            <c:multiLvlStrRef>
              <c:f>'67'!$C$32:$H$33</c:f>
              <c:multiLvlStrCache>
                <c:ptCount val="6"/>
                <c:lvl>
                  <c:pt idx="0">
                    <c:v>قطري
Qatari</c:v>
                  </c:pt>
                  <c:pt idx="1">
                    <c:v>غير قطري
Non-Qatari</c:v>
                  </c:pt>
                  <c:pt idx="2">
                    <c:v>قطري
Qatari</c:v>
                  </c:pt>
                  <c:pt idx="3">
                    <c:v>غير قطري
Non-Qatari</c:v>
                  </c:pt>
                  <c:pt idx="4">
                    <c:v>قطري
Qatari</c:v>
                  </c:pt>
                  <c:pt idx="5">
                    <c:v>غير قطري
Non-Qatari</c:v>
                  </c:pt>
                </c:lvl>
                <c:lvl>
                  <c:pt idx="0">
                    <c:v> الابتدائية
Primary</c:v>
                  </c:pt>
                  <c:pt idx="2">
                    <c:v>الاعدادية
Preparatory</c:v>
                  </c:pt>
                  <c:pt idx="4">
                    <c:v>الثانوية 
 Secondary</c:v>
                  </c:pt>
                </c:lvl>
              </c:multiLvlStrCache>
            </c:multiLvlStrRef>
          </c:cat>
          <c:val>
            <c:numRef>
              <c:f>'67'!$C$35:$H$35</c:f>
              <c:numCache>
                <c:formatCode>General</c:formatCode>
                <c:ptCount val="6"/>
                <c:pt idx="0">
                  <c:v>17100</c:v>
                </c:pt>
                <c:pt idx="1">
                  <c:v>29193</c:v>
                </c:pt>
                <c:pt idx="2">
                  <c:v>7985</c:v>
                </c:pt>
                <c:pt idx="3">
                  <c:v>10859</c:v>
                </c:pt>
                <c:pt idx="4">
                  <c:v>7979</c:v>
                </c:pt>
                <c:pt idx="5">
                  <c:v>8686</c:v>
                </c:pt>
              </c:numCache>
            </c:numRef>
          </c:val>
        </c:ser>
        <c:dLbls>
          <c:showVal val="1"/>
        </c:dLbls>
        <c:axId val="80454016"/>
        <c:axId val="80455552"/>
      </c:barChart>
      <c:catAx>
        <c:axId val="80454016"/>
        <c:scaling>
          <c:orientation val="minMax"/>
        </c:scaling>
        <c:axPos val="b"/>
        <c:majorGridlines>
          <c:spPr>
            <a:ln w="19050">
              <a:solidFill>
                <a:schemeClr val="bg1">
                  <a:lumMod val="85000"/>
                </a:schemeClr>
              </a:solidFill>
            </a:ln>
          </c:spPr>
        </c:majorGridlines>
        <c:numFmt formatCode="General" sourceLinked="1"/>
        <c:tickLblPos val="nextTo"/>
        <c:txPr>
          <a:bodyPr rot="0" vert="horz"/>
          <a:lstStyle/>
          <a:p>
            <a:pPr>
              <a:defRPr sz="1000" b="1" i="0" u="none" strike="noStrike" baseline="0">
                <a:solidFill>
                  <a:srgbClr val="000000"/>
                </a:solidFill>
                <a:latin typeface="Arial"/>
                <a:ea typeface="Arial"/>
                <a:cs typeface="Arial"/>
              </a:defRPr>
            </a:pPr>
            <a:endParaRPr lang="en-US"/>
          </a:p>
        </c:txPr>
        <c:crossAx val="80455552"/>
        <c:crosses val="autoZero"/>
        <c:auto val="1"/>
        <c:lblAlgn val="ctr"/>
        <c:lblOffset val="100"/>
      </c:catAx>
      <c:valAx>
        <c:axId val="80455552"/>
        <c:scaling>
          <c:orientation val="minMax"/>
        </c:scaling>
        <c:axPos val="l"/>
        <c:majorGridlines>
          <c:spPr>
            <a:ln w="19050">
              <a:solidFill>
                <a:schemeClr val="bg1">
                  <a:lumMod val="85000"/>
                </a:schemeClr>
              </a:solidFill>
            </a:ln>
          </c:spPr>
        </c:majorGridlines>
        <c:numFmt formatCode="#,##0" sourceLinked="0"/>
        <c:tickLblPos val="nextTo"/>
        <c:txPr>
          <a:bodyPr rot="0" vert="horz"/>
          <a:lstStyle/>
          <a:p>
            <a:pPr>
              <a:defRPr sz="1000" b="1" i="0" u="none" strike="noStrike" baseline="0">
                <a:solidFill>
                  <a:srgbClr val="000000"/>
                </a:solidFill>
                <a:latin typeface="Arial"/>
                <a:ea typeface="Arial"/>
                <a:cs typeface="Arial"/>
              </a:defRPr>
            </a:pPr>
            <a:endParaRPr lang="en-US"/>
          </a:p>
        </c:txPr>
        <c:crossAx val="80454016"/>
        <c:crosses val="autoZero"/>
        <c:crossBetween val="between"/>
      </c:valAx>
    </c:plotArea>
    <c:legend>
      <c:legendPos val="r"/>
      <c:legendEntry>
        <c:idx val="1"/>
        <c:txPr>
          <a:bodyPr/>
          <a:lstStyle/>
          <a:p>
            <a:pPr>
              <a:defRPr sz="1200" b="1" i="0" u="none" strike="noStrike" baseline="0">
                <a:solidFill>
                  <a:srgbClr val="000000"/>
                </a:solidFill>
                <a:latin typeface="Arial"/>
                <a:ea typeface="Arial"/>
                <a:cs typeface="Arial"/>
              </a:defRPr>
            </a:pPr>
            <a:endParaRPr lang="en-US"/>
          </a:p>
        </c:txPr>
      </c:legendEntry>
      <c:layout>
        <c:manualLayout>
          <c:xMode val="edge"/>
          <c:yMode val="edge"/>
          <c:x val="0.72763267103224849"/>
          <c:y val="0.19439848991745312"/>
          <c:w val="0.23922715631805522"/>
          <c:h val="9.8648455095674853E-2"/>
        </c:manualLayout>
      </c:layout>
      <c:txPr>
        <a:bodyPr/>
        <a:lstStyle/>
        <a:p>
          <a:pPr>
            <a:defRPr sz="1050" b="1" i="0" u="none" strike="noStrike" baseline="0">
              <a:solidFill>
                <a:srgbClr val="000000"/>
              </a:solidFill>
              <a:latin typeface="Arial"/>
              <a:ea typeface="Arial"/>
              <a:cs typeface="Arial"/>
            </a:defRPr>
          </a:pPr>
          <a:endParaRPr lang="en-US"/>
        </a:p>
      </c:txPr>
    </c:legend>
    <c:plotVisOnly val="1"/>
    <c:dispBlanksAs val="gap"/>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style val="26"/>
  <c:chart>
    <c:plotArea>
      <c:layout>
        <c:manualLayout>
          <c:layoutTarget val="inner"/>
          <c:xMode val="edge"/>
          <c:yMode val="edge"/>
          <c:x val="5.5916872766042985E-2"/>
          <c:y val="0.15841546635938941"/>
          <c:w val="0.81840679429032059"/>
          <c:h val="0.6533684996692487"/>
        </c:manualLayout>
      </c:layout>
      <c:barChart>
        <c:barDir val="col"/>
        <c:grouping val="clustered"/>
        <c:ser>
          <c:idx val="0"/>
          <c:order val="0"/>
          <c:tx>
            <c:strRef>
              <c:f>'82'!$B$89</c:f>
              <c:strCache>
                <c:ptCount val="1"/>
                <c:pt idx="0">
                  <c:v>قطريون
Qataris</c:v>
                </c:pt>
              </c:strCache>
            </c:strRef>
          </c:tx>
          <c:spPr>
            <a:solidFill>
              <a:schemeClr val="accent2"/>
            </a:solidFill>
            <a:scene3d>
              <a:camera prst="orthographicFront"/>
              <a:lightRig rig="threePt" dir="t">
                <a:rot lat="0" lon="0" rev="1200000"/>
              </a:lightRig>
            </a:scene3d>
            <a:sp3d/>
          </c:spPr>
          <c:cat>
            <c:strRef>
              <c:f>'82'!$A$90:$A$96</c:f>
              <c:strCache>
                <c:ptCount val="7"/>
                <c:pt idx="0">
                  <c:v>الاداب والعلوم
Art &amp; science</c:v>
                </c:pt>
                <c:pt idx="1">
                  <c:v>الادارة والاقتصاد
In Admin, &amp; Economics</c:v>
                </c:pt>
                <c:pt idx="2">
                  <c:v>الهندسة
Engineering</c:v>
                </c:pt>
                <c:pt idx="3">
                  <c:v>الشريعة واصول الدين
Sharia &amp; Islamic Studies</c:v>
                </c:pt>
                <c:pt idx="4">
                  <c:v>التربية
Education</c:v>
                </c:pt>
                <c:pt idx="5">
                  <c:v>القانون
Law</c:v>
                </c:pt>
                <c:pt idx="6">
                  <c:v>صيدلة
Pharmacy</c:v>
                </c:pt>
              </c:strCache>
            </c:strRef>
          </c:cat>
          <c:val>
            <c:numRef>
              <c:f>'82'!$B$90:$B$96</c:f>
            </c:numRef>
          </c:val>
        </c:ser>
        <c:ser>
          <c:idx val="1"/>
          <c:order val="1"/>
          <c:tx>
            <c:strRef>
              <c:f>'82'!$C$89</c:f>
              <c:strCache>
                <c:ptCount val="1"/>
                <c:pt idx="0">
                  <c:v>غير قطريين
Non-Qataris</c:v>
                </c:pt>
              </c:strCache>
            </c:strRef>
          </c:tx>
          <c:spPr>
            <a:solidFill>
              <a:schemeClr val="accent1"/>
            </a:solidFill>
            <a:scene3d>
              <a:camera prst="orthographicFront"/>
              <a:lightRig rig="threePt" dir="t">
                <a:rot lat="0" lon="0" rev="1200000"/>
              </a:lightRig>
            </a:scene3d>
            <a:sp3d/>
          </c:spPr>
          <c:cat>
            <c:strRef>
              <c:f>'82'!$A$90:$A$96</c:f>
              <c:strCache>
                <c:ptCount val="7"/>
                <c:pt idx="0">
                  <c:v>الاداب والعلوم
Art &amp; science</c:v>
                </c:pt>
                <c:pt idx="1">
                  <c:v>الادارة والاقتصاد
In Admin, &amp; Economics</c:v>
                </c:pt>
                <c:pt idx="2">
                  <c:v>الهندسة
Engineering</c:v>
                </c:pt>
                <c:pt idx="3">
                  <c:v>الشريعة واصول الدين
Sharia &amp; Islamic Studies</c:v>
                </c:pt>
                <c:pt idx="4">
                  <c:v>التربية
Education</c:v>
                </c:pt>
                <c:pt idx="5">
                  <c:v>القانون
Law</c:v>
                </c:pt>
                <c:pt idx="6">
                  <c:v>صيدلة
Pharmacy</c:v>
                </c:pt>
              </c:strCache>
            </c:strRef>
          </c:cat>
          <c:val>
            <c:numRef>
              <c:f>'82'!$C$90:$C$96</c:f>
            </c:numRef>
          </c:val>
        </c:ser>
        <c:ser>
          <c:idx val="2"/>
          <c:order val="2"/>
          <c:tx>
            <c:strRef>
              <c:f>'82'!$D$89</c:f>
              <c:strCache>
                <c:ptCount val="1"/>
                <c:pt idx="0">
                  <c:v>قطريون
Qataris</c:v>
                </c:pt>
              </c:strCache>
            </c:strRef>
          </c:tx>
          <c:spPr>
            <a:solidFill>
              <a:schemeClr val="accent2"/>
            </a:solidFill>
            <a:scene3d>
              <a:camera prst="orthographicFront"/>
              <a:lightRig rig="threePt" dir="t">
                <a:rot lat="0" lon="0" rev="1200000"/>
              </a:lightRig>
            </a:scene3d>
            <a:sp3d/>
          </c:spPr>
          <c:cat>
            <c:strRef>
              <c:f>'82'!$A$90:$A$96</c:f>
              <c:strCache>
                <c:ptCount val="7"/>
                <c:pt idx="0">
                  <c:v>الاداب والعلوم
Art &amp; science</c:v>
                </c:pt>
                <c:pt idx="1">
                  <c:v>الادارة والاقتصاد
In Admin, &amp; Economics</c:v>
                </c:pt>
                <c:pt idx="2">
                  <c:v>الهندسة
Engineering</c:v>
                </c:pt>
                <c:pt idx="3">
                  <c:v>الشريعة واصول الدين
Sharia &amp; Islamic Studies</c:v>
                </c:pt>
                <c:pt idx="4">
                  <c:v>التربية
Education</c:v>
                </c:pt>
                <c:pt idx="5">
                  <c:v>القانون
Law</c:v>
                </c:pt>
                <c:pt idx="6">
                  <c:v>صيدلة
Pharmacy</c:v>
                </c:pt>
              </c:strCache>
            </c:strRef>
          </c:cat>
          <c:val>
            <c:numRef>
              <c:f>'82'!$D$90:$D$96</c:f>
              <c:numCache>
                <c:formatCode>#,##0</c:formatCode>
                <c:ptCount val="7"/>
                <c:pt idx="0">
                  <c:v>292</c:v>
                </c:pt>
                <c:pt idx="1">
                  <c:v>154</c:v>
                </c:pt>
                <c:pt idx="2">
                  <c:v>68</c:v>
                </c:pt>
                <c:pt idx="3">
                  <c:v>77</c:v>
                </c:pt>
                <c:pt idx="4">
                  <c:v>53</c:v>
                </c:pt>
                <c:pt idx="5">
                  <c:v>33</c:v>
                </c:pt>
                <c:pt idx="6">
                  <c:v>3</c:v>
                </c:pt>
              </c:numCache>
            </c:numRef>
          </c:val>
        </c:ser>
        <c:ser>
          <c:idx val="3"/>
          <c:order val="3"/>
          <c:tx>
            <c:strRef>
              <c:f>'82'!$E$89</c:f>
              <c:strCache>
                <c:ptCount val="1"/>
                <c:pt idx="0">
                  <c:v>غير قطريين
Non-Qataris</c:v>
                </c:pt>
              </c:strCache>
            </c:strRef>
          </c:tx>
          <c:spPr>
            <a:solidFill>
              <a:schemeClr val="accent1"/>
            </a:solidFill>
            <a:scene3d>
              <a:camera prst="orthographicFront"/>
              <a:lightRig rig="threePt" dir="t">
                <a:rot lat="0" lon="0" rev="1200000"/>
              </a:lightRig>
            </a:scene3d>
            <a:sp3d/>
          </c:spPr>
          <c:cat>
            <c:strRef>
              <c:f>'82'!$A$90:$A$96</c:f>
              <c:strCache>
                <c:ptCount val="7"/>
                <c:pt idx="0">
                  <c:v>الاداب والعلوم
Art &amp; science</c:v>
                </c:pt>
                <c:pt idx="1">
                  <c:v>الادارة والاقتصاد
In Admin, &amp; Economics</c:v>
                </c:pt>
                <c:pt idx="2">
                  <c:v>الهندسة
Engineering</c:v>
                </c:pt>
                <c:pt idx="3">
                  <c:v>الشريعة واصول الدين
Sharia &amp; Islamic Studies</c:v>
                </c:pt>
                <c:pt idx="4">
                  <c:v>التربية
Education</c:v>
                </c:pt>
                <c:pt idx="5">
                  <c:v>القانون
Law</c:v>
                </c:pt>
                <c:pt idx="6">
                  <c:v>صيدلة
Pharmacy</c:v>
                </c:pt>
              </c:strCache>
            </c:strRef>
          </c:cat>
          <c:val>
            <c:numRef>
              <c:f>'82'!$E$90:$E$96</c:f>
              <c:numCache>
                <c:formatCode>#,##0</c:formatCode>
                <c:ptCount val="7"/>
                <c:pt idx="0">
                  <c:v>116</c:v>
                </c:pt>
                <c:pt idx="1">
                  <c:v>113</c:v>
                </c:pt>
                <c:pt idx="2">
                  <c:v>98</c:v>
                </c:pt>
                <c:pt idx="3">
                  <c:v>37</c:v>
                </c:pt>
                <c:pt idx="4">
                  <c:v>37</c:v>
                </c:pt>
                <c:pt idx="5">
                  <c:v>5</c:v>
                </c:pt>
                <c:pt idx="6">
                  <c:v>15</c:v>
                </c:pt>
              </c:numCache>
            </c:numRef>
          </c:val>
        </c:ser>
        <c:axId val="83301888"/>
        <c:axId val="83303424"/>
      </c:barChart>
      <c:catAx>
        <c:axId val="83301888"/>
        <c:scaling>
          <c:orientation val="minMax"/>
        </c:scaling>
        <c:axPos val="b"/>
        <c:majorGridlines>
          <c:spPr>
            <a:ln w="19050">
              <a:solidFill>
                <a:schemeClr val="bg1">
                  <a:lumMod val="85000"/>
                </a:schemeClr>
              </a:solidFill>
            </a:ln>
          </c:spPr>
        </c:majorGridlines>
        <c:numFmt formatCode="General" sourceLinked="1"/>
        <c:tickLblPos val="nextTo"/>
        <c:txPr>
          <a:bodyPr rot="0" vert="horz"/>
          <a:lstStyle/>
          <a:p>
            <a:pPr>
              <a:defRPr sz="1000" b="1" i="0" u="none" strike="noStrike" baseline="0">
                <a:solidFill>
                  <a:srgbClr val="000000"/>
                </a:solidFill>
                <a:latin typeface="Arial"/>
                <a:ea typeface="Arial"/>
                <a:cs typeface="Arial"/>
              </a:defRPr>
            </a:pPr>
            <a:endParaRPr lang="en-US"/>
          </a:p>
        </c:txPr>
        <c:crossAx val="83303424"/>
        <c:crosses val="autoZero"/>
        <c:auto val="1"/>
        <c:lblAlgn val="ctr"/>
        <c:lblOffset val="100"/>
        <c:tickLblSkip val="1"/>
        <c:tickMarkSkip val="1"/>
      </c:catAx>
      <c:valAx>
        <c:axId val="83303424"/>
        <c:scaling>
          <c:orientation val="minMax"/>
        </c:scaling>
        <c:axPos val="l"/>
        <c:majorGridlines>
          <c:spPr>
            <a:ln w="19050">
              <a:solidFill>
                <a:schemeClr val="bg1">
                  <a:lumMod val="85000"/>
                </a:schemeClr>
              </a:solidFill>
            </a:ln>
          </c:spPr>
        </c:majorGridlines>
        <c:numFmt formatCode="#,##0" sourceLinked="1"/>
        <c:tickLblPos val="nextTo"/>
        <c:txPr>
          <a:bodyPr rot="0" vert="horz"/>
          <a:lstStyle/>
          <a:p>
            <a:pPr>
              <a:defRPr sz="1000" b="1" i="0" u="none" strike="noStrike" baseline="0">
                <a:solidFill>
                  <a:srgbClr val="000000"/>
                </a:solidFill>
                <a:latin typeface="Arial"/>
                <a:ea typeface="Arial"/>
                <a:cs typeface="Arial"/>
              </a:defRPr>
            </a:pPr>
            <a:endParaRPr lang="en-US"/>
          </a:p>
        </c:txPr>
        <c:crossAx val="83301888"/>
        <c:crosses val="autoZero"/>
        <c:crossBetween val="between"/>
      </c:valAx>
    </c:plotArea>
    <c:legend>
      <c:legendPos val="b"/>
      <c:layout>
        <c:manualLayout>
          <c:xMode val="edge"/>
          <c:yMode val="edge"/>
          <c:x val="0.87394626343889537"/>
          <c:y val="0.41385190487552692"/>
          <c:w val="0.12605373656110991"/>
          <c:h val="0.17087869066871667"/>
        </c:manualLayout>
      </c:layout>
      <c:txPr>
        <a:bodyPr/>
        <a:lstStyle/>
        <a:p>
          <a:pPr>
            <a:defRPr sz="1000" b="1" i="0" u="none" strike="noStrike" baseline="0">
              <a:solidFill>
                <a:srgbClr val="000000"/>
              </a:solidFill>
              <a:latin typeface="Arial"/>
              <a:ea typeface="Arial"/>
              <a:cs typeface="Arial"/>
            </a:defRPr>
          </a:pPr>
          <a:endParaRPr lang="en-US"/>
        </a:p>
      </c:txPr>
    </c:legend>
    <c:plotVisOnly val="1"/>
    <c:dispBlanksAs val="gap"/>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style val="26"/>
  <c:chart>
    <c:title>
      <c:tx>
        <c:rich>
          <a:bodyPr/>
          <a:lstStyle/>
          <a:p>
            <a:pPr>
              <a:defRPr sz="1000" b="0" i="0" u="none" strike="noStrike" baseline="0">
                <a:solidFill>
                  <a:srgbClr val="000000"/>
                </a:solidFill>
                <a:latin typeface="Calibri"/>
                <a:ea typeface="Calibri"/>
                <a:cs typeface="Calibri"/>
              </a:defRPr>
            </a:pPr>
            <a:r>
              <a:rPr lang="ar-QA" sz="1800" b="1" i="0" u="none" strike="noStrike" baseline="0">
                <a:solidFill>
                  <a:srgbClr val="000000"/>
                </a:solidFill>
                <a:latin typeface="Arial"/>
                <a:cs typeface="Arial"/>
              </a:rPr>
              <a:t> </a:t>
            </a:r>
            <a:r>
              <a:rPr lang="ar-QA" sz="1600" b="1" i="0" u="none" strike="noStrike" baseline="0">
                <a:solidFill>
                  <a:srgbClr val="000000"/>
                </a:solidFill>
                <a:latin typeface="Arial"/>
                <a:cs typeface="Arial"/>
              </a:rPr>
              <a:t>المبتعثون والخريجون من البعثات (خارج دولة قطر) حسب النوع</a:t>
            </a:r>
          </a:p>
          <a:p>
            <a:pPr>
              <a:defRPr sz="1000" b="0" i="0" u="none" strike="noStrike" baseline="0">
                <a:solidFill>
                  <a:srgbClr val="000000"/>
                </a:solidFill>
                <a:latin typeface="Calibri"/>
                <a:ea typeface="Calibri"/>
                <a:cs typeface="Calibri"/>
              </a:defRPr>
            </a:pPr>
            <a:r>
              <a:rPr lang="ar-QA" sz="1600" b="1" i="0" u="none" strike="noStrike" baseline="0">
                <a:solidFill>
                  <a:srgbClr val="000000"/>
                </a:solidFill>
                <a:latin typeface="Arial"/>
                <a:cs typeface="Arial"/>
              </a:rPr>
              <a:t>2009/2008 - 2011/2010</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STUDENT ON SCHOLARSHIPS AND GRADUATES (ABROAD) BY GENDER</a:t>
            </a:r>
          </a:p>
          <a:p>
            <a:pPr>
              <a:defRPr sz="1000" b="0" i="0" u="none" strike="noStrike" baseline="0">
                <a:solidFill>
                  <a:srgbClr val="000000"/>
                </a:solidFill>
                <a:latin typeface="Calibri"/>
                <a:ea typeface="Calibri"/>
                <a:cs typeface="Calibri"/>
              </a:defRPr>
            </a:pPr>
            <a:r>
              <a:rPr lang="en-US" sz="1200" b="1" i="0" u="none" strike="noStrike" baseline="0">
                <a:solidFill>
                  <a:srgbClr val="000000"/>
                </a:solidFill>
                <a:latin typeface="Arial"/>
                <a:cs typeface="Arial"/>
              </a:rPr>
              <a:t>2008/2009 - 2010/2011</a:t>
            </a:r>
          </a:p>
        </c:rich>
      </c:tx>
    </c:title>
    <c:plotArea>
      <c:layout>
        <c:manualLayout>
          <c:layoutTarget val="inner"/>
          <c:xMode val="edge"/>
          <c:yMode val="edge"/>
          <c:x val="4.9944531820328875E-2"/>
          <c:y val="0.19965196850393702"/>
          <c:w val="0.93413749082086228"/>
          <c:h val="0.63997830271216105"/>
        </c:manualLayout>
      </c:layout>
      <c:barChart>
        <c:barDir val="col"/>
        <c:grouping val="clustered"/>
        <c:ser>
          <c:idx val="0"/>
          <c:order val="0"/>
          <c:tx>
            <c:strRef>
              <c:f>'89'!$D$29</c:f>
              <c:strCache>
                <c:ptCount val="1"/>
                <c:pt idx="0">
                  <c:v>ذكور
M</c:v>
                </c:pt>
              </c:strCache>
            </c:strRef>
          </c:tx>
          <c:spPr>
            <a:scene3d>
              <a:camera prst="orthographicFront"/>
              <a:lightRig rig="threePt" dir="t">
                <a:rot lat="0" lon="0" rev="1200000"/>
              </a:lightRig>
            </a:scene3d>
            <a:sp3d/>
          </c:spPr>
          <c:cat>
            <c:multiLvlStrRef>
              <c:f>'89'!$B$30:$C$35</c:f>
              <c:multiLvlStrCache>
                <c:ptCount val="6"/>
                <c:lvl>
                  <c:pt idx="0">
                    <c:v>المبتعثين
Scholarships</c:v>
                  </c:pt>
                  <c:pt idx="1">
                    <c:v>الخريجين
Graduates</c:v>
                  </c:pt>
                  <c:pt idx="2">
                    <c:v>المبتعثين
Scholarships</c:v>
                  </c:pt>
                  <c:pt idx="3">
                    <c:v>الخريجين
Graduates</c:v>
                  </c:pt>
                  <c:pt idx="4">
                    <c:v>المبتعثين
Scholarships</c:v>
                  </c:pt>
                  <c:pt idx="5">
                    <c:v>الخريجين
Graduates</c:v>
                  </c:pt>
                </c:lvl>
                <c:lvl>
                  <c:pt idx="0">
                    <c:v>2008/2009</c:v>
                  </c:pt>
                  <c:pt idx="2">
                    <c:v>2009/2010</c:v>
                  </c:pt>
                  <c:pt idx="4">
                    <c:v>2010/2011</c:v>
                  </c:pt>
                </c:lvl>
              </c:multiLvlStrCache>
            </c:multiLvlStrRef>
          </c:cat>
          <c:val>
            <c:numRef>
              <c:f>'89'!$D$30:$D$35</c:f>
              <c:numCache>
                <c:formatCode>0</c:formatCode>
                <c:ptCount val="6"/>
                <c:pt idx="0">
                  <c:v>73</c:v>
                </c:pt>
                <c:pt idx="1">
                  <c:v>59</c:v>
                </c:pt>
                <c:pt idx="2">
                  <c:v>113</c:v>
                </c:pt>
                <c:pt idx="3">
                  <c:v>45</c:v>
                </c:pt>
                <c:pt idx="4">
                  <c:v>128</c:v>
                </c:pt>
                <c:pt idx="5">
                  <c:v>48</c:v>
                </c:pt>
              </c:numCache>
            </c:numRef>
          </c:val>
        </c:ser>
        <c:ser>
          <c:idx val="2"/>
          <c:order val="1"/>
          <c:tx>
            <c:strRef>
              <c:f>'89'!$E$29</c:f>
              <c:strCache>
                <c:ptCount val="1"/>
                <c:pt idx="0">
                  <c:v>إناث
F</c:v>
                </c:pt>
              </c:strCache>
            </c:strRef>
          </c:tx>
          <c:spPr>
            <a:solidFill>
              <a:schemeClr val="accent2"/>
            </a:solidFill>
            <a:ln w="50800">
              <a:solidFill>
                <a:schemeClr val="accent2"/>
              </a:solidFill>
            </a:ln>
            <a:effectLst>
              <a:outerShdw dist="23000" sx="1000" sy="1000" rotWithShape="0">
                <a:srgbClr val="000000"/>
              </a:outerShdw>
            </a:effectLst>
            <a:scene3d>
              <a:camera prst="orthographicFront"/>
              <a:lightRig rig="threePt" dir="t">
                <a:rot lat="0" lon="0" rev="1200000"/>
              </a:lightRig>
            </a:scene3d>
            <a:sp3d/>
          </c:spPr>
          <c:cat>
            <c:multiLvlStrRef>
              <c:f>'89'!$B$30:$C$35</c:f>
              <c:multiLvlStrCache>
                <c:ptCount val="6"/>
                <c:lvl>
                  <c:pt idx="0">
                    <c:v>المبتعثين
Scholarships</c:v>
                  </c:pt>
                  <c:pt idx="1">
                    <c:v>الخريجين
Graduates</c:v>
                  </c:pt>
                  <c:pt idx="2">
                    <c:v>المبتعثين
Scholarships</c:v>
                  </c:pt>
                  <c:pt idx="3">
                    <c:v>الخريجين
Graduates</c:v>
                  </c:pt>
                  <c:pt idx="4">
                    <c:v>المبتعثين
Scholarships</c:v>
                  </c:pt>
                  <c:pt idx="5">
                    <c:v>الخريجين
Graduates</c:v>
                  </c:pt>
                </c:lvl>
                <c:lvl>
                  <c:pt idx="0">
                    <c:v>2008/2009</c:v>
                  </c:pt>
                  <c:pt idx="2">
                    <c:v>2009/2010</c:v>
                  </c:pt>
                  <c:pt idx="4">
                    <c:v>2010/2011</c:v>
                  </c:pt>
                </c:lvl>
              </c:multiLvlStrCache>
            </c:multiLvlStrRef>
          </c:cat>
          <c:val>
            <c:numRef>
              <c:f>'89'!$E$30:$E$35</c:f>
              <c:numCache>
                <c:formatCode>0</c:formatCode>
                <c:ptCount val="6"/>
                <c:pt idx="0">
                  <c:v>23</c:v>
                </c:pt>
                <c:pt idx="1">
                  <c:v>36</c:v>
                </c:pt>
                <c:pt idx="2">
                  <c:v>42</c:v>
                </c:pt>
                <c:pt idx="3">
                  <c:v>38</c:v>
                </c:pt>
                <c:pt idx="4">
                  <c:v>63</c:v>
                </c:pt>
                <c:pt idx="5">
                  <c:v>30</c:v>
                </c:pt>
              </c:numCache>
            </c:numRef>
          </c:val>
        </c:ser>
        <c:gapWidth val="129"/>
        <c:overlap val="1"/>
        <c:axId val="83924096"/>
        <c:axId val="83926016"/>
      </c:barChart>
      <c:catAx>
        <c:axId val="83924096"/>
        <c:scaling>
          <c:orientation val="minMax"/>
        </c:scaling>
        <c:axPos val="b"/>
        <c:majorGridlines>
          <c:spPr>
            <a:ln w="19050">
              <a:solidFill>
                <a:schemeClr val="bg1">
                  <a:lumMod val="85000"/>
                </a:schemeClr>
              </a:solidFill>
            </a:ln>
          </c:spPr>
        </c:majorGridlines>
        <c:title>
          <c:tx>
            <c:rich>
              <a:bodyPr/>
              <a:lstStyle/>
              <a:p>
                <a:pPr>
                  <a:defRPr sz="1000" b="0" i="0" u="none" strike="noStrike" baseline="0">
                    <a:solidFill>
                      <a:srgbClr val="000000"/>
                    </a:solidFill>
                    <a:latin typeface="Calibri"/>
                    <a:ea typeface="Calibri"/>
                    <a:cs typeface="Calibri"/>
                  </a:defRPr>
                </a:pPr>
                <a:r>
                  <a:rPr lang="en-US" sz="1000" b="1" i="0" u="none" strike="noStrike" baseline="0">
                    <a:solidFill>
                      <a:srgbClr val="000000"/>
                    </a:solidFill>
                    <a:latin typeface="Arial"/>
                    <a:cs typeface="Arial"/>
                  </a:rPr>
                  <a:t>Years</a:t>
                </a:r>
                <a:r>
                  <a:rPr lang="en-US" sz="1000" b="1" i="0" u="none" strike="noStrike" baseline="0">
                    <a:solidFill>
                      <a:srgbClr val="000000"/>
                    </a:solidFill>
                    <a:latin typeface="Calibri"/>
                    <a:cs typeface="Arial"/>
                  </a:rPr>
                  <a:t>   </a:t>
                </a:r>
                <a:r>
                  <a:rPr lang="en-US" sz="1100" b="1" i="0" u="none" strike="noStrike" baseline="0">
                    <a:solidFill>
                      <a:srgbClr val="000000"/>
                    </a:solidFill>
                    <a:latin typeface="Arial"/>
                    <a:cs typeface="Arial"/>
                  </a:rPr>
                  <a:t>السنـوات</a:t>
                </a:r>
                <a:endParaRPr lang="en-US"/>
              </a:p>
            </c:rich>
          </c:tx>
          <c:layout>
            <c:manualLayout>
              <c:xMode val="edge"/>
              <c:yMode val="edge"/>
              <c:x val="0.43414240057775272"/>
              <c:y val="0.9516013998250219"/>
            </c:manualLayout>
          </c:layout>
        </c:title>
        <c:numFmt formatCode="General" sourceLinked="1"/>
        <c:tickLblPos val="nextTo"/>
        <c:txPr>
          <a:bodyPr rot="0" vert="horz"/>
          <a:lstStyle/>
          <a:p>
            <a:pPr>
              <a:defRPr sz="1000" b="1" i="0" u="none" strike="noStrike" baseline="0">
                <a:solidFill>
                  <a:srgbClr val="000000"/>
                </a:solidFill>
                <a:latin typeface="Arial"/>
                <a:ea typeface="Arial"/>
                <a:cs typeface="Arial"/>
              </a:defRPr>
            </a:pPr>
            <a:endParaRPr lang="en-US"/>
          </a:p>
        </c:txPr>
        <c:crossAx val="83926016"/>
        <c:crosses val="autoZero"/>
        <c:auto val="1"/>
        <c:lblAlgn val="ctr"/>
        <c:lblOffset val="100"/>
      </c:catAx>
      <c:valAx>
        <c:axId val="83926016"/>
        <c:scaling>
          <c:orientation val="minMax"/>
        </c:scaling>
        <c:axPos val="l"/>
        <c:majorGridlines>
          <c:spPr>
            <a:ln w="19050">
              <a:solidFill>
                <a:schemeClr val="bg1">
                  <a:lumMod val="85000"/>
                </a:schemeClr>
              </a:solidFill>
            </a:ln>
          </c:spPr>
        </c:majorGridlines>
        <c:numFmt formatCode="0" sourceLinked="1"/>
        <c:tickLblPos val="nextTo"/>
        <c:txPr>
          <a:bodyPr rot="0" vert="horz"/>
          <a:lstStyle/>
          <a:p>
            <a:pPr>
              <a:defRPr sz="1000" b="0" i="0" u="none" strike="noStrike" baseline="0">
                <a:solidFill>
                  <a:srgbClr val="000000"/>
                </a:solidFill>
                <a:latin typeface="Arial"/>
                <a:ea typeface="Arial"/>
                <a:cs typeface="Arial"/>
              </a:defRPr>
            </a:pPr>
            <a:endParaRPr lang="en-US"/>
          </a:p>
        </c:txPr>
        <c:crossAx val="83924096"/>
        <c:crosses val="autoZero"/>
        <c:crossBetween val="between"/>
      </c:valAx>
    </c:plotArea>
    <c:legend>
      <c:legendPos val="r"/>
      <c:layout>
        <c:manualLayout>
          <c:xMode val="edge"/>
          <c:yMode val="edge"/>
          <c:x val="0.83874953515821082"/>
          <c:y val="0.20056482939632594"/>
          <c:w val="0.12167170582116672"/>
          <c:h val="0.12989046369203849"/>
        </c:manualLayout>
      </c:layout>
      <c:txPr>
        <a:bodyPr/>
        <a:lstStyle/>
        <a:p>
          <a:pPr>
            <a:defRPr sz="1050" b="1" i="0" u="none" strike="noStrike" baseline="0">
              <a:solidFill>
                <a:srgbClr val="000000"/>
              </a:solidFill>
              <a:latin typeface="Arial"/>
              <a:ea typeface="Arial"/>
              <a:cs typeface="Arial"/>
            </a:defRPr>
          </a:pPr>
          <a:endParaRPr lang="en-US"/>
        </a:p>
      </c:txPr>
    </c:legend>
    <c:plotVisOnly val="1"/>
    <c:dispBlanksAs val="gap"/>
  </c:chart>
  <c:spPr>
    <a:ln w="25400">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7.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5.bin"/></Relationships>
</file>

<file path=xl/chartsheets/sheet1.xml><?xml version="1.0" encoding="utf-8"?>
<chartsheet xmlns="http://schemas.openxmlformats.org/spreadsheetml/2006/main" xmlns:r="http://schemas.openxmlformats.org/officeDocument/2006/relationships">
  <sheetPr>
    <tabColor theme="3" tint="0.39997558519241921"/>
  </sheetPr>
  <sheetViews>
    <sheetView zoomScale="93" workbookViewId="0"/>
  </sheetViews>
  <pageMargins left="0.70866141732283472" right="0.70866141732283472" top="0.74803149606299213" bottom="0.74803149606299213" header="0.31496062992125984" footer="0.51181102362204722"/>
  <pageSetup paperSize="9" orientation="landscape" r:id="rId1"/>
  <headerFooter>
    <oddFooter>&amp;L&amp;"Arial,Bold"Graph (27)&amp;R&amp;"Arial,Bold"&amp;12شكل (27)</oddFooter>
  </headerFooter>
  <drawing r:id="rId2"/>
</chartsheet>
</file>

<file path=xl/chartsheets/sheet2.xml><?xml version="1.0" encoding="utf-8"?>
<chartsheet xmlns="http://schemas.openxmlformats.org/spreadsheetml/2006/main" xmlns:r="http://schemas.openxmlformats.org/officeDocument/2006/relationships">
  <sheetPr>
    <tabColor theme="3" tint="0.39997558519241921"/>
  </sheetPr>
  <sheetViews>
    <sheetView zoomScale="97" workbookViewId="0"/>
  </sheetViews>
  <pageMargins left="0.70866141732283472" right="0.70866141732283472" top="0.74803149606299213" bottom="0.74803149606299213" header="0.31496062992125984" footer="0.51181102362204722"/>
  <pageSetup paperSize="9" orientation="landscape" r:id="rId1"/>
  <headerFooter>
    <oddFooter>&amp;L&amp;"Arial,Bold"Graph (28)&amp;R&amp;"Arial,Bold"&amp;12شكل (28)</oddFooter>
  </headerFooter>
  <drawing r:id="rId2"/>
</chartsheet>
</file>

<file path=xl/chartsheets/sheet3.xml><?xml version="1.0" encoding="utf-8"?>
<chartsheet xmlns="http://schemas.openxmlformats.org/spreadsheetml/2006/main" xmlns:r="http://schemas.openxmlformats.org/officeDocument/2006/relationships">
  <sheetPr>
    <tabColor theme="3" tint="0.39997558519241921"/>
  </sheetPr>
  <sheetViews>
    <sheetView zoomScale="97" workbookViewId="0"/>
  </sheetViews>
  <pageMargins left="0.70866141732283472" right="0.70866141732283472" top="0.74803149606299213" bottom="0.74803149606299213" header="0.31496062992125984" footer="0.51181102362204722"/>
  <pageSetup paperSize="9" orientation="landscape" r:id="rId1"/>
  <headerFooter>
    <oddFooter>&amp;L&amp;"Arial,Bold"Graph (29)&amp;R&amp;"Arial,Bold"&amp;12شكل (29)</oddFooter>
  </headerFooter>
  <drawing r:id="rId2"/>
</chartsheet>
</file>

<file path=xl/chartsheets/sheet4.xml><?xml version="1.0" encoding="utf-8"?>
<chartsheet xmlns="http://schemas.openxmlformats.org/spreadsheetml/2006/main" xmlns:r="http://schemas.openxmlformats.org/officeDocument/2006/relationships">
  <sheetPr>
    <tabColor theme="3" tint="0.39997558519241921"/>
  </sheetPr>
  <sheetViews>
    <sheetView zoomScale="97" workbookViewId="0"/>
  </sheetViews>
  <pageMargins left="0.70866141732283472" right="0.70866141732283472" top="0.74803149606299213" bottom="0.74803149606299213" header="0.31496062992125984" footer="0.51181102362204722"/>
  <pageSetup paperSize="9" orientation="landscape" r:id="rId1"/>
  <headerFooter>
    <oddFooter>&amp;L&amp;"Arial,Bold"Graph (30)&amp;R&amp;"Arial,Bold"&amp;12شكل (30)</oddFooter>
  </headerFooter>
  <drawing r:id="rId2"/>
</chartsheet>
</file>

<file path=xl/chartsheets/sheet5.xml><?xml version="1.0" encoding="utf-8"?>
<chartsheet xmlns="http://schemas.openxmlformats.org/spreadsheetml/2006/main" xmlns:r="http://schemas.openxmlformats.org/officeDocument/2006/relationships">
  <sheetPr>
    <tabColor theme="3" tint="0.39997558519241921"/>
  </sheetPr>
  <sheetViews>
    <sheetView zoomScale="97" workbookViewId="0"/>
  </sheetViews>
  <pageMargins left="0.70866141732283472" right="0.70866141732283472" top="0.74803149606299213" bottom="0.74803149606299213" header="0.31496062992125984" footer="0.51181102362204722"/>
  <pageSetup paperSize="9" orientation="landscape" r:id="rId1"/>
  <headerFooter>
    <oddFooter>&amp;L&amp;"Arial,Bold"Graph (31)&amp;R&amp;"Arial,Bold"&amp;12شكل (31)</oddFooter>
  </headerFooter>
  <drawing r:id="rId2"/>
</chartsheet>
</file>

<file path=xl/chartsheets/sheet6.xml><?xml version="1.0" encoding="utf-8"?>
<chartsheet xmlns="http://schemas.openxmlformats.org/spreadsheetml/2006/main" xmlns:r="http://schemas.openxmlformats.org/officeDocument/2006/relationships">
  <sheetPr>
    <tabColor theme="3" tint="0.39997558519241921"/>
  </sheetPr>
  <sheetViews>
    <sheetView workbookViewId="0"/>
  </sheetViews>
  <pageMargins left="0.74803149606299213" right="0.74803149606299213" top="0.98425196850393704" bottom="0.98425196850393704" header="0.51181102362204722" footer="0.70866141732283472"/>
  <pageSetup paperSize="9" orientation="landscape" r:id="rId1"/>
  <headerFooter alignWithMargins="0">
    <oddFooter>&amp;L&amp;"Arial,Bold"Graph (32)&amp;R&amp;"Arial,Bold"&amp;12شكل (32)</oddFooter>
  </headerFooter>
  <drawing r:id="rId2"/>
</chartsheet>
</file>

<file path=xl/chartsheets/sheet7.xml><?xml version="1.0" encoding="utf-8"?>
<chartsheet xmlns="http://schemas.openxmlformats.org/spreadsheetml/2006/main" xmlns:r="http://schemas.openxmlformats.org/officeDocument/2006/relationships">
  <sheetPr>
    <tabColor theme="3" tint="0.39997558519241921"/>
  </sheetPr>
  <sheetViews>
    <sheetView zoomScale="93" workbookViewId="0"/>
  </sheetViews>
  <pageMargins left="0.70866141732283472" right="0.70866141732283472" top="0.94488188976377963" bottom="0.94488188976377963" header="0.31496062992125984" footer="0.74803149606299213"/>
  <pageSetup paperSize="9" orientation="landscape" r:id="rId1"/>
  <headerFooter>
    <oddFooter>&amp;LGraph (33)&amp;R&amp;"Arial,Bold"&amp;12شكل (33)</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4.jpeg"/></Relationships>
</file>

<file path=xl/drawings/_rels/drawing4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4.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4.jpeg"/></Relationships>
</file>

<file path=xl/drawings/_rels/drawing4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161925</xdr:colOff>
      <xdr:row>2</xdr:row>
      <xdr:rowOff>76200</xdr:rowOff>
    </xdr:from>
    <xdr:to>
      <xdr:col>6</xdr:col>
      <xdr:colOff>361950</xdr:colOff>
      <xdr:row>17</xdr:row>
      <xdr:rowOff>9525</xdr:rowOff>
    </xdr:to>
    <xdr:sp macro="" textlink="">
      <xdr:nvSpPr>
        <xdr:cNvPr id="59395" name="Text Box 3"/>
        <xdr:cNvSpPr txBox="1">
          <a:spLocks noChangeArrowheads="1"/>
        </xdr:cNvSpPr>
      </xdr:nvSpPr>
      <xdr:spPr bwMode="auto">
        <a:xfrm>
          <a:off x="152076150" y="400050"/>
          <a:ext cx="4086225" cy="2286000"/>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إحصاءات التعليم</a:t>
          </a:r>
          <a:endParaRPr lang="en-US" sz="5400">
            <a:solidFill>
              <a:srgbClr val="0000FF"/>
            </a:solidFill>
            <a:effectLst/>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IV</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EDUCATION STATISTICS</a:t>
          </a:r>
        </a:p>
      </xdr:txBody>
    </xdr:sp>
    <xdr:clientData/>
  </xdr:twoCellAnchor>
  <xdr:twoCellAnchor>
    <xdr:from>
      <xdr:col>0</xdr:col>
      <xdr:colOff>38100</xdr:colOff>
      <xdr:row>0</xdr:row>
      <xdr:rowOff>47625</xdr:rowOff>
    </xdr:from>
    <xdr:to>
      <xdr:col>7</xdr:col>
      <xdr:colOff>57150</xdr:colOff>
      <xdr:row>18</xdr:row>
      <xdr:rowOff>66675</xdr:rowOff>
    </xdr:to>
    <xdr:pic>
      <xdr:nvPicPr>
        <xdr:cNvPr id="59621"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885825" y="-800100"/>
          <a:ext cx="2857500" cy="45529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9289330" cy="60881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cdr:x>
      <cdr:y>0</cdr:y>
    </cdr:from>
    <cdr:to>
      <cdr:x>0.09433</cdr:x>
      <cdr:y>0.12577</cdr:y>
    </cdr:to>
    <cdr:pic>
      <cdr:nvPicPr>
        <cdr:cNvPr id="4" name="Picture 3"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0" y="0"/>
          <a:ext cx="876298" cy="765714"/>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editAs="oneCell">
    <xdr:from>
      <xdr:col>9</xdr:col>
      <xdr:colOff>95250</xdr:colOff>
      <xdr:row>0</xdr:row>
      <xdr:rowOff>123825</xdr:rowOff>
    </xdr:from>
    <xdr:to>
      <xdr:col>9</xdr:col>
      <xdr:colOff>971548</xdr:colOff>
      <xdr:row>2</xdr:row>
      <xdr:rowOff>175164</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66602" y="123825"/>
          <a:ext cx="876298" cy="76571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absoluteAnchor>
    <xdr:pos x="0" y="0"/>
    <xdr:ext cx="9269691" cy="60783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0.09453</cdr:x>
      <cdr:y>0.12597</cdr:y>
    </cdr:to>
    <cdr:pic>
      <cdr:nvPicPr>
        <cdr:cNvPr id="3" name="Picture 2"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0" y="0"/>
          <a:ext cx="876298" cy="765714"/>
        </a:xfrm>
        <a:prstGeom xmlns:a="http://schemas.openxmlformats.org/drawingml/2006/main" prst="rect">
          <a:avLst/>
        </a:prstGeom>
      </cdr:spPr>
    </cdr:pic>
  </cdr:relSizeAnchor>
</c:userShapes>
</file>

<file path=xl/drawings/drawing15.xml><?xml version="1.0" encoding="utf-8"?>
<xdr:wsDr xmlns:xdr="http://schemas.openxmlformats.org/drawingml/2006/spreadsheetDrawing" xmlns:a="http://schemas.openxmlformats.org/drawingml/2006/main">
  <xdr:absoluteAnchor>
    <xdr:pos x="0" y="0"/>
    <xdr:ext cx="9269691" cy="60783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cdr:x>
      <cdr:y>0</cdr:y>
    </cdr:from>
    <cdr:to>
      <cdr:x>0.09453</cdr:x>
      <cdr:y>0.12597</cdr:y>
    </cdr:to>
    <cdr:pic>
      <cdr:nvPicPr>
        <cdr:cNvPr id="3" name="Picture 2"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0" y="0"/>
          <a:ext cx="876298" cy="765714"/>
        </a:xfrm>
        <a:prstGeom xmlns:a="http://schemas.openxmlformats.org/drawingml/2006/main" prst="rect">
          <a:avLst/>
        </a:prstGeom>
      </cdr:spPr>
    </cdr:pic>
  </cdr:relSizeAnchor>
</c:userShapes>
</file>

<file path=xl/drawings/drawing17.xml><?xml version="1.0" encoding="utf-8"?>
<xdr:wsDr xmlns:xdr="http://schemas.openxmlformats.org/drawingml/2006/spreadsheetDrawing" xmlns:a="http://schemas.openxmlformats.org/drawingml/2006/main">
  <xdr:twoCellAnchor editAs="oneCell">
    <xdr:from>
      <xdr:col>14</xdr:col>
      <xdr:colOff>323850</xdr:colOff>
      <xdr:row>0</xdr:row>
      <xdr:rowOff>95250</xdr:rowOff>
    </xdr:from>
    <xdr:to>
      <xdr:col>14</xdr:col>
      <xdr:colOff>1200148</xdr:colOff>
      <xdr:row>2</xdr:row>
      <xdr:rowOff>146589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637652" y="95250"/>
          <a:ext cx="876298" cy="76571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11</xdr:col>
      <xdr:colOff>1009650</xdr:colOff>
      <xdr:row>0</xdr:row>
      <xdr:rowOff>85725</xdr:rowOff>
    </xdr:from>
    <xdr:to>
      <xdr:col>11</xdr:col>
      <xdr:colOff>1885948</xdr:colOff>
      <xdr:row>3</xdr:row>
      <xdr:rowOff>89439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28502" y="85725"/>
          <a:ext cx="876298" cy="76571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7</xdr:col>
      <xdr:colOff>1114425</xdr:colOff>
      <xdr:row>0</xdr:row>
      <xdr:rowOff>28575</xdr:rowOff>
    </xdr:from>
    <xdr:to>
      <xdr:col>7</xdr:col>
      <xdr:colOff>1990723</xdr:colOff>
      <xdr:row>3</xdr:row>
      <xdr:rowOff>79914</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866752" y="28575"/>
          <a:ext cx="876298" cy="76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2478444</xdr:colOff>
      <xdr:row>0</xdr:row>
      <xdr:rowOff>87475</xdr:rowOff>
    </xdr:from>
    <xdr:to>
      <xdr:col>2</xdr:col>
      <xdr:colOff>332012</xdr:colOff>
      <xdr:row>1</xdr:row>
      <xdr:rowOff>357500</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32836457" y="87475"/>
          <a:ext cx="876298" cy="765714"/>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15</xdr:col>
      <xdr:colOff>190500</xdr:colOff>
      <xdr:row>0</xdr:row>
      <xdr:rowOff>47625</xdr:rowOff>
    </xdr:from>
    <xdr:to>
      <xdr:col>15</xdr:col>
      <xdr:colOff>1066798</xdr:colOff>
      <xdr:row>3</xdr:row>
      <xdr:rowOff>70389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7989952" y="47625"/>
          <a:ext cx="876298" cy="76571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8</xdr:col>
      <xdr:colOff>790575</xdr:colOff>
      <xdr:row>0</xdr:row>
      <xdr:rowOff>66675</xdr:rowOff>
    </xdr:from>
    <xdr:to>
      <xdr:col>8</xdr:col>
      <xdr:colOff>1666873</xdr:colOff>
      <xdr:row>2</xdr:row>
      <xdr:rowOff>337089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247627" y="66675"/>
          <a:ext cx="876298" cy="76571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9</xdr:col>
      <xdr:colOff>104775</xdr:colOff>
      <xdr:row>0</xdr:row>
      <xdr:rowOff>66675</xdr:rowOff>
    </xdr:from>
    <xdr:to>
      <xdr:col>9</xdr:col>
      <xdr:colOff>981073</xdr:colOff>
      <xdr:row>3</xdr:row>
      <xdr:rowOff>89439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504802" y="66675"/>
          <a:ext cx="876298" cy="765714"/>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10</xdr:col>
      <xdr:colOff>457200</xdr:colOff>
      <xdr:row>0</xdr:row>
      <xdr:rowOff>66675</xdr:rowOff>
    </xdr:from>
    <xdr:to>
      <xdr:col>10</xdr:col>
      <xdr:colOff>1333498</xdr:colOff>
      <xdr:row>2</xdr:row>
      <xdr:rowOff>318039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76052" y="66675"/>
          <a:ext cx="876298" cy="765714"/>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11</xdr:col>
      <xdr:colOff>981075</xdr:colOff>
      <xdr:row>0</xdr:row>
      <xdr:rowOff>85725</xdr:rowOff>
    </xdr:from>
    <xdr:to>
      <xdr:col>12</xdr:col>
      <xdr:colOff>295273</xdr:colOff>
      <xdr:row>3</xdr:row>
      <xdr:rowOff>108489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828277" y="85725"/>
          <a:ext cx="876298" cy="765714"/>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8</xdr:col>
      <xdr:colOff>752475</xdr:colOff>
      <xdr:row>0</xdr:row>
      <xdr:rowOff>66675</xdr:rowOff>
    </xdr:from>
    <xdr:to>
      <xdr:col>8</xdr:col>
      <xdr:colOff>1628773</xdr:colOff>
      <xdr:row>2</xdr:row>
      <xdr:rowOff>337089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285727" y="66675"/>
          <a:ext cx="876298" cy="765714"/>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457200</xdr:colOff>
      <xdr:row>0</xdr:row>
      <xdr:rowOff>66675</xdr:rowOff>
    </xdr:from>
    <xdr:to>
      <xdr:col>10</xdr:col>
      <xdr:colOff>1333498</xdr:colOff>
      <xdr:row>2</xdr:row>
      <xdr:rowOff>318039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76052" y="66675"/>
          <a:ext cx="876298" cy="765714"/>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11</xdr:col>
      <xdr:colOff>1076325</xdr:colOff>
      <xdr:row>0</xdr:row>
      <xdr:rowOff>85725</xdr:rowOff>
    </xdr:from>
    <xdr:to>
      <xdr:col>12</xdr:col>
      <xdr:colOff>695323</xdr:colOff>
      <xdr:row>2</xdr:row>
      <xdr:rowOff>298989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866377" y="85725"/>
          <a:ext cx="876298" cy="765714"/>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11</xdr:col>
      <xdr:colOff>771525</xdr:colOff>
      <xdr:row>0</xdr:row>
      <xdr:rowOff>104775</xdr:rowOff>
    </xdr:from>
    <xdr:to>
      <xdr:col>11</xdr:col>
      <xdr:colOff>1647823</xdr:colOff>
      <xdr:row>3</xdr:row>
      <xdr:rowOff>70389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437877" y="104775"/>
          <a:ext cx="876298" cy="765714"/>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4</xdr:col>
      <xdr:colOff>762000</xdr:colOff>
      <xdr:row>0</xdr:row>
      <xdr:rowOff>66675</xdr:rowOff>
    </xdr:from>
    <xdr:to>
      <xdr:col>4</xdr:col>
      <xdr:colOff>1638298</xdr:colOff>
      <xdr:row>2</xdr:row>
      <xdr:rowOff>337089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14602" y="66675"/>
          <a:ext cx="876298" cy="7657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857252</xdr:colOff>
      <xdr:row>0</xdr:row>
      <xdr:rowOff>123825</xdr:rowOff>
    </xdr:from>
    <xdr:to>
      <xdr:col>13</xdr:col>
      <xdr:colOff>1733550</xdr:colOff>
      <xdr:row>2</xdr:row>
      <xdr:rowOff>89439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066650" y="123825"/>
          <a:ext cx="876298" cy="765714"/>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10</xdr:col>
      <xdr:colOff>1381125</xdr:colOff>
      <xdr:row>0</xdr:row>
      <xdr:rowOff>57150</xdr:rowOff>
    </xdr:from>
    <xdr:to>
      <xdr:col>10</xdr:col>
      <xdr:colOff>2257423</xdr:colOff>
      <xdr:row>3</xdr:row>
      <xdr:rowOff>79914</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47477" y="57150"/>
          <a:ext cx="876298" cy="765714"/>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13</xdr:col>
      <xdr:colOff>1390650</xdr:colOff>
      <xdr:row>0</xdr:row>
      <xdr:rowOff>38100</xdr:rowOff>
    </xdr:from>
    <xdr:to>
      <xdr:col>13</xdr:col>
      <xdr:colOff>2266948</xdr:colOff>
      <xdr:row>3</xdr:row>
      <xdr:rowOff>60864</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199627" y="38100"/>
          <a:ext cx="876298" cy="76571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absoluteAnchor>
    <xdr:pos x="0" y="0"/>
    <xdr:ext cx="9210675" cy="56483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3.xml><?xml version="1.0" encoding="utf-8"?>
<c:userShapes xmlns:c="http://schemas.openxmlformats.org/drawingml/2006/chart">
  <cdr:relSizeAnchor xmlns:cdr="http://schemas.openxmlformats.org/drawingml/2006/chartDrawing">
    <cdr:from>
      <cdr:x>0</cdr:x>
      <cdr:y>0.01631</cdr:y>
    </cdr:from>
    <cdr:to>
      <cdr:x>0.992</cdr:x>
      <cdr:y>0.17181</cdr:y>
    </cdr:to>
    <cdr:sp macro="" textlink="">
      <cdr:nvSpPr>
        <cdr:cNvPr id="92161" name="Text Box 1"/>
        <cdr:cNvSpPr txBox="1">
          <a:spLocks xmlns:a="http://schemas.openxmlformats.org/drawingml/2006/main" noChangeArrowheads="1"/>
        </cdr:cNvSpPr>
      </cdr:nvSpPr>
      <cdr:spPr bwMode="auto">
        <a:xfrm xmlns:a="http://schemas.openxmlformats.org/drawingml/2006/main">
          <a:off x="0" y="95250"/>
          <a:ext cx="8513369" cy="90793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7432" rIns="36576" bIns="0" anchor="t" upright="1"/>
        <a:lstStyle xmlns:a="http://schemas.openxmlformats.org/drawingml/2006/main"/>
        <a:p xmlns:a="http://schemas.openxmlformats.org/drawingml/2006/main">
          <a:pPr algn="ctr" rtl="0">
            <a:defRPr sz="1000"/>
          </a:pPr>
          <a:r>
            <a:rPr lang="ar-QA" sz="1400" b="1" i="0" strike="noStrike">
              <a:solidFill>
                <a:sysClr val="windowText" lastClr="000000"/>
              </a:solidFill>
              <a:latin typeface="Arial"/>
              <a:cs typeface="Arial"/>
            </a:rPr>
            <a:t>خريجو جامعة قطر حسب الكلية والجنسية </a:t>
          </a:r>
          <a:endParaRPr lang="en-US" sz="1400" b="1" i="0" strike="noStrike">
            <a:solidFill>
              <a:sysClr val="windowText" lastClr="000000"/>
            </a:solidFill>
            <a:latin typeface="Arial"/>
            <a:cs typeface="Arial"/>
          </a:endParaRPr>
        </a:p>
        <a:p xmlns:a="http://schemas.openxmlformats.org/drawingml/2006/main">
          <a:pPr algn="ctr" rtl="0">
            <a:defRPr sz="1000"/>
          </a:pPr>
          <a:r>
            <a:rPr lang="ar-QA" sz="1400" b="1" i="0" strike="noStrike">
              <a:solidFill>
                <a:sysClr val="windowText" lastClr="000000"/>
              </a:solidFill>
              <a:latin typeface="Arial"/>
              <a:cs typeface="Arial"/>
            </a:rPr>
            <a:t>2011/2010</a:t>
          </a:r>
        </a:p>
        <a:p xmlns:a="http://schemas.openxmlformats.org/drawingml/2006/main">
          <a:pPr algn="ctr" rtl="0">
            <a:lnSpc>
              <a:spcPts val="1200"/>
            </a:lnSpc>
            <a:defRPr sz="1000"/>
          </a:pPr>
          <a:r>
            <a:rPr lang="en-US" sz="1200" b="1" i="0" strike="noStrike">
              <a:solidFill>
                <a:sysClr val="windowText" lastClr="000000"/>
              </a:solidFill>
              <a:latin typeface="Arial"/>
              <a:cs typeface="Arial"/>
            </a:rPr>
            <a:t>UNIVERSITY OF QATAR GRADUATES BY COLLEGE, NATIONALITY</a:t>
          </a:r>
        </a:p>
        <a:p xmlns:a="http://schemas.openxmlformats.org/drawingml/2006/main">
          <a:pPr algn="ctr" rtl="0">
            <a:defRPr sz="1000"/>
          </a:pPr>
          <a:r>
            <a:rPr lang="en-US" sz="1200" b="1" i="0" strike="noStrike">
              <a:solidFill>
                <a:sysClr val="windowText" lastClr="000000"/>
              </a:solidFill>
              <a:latin typeface="Arial"/>
              <a:cs typeface="Arial"/>
            </a:rPr>
            <a:t>2010/2011</a:t>
          </a:r>
        </a:p>
      </cdr:txBody>
    </cdr:sp>
  </cdr:relSizeAnchor>
  <cdr:relSizeAnchor xmlns:cdr="http://schemas.openxmlformats.org/drawingml/2006/chartDrawing">
    <cdr:from>
      <cdr:x>0.41026</cdr:x>
      <cdr:y>0.92057</cdr:y>
    </cdr:from>
    <cdr:to>
      <cdr:x>0.58297</cdr:x>
      <cdr:y>0.98691</cdr:y>
    </cdr:to>
    <cdr:sp macro="" textlink="">
      <cdr:nvSpPr>
        <cdr:cNvPr id="92162" name="Text 2"/>
        <cdr:cNvSpPr txBox="1">
          <a:spLocks xmlns:a="http://schemas.openxmlformats.org/drawingml/2006/main" noChangeArrowheads="1"/>
        </cdr:cNvSpPr>
      </cdr:nvSpPr>
      <cdr:spPr bwMode="auto">
        <a:xfrm xmlns:a="http://schemas.openxmlformats.org/drawingml/2006/main">
          <a:off x="3505201" y="5357508"/>
          <a:ext cx="1475624" cy="386067"/>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7432" rIns="0" bIns="0" anchor="t" upright="1"/>
        <a:lstStyle xmlns:a="http://schemas.openxmlformats.org/drawingml/2006/main"/>
        <a:p xmlns:a="http://schemas.openxmlformats.org/drawingml/2006/main">
          <a:pPr algn="ctr" rtl="0">
            <a:defRPr sz="1000"/>
          </a:pPr>
          <a:r>
            <a:rPr lang="ar-QA" sz="1100" b="1" i="0" strike="noStrike">
              <a:solidFill>
                <a:srgbClr val="000000"/>
              </a:solidFill>
              <a:latin typeface="Arial"/>
              <a:cs typeface="Arial"/>
            </a:rPr>
            <a:t>الكلية</a:t>
          </a:r>
        </a:p>
        <a:p xmlns:a="http://schemas.openxmlformats.org/drawingml/2006/main">
          <a:pPr algn="ctr" rtl="0">
            <a:defRPr sz="1000"/>
          </a:pPr>
          <a:r>
            <a:rPr lang="en-US" sz="1100" b="0" i="0" strike="noStrike">
              <a:solidFill>
                <a:srgbClr val="000000"/>
              </a:solidFill>
              <a:latin typeface="Arial"/>
              <a:cs typeface="Arial"/>
            </a:rPr>
            <a:t>College</a:t>
          </a:r>
        </a:p>
      </cdr:txBody>
    </cdr:sp>
  </cdr:relSizeAnchor>
  <cdr:relSizeAnchor xmlns:cdr="http://schemas.openxmlformats.org/drawingml/2006/chartDrawing">
    <cdr:from>
      <cdr:x>0</cdr:x>
      <cdr:y>0</cdr:y>
    </cdr:from>
    <cdr:to>
      <cdr:x>0.09514</cdr:x>
      <cdr:y>0.13556</cdr:y>
    </cdr:to>
    <cdr:pic>
      <cdr:nvPicPr>
        <cdr:cNvPr id="5" name="Picture 4"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0" y="0"/>
          <a:ext cx="876298" cy="765714"/>
        </a:xfrm>
        <a:prstGeom xmlns:a="http://schemas.openxmlformats.org/drawingml/2006/main" prst="rect">
          <a:avLst/>
        </a:prstGeom>
      </cdr:spPr>
    </cdr:pic>
  </cdr:relSizeAnchor>
</c:userShapes>
</file>

<file path=xl/drawings/drawing34.xml><?xml version="1.0" encoding="utf-8"?>
<xdr:wsDr xmlns:xdr="http://schemas.openxmlformats.org/drawingml/2006/spreadsheetDrawing" xmlns:a="http://schemas.openxmlformats.org/drawingml/2006/main">
  <xdr:twoCellAnchor>
    <xdr:from>
      <xdr:col>4</xdr:col>
      <xdr:colOff>0</xdr:colOff>
      <xdr:row>11</xdr:row>
      <xdr:rowOff>266700</xdr:rowOff>
    </xdr:from>
    <xdr:to>
      <xdr:col>4</xdr:col>
      <xdr:colOff>0</xdr:colOff>
      <xdr:row>12</xdr:row>
      <xdr:rowOff>0</xdr:rowOff>
    </xdr:to>
    <xdr:sp macro="" textlink="">
      <xdr:nvSpPr>
        <xdr:cNvPr id="66561" name="Text Box 1"/>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4</xdr:col>
      <xdr:colOff>0</xdr:colOff>
      <xdr:row>11</xdr:row>
      <xdr:rowOff>266700</xdr:rowOff>
    </xdr:from>
    <xdr:to>
      <xdr:col>4</xdr:col>
      <xdr:colOff>0</xdr:colOff>
      <xdr:row>12</xdr:row>
      <xdr:rowOff>0</xdr:rowOff>
    </xdr:to>
    <xdr:sp macro="" textlink="">
      <xdr:nvSpPr>
        <xdr:cNvPr id="66562" name="Text Box 2"/>
        <xdr:cNvSpPr txBox="1">
          <a:spLocks noChangeArrowheads="1"/>
        </xdr:cNvSpPr>
      </xdr:nvSpPr>
      <xdr:spPr bwMode="auto">
        <a:xfrm>
          <a:off x="1485042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17</xdr:col>
      <xdr:colOff>0</xdr:colOff>
      <xdr:row>11</xdr:row>
      <xdr:rowOff>266700</xdr:rowOff>
    </xdr:from>
    <xdr:to>
      <xdr:col>17</xdr:col>
      <xdr:colOff>0</xdr:colOff>
      <xdr:row>12</xdr:row>
      <xdr:rowOff>0</xdr:rowOff>
    </xdr:to>
    <xdr:sp macro="" textlink="">
      <xdr:nvSpPr>
        <xdr:cNvPr id="66563" name="Text Box 3"/>
        <xdr:cNvSpPr txBox="1">
          <a:spLocks noChangeArrowheads="1"/>
        </xdr:cNvSpPr>
      </xdr:nvSpPr>
      <xdr:spPr bwMode="auto">
        <a:xfrm>
          <a:off x="147246975" y="3667125"/>
          <a:ext cx="0" cy="190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18</xdr:col>
      <xdr:colOff>0</xdr:colOff>
      <xdr:row>11</xdr:row>
      <xdr:rowOff>257175</xdr:rowOff>
    </xdr:from>
    <xdr:to>
      <xdr:col>18</xdr:col>
      <xdr:colOff>0</xdr:colOff>
      <xdr:row>12</xdr:row>
      <xdr:rowOff>0</xdr:rowOff>
    </xdr:to>
    <xdr:sp macro="" textlink="">
      <xdr:nvSpPr>
        <xdr:cNvPr id="66564" name="Text Box 4"/>
        <xdr:cNvSpPr txBox="1">
          <a:spLocks noChangeArrowheads="1"/>
        </xdr:cNvSpPr>
      </xdr:nvSpPr>
      <xdr:spPr bwMode="auto">
        <a:xfrm>
          <a:off x="146932650" y="3657600"/>
          <a:ext cx="0" cy="285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11</xdr:row>
      <xdr:rowOff>266700</xdr:rowOff>
    </xdr:from>
    <xdr:to>
      <xdr:col>14</xdr:col>
      <xdr:colOff>0</xdr:colOff>
      <xdr:row>12</xdr:row>
      <xdr:rowOff>0</xdr:rowOff>
    </xdr:to>
    <xdr:sp macro="" textlink="">
      <xdr:nvSpPr>
        <xdr:cNvPr id="9" name="Text Box 3"/>
        <xdr:cNvSpPr txBox="1">
          <a:spLocks noChangeArrowheads="1"/>
        </xdr:cNvSpPr>
      </xdr:nvSpPr>
      <xdr:spPr bwMode="auto">
        <a:xfrm>
          <a:off x="9975989700" y="43719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10" name="Text Box 4"/>
        <xdr:cNvSpPr txBox="1">
          <a:spLocks noChangeArrowheads="1"/>
        </xdr:cNvSpPr>
      </xdr:nvSpPr>
      <xdr:spPr bwMode="auto">
        <a:xfrm>
          <a:off x="9975675375" y="43624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14</xdr:col>
      <xdr:colOff>0</xdr:colOff>
      <xdr:row>11</xdr:row>
      <xdr:rowOff>266700</xdr:rowOff>
    </xdr:from>
    <xdr:to>
      <xdr:col>14</xdr:col>
      <xdr:colOff>0</xdr:colOff>
      <xdr:row>12</xdr:row>
      <xdr:rowOff>0</xdr:rowOff>
    </xdr:to>
    <xdr:sp macro="" textlink="">
      <xdr:nvSpPr>
        <xdr:cNvPr id="11" name="Text Box 3"/>
        <xdr:cNvSpPr txBox="1">
          <a:spLocks noChangeArrowheads="1"/>
        </xdr:cNvSpPr>
      </xdr:nvSpPr>
      <xdr:spPr bwMode="auto">
        <a:xfrm>
          <a:off x="997798995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15</xdr:col>
      <xdr:colOff>0</xdr:colOff>
      <xdr:row>11</xdr:row>
      <xdr:rowOff>257175</xdr:rowOff>
    </xdr:from>
    <xdr:to>
      <xdr:col>15</xdr:col>
      <xdr:colOff>0</xdr:colOff>
      <xdr:row>12</xdr:row>
      <xdr:rowOff>0</xdr:rowOff>
    </xdr:to>
    <xdr:sp macro="" textlink="">
      <xdr:nvSpPr>
        <xdr:cNvPr id="12" name="Text Box 4"/>
        <xdr:cNvSpPr txBox="1">
          <a:spLocks noChangeArrowheads="1"/>
        </xdr:cNvSpPr>
      </xdr:nvSpPr>
      <xdr:spPr bwMode="auto">
        <a:xfrm>
          <a:off x="997758990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11</xdr:col>
      <xdr:colOff>0</xdr:colOff>
      <xdr:row>11</xdr:row>
      <xdr:rowOff>266700</xdr:rowOff>
    </xdr:from>
    <xdr:to>
      <xdr:col>11</xdr:col>
      <xdr:colOff>0</xdr:colOff>
      <xdr:row>12</xdr:row>
      <xdr:rowOff>0</xdr:rowOff>
    </xdr:to>
    <xdr:sp macro="" textlink="">
      <xdr:nvSpPr>
        <xdr:cNvPr id="13" name="Text Box 3"/>
        <xdr:cNvSpPr txBox="1">
          <a:spLocks noChangeArrowheads="1"/>
        </xdr:cNvSpPr>
      </xdr:nvSpPr>
      <xdr:spPr bwMode="auto">
        <a:xfrm>
          <a:off x="9979190100" y="4143375"/>
          <a:ext cx="0" cy="95250"/>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xdr:from>
      <xdr:col>12</xdr:col>
      <xdr:colOff>0</xdr:colOff>
      <xdr:row>11</xdr:row>
      <xdr:rowOff>257175</xdr:rowOff>
    </xdr:from>
    <xdr:to>
      <xdr:col>12</xdr:col>
      <xdr:colOff>0</xdr:colOff>
      <xdr:row>12</xdr:row>
      <xdr:rowOff>0</xdr:rowOff>
    </xdr:to>
    <xdr:sp macro="" textlink="">
      <xdr:nvSpPr>
        <xdr:cNvPr id="14" name="Text Box 4"/>
        <xdr:cNvSpPr txBox="1">
          <a:spLocks noChangeArrowheads="1"/>
        </xdr:cNvSpPr>
      </xdr:nvSpPr>
      <xdr:spPr bwMode="auto">
        <a:xfrm>
          <a:off x="9978790050" y="4133850"/>
          <a:ext cx="0" cy="104775"/>
        </a:xfrm>
        <a:prstGeom prst="rect">
          <a:avLst/>
        </a:prstGeom>
        <a:solidFill>
          <a:srgbClr val="FFFFFF"/>
        </a:solidFill>
        <a:ln w="9525">
          <a:noFill/>
          <a:miter lim="800000"/>
          <a:headEnd/>
          <a:tailEnd/>
        </a:ln>
      </xdr:spPr>
      <xdr:txBody>
        <a:bodyPr vertOverflow="clip" wrap="square" lIns="0" tIns="22860" rIns="27432" bIns="0" anchor="t" upright="1"/>
        <a:lstStyle/>
        <a:p>
          <a:pPr algn="r" rtl="0">
            <a:defRPr sz="1000"/>
          </a:pPr>
          <a:r>
            <a:rPr lang="en-US" sz="700" b="0" i="0" u="none" strike="noStrike" baseline="0">
              <a:solidFill>
                <a:srgbClr val="000000"/>
              </a:solidFill>
              <a:latin typeface="Arial"/>
              <a:cs typeface="Arial"/>
            </a:rPr>
            <a:t>(2)</a:t>
          </a:r>
        </a:p>
      </xdr:txBody>
    </xdr:sp>
    <xdr:clientData/>
  </xdr:twoCellAnchor>
  <xdr:twoCellAnchor editAs="oneCell">
    <xdr:from>
      <xdr:col>19</xdr:col>
      <xdr:colOff>742950</xdr:colOff>
      <xdr:row>0</xdr:row>
      <xdr:rowOff>66675</xdr:rowOff>
    </xdr:from>
    <xdr:to>
      <xdr:col>19</xdr:col>
      <xdr:colOff>1619248</xdr:colOff>
      <xdr:row>3</xdr:row>
      <xdr:rowOff>89439</xdr:rowOff>
    </xdr:to>
    <xdr:pic>
      <xdr:nvPicPr>
        <xdr:cNvPr id="15" name="Picture 14"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5570602" y="66675"/>
          <a:ext cx="876298" cy="765714"/>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14</xdr:col>
      <xdr:colOff>323850</xdr:colOff>
      <xdr:row>0</xdr:row>
      <xdr:rowOff>95250</xdr:rowOff>
    </xdr:from>
    <xdr:to>
      <xdr:col>14</xdr:col>
      <xdr:colOff>1200148</xdr:colOff>
      <xdr:row>2</xdr:row>
      <xdr:rowOff>308514</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618602" y="95250"/>
          <a:ext cx="876298" cy="76571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10</xdr:col>
      <xdr:colOff>1333500</xdr:colOff>
      <xdr:row>0</xdr:row>
      <xdr:rowOff>57150</xdr:rowOff>
    </xdr:from>
    <xdr:to>
      <xdr:col>10</xdr:col>
      <xdr:colOff>2209798</xdr:colOff>
      <xdr:row>3</xdr:row>
      <xdr:rowOff>89439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18902" y="57150"/>
          <a:ext cx="876298" cy="765714"/>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10</xdr:col>
      <xdr:colOff>1276350</xdr:colOff>
      <xdr:row>0</xdr:row>
      <xdr:rowOff>95250</xdr:rowOff>
    </xdr:from>
    <xdr:to>
      <xdr:col>10</xdr:col>
      <xdr:colOff>2152648</xdr:colOff>
      <xdr:row>3</xdr:row>
      <xdr:rowOff>127539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76052" y="95250"/>
          <a:ext cx="876298" cy="765714"/>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10</xdr:col>
      <xdr:colOff>1133475</xdr:colOff>
      <xdr:row>0</xdr:row>
      <xdr:rowOff>38100</xdr:rowOff>
    </xdr:from>
    <xdr:to>
      <xdr:col>10</xdr:col>
      <xdr:colOff>2009773</xdr:colOff>
      <xdr:row>2</xdr:row>
      <xdr:rowOff>98964</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18902" y="38100"/>
          <a:ext cx="876298" cy="765714"/>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11</xdr:col>
      <xdr:colOff>933450</xdr:colOff>
      <xdr:row>0</xdr:row>
      <xdr:rowOff>66675</xdr:rowOff>
    </xdr:from>
    <xdr:to>
      <xdr:col>11</xdr:col>
      <xdr:colOff>1809748</xdr:colOff>
      <xdr:row>3</xdr:row>
      <xdr:rowOff>98964</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456927" y="66675"/>
          <a:ext cx="876298" cy="7657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79194" cy="608371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0.xml><?xml version="1.0" encoding="utf-8"?>
<xdr:wsDr xmlns:xdr="http://schemas.openxmlformats.org/drawingml/2006/spreadsheetDrawing" xmlns:a="http://schemas.openxmlformats.org/drawingml/2006/main">
  <xdr:twoCellAnchor editAs="oneCell">
    <xdr:from>
      <xdr:col>13</xdr:col>
      <xdr:colOff>847725</xdr:colOff>
      <xdr:row>0</xdr:row>
      <xdr:rowOff>85725</xdr:rowOff>
    </xdr:from>
    <xdr:to>
      <xdr:col>13</xdr:col>
      <xdr:colOff>1724023</xdr:colOff>
      <xdr:row>3</xdr:row>
      <xdr:rowOff>118014</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9228202" y="85725"/>
          <a:ext cx="876298" cy="765714"/>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absoluteAnchor>
    <xdr:pos x="0" y="0"/>
    <xdr:ext cx="9279194" cy="5715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2.xml><?xml version="1.0" encoding="utf-8"?>
<c:userShapes xmlns:c="http://schemas.openxmlformats.org/drawingml/2006/chart">
  <cdr:relSizeAnchor xmlns:cdr="http://schemas.openxmlformats.org/drawingml/2006/chartDrawing">
    <cdr:from>
      <cdr:x>0.00883</cdr:x>
      <cdr:y>0.00896</cdr:y>
    </cdr:from>
    <cdr:to>
      <cdr:x>0.10327</cdr:x>
      <cdr:y>0.14294</cdr:y>
    </cdr:to>
    <cdr:pic>
      <cdr:nvPicPr>
        <cdr:cNvPr id="3" name="Picture 2"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81935" y="51209"/>
          <a:ext cx="876298" cy="765714"/>
        </a:xfrm>
        <a:prstGeom xmlns:a="http://schemas.openxmlformats.org/drawingml/2006/main" prst="rect">
          <a:avLst/>
        </a:prstGeom>
      </cdr:spPr>
    </cdr:pic>
  </cdr:relSizeAnchor>
</c:userShapes>
</file>

<file path=xl/drawings/drawing43.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3</xdr:row>
      <xdr:rowOff>228600</xdr:rowOff>
    </xdr:to>
    <xdr:pic>
      <xdr:nvPicPr>
        <xdr:cNvPr id="276850"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142875</xdr:rowOff>
    </xdr:to>
    <xdr:pic>
      <xdr:nvPicPr>
        <xdr:cNvPr id="276851" name="Picture 3"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228600</xdr:rowOff>
    </xdr:to>
    <xdr:pic>
      <xdr:nvPicPr>
        <xdr:cNvPr id="276852"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142875</xdr:rowOff>
    </xdr:to>
    <xdr:pic>
      <xdr:nvPicPr>
        <xdr:cNvPr id="276853" name="Picture 30"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7800975" y="0"/>
          <a:ext cx="0" cy="1066800"/>
        </a:xfrm>
        <a:prstGeom prst="rect">
          <a:avLst/>
        </a:prstGeom>
        <a:noFill/>
        <a:ln w="9525">
          <a:noFill/>
          <a:miter lim="800000"/>
          <a:headEnd/>
          <a:tailEnd/>
        </a:ln>
      </xdr:spPr>
    </xdr:pic>
    <xdr:clientData/>
  </xdr:twoCellAnchor>
  <xdr:twoCellAnchor editAs="oneCell">
    <xdr:from>
      <xdr:col>7</xdr:col>
      <xdr:colOff>1304925</xdr:colOff>
      <xdr:row>0</xdr:row>
      <xdr:rowOff>38100</xdr:rowOff>
    </xdr:from>
    <xdr:to>
      <xdr:col>7</xdr:col>
      <xdr:colOff>2181223</xdr:colOff>
      <xdr:row>2</xdr:row>
      <xdr:rowOff>308514</xdr:rowOff>
    </xdr:to>
    <xdr:pic>
      <xdr:nvPicPr>
        <xdr:cNvPr id="7" name="Picture 6"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82885802" y="38100"/>
          <a:ext cx="876298" cy="765714"/>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7</xdr:col>
      <xdr:colOff>1666875</xdr:colOff>
      <xdr:row>0</xdr:row>
      <xdr:rowOff>0</xdr:rowOff>
    </xdr:from>
    <xdr:to>
      <xdr:col>7</xdr:col>
      <xdr:colOff>1666875</xdr:colOff>
      <xdr:row>3</xdr:row>
      <xdr:rowOff>219075</xdr:rowOff>
    </xdr:to>
    <xdr:pic>
      <xdr:nvPicPr>
        <xdr:cNvPr id="277865" name="Picture 1"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6"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219075</xdr:rowOff>
    </xdr:to>
    <xdr:pic>
      <xdr:nvPicPr>
        <xdr:cNvPr id="277867" name="Picture 4"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152525"/>
        </a:xfrm>
        <a:prstGeom prst="rect">
          <a:avLst/>
        </a:prstGeom>
        <a:noFill/>
        <a:ln w="9525">
          <a:noFill/>
          <a:miter lim="800000"/>
          <a:headEnd/>
          <a:tailEnd/>
        </a:ln>
      </xdr:spPr>
    </xdr:pic>
    <xdr:clientData/>
  </xdr:twoCellAnchor>
  <xdr:twoCellAnchor editAs="oneCell">
    <xdr:from>
      <xdr:col>7</xdr:col>
      <xdr:colOff>1666875</xdr:colOff>
      <xdr:row>0</xdr:row>
      <xdr:rowOff>0</xdr:rowOff>
    </xdr:from>
    <xdr:to>
      <xdr:col>7</xdr:col>
      <xdr:colOff>1666875</xdr:colOff>
      <xdr:row>3</xdr:row>
      <xdr:rowOff>133350</xdr:rowOff>
    </xdr:to>
    <xdr:pic>
      <xdr:nvPicPr>
        <xdr:cNvPr id="277868" name="Picture 5"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6000750" y="0"/>
          <a:ext cx="0" cy="1066800"/>
        </a:xfrm>
        <a:prstGeom prst="rect">
          <a:avLst/>
        </a:prstGeom>
        <a:noFill/>
        <a:ln w="9525">
          <a:noFill/>
          <a:miter lim="800000"/>
          <a:headEnd/>
          <a:tailEnd/>
        </a:ln>
      </xdr:spPr>
    </xdr:pic>
    <xdr:clientData/>
  </xdr:twoCellAnchor>
  <xdr:twoCellAnchor editAs="oneCell">
    <xdr:from>
      <xdr:col>7</xdr:col>
      <xdr:colOff>1076325</xdr:colOff>
      <xdr:row>0</xdr:row>
      <xdr:rowOff>76200</xdr:rowOff>
    </xdr:from>
    <xdr:to>
      <xdr:col>7</xdr:col>
      <xdr:colOff>1952623</xdr:colOff>
      <xdr:row>2</xdr:row>
      <xdr:rowOff>346614</xdr:rowOff>
    </xdr:to>
    <xdr:pic>
      <xdr:nvPicPr>
        <xdr:cNvPr id="7" name="Picture 6"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82904852" y="76200"/>
          <a:ext cx="876298" cy="765714"/>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7</xdr:col>
      <xdr:colOff>752475</xdr:colOff>
      <xdr:row>0</xdr:row>
      <xdr:rowOff>76200</xdr:rowOff>
    </xdr:from>
    <xdr:to>
      <xdr:col>7</xdr:col>
      <xdr:colOff>1628773</xdr:colOff>
      <xdr:row>2</xdr:row>
      <xdr:rowOff>337089</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885802" y="76200"/>
          <a:ext cx="876298" cy="765714"/>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4</xdr:row>
      <xdr:rowOff>76200</xdr:rowOff>
    </xdr:to>
    <xdr:pic>
      <xdr:nvPicPr>
        <xdr:cNvPr id="279869"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715500" y="0"/>
          <a:ext cx="0" cy="1066800"/>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161925</xdr:rowOff>
    </xdr:to>
    <xdr:pic>
      <xdr:nvPicPr>
        <xdr:cNvPr id="279870" name="Picture 28"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715500"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76200</xdr:rowOff>
    </xdr:to>
    <xdr:pic>
      <xdr:nvPicPr>
        <xdr:cNvPr id="279871" name="Picture 29"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9715500" y="0"/>
          <a:ext cx="0" cy="1066800"/>
        </a:xfrm>
        <a:prstGeom prst="rect">
          <a:avLst/>
        </a:prstGeom>
        <a:noFill/>
        <a:ln w="9525">
          <a:noFill/>
          <a:miter lim="800000"/>
          <a:headEnd/>
          <a:tailEnd/>
        </a:ln>
      </xdr:spPr>
    </xdr:pic>
    <xdr:clientData/>
  </xdr:twoCellAnchor>
  <xdr:twoCellAnchor editAs="oneCell">
    <xdr:from>
      <xdr:col>15</xdr:col>
      <xdr:colOff>1752600</xdr:colOff>
      <xdr:row>0</xdr:row>
      <xdr:rowOff>57150</xdr:rowOff>
    </xdr:from>
    <xdr:to>
      <xdr:col>15</xdr:col>
      <xdr:colOff>2628898</xdr:colOff>
      <xdr:row>3</xdr:row>
      <xdr:rowOff>79914</xdr:rowOff>
    </xdr:to>
    <xdr:pic>
      <xdr:nvPicPr>
        <xdr:cNvPr id="6" name="Picture 5"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78018527" y="57150"/>
          <a:ext cx="876298" cy="765714"/>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15</xdr:col>
      <xdr:colOff>1666875</xdr:colOff>
      <xdr:row>0</xdr:row>
      <xdr:rowOff>0</xdr:rowOff>
    </xdr:from>
    <xdr:to>
      <xdr:col>15</xdr:col>
      <xdr:colOff>1666875</xdr:colOff>
      <xdr:row>5</xdr:row>
      <xdr:rowOff>47625</xdr:rowOff>
    </xdr:to>
    <xdr:pic>
      <xdr:nvPicPr>
        <xdr:cNvPr id="280793" name="Picture 1"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8982075" y="0"/>
          <a:ext cx="0" cy="1152525"/>
        </a:xfrm>
        <a:prstGeom prst="rect">
          <a:avLst/>
        </a:prstGeom>
        <a:noFill/>
        <a:ln w="9525">
          <a:noFill/>
          <a:miter lim="800000"/>
          <a:headEnd/>
          <a:tailEnd/>
        </a:ln>
      </xdr:spPr>
    </xdr:pic>
    <xdr:clientData/>
  </xdr:twoCellAnchor>
  <xdr:twoCellAnchor editAs="oneCell">
    <xdr:from>
      <xdr:col>15</xdr:col>
      <xdr:colOff>1666875</xdr:colOff>
      <xdr:row>0</xdr:row>
      <xdr:rowOff>0</xdr:rowOff>
    </xdr:from>
    <xdr:to>
      <xdr:col>15</xdr:col>
      <xdr:colOff>1666875</xdr:colOff>
      <xdr:row>4</xdr:row>
      <xdr:rowOff>152400</xdr:rowOff>
    </xdr:to>
    <xdr:pic>
      <xdr:nvPicPr>
        <xdr:cNvPr id="280794" name="Picture 2" descr="image006"/>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blip>
        <a:srcRect/>
        <a:stretch>
          <a:fillRect/>
        </a:stretch>
      </xdr:blipFill>
      <xdr:spPr bwMode="auto">
        <a:xfrm>
          <a:off x="8982075" y="0"/>
          <a:ext cx="0" cy="1066800"/>
        </a:xfrm>
        <a:prstGeom prst="rect">
          <a:avLst/>
        </a:prstGeom>
        <a:noFill/>
        <a:ln w="9525">
          <a:noFill/>
          <a:miter lim="800000"/>
          <a:headEnd/>
          <a:tailEnd/>
        </a:ln>
      </xdr:spPr>
    </xdr:pic>
    <xdr:clientData/>
  </xdr:twoCellAnchor>
  <xdr:twoCellAnchor editAs="oneCell">
    <xdr:from>
      <xdr:col>15</xdr:col>
      <xdr:colOff>1390650</xdr:colOff>
      <xdr:row>0</xdr:row>
      <xdr:rowOff>104775</xdr:rowOff>
    </xdr:from>
    <xdr:to>
      <xdr:col>15</xdr:col>
      <xdr:colOff>2266948</xdr:colOff>
      <xdr:row>3</xdr:row>
      <xdr:rowOff>184689</xdr:rowOff>
    </xdr:to>
    <xdr:pic>
      <xdr:nvPicPr>
        <xdr:cNvPr id="5" name="Picture 4" descr="Ministry of Development Planning and Statistics.jpg"/>
        <xdr:cNvPicPr>
          <a:picLocks noChangeAspect="1"/>
        </xdr:cNvPicPr>
      </xdr:nvPicPr>
      <xdr:blipFill>
        <a:blip xmlns:r="http://schemas.openxmlformats.org/officeDocument/2006/relationships" r:embed="rId2" cstate="print"/>
        <a:stretch>
          <a:fillRect/>
        </a:stretch>
      </xdr:blipFill>
      <xdr:spPr>
        <a:xfrm>
          <a:off x="9978047102" y="104775"/>
          <a:ext cx="876298" cy="765714"/>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0.09444</cdr:x>
      <cdr:y>0.12586</cdr:y>
    </cdr:to>
    <cdr:pic>
      <cdr:nvPicPr>
        <cdr:cNvPr id="3" name="Picture 2"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876298" cy="765714"/>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absoluteAnchor>
    <xdr:pos x="0" y="0"/>
    <xdr:ext cx="9289330" cy="60881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0.00106</cdr:x>
      <cdr:y>0.0129</cdr:y>
    </cdr:from>
    <cdr:to>
      <cdr:x>0.08037</cdr:x>
      <cdr:y>0.10968</cdr:y>
    </cdr:to>
    <cdr:pic>
      <cdr:nvPicPr>
        <cdr:cNvPr id="3" name="Picture 2"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9819" y="78557"/>
          <a:ext cx="736778" cy="589175"/>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editAs="oneCell">
    <xdr:from>
      <xdr:col>7</xdr:col>
      <xdr:colOff>47625</xdr:colOff>
      <xdr:row>0</xdr:row>
      <xdr:rowOff>95250</xdr:rowOff>
    </xdr:from>
    <xdr:to>
      <xdr:col>7</xdr:col>
      <xdr:colOff>923923</xdr:colOff>
      <xdr:row>2</xdr:row>
      <xdr:rowOff>165639</xdr:rowOff>
    </xdr:to>
    <xdr:pic>
      <xdr:nvPicPr>
        <xdr:cNvPr id="4" name="Picture 3"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933427" y="95250"/>
          <a:ext cx="876298" cy="76571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104775</xdr:colOff>
      <xdr:row>0</xdr:row>
      <xdr:rowOff>47625</xdr:rowOff>
    </xdr:from>
    <xdr:to>
      <xdr:col>9</xdr:col>
      <xdr:colOff>981073</xdr:colOff>
      <xdr:row>2</xdr:row>
      <xdr:rowOff>98964</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657077" y="47625"/>
          <a:ext cx="876298" cy="76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2.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5.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8.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9.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0.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1.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2.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3.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4.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7.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9.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7"/>
  <sheetViews>
    <sheetView showGridLines="0" rightToLeft="1" view="pageBreakPreview" zoomScaleNormal="100" zoomScaleSheetLayoutView="100" workbookViewId="0">
      <selection activeCell="F26" sqref="F26"/>
    </sheetView>
  </sheetViews>
  <sheetFormatPr defaultRowHeight="12.75"/>
  <cols>
    <col min="1" max="7" width="9.7109375" customWidth="1"/>
  </cols>
  <sheetData>
    <row r="17" ht="6.75" customHeight="1"/>
  </sheetData>
  <phoneticPr fontId="18" type="noConversion"/>
  <printOptions horizontalCentered="1" verticalCentered="1"/>
  <pageMargins left="0.51181102362204722" right="0.51181102362204722"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sheetPr>
    <tabColor theme="3" tint="0.39997558519241921"/>
  </sheetPr>
  <dimension ref="A1:P25"/>
  <sheetViews>
    <sheetView showGridLines="0" rightToLeft="1" view="pageBreakPreview" zoomScaleNormal="100" zoomScaleSheetLayoutView="100" workbookViewId="0">
      <selection activeCell="F26" sqref="F26"/>
    </sheetView>
  </sheetViews>
  <sheetFormatPr defaultRowHeight="12.75"/>
  <cols>
    <col min="1" max="1" width="13.7109375" style="457" customWidth="1"/>
    <col min="2" max="2" width="9.140625" style="457"/>
    <col min="3" max="4" width="7.7109375" style="457" customWidth="1"/>
    <col min="5" max="6" width="8.28515625" style="457" bestFit="1" customWidth="1"/>
    <col min="7" max="7" width="8.42578125" style="457" customWidth="1"/>
    <col min="8" max="8" width="8.85546875" style="457" customWidth="1"/>
    <col min="9" max="9" width="8.140625" style="457" customWidth="1"/>
    <col min="10" max="10" width="8.28515625" style="457" customWidth="1"/>
    <col min="11" max="12" width="8.7109375" style="457" customWidth="1"/>
    <col min="13" max="14" width="8.28515625" style="457" bestFit="1" customWidth="1"/>
    <col min="15" max="15" width="8.28515625" style="457" customWidth="1"/>
    <col min="16" max="16" width="16.85546875" style="457" customWidth="1"/>
    <col min="17" max="16384" width="9.140625" style="26"/>
  </cols>
  <sheetData>
    <row r="1" spans="1:16" s="24" customFormat="1" ht="20.100000000000001" customHeight="1">
      <c r="A1" s="715" t="s">
        <v>644</v>
      </c>
      <c r="B1" s="715"/>
      <c r="C1" s="715"/>
      <c r="D1" s="715"/>
      <c r="E1" s="715"/>
      <c r="F1" s="715"/>
      <c r="G1" s="715"/>
      <c r="H1" s="715"/>
      <c r="I1" s="715"/>
      <c r="J1" s="715"/>
      <c r="K1" s="715"/>
      <c r="L1" s="715"/>
      <c r="M1" s="715"/>
      <c r="N1" s="715"/>
      <c r="O1" s="715"/>
      <c r="P1" s="715"/>
    </row>
    <row r="2" spans="1:16" s="25" customFormat="1" ht="20.100000000000001" customHeight="1">
      <c r="A2" s="718" t="s">
        <v>788</v>
      </c>
      <c r="B2" s="718"/>
      <c r="C2" s="718"/>
      <c r="D2" s="718"/>
      <c r="E2" s="718"/>
      <c r="F2" s="718"/>
      <c r="G2" s="718"/>
      <c r="H2" s="718"/>
      <c r="I2" s="718"/>
      <c r="J2" s="718"/>
      <c r="K2" s="718"/>
      <c r="L2" s="718"/>
      <c r="M2" s="718"/>
      <c r="N2" s="718"/>
      <c r="O2" s="718"/>
      <c r="P2" s="718"/>
    </row>
    <row r="3" spans="1:16" ht="20.100000000000001" customHeight="1">
      <c r="A3" s="811" t="s">
        <v>677</v>
      </c>
      <c r="B3" s="811"/>
      <c r="C3" s="811"/>
      <c r="D3" s="811"/>
      <c r="E3" s="811"/>
      <c r="F3" s="811"/>
      <c r="G3" s="811"/>
      <c r="H3" s="811"/>
      <c r="I3" s="811"/>
      <c r="J3" s="811"/>
      <c r="K3" s="811"/>
      <c r="L3" s="811"/>
      <c r="M3" s="811"/>
      <c r="N3" s="811"/>
      <c r="O3" s="811"/>
      <c r="P3" s="811"/>
    </row>
    <row r="4" spans="1:16" ht="20.100000000000001" customHeight="1">
      <c r="A4" s="709" t="s">
        <v>785</v>
      </c>
      <c r="B4" s="709"/>
      <c r="C4" s="709"/>
      <c r="D4" s="709"/>
      <c r="E4" s="709"/>
      <c r="F4" s="709"/>
      <c r="G4" s="709"/>
      <c r="H4" s="709"/>
      <c r="I4" s="709"/>
      <c r="J4" s="709"/>
      <c r="K4" s="709"/>
      <c r="L4" s="709"/>
      <c r="M4" s="709"/>
      <c r="N4" s="709"/>
      <c r="O4" s="709"/>
      <c r="P4" s="709"/>
    </row>
    <row r="5" spans="1:16" ht="20.100000000000001" customHeight="1">
      <c r="A5" s="17" t="s">
        <v>997</v>
      </c>
      <c r="B5" s="22"/>
      <c r="C5" s="22"/>
      <c r="D5" s="22"/>
      <c r="E5" s="22"/>
      <c r="F5" s="22"/>
      <c r="G5" s="22"/>
      <c r="H5" s="22"/>
      <c r="I5" s="22"/>
      <c r="J5" s="22"/>
      <c r="K5" s="22"/>
      <c r="L5" s="22"/>
      <c r="M5" s="22"/>
      <c r="N5" s="22"/>
      <c r="O5" s="22"/>
      <c r="P5" s="50" t="s">
        <v>998</v>
      </c>
    </row>
    <row r="6" spans="1:16" s="449" customFormat="1" ht="14.25" customHeight="1" thickBot="1">
      <c r="A6" s="711" t="s">
        <v>331</v>
      </c>
      <c r="B6" s="711"/>
      <c r="C6" s="833" t="s">
        <v>871</v>
      </c>
      <c r="D6" s="833"/>
      <c r="E6" s="833" t="s">
        <v>229</v>
      </c>
      <c r="F6" s="833"/>
      <c r="G6" s="833" t="s">
        <v>228</v>
      </c>
      <c r="H6" s="833"/>
      <c r="I6" s="833" t="s">
        <v>227</v>
      </c>
      <c r="J6" s="833"/>
      <c r="K6" s="825" t="s">
        <v>868</v>
      </c>
      <c r="L6" s="825"/>
      <c r="M6" s="719" t="s">
        <v>894</v>
      </c>
      <c r="N6" s="719"/>
      <c r="O6" s="716" t="s">
        <v>678</v>
      </c>
      <c r="P6" s="716"/>
    </row>
    <row r="7" spans="1:16" s="449" customFormat="1" ht="14.25" customHeight="1" thickTop="1" thickBot="1">
      <c r="A7" s="835"/>
      <c r="B7" s="835"/>
      <c r="C7" s="834"/>
      <c r="D7" s="834"/>
      <c r="E7" s="834"/>
      <c r="F7" s="834"/>
      <c r="G7" s="834"/>
      <c r="H7" s="834"/>
      <c r="I7" s="834"/>
      <c r="J7" s="834"/>
      <c r="K7" s="826" t="s">
        <v>872</v>
      </c>
      <c r="L7" s="819"/>
      <c r="M7" s="720"/>
      <c r="N7" s="720"/>
      <c r="O7" s="827"/>
      <c r="P7" s="827"/>
    </row>
    <row r="8" spans="1:16" s="449" customFormat="1" ht="14.25" customHeight="1" thickTop="1" thickBot="1">
      <c r="A8" s="835"/>
      <c r="B8" s="835"/>
      <c r="C8" s="818" t="s">
        <v>318</v>
      </c>
      <c r="D8" s="818" t="s">
        <v>319</v>
      </c>
      <c r="E8" s="818" t="s">
        <v>318</v>
      </c>
      <c r="F8" s="818" t="s">
        <v>319</v>
      </c>
      <c r="G8" s="818" t="s">
        <v>318</v>
      </c>
      <c r="H8" s="818" t="s">
        <v>319</v>
      </c>
      <c r="I8" s="818" t="s">
        <v>318</v>
      </c>
      <c r="J8" s="818" t="s">
        <v>319</v>
      </c>
      <c r="K8" s="818" t="s">
        <v>318</v>
      </c>
      <c r="L8" s="818" t="s">
        <v>319</v>
      </c>
      <c r="M8" s="818" t="s">
        <v>318</v>
      </c>
      <c r="N8" s="818" t="s">
        <v>319</v>
      </c>
      <c r="O8" s="827"/>
      <c r="P8" s="827"/>
    </row>
    <row r="9" spans="1:16" s="449" customFormat="1" ht="14.25" customHeight="1" thickTop="1">
      <c r="A9" s="712"/>
      <c r="B9" s="712"/>
      <c r="C9" s="819"/>
      <c r="D9" s="819"/>
      <c r="E9" s="819"/>
      <c r="F9" s="819"/>
      <c r="G9" s="819"/>
      <c r="H9" s="819"/>
      <c r="I9" s="819"/>
      <c r="J9" s="819"/>
      <c r="K9" s="819"/>
      <c r="L9" s="819"/>
      <c r="M9" s="819"/>
      <c r="N9" s="819"/>
      <c r="O9" s="717"/>
      <c r="P9" s="717"/>
    </row>
    <row r="10" spans="1:16" ht="18" customHeight="1" thickBot="1">
      <c r="A10" s="812" t="s">
        <v>24</v>
      </c>
      <c r="B10" s="393" t="s">
        <v>25</v>
      </c>
      <c r="C10" s="631">
        <v>560</v>
      </c>
      <c r="D10" s="631">
        <v>925</v>
      </c>
      <c r="E10" s="280">
        <v>4819</v>
      </c>
      <c r="F10" s="280">
        <v>6136</v>
      </c>
      <c r="G10" s="280">
        <v>4207</v>
      </c>
      <c r="H10" s="280">
        <v>3269</v>
      </c>
      <c r="I10" s="280">
        <v>4133</v>
      </c>
      <c r="J10" s="280">
        <v>4202</v>
      </c>
      <c r="K10" s="280">
        <v>83</v>
      </c>
      <c r="L10" s="280">
        <v>0</v>
      </c>
      <c r="M10" s="450">
        <f>K10+I10+G10+E10+C10</f>
        <v>13802</v>
      </c>
      <c r="N10" s="450">
        <f>L10+J10+H10+F10+D10</f>
        <v>14532</v>
      </c>
      <c r="O10" s="34" t="s">
        <v>26</v>
      </c>
      <c r="P10" s="822" t="s">
        <v>27</v>
      </c>
    </row>
    <row r="11" spans="1:16" ht="18" customHeight="1" thickTop="1" thickBot="1">
      <c r="A11" s="813"/>
      <c r="B11" s="117" t="s">
        <v>8</v>
      </c>
      <c r="C11" s="632">
        <v>5</v>
      </c>
      <c r="D11" s="632">
        <v>5</v>
      </c>
      <c r="E11" s="282">
        <v>9</v>
      </c>
      <c r="F11" s="282">
        <v>12</v>
      </c>
      <c r="G11" s="282">
        <v>7</v>
      </c>
      <c r="H11" s="282">
        <v>6</v>
      </c>
      <c r="I11" s="282">
        <v>6</v>
      </c>
      <c r="J11" s="282">
        <v>7</v>
      </c>
      <c r="K11" s="282">
        <v>1</v>
      </c>
      <c r="L11" s="282">
        <v>0</v>
      </c>
      <c r="M11" s="451">
        <f t="shared" ref="M11:M23" si="0">K11+I11+G11+E11+C11</f>
        <v>28</v>
      </c>
      <c r="N11" s="451">
        <f t="shared" ref="N11:N23" si="1">L11+J11+H11+F11+D11</f>
        <v>30</v>
      </c>
      <c r="O11" s="28" t="s">
        <v>28</v>
      </c>
      <c r="P11" s="823"/>
    </row>
    <row r="12" spans="1:16" ht="18" customHeight="1" thickTop="1" thickBot="1">
      <c r="A12" s="820" t="s">
        <v>29</v>
      </c>
      <c r="B12" s="115" t="s">
        <v>25</v>
      </c>
      <c r="C12" s="633">
        <v>1354</v>
      </c>
      <c r="D12" s="633">
        <v>1381</v>
      </c>
      <c r="E12" s="281">
        <v>9902</v>
      </c>
      <c r="F12" s="281">
        <v>10902</v>
      </c>
      <c r="G12" s="281">
        <v>4905</v>
      </c>
      <c r="H12" s="281">
        <v>5282</v>
      </c>
      <c r="I12" s="281">
        <v>4422</v>
      </c>
      <c r="J12" s="281">
        <v>4571</v>
      </c>
      <c r="K12" s="281">
        <v>522</v>
      </c>
      <c r="L12" s="281">
        <v>0</v>
      </c>
      <c r="M12" s="452">
        <f t="shared" si="0"/>
        <v>21105</v>
      </c>
      <c r="N12" s="452">
        <f t="shared" si="1"/>
        <v>22136</v>
      </c>
      <c r="O12" s="32" t="s">
        <v>26</v>
      </c>
      <c r="P12" s="816" t="s">
        <v>30</v>
      </c>
    </row>
    <row r="13" spans="1:16" ht="18" customHeight="1" thickTop="1" thickBot="1">
      <c r="A13" s="821"/>
      <c r="B13" s="115" t="s">
        <v>8</v>
      </c>
      <c r="C13" s="633">
        <v>9</v>
      </c>
      <c r="D13" s="633">
        <v>8</v>
      </c>
      <c r="E13" s="281">
        <v>21</v>
      </c>
      <c r="F13" s="281">
        <v>22</v>
      </c>
      <c r="G13" s="281">
        <v>14</v>
      </c>
      <c r="H13" s="281">
        <v>13</v>
      </c>
      <c r="I13" s="281">
        <v>12</v>
      </c>
      <c r="J13" s="281">
        <v>11</v>
      </c>
      <c r="K13" s="281">
        <v>1</v>
      </c>
      <c r="L13" s="281">
        <v>0</v>
      </c>
      <c r="M13" s="452">
        <f t="shared" si="0"/>
        <v>57</v>
      </c>
      <c r="N13" s="452">
        <f t="shared" si="1"/>
        <v>54</v>
      </c>
      <c r="O13" s="32" t="s">
        <v>28</v>
      </c>
      <c r="P13" s="817"/>
    </row>
    <row r="14" spans="1:16" ht="18" customHeight="1" thickTop="1" thickBot="1">
      <c r="A14" s="814" t="s">
        <v>31</v>
      </c>
      <c r="B14" s="117" t="s">
        <v>25</v>
      </c>
      <c r="C14" s="632">
        <v>219</v>
      </c>
      <c r="D14" s="632">
        <v>259</v>
      </c>
      <c r="E14" s="282">
        <v>1372</v>
      </c>
      <c r="F14" s="282">
        <v>1391</v>
      </c>
      <c r="G14" s="282">
        <v>728</v>
      </c>
      <c r="H14" s="282">
        <v>706</v>
      </c>
      <c r="I14" s="282">
        <v>809</v>
      </c>
      <c r="J14" s="282">
        <v>762</v>
      </c>
      <c r="K14" s="282">
        <v>0</v>
      </c>
      <c r="L14" s="282">
        <v>0</v>
      </c>
      <c r="M14" s="451">
        <f t="shared" si="0"/>
        <v>3128</v>
      </c>
      <c r="N14" s="451">
        <f t="shared" si="1"/>
        <v>3118</v>
      </c>
      <c r="O14" s="28" t="s">
        <v>26</v>
      </c>
      <c r="P14" s="824" t="s">
        <v>32</v>
      </c>
    </row>
    <row r="15" spans="1:16" ht="18" customHeight="1" thickTop="1" thickBot="1">
      <c r="A15" s="813"/>
      <c r="B15" s="117" t="s">
        <v>8</v>
      </c>
      <c r="C15" s="632">
        <v>2</v>
      </c>
      <c r="D15" s="632">
        <v>2</v>
      </c>
      <c r="E15" s="282">
        <v>4</v>
      </c>
      <c r="F15" s="282">
        <v>4</v>
      </c>
      <c r="G15" s="282">
        <v>2</v>
      </c>
      <c r="H15" s="282">
        <v>2</v>
      </c>
      <c r="I15" s="282">
        <v>1</v>
      </c>
      <c r="J15" s="282">
        <v>1</v>
      </c>
      <c r="K15" s="282">
        <v>0</v>
      </c>
      <c r="L15" s="282">
        <v>0</v>
      </c>
      <c r="M15" s="451">
        <f t="shared" si="0"/>
        <v>9</v>
      </c>
      <c r="N15" s="451">
        <f t="shared" si="1"/>
        <v>9</v>
      </c>
      <c r="O15" s="28" t="s">
        <v>28</v>
      </c>
      <c r="P15" s="823"/>
    </row>
    <row r="16" spans="1:16" ht="18" customHeight="1" thickTop="1" thickBot="1">
      <c r="A16" s="820" t="s">
        <v>33</v>
      </c>
      <c r="B16" s="115" t="s">
        <v>25</v>
      </c>
      <c r="C16" s="633">
        <v>0</v>
      </c>
      <c r="D16" s="633">
        <v>445</v>
      </c>
      <c r="E16" s="281">
        <v>965</v>
      </c>
      <c r="F16" s="281">
        <v>1484</v>
      </c>
      <c r="G16" s="281">
        <v>261</v>
      </c>
      <c r="H16" s="281">
        <v>645</v>
      </c>
      <c r="I16" s="281">
        <v>711</v>
      </c>
      <c r="J16" s="281">
        <v>576</v>
      </c>
      <c r="K16" s="281">
        <v>0</v>
      </c>
      <c r="L16" s="281">
        <v>0</v>
      </c>
      <c r="M16" s="452">
        <f t="shared" si="0"/>
        <v>1937</v>
      </c>
      <c r="N16" s="452">
        <f t="shared" si="1"/>
        <v>3150</v>
      </c>
      <c r="O16" s="32" t="s">
        <v>26</v>
      </c>
      <c r="P16" s="816" t="s">
        <v>34</v>
      </c>
    </row>
    <row r="17" spans="1:16" ht="18" customHeight="1" thickTop="1" thickBot="1">
      <c r="A17" s="821"/>
      <c r="B17" s="115" t="s">
        <v>8</v>
      </c>
      <c r="C17" s="633">
        <v>0</v>
      </c>
      <c r="D17" s="633">
        <v>2</v>
      </c>
      <c r="E17" s="281">
        <v>2</v>
      </c>
      <c r="F17" s="281">
        <v>2</v>
      </c>
      <c r="G17" s="281">
        <v>1</v>
      </c>
      <c r="H17" s="281">
        <v>1</v>
      </c>
      <c r="I17" s="281">
        <v>1</v>
      </c>
      <c r="J17" s="281">
        <v>1</v>
      </c>
      <c r="K17" s="281">
        <v>0</v>
      </c>
      <c r="L17" s="281">
        <v>0</v>
      </c>
      <c r="M17" s="452">
        <f t="shared" si="0"/>
        <v>4</v>
      </c>
      <c r="N17" s="452">
        <f t="shared" si="1"/>
        <v>6</v>
      </c>
      <c r="O17" s="32" t="s">
        <v>28</v>
      </c>
      <c r="P17" s="817"/>
    </row>
    <row r="18" spans="1:16" ht="18" customHeight="1" thickTop="1" thickBot="1">
      <c r="A18" s="814" t="s">
        <v>35</v>
      </c>
      <c r="B18" s="117" t="s">
        <v>25</v>
      </c>
      <c r="C18" s="632">
        <v>129</v>
      </c>
      <c r="D18" s="632">
        <v>163</v>
      </c>
      <c r="E18" s="282">
        <v>644</v>
      </c>
      <c r="F18" s="282">
        <v>671</v>
      </c>
      <c r="G18" s="282">
        <v>354</v>
      </c>
      <c r="H18" s="282">
        <v>390</v>
      </c>
      <c r="I18" s="282">
        <v>327</v>
      </c>
      <c r="J18" s="282">
        <v>366</v>
      </c>
      <c r="K18" s="282">
        <v>0</v>
      </c>
      <c r="L18" s="282">
        <v>0</v>
      </c>
      <c r="M18" s="451">
        <f t="shared" si="0"/>
        <v>1454</v>
      </c>
      <c r="N18" s="451">
        <f t="shared" si="1"/>
        <v>1590</v>
      </c>
      <c r="O18" s="28" t="s">
        <v>26</v>
      </c>
      <c r="P18" s="824" t="s">
        <v>36</v>
      </c>
    </row>
    <row r="19" spans="1:16" ht="18" customHeight="1" thickTop="1" thickBot="1">
      <c r="A19" s="813"/>
      <c r="B19" s="117" t="s">
        <v>8</v>
      </c>
      <c r="C19" s="632">
        <v>1</v>
      </c>
      <c r="D19" s="632">
        <v>1</v>
      </c>
      <c r="E19" s="282">
        <v>3</v>
      </c>
      <c r="F19" s="282">
        <v>4</v>
      </c>
      <c r="G19" s="282">
        <v>2</v>
      </c>
      <c r="H19" s="282">
        <v>2</v>
      </c>
      <c r="I19" s="282">
        <v>2</v>
      </c>
      <c r="J19" s="282">
        <v>2</v>
      </c>
      <c r="K19" s="282">
        <v>0</v>
      </c>
      <c r="L19" s="282">
        <v>0</v>
      </c>
      <c r="M19" s="451">
        <f t="shared" si="0"/>
        <v>8</v>
      </c>
      <c r="N19" s="451">
        <f t="shared" si="1"/>
        <v>9</v>
      </c>
      <c r="O19" s="28" t="s">
        <v>28</v>
      </c>
      <c r="P19" s="823"/>
    </row>
    <row r="20" spans="1:16" ht="18" customHeight="1" thickTop="1" thickBot="1">
      <c r="A20" s="820" t="s">
        <v>37</v>
      </c>
      <c r="B20" s="115" t="s">
        <v>25</v>
      </c>
      <c r="C20" s="633">
        <v>0</v>
      </c>
      <c r="D20" s="633">
        <v>0</v>
      </c>
      <c r="E20" s="281">
        <v>200</v>
      </c>
      <c r="F20" s="281">
        <v>222</v>
      </c>
      <c r="G20" s="281">
        <v>81</v>
      </c>
      <c r="H20" s="281">
        <v>81</v>
      </c>
      <c r="I20" s="281">
        <v>64</v>
      </c>
      <c r="J20" s="281">
        <v>88</v>
      </c>
      <c r="K20" s="281">
        <v>0</v>
      </c>
      <c r="L20" s="281">
        <v>0</v>
      </c>
      <c r="M20" s="452">
        <f t="shared" si="0"/>
        <v>345</v>
      </c>
      <c r="N20" s="452">
        <f t="shared" si="1"/>
        <v>391</v>
      </c>
      <c r="O20" s="32" t="s">
        <v>26</v>
      </c>
      <c r="P20" s="816" t="s">
        <v>38</v>
      </c>
    </row>
    <row r="21" spans="1:16" ht="18" customHeight="1" thickTop="1" thickBot="1">
      <c r="A21" s="821"/>
      <c r="B21" s="115" t="s">
        <v>8</v>
      </c>
      <c r="C21" s="633">
        <v>0</v>
      </c>
      <c r="D21" s="633">
        <v>0</v>
      </c>
      <c r="E21" s="281">
        <v>4</v>
      </c>
      <c r="F21" s="281">
        <v>2</v>
      </c>
      <c r="G21" s="281">
        <v>2</v>
      </c>
      <c r="H21" s="281">
        <v>1</v>
      </c>
      <c r="I21" s="281">
        <v>1</v>
      </c>
      <c r="J21" s="281">
        <v>1</v>
      </c>
      <c r="K21" s="281">
        <v>0</v>
      </c>
      <c r="L21" s="281">
        <v>0</v>
      </c>
      <c r="M21" s="452">
        <f t="shared" si="0"/>
        <v>7</v>
      </c>
      <c r="N21" s="452">
        <f t="shared" si="1"/>
        <v>4</v>
      </c>
      <c r="O21" s="32" t="s">
        <v>28</v>
      </c>
      <c r="P21" s="817"/>
    </row>
    <row r="22" spans="1:16" ht="18" customHeight="1" thickTop="1" thickBot="1">
      <c r="A22" s="814" t="s">
        <v>391</v>
      </c>
      <c r="B22" s="117" t="s">
        <v>25</v>
      </c>
      <c r="C22" s="632">
        <v>149</v>
      </c>
      <c r="D22" s="632">
        <v>0</v>
      </c>
      <c r="E22" s="282">
        <v>1743</v>
      </c>
      <c r="F22" s="282">
        <v>709</v>
      </c>
      <c r="G22" s="282">
        <v>0</v>
      </c>
      <c r="H22" s="282">
        <v>668</v>
      </c>
      <c r="I22" s="282">
        <v>0</v>
      </c>
      <c r="J22" s="282">
        <v>714</v>
      </c>
      <c r="K22" s="282">
        <v>0</v>
      </c>
      <c r="L22" s="282">
        <v>0</v>
      </c>
      <c r="M22" s="451">
        <f t="shared" si="0"/>
        <v>1892</v>
      </c>
      <c r="N22" s="451">
        <f t="shared" si="1"/>
        <v>2091</v>
      </c>
      <c r="O22" s="28" t="s">
        <v>26</v>
      </c>
      <c r="P22" s="824" t="s">
        <v>739</v>
      </c>
    </row>
    <row r="23" spans="1:16" ht="18" customHeight="1" thickTop="1">
      <c r="A23" s="815"/>
      <c r="B23" s="44" t="s">
        <v>8</v>
      </c>
      <c r="C23" s="634">
        <v>1</v>
      </c>
      <c r="D23" s="635">
        <v>0</v>
      </c>
      <c r="E23" s="339">
        <v>4</v>
      </c>
      <c r="F23" s="339">
        <v>2</v>
      </c>
      <c r="G23" s="339">
        <v>0</v>
      </c>
      <c r="H23" s="286">
        <v>1</v>
      </c>
      <c r="I23" s="286">
        <v>0</v>
      </c>
      <c r="J23" s="286">
        <v>1</v>
      </c>
      <c r="K23" s="286">
        <v>0</v>
      </c>
      <c r="L23" s="286">
        <v>0</v>
      </c>
      <c r="M23" s="453">
        <f t="shared" si="0"/>
        <v>5</v>
      </c>
      <c r="N23" s="453">
        <f t="shared" si="1"/>
        <v>4</v>
      </c>
      <c r="O23" s="36" t="s">
        <v>28</v>
      </c>
      <c r="P23" s="830"/>
    </row>
    <row r="24" spans="1:16" ht="24.75" customHeight="1" thickBot="1">
      <c r="A24" s="831" t="s">
        <v>9</v>
      </c>
      <c r="B24" s="380" t="s">
        <v>25</v>
      </c>
      <c r="C24" s="454">
        <f>SUM(C10+C12+C14+C16+C18+C20+C22)</f>
        <v>2411</v>
      </c>
      <c r="D24" s="455">
        <f t="shared" ref="D24:N24" si="2">SUM(D10+D12+D14+D16+D18+D20+D22)</f>
        <v>3173</v>
      </c>
      <c r="E24" s="455">
        <f t="shared" si="2"/>
        <v>19645</v>
      </c>
      <c r="F24" s="455">
        <f t="shared" si="2"/>
        <v>21515</v>
      </c>
      <c r="G24" s="455">
        <f t="shared" si="2"/>
        <v>10536</v>
      </c>
      <c r="H24" s="454">
        <f t="shared" si="2"/>
        <v>11041</v>
      </c>
      <c r="I24" s="454">
        <f t="shared" si="2"/>
        <v>10466</v>
      </c>
      <c r="J24" s="454">
        <f t="shared" si="2"/>
        <v>11279</v>
      </c>
      <c r="K24" s="454">
        <f t="shared" si="2"/>
        <v>605</v>
      </c>
      <c r="L24" s="454">
        <f t="shared" si="2"/>
        <v>0</v>
      </c>
      <c r="M24" s="454">
        <f t="shared" si="2"/>
        <v>43663</v>
      </c>
      <c r="N24" s="454">
        <f t="shared" si="2"/>
        <v>47008</v>
      </c>
      <c r="O24" s="187" t="s">
        <v>26</v>
      </c>
      <c r="P24" s="828" t="s">
        <v>39</v>
      </c>
    </row>
    <row r="25" spans="1:16" ht="24.75" customHeight="1" thickTop="1">
      <c r="A25" s="832"/>
      <c r="B25" s="381" t="s">
        <v>8</v>
      </c>
      <c r="C25" s="456">
        <f>SUM(C11+C13+C15+C17+C19+C21+C23)</f>
        <v>18</v>
      </c>
      <c r="D25" s="456">
        <f t="shared" ref="D25:N25" si="3">SUM(D11+D13+D15+D17+D19+D21+D23)</f>
        <v>18</v>
      </c>
      <c r="E25" s="456">
        <f t="shared" si="3"/>
        <v>47</v>
      </c>
      <c r="F25" s="456">
        <f t="shared" si="3"/>
        <v>48</v>
      </c>
      <c r="G25" s="456">
        <f t="shared" si="3"/>
        <v>28</v>
      </c>
      <c r="H25" s="456">
        <f t="shared" si="3"/>
        <v>26</v>
      </c>
      <c r="I25" s="456">
        <f t="shared" si="3"/>
        <v>23</v>
      </c>
      <c r="J25" s="456">
        <f t="shared" si="3"/>
        <v>24</v>
      </c>
      <c r="K25" s="456">
        <f t="shared" si="3"/>
        <v>2</v>
      </c>
      <c r="L25" s="456">
        <f t="shared" si="3"/>
        <v>0</v>
      </c>
      <c r="M25" s="456">
        <f t="shared" si="3"/>
        <v>118</v>
      </c>
      <c r="N25" s="456">
        <f t="shared" si="3"/>
        <v>116</v>
      </c>
      <c r="O25" s="188" t="s">
        <v>28</v>
      </c>
      <c r="P25" s="829"/>
    </row>
  </sheetData>
  <mergeCells count="41">
    <mergeCell ref="A2:P2"/>
    <mergeCell ref="A4:P4"/>
    <mergeCell ref="A1:P1"/>
    <mergeCell ref="A24:A25"/>
    <mergeCell ref="L8:L9"/>
    <mergeCell ref="K8:K9"/>
    <mergeCell ref="J8:J9"/>
    <mergeCell ref="E6:F7"/>
    <mergeCell ref="G6:H7"/>
    <mergeCell ref="I6:J7"/>
    <mergeCell ref="A6:B9"/>
    <mergeCell ref="M8:M9"/>
    <mergeCell ref="N8:N9"/>
    <mergeCell ref="C6:D7"/>
    <mergeCell ref="C8:C9"/>
    <mergeCell ref="D8:D9"/>
    <mergeCell ref="E8:E9"/>
    <mergeCell ref="F8:F9"/>
    <mergeCell ref="G8:G9"/>
    <mergeCell ref="H8:H9"/>
    <mergeCell ref="P24:P25"/>
    <mergeCell ref="P18:P19"/>
    <mergeCell ref="P22:P23"/>
    <mergeCell ref="P20:P21"/>
    <mergeCell ref="P16:P17"/>
    <mergeCell ref="A3:P3"/>
    <mergeCell ref="A10:A11"/>
    <mergeCell ref="A14:A15"/>
    <mergeCell ref="A18:A19"/>
    <mergeCell ref="A22:A23"/>
    <mergeCell ref="P12:P13"/>
    <mergeCell ref="I8:I9"/>
    <mergeCell ref="M6:N7"/>
    <mergeCell ref="A20:A21"/>
    <mergeCell ref="A16:A17"/>
    <mergeCell ref="A12:A13"/>
    <mergeCell ref="P10:P11"/>
    <mergeCell ref="P14:P15"/>
    <mergeCell ref="K6:L6"/>
    <mergeCell ref="K7:L7"/>
    <mergeCell ref="O6:P9"/>
  </mergeCells>
  <phoneticPr fontId="18" type="noConversion"/>
  <printOptions horizontalCentered="1" verticalCentered="1"/>
  <pageMargins left="0" right="0" top="0" bottom="0" header="0" footer="0"/>
  <pageSetup paperSize="9" scale="9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sheetPr>
    <tabColor theme="3" tint="0.39997558519241921"/>
  </sheetPr>
  <dimension ref="A1:I25"/>
  <sheetViews>
    <sheetView showGridLines="0" rightToLeft="1" view="pageBreakPreview" zoomScaleNormal="100" zoomScaleSheetLayoutView="100" workbookViewId="0">
      <selection activeCell="F26" sqref="F26"/>
    </sheetView>
  </sheetViews>
  <sheetFormatPr defaultRowHeight="12.75"/>
  <cols>
    <col min="1" max="1" width="25.7109375" style="466" customWidth="1"/>
    <col min="2" max="7" width="9.7109375" style="466" customWidth="1"/>
    <col min="8" max="8" width="10.7109375" style="466" customWidth="1"/>
    <col min="9" max="9" width="25.7109375" style="466" customWidth="1"/>
    <col min="10" max="16384" width="9.140625" style="461"/>
  </cols>
  <sheetData>
    <row r="1" spans="1:9" s="26" customFormat="1" ht="20.100000000000001" customHeight="1">
      <c r="A1" s="715" t="s">
        <v>645</v>
      </c>
      <c r="B1" s="715"/>
      <c r="C1" s="715"/>
      <c r="D1" s="715"/>
      <c r="E1" s="715"/>
      <c r="F1" s="715"/>
      <c r="G1" s="715"/>
      <c r="H1" s="715"/>
      <c r="I1" s="715"/>
    </row>
    <row r="2" spans="1:9" s="27" customFormat="1" ht="20.100000000000001" customHeight="1">
      <c r="A2" s="718" t="s">
        <v>788</v>
      </c>
      <c r="B2" s="718"/>
      <c r="C2" s="718"/>
      <c r="D2" s="718"/>
      <c r="E2" s="718"/>
      <c r="F2" s="718"/>
      <c r="G2" s="718"/>
      <c r="H2" s="718"/>
      <c r="I2" s="718"/>
    </row>
    <row r="3" spans="1:9" s="26" customFormat="1" ht="31.5" customHeight="1">
      <c r="A3" s="811" t="s">
        <v>741</v>
      </c>
      <c r="B3" s="811"/>
      <c r="C3" s="811"/>
      <c r="D3" s="811"/>
      <c r="E3" s="811"/>
      <c r="F3" s="811"/>
      <c r="G3" s="811"/>
      <c r="H3" s="811"/>
      <c r="I3" s="811"/>
    </row>
    <row r="4" spans="1:9" s="26" customFormat="1" ht="20.100000000000001" customHeight="1">
      <c r="A4" s="709" t="s">
        <v>785</v>
      </c>
      <c r="B4" s="709"/>
      <c r="C4" s="709"/>
      <c r="D4" s="709"/>
      <c r="E4" s="709"/>
      <c r="F4" s="709"/>
      <c r="G4" s="709"/>
      <c r="H4" s="709"/>
      <c r="I4" s="709"/>
    </row>
    <row r="5" spans="1:9" s="26" customFormat="1" ht="20.100000000000001" customHeight="1">
      <c r="A5" s="17" t="s">
        <v>999</v>
      </c>
      <c r="B5" s="22"/>
      <c r="C5" s="22"/>
      <c r="D5" s="22"/>
      <c r="E5" s="22"/>
      <c r="F5" s="22"/>
      <c r="G5" s="22"/>
      <c r="H5" s="22"/>
      <c r="I5" s="50" t="s">
        <v>1000</v>
      </c>
    </row>
    <row r="6" spans="1:9" s="458" customFormat="1" ht="25.5" customHeight="1" thickBot="1">
      <c r="A6" s="711" t="s">
        <v>646</v>
      </c>
      <c r="B6" s="713" t="s">
        <v>930</v>
      </c>
      <c r="C6" s="714"/>
      <c r="D6" s="713" t="s">
        <v>931</v>
      </c>
      <c r="E6" s="836"/>
      <c r="F6" s="713" t="s">
        <v>895</v>
      </c>
      <c r="G6" s="714"/>
      <c r="H6" s="837" t="s">
        <v>327</v>
      </c>
      <c r="I6" s="839" t="s">
        <v>679</v>
      </c>
    </row>
    <row r="7" spans="1:9" s="458" customFormat="1" ht="25.5" customHeight="1" thickTop="1">
      <c r="A7" s="712"/>
      <c r="B7" s="113" t="s">
        <v>318</v>
      </c>
      <c r="C7" s="113" t="s">
        <v>319</v>
      </c>
      <c r="D7" s="113" t="s">
        <v>318</v>
      </c>
      <c r="E7" s="113" t="s">
        <v>319</v>
      </c>
      <c r="F7" s="113" t="s">
        <v>318</v>
      </c>
      <c r="G7" s="113" t="s">
        <v>319</v>
      </c>
      <c r="H7" s="838"/>
      <c r="I7" s="840"/>
    </row>
    <row r="8" spans="1:9" ht="21.75" customHeight="1" thickBot="1">
      <c r="A8" s="173" t="s">
        <v>230</v>
      </c>
      <c r="B8" s="280"/>
      <c r="C8" s="280"/>
      <c r="D8" s="280"/>
      <c r="E8" s="280"/>
      <c r="F8" s="459"/>
      <c r="G8" s="459"/>
      <c r="H8" s="459"/>
      <c r="I8" s="460" t="s">
        <v>52</v>
      </c>
    </row>
    <row r="9" spans="1:9" ht="27" customHeight="1" thickTop="1" thickBot="1">
      <c r="A9" s="388" t="s">
        <v>298</v>
      </c>
      <c r="B9" s="281">
        <v>0</v>
      </c>
      <c r="C9" s="281">
        <v>416</v>
      </c>
      <c r="D9" s="281">
        <v>0</v>
      </c>
      <c r="E9" s="281">
        <v>150</v>
      </c>
      <c r="F9" s="452">
        <f>SUM(B9+D9)</f>
        <v>0</v>
      </c>
      <c r="G9" s="452">
        <f>SUM(C9+E9)</f>
        <v>566</v>
      </c>
      <c r="H9" s="452">
        <f>SUM(F9:G9)</f>
        <v>566</v>
      </c>
      <c r="I9" s="175" t="s">
        <v>869</v>
      </c>
    </row>
    <row r="10" spans="1:9" ht="27" customHeight="1" thickTop="1" thickBot="1">
      <c r="A10" s="389" t="s">
        <v>395</v>
      </c>
      <c r="B10" s="282">
        <v>15</v>
      </c>
      <c r="C10" s="282">
        <v>2456</v>
      </c>
      <c r="D10" s="282">
        <v>95</v>
      </c>
      <c r="E10" s="282">
        <v>2081</v>
      </c>
      <c r="F10" s="451">
        <f t="shared" ref="F10:G13" si="0">SUM(B10+D10)</f>
        <v>110</v>
      </c>
      <c r="G10" s="451">
        <f t="shared" si="0"/>
        <v>4537</v>
      </c>
      <c r="H10" s="451">
        <f>SUM(F10:G10)</f>
        <v>4647</v>
      </c>
      <c r="I10" s="174" t="s">
        <v>676</v>
      </c>
    </row>
    <row r="11" spans="1:9" ht="27" customHeight="1" thickTop="1" thickBot="1">
      <c r="A11" s="388" t="s">
        <v>394</v>
      </c>
      <c r="B11" s="281">
        <v>88</v>
      </c>
      <c r="C11" s="281">
        <v>527</v>
      </c>
      <c r="D11" s="281">
        <v>976</v>
      </c>
      <c r="E11" s="281">
        <v>590</v>
      </c>
      <c r="F11" s="452">
        <f t="shared" si="0"/>
        <v>1064</v>
      </c>
      <c r="G11" s="452">
        <f t="shared" si="0"/>
        <v>1117</v>
      </c>
      <c r="H11" s="452">
        <f>SUM(F11:G11)</f>
        <v>2181</v>
      </c>
      <c r="I11" s="175" t="s">
        <v>5</v>
      </c>
    </row>
    <row r="12" spans="1:9" ht="27" customHeight="1" thickTop="1" thickBot="1">
      <c r="A12" s="389" t="s">
        <v>393</v>
      </c>
      <c r="B12" s="282">
        <v>46</v>
      </c>
      <c r="C12" s="282">
        <v>433</v>
      </c>
      <c r="D12" s="282">
        <v>858</v>
      </c>
      <c r="E12" s="282">
        <v>623</v>
      </c>
      <c r="F12" s="451">
        <f t="shared" si="0"/>
        <v>904</v>
      </c>
      <c r="G12" s="451">
        <f t="shared" si="0"/>
        <v>1056</v>
      </c>
      <c r="H12" s="451">
        <f>SUM(F12:G12)</f>
        <v>1960</v>
      </c>
      <c r="I12" s="174" t="s">
        <v>7</v>
      </c>
    </row>
    <row r="13" spans="1:9" ht="27" customHeight="1" thickTop="1">
      <c r="A13" s="392" t="s">
        <v>392</v>
      </c>
      <c r="B13" s="283">
        <v>5</v>
      </c>
      <c r="C13" s="283">
        <v>0</v>
      </c>
      <c r="D13" s="283">
        <v>85</v>
      </c>
      <c r="E13" s="283">
        <v>0</v>
      </c>
      <c r="F13" s="462">
        <f t="shared" si="0"/>
        <v>90</v>
      </c>
      <c r="G13" s="462">
        <f t="shared" si="0"/>
        <v>0</v>
      </c>
      <c r="H13" s="462">
        <f>SUM(F13:G13)</f>
        <v>90</v>
      </c>
      <c r="I13" s="182" t="s">
        <v>22</v>
      </c>
    </row>
    <row r="14" spans="1:9" ht="27" customHeight="1">
      <c r="A14" s="386" t="s">
        <v>42</v>
      </c>
      <c r="B14" s="463">
        <f t="shared" ref="B14:H14" si="1">SUM(B9:B13)</f>
        <v>154</v>
      </c>
      <c r="C14" s="463">
        <f t="shared" si="1"/>
        <v>3832</v>
      </c>
      <c r="D14" s="463">
        <f t="shared" si="1"/>
        <v>2014</v>
      </c>
      <c r="E14" s="463">
        <f t="shared" si="1"/>
        <v>3444</v>
      </c>
      <c r="F14" s="463">
        <f t="shared" si="1"/>
        <v>2168</v>
      </c>
      <c r="G14" s="463">
        <f t="shared" si="1"/>
        <v>7276</v>
      </c>
      <c r="H14" s="463">
        <f t="shared" si="1"/>
        <v>9444</v>
      </c>
      <c r="I14" s="181" t="s">
        <v>43</v>
      </c>
    </row>
    <row r="15" spans="1:9" ht="27" customHeight="1">
      <c r="A15" s="179" t="s">
        <v>629</v>
      </c>
      <c r="B15" s="284">
        <v>349</v>
      </c>
      <c r="C15" s="284">
        <v>2348</v>
      </c>
      <c r="D15" s="284">
        <v>731</v>
      </c>
      <c r="E15" s="284">
        <v>1092</v>
      </c>
      <c r="F15" s="464">
        <f>SUM(B15+D15)</f>
        <v>1080</v>
      </c>
      <c r="G15" s="464">
        <f>SUM(C15+E15)</f>
        <v>3440</v>
      </c>
      <c r="H15" s="464">
        <f>SUM(F15:G15)</f>
        <v>4520</v>
      </c>
      <c r="I15" s="180" t="s">
        <v>232</v>
      </c>
    </row>
    <row r="16" spans="1:9" ht="30" customHeight="1">
      <c r="A16" s="394" t="s">
        <v>45</v>
      </c>
      <c r="B16" s="456">
        <f>SUM(B14:B15)</f>
        <v>503</v>
      </c>
      <c r="C16" s="456">
        <f t="shared" ref="C16:H16" si="2">SUM(C14:C15)</f>
        <v>6180</v>
      </c>
      <c r="D16" s="456">
        <f t="shared" si="2"/>
        <v>2745</v>
      </c>
      <c r="E16" s="456">
        <f t="shared" si="2"/>
        <v>4536</v>
      </c>
      <c r="F16" s="456">
        <f t="shared" si="2"/>
        <v>3248</v>
      </c>
      <c r="G16" s="456">
        <f t="shared" si="2"/>
        <v>10716</v>
      </c>
      <c r="H16" s="456">
        <f t="shared" si="2"/>
        <v>13964</v>
      </c>
      <c r="I16" s="178" t="s">
        <v>21</v>
      </c>
    </row>
    <row r="19" spans="1:5">
      <c r="A19" s="465"/>
      <c r="B19" s="15"/>
      <c r="C19" s="16"/>
      <c r="D19" s="15"/>
      <c r="E19" s="259"/>
    </row>
    <row r="20" spans="1:5">
      <c r="A20" s="465"/>
      <c r="B20" s="465"/>
      <c r="C20" s="465"/>
      <c r="D20" s="465"/>
      <c r="E20" s="259"/>
    </row>
    <row r="21" spans="1:5">
      <c r="A21" s="465"/>
      <c r="B21" s="465"/>
      <c r="C21" s="465"/>
      <c r="D21" s="465"/>
      <c r="E21" s="259"/>
    </row>
    <row r="22" spans="1:5">
      <c r="A22" s="465"/>
      <c r="B22" s="465"/>
      <c r="C22" s="465"/>
      <c r="D22" s="465"/>
      <c r="E22" s="259"/>
    </row>
    <row r="23" spans="1:5">
      <c r="A23" s="465"/>
      <c r="B23" s="465"/>
      <c r="C23" s="465"/>
      <c r="D23" s="465"/>
      <c r="E23" s="259"/>
    </row>
    <row r="24" spans="1:5">
      <c r="A24" s="465"/>
      <c r="B24" s="465"/>
      <c r="C24" s="465"/>
      <c r="D24" s="465"/>
      <c r="E24" s="259"/>
    </row>
    <row r="25" spans="1:5">
      <c r="A25" s="465"/>
      <c r="B25" s="465"/>
      <c r="C25" s="465"/>
      <c r="D25" s="465"/>
      <c r="E25" s="259"/>
    </row>
  </sheetData>
  <mergeCells count="10">
    <mergeCell ref="A1:I1"/>
    <mergeCell ref="A6:A7"/>
    <mergeCell ref="B6:C6"/>
    <mergeCell ref="D6:E6"/>
    <mergeCell ref="F6:G6"/>
    <mergeCell ref="H6:H7"/>
    <mergeCell ref="I6:I7"/>
    <mergeCell ref="A4:I4"/>
    <mergeCell ref="A3:I3"/>
    <mergeCell ref="A2:I2"/>
  </mergeCells>
  <printOptions horizontalCentered="1" verticalCentered="1"/>
  <pageMargins left="0" right="0" top="0" bottom="0" header="0" footer="0"/>
  <pageSetup paperSize="9"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sheetPr>
    <tabColor theme="3" tint="0.39997558519241921"/>
  </sheetPr>
  <dimension ref="A1:M30"/>
  <sheetViews>
    <sheetView showGridLines="0" rightToLeft="1" view="pageBreakPreview" zoomScaleNormal="100" zoomScaleSheetLayoutView="100" workbookViewId="0">
      <selection activeCell="F26" sqref="F26"/>
    </sheetView>
  </sheetViews>
  <sheetFormatPr defaultRowHeight="14.25"/>
  <cols>
    <col min="1" max="1" width="15.140625" style="259" customWidth="1"/>
    <col min="2" max="2" width="11.140625" style="475" customWidth="1"/>
    <col min="3" max="3" width="11.7109375" style="259" hidden="1" customWidth="1"/>
    <col min="4" max="8" width="14.28515625" style="259" customWidth="1"/>
    <col min="9" max="9" width="9.85546875" style="259" customWidth="1"/>
    <col min="10" max="10" width="16.140625" style="259" customWidth="1"/>
    <col min="11" max="11" width="21.42578125" style="259" customWidth="1"/>
    <col min="12" max="16384" width="9.140625" style="19"/>
  </cols>
  <sheetData>
    <row r="1" spans="1:11" s="59" customFormat="1" ht="20.100000000000001" customHeight="1">
      <c r="A1" s="715" t="s">
        <v>649</v>
      </c>
      <c r="B1" s="715"/>
      <c r="C1" s="715"/>
      <c r="D1" s="715"/>
      <c r="E1" s="715"/>
      <c r="F1" s="715"/>
      <c r="G1" s="715"/>
      <c r="H1" s="715"/>
      <c r="I1" s="715"/>
      <c r="J1" s="715"/>
      <c r="K1" s="5"/>
    </row>
    <row r="2" spans="1:11" s="60" customFormat="1" ht="20.100000000000001" customHeight="1">
      <c r="A2" s="718" t="s">
        <v>786</v>
      </c>
      <c r="B2" s="718"/>
      <c r="C2" s="718"/>
      <c r="D2" s="718"/>
      <c r="E2" s="718"/>
      <c r="F2" s="718"/>
      <c r="G2" s="718"/>
      <c r="H2" s="718"/>
      <c r="I2" s="718"/>
      <c r="J2" s="718"/>
      <c r="K2" s="5"/>
    </row>
    <row r="3" spans="1:11" s="59" customFormat="1" ht="20.100000000000001" customHeight="1">
      <c r="A3" s="811" t="s">
        <v>648</v>
      </c>
      <c r="B3" s="811"/>
      <c r="C3" s="811"/>
      <c r="D3" s="811"/>
      <c r="E3" s="811"/>
      <c r="F3" s="811"/>
      <c r="G3" s="811"/>
      <c r="H3" s="811"/>
      <c r="I3" s="811"/>
      <c r="J3" s="811"/>
      <c r="K3" s="6"/>
    </row>
    <row r="4" spans="1:11" s="59" customFormat="1" ht="20.100000000000001" customHeight="1">
      <c r="A4" s="709" t="s">
        <v>787</v>
      </c>
      <c r="B4" s="709"/>
      <c r="C4" s="709"/>
      <c r="D4" s="709"/>
      <c r="E4" s="709"/>
      <c r="F4" s="709"/>
      <c r="G4" s="709"/>
      <c r="H4" s="709"/>
      <c r="I4" s="709"/>
      <c r="J4" s="709"/>
      <c r="K4" s="6"/>
    </row>
    <row r="5" spans="1:11" ht="20.100000000000001" customHeight="1">
      <c r="A5" s="17" t="s">
        <v>1001</v>
      </c>
      <c r="B5" s="467"/>
      <c r="C5" s="468"/>
      <c r="D5" s="468"/>
      <c r="E5" s="468"/>
      <c r="F5" s="468"/>
      <c r="G5" s="468"/>
      <c r="H5" s="468"/>
      <c r="I5" s="468"/>
      <c r="J5" s="50" t="s">
        <v>1002</v>
      </c>
      <c r="K5" s="19"/>
    </row>
    <row r="6" spans="1:11" s="458" customFormat="1" ht="22.5" customHeight="1" thickBot="1">
      <c r="A6" s="847" t="s">
        <v>316</v>
      </c>
      <c r="B6" s="847"/>
      <c r="C6" s="825" t="s">
        <v>207</v>
      </c>
      <c r="D6" s="851" t="s">
        <v>285</v>
      </c>
      <c r="E6" s="851" t="s">
        <v>299</v>
      </c>
      <c r="F6" s="851" t="s">
        <v>694</v>
      </c>
      <c r="G6" s="833" t="s">
        <v>740</v>
      </c>
      <c r="H6" s="825" t="s">
        <v>785</v>
      </c>
      <c r="I6" s="716" t="s">
        <v>320</v>
      </c>
      <c r="J6" s="716"/>
    </row>
    <row r="7" spans="1:11" s="458" customFormat="1" ht="22.5" customHeight="1" thickTop="1" thickBot="1">
      <c r="A7" s="848"/>
      <c r="B7" s="848"/>
      <c r="C7" s="850"/>
      <c r="D7" s="852"/>
      <c r="E7" s="852"/>
      <c r="F7" s="852"/>
      <c r="G7" s="854"/>
      <c r="H7" s="850"/>
      <c r="I7" s="827"/>
      <c r="J7" s="827"/>
    </row>
    <row r="8" spans="1:11" s="458" customFormat="1" ht="22.5" customHeight="1" thickTop="1">
      <c r="A8" s="849"/>
      <c r="B8" s="849"/>
      <c r="C8" s="819"/>
      <c r="D8" s="853"/>
      <c r="E8" s="853"/>
      <c r="F8" s="853"/>
      <c r="G8" s="834"/>
      <c r="H8" s="819"/>
      <c r="I8" s="717"/>
      <c r="J8" s="717"/>
    </row>
    <row r="9" spans="1:11" ht="21.75" customHeight="1" thickBot="1">
      <c r="A9" s="710" t="s">
        <v>46</v>
      </c>
      <c r="B9" s="357" t="s">
        <v>11</v>
      </c>
      <c r="C9" s="53">
        <v>6186</v>
      </c>
      <c r="D9" s="280">
        <v>9846</v>
      </c>
      <c r="E9" s="280">
        <v>10626</v>
      </c>
      <c r="F9" s="280">
        <v>9482</v>
      </c>
      <c r="G9" s="280">
        <v>6190</v>
      </c>
      <c r="H9" s="280">
        <v>7034</v>
      </c>
      <c r="I9" s="355" t="s">
        <v>13</v>
      </c>
      <c r="J9" s="696" t="s">
        <v>48</v>
      </c>
      <c r="K9" s="19"/>
    </row>
    <row r="10" spans="1:11" ht="21.75" customHeight="1" thickTop="1" thickBot="1">
      <c r="A10" s="702"/>
      <c r="B10" s="358" t="s">
        <v>12</v>
      </c>
      <c r="C10" s="40">
        <v>4049</v>
      </c>
      <c r="D10" s="282">
        <v>6487</v>
      </c>
      <c r="E10" s="282">
        <v>7054</v>
      </c>
      <c r="F10" s="282">
        <v>6183</v>
      </c>
      <c r="G10" s="282">
        <v>3845</v>
      </c>
      <c r="H10" s="282">
        <v>4947</v>
      </c>
      <c r="I10" s="356" t="s">
        <v>14</v>
      </c>
      <c r="J10" s="697"/>
      <c r="K10" s="19"/>
    </row>
    <row r="11" spans="1:11" ht="21.75" customHeight="1" thickTop="1" thickBot="1">
      <c r="A11" s="702"/>
      <c r="B11" s="358" t="s">
        <v>9</v>
      </c>
      <c r="C11" s="469">
        <f t="shared" ref="C11:H11" si="0">SUM(C10+C9)</f>
        <v>10235</v>
      </c>
      <c r="D11" s="470">
        <f t="shared" ref="D11:G11" si="1">SUM(D10+D9)</f>
        <v>16333</v>
      </c>
      <c r="E11" s="470">
        <f t="shared" si="1"/>
        <v>17680</v>
      </c>
      <c r="F11" s="470">
        <f t="shared" si="1"/>
        <v>15665</v>
      </c>
      <c r="G11" s="470">
        <f t="shared" si="1"/>
        <v>10035</v>
      </c>
      <c r="H11" s="470">
        <f t="shared" si="0"/>
        <v>11981</v>
      </c>
      <c r="I11" s="356" t="s">
        <v>47</v>
      </c>
      <c r="J11" s="697"/>
      <c r="K11" s="19"/>
    </row>
    <row r="12" spans="1:11" ht="21.75" customHeight="1" thickTop="1" thickBot="1">
      <c r="A12" s="688" t="s">
        <v>49</v>
      </c>
      <c r="B12" s="360" t="s">
        <v>11</v>
      </c>
      <c r="C12" s="46">
        <v>13742</v>
      </c>
      <c r="D12" s="281">
        <v>30314</v>
      </c>
      <c r="E12" s="281">
        <v>35471</v>
      </c>
      <c r="F12" s="281">
        <v>41521</v>
      </c>
      <c r="G12" s="281">
        <v>44539</v>
      </c>
      <c r="H12" s="281">
        <v>50287</v>
      </c>
      <c r="I12" s="359" t="s">
        <v>13</v>
      </c>
      <c r="J12" s="694" t="s">
        <v>50</v>
      </c>
      <c r="K12" s="19"/>
    </row>
    <row r="13" spans="1:11" ht="21.75" customHeight="1" thickTop="1" thickBot="1">
      <c r="A13" s="688"/>
      <c r="B13" s="360" t="s">
        <v>12</v>
      </c>
      <c r="C13" s="46">
        <v>11709</v>
      </c>
      <c r="D13" s="281">
        <v>26650</v>
      </c>
      <c r="E13" s="281">
        <v>31577</v>
      </c>
      <c r="F13" s="281">
        <v>36535</v>
      </c>
      <c r="G13" s="281">
        <v>39270</v>
      </c>
      <c r="H13" s="281">
        <v>44316</v>
      </c>
      <c r="I13" s="359" t="s">
        <v>14</v>
      </c>
      <c r="J13" s="694"/>
      <c r="K13" s="19"/>
    </row>
    <row r="14" spans="1:11" ht="21.75" customHeight="1" thickTop="1">
      <c r="A14" s="689"/>
      <c r="B14" s="361" t="s">
        <v>9</v>
      </c>
      <c r="C14" s="471">
        <f t="shared" ref="C14:H14" si="2">SUM(C13+C12)</f>
        <v>25451</v>
      </c>
      <c r="D14" s="472">
        <f t="shared" ref="D14:G14" si="3">SUM(D13+D12)</f>
        <v>56964</v>
      </c>
      <c r="E14" s="472">
        <f t="shared" si="3"/>
        <v>67048</v>
      </c>
      <c r="F14" s="472">
        <f t="shared" si="3"/>
        <v>78056</v>
      </c>
      <c r="G14" s="472">
        <f t="shared" si="3"/>
        <v>83809</v>
      </c>
      <c r="H14" s="472">
        <f t="shared" si="2"/>
        <v>94603</v>
      </c>
      <c r="I14" s="365" t="s">
        <v>47</v>
      </c>
      <c r="J14" s="695"/>
      <c r="K14" s="19"/>
    </row>
    <row r="15" spans="1:11" ht="21.75" customHeight="1" thickBot="1">
      <c r="A15" s="841" t="s">
        <v>42</v>
      </c>
      <c r="B15" s="380" t="s">
        <v>11</v>
      </c>
      <c r="C15" s="380">
        <f t="shared" ref="C15:C17" si="4">SUM(C12+C9)</f>
        <v>19928</v>
      </c>
      <c r="D15" s="454">
        <f t="shared" ref="D15:G15" si="5">SUM(D12+D9)</f>
        <v>40160</v>
      </c>
      <c r="E15" s="454">
        <f t="shared" si="5"/>
        <v>46097</v>
      </c>
      <c r="F15" s="454">
        <f t="shared" si="5"/>
        <v>51003</v>
      </c>
      <c r="G15" s="454">
        <f t="shared" si="5"/>
        <v>50729</v>
      </c>
      <c r="H15" s="454">
        <f t="shared" ref="H15:H17" si="6">SUM(H12+H9)</f>
        <v>57321</v>
      </c>
      <c r="I15" s="383" t="s">
        <v>13</v>
      </c>
      <c r="J15" s="844" t="s">
        <v>43</v>
      </c>
      <c r="K15" s="19"/>
    </row>
    <row r="16" spans="1:11" ht="21.75" customHeight="1" thickTop="1" thickBot="1">
      <c r="A16" s="842"/>
      <c r="B16" s="61" t="s">
        <v>12</v>
      </c>
      <c r="C16" s="61">
        <f t="shared" si="4"/>
        <v>15758</v>
      </c>
      <c r="D16" s="473">
        <f t="shared" ref="D16:G16" si="7">SUM(D13+D10)</f>
        <v>33137</v>
      </c>
      <c r="E16" s="473">
        <f t="shared" si="7"/>
        <v>38631</v>
      </c>
      <c r="F16" s="473">
        <f t="shared" si="7"/>
        <v>42718</v>
      </c>
      <c r="G16" s="473">
        <f t="shared" si="7"/>
        <v>43115</v>
      </c>
      <c r="H16" s="473">
        <f t="shared" si="6"/>
        <v>49263</v>
      </c>
      <c r="I16" s="62" t="s">
        <v>14</v>
      </c>
      <c r="J16" s="845"/>
      <c r="K16" s="19"/>
    </row>
    <row r="17" spans="1:13" ht="21.75" customHeight="1" thickTop="1">
      <c r="A17" s="843"/>
      <c r="B17" s="381" t="s">
        <v>40</v>
      </c>
      <c r="C17" s="381">
        <f t="shared" si="4"/>
        <v>35686</v>
      </c>
      <c r="D17" s="474">
        <f t="shared" ref="D17:G17" si="8">SUM(D14+D11)</f>
        <v>73297</v>
      </c>
      <c r="E17" s="474">
        <f t="shared" si="8"/>
        <v>84728</v>
      </c>
      <c r="F17" s="474">
        <f t="shared" si="8"/>
        <v>93721</v>
      </c>
      <c r="G17" s="474">
        <f t="shared" si="8"/>
        <v>93844</v>
      </c>
      <c r="H17" s="474">
        <f t="shared" si="6"/>
        <v>106584</v>
      </c>
      <c r="I17" s="384" t="s">
        <v>44</v>
      </c>
      <c r="J17" s="846"/>
      <c r="K17" s="19"/>
    </row>
    <row r="19" spans="1:13">
      <c r="E19" s="19"/>
      <c r="F19" s="19"/>
      <c r="G19" s="19"/>
      <c r="H19" s="19"/>
      <c r="I19" s="19"/>
      <c r="J19" s="19"/>
      <c r="K19" s="19"/>
    </row>
    <row r="20" spans="1:13" ht="12.75">
      <c r="A20" s="465"/>
      <c r="B20" s="15"/>
      <c r="C20" s="15"/>
      <c r="F20" s="466"/>
      <c r="G20" s="466"/>
      <c r="H20" s="466"/>
      <c r="I20" s="466"/>
      <c r="J20" s="466"/>
      <c r="K20" s="466"/>
      <c r="L20" s="466"/>
      <c r="M20" s="466"/>
    </row>
    <row r="21" spans="1:13" ht="12.75">
      <c r="A21" s="465"/>
      <c r="B21" s="465"/>
      <c r="C21" s="465"/>
      <c r="F21" s="466"/>
      <c r="G21" s="466"/>
      <c r="H21" s="466"/>
      <c r="I21" s="466"/>
      <c r="J21" s="466"/>
      <c r="K21" s="466"/>
      <c r="L21" s="466"/>
      <c r="M21" s="466"/>
    </row>
    <row r="22" spans="1:13" ht="12.75">
      <c r="A22" s="465"/>
      <c r="B22" s="465"/>
      <c r="C22" s="465"/>
      <c r="F22" s="466"/>
      <c r="G22" s="466"/>
      <c r="H22" s="466"/>
      <c r="I22" s="466"/>
      <c r="J22" s="466"/>
      <c r="K22" s="466"/>
      <c r="L22" s="466"/>
      <c r="M22" s="466"/>
    </row>
    <row r="23" spans="1:13" ht="12.75">
      <c r="A23" s="465"/>
      <c r="B23" s="465"/>
      <c r="C23" s="465"/>
      <c r="F23" s="466"/>
      <c r="G23" s="466"/>
      <c r="H23" s="466"/>
      <c r="I23" s="466"/>
      <c r="J23" s="466"/>
      <c r="K23" s="466"/>
      <c r="L23" s="466"/>
      <c r="M23" s="466"/>
    </row>
    <row r="24" spans="1:13" ht="12.75">
      <c r="A24" s="465"/>
      <c r="B24" s="465"/>
      <c r="C24" s="465"/>
      <c r="F24" s="466"/>
      <c r="G24" s="466"/>
      <c r="H24" s="466"/>
      <c r="I24" s="466"/>
      <c r="J24" s="466"/>
      <c r="K24" s="466"/>
      <c r="L24" s="466"/>
      <c r="M24" s="466"/>
    </row>
    <row r="25" spans="1:13" ht="12.75">
      <c r="A25" s="465"/>
      <c r="B25" s="465"/>
      <c r="C25" s="465"/>
      <c r="F25" s="466"/>
      <c r="G25" s="466"/>
      <c r="H25" s="466"/>
      <c r="I25" s="466"/>
      <c r="J25" s="466"/>
      <c r="K25" s="466"/>
      <c r="L25" s="466"/>
      <c r="M25" s="466"/>
    </row>
    <row r="26" spans="1:13" ht="12.75">
      <c r="A26" s="465"/>
      <c r="B26" s="465"/>
      <c r="C26" s="465"/>
      <c r="F26" s="466"/>
      <c r="G26" s="466"/>
      <c r="H26" s="466"/>
      <c r="I26" s="466"/>
      <c r="J26" s="466"/>
      <c r="K26" s="466"/>
      <c r="L26" s="466"/>
      <c r="M26" s="466"/>
    </row>
    <row r="27" spans="1:13">
      <c r="E27" s="19"/>
      <c r="F27" s="19"/>
      <c r="G27" s="19"/>
      <c r="H27" s="19"/>
      <c r="I27" s="19"/>
      <c r="J27" s="19"/>
      <c r="K27" s="19"/>
    </row>
    <row r="28" spans="1:13">
      <c r="E28" s="19"/>
      <c r="F28" s="19"/>
      <c r="G28" s="19"/>
      <c r="H28" s="19"/>
      <c r="I28" s="19"/>
      <c r="J28" s="19"/>
      <c r="K28" s="19"/>
    </row>
    <row r="29" spans="1:13">
      <c r="E29" s="19"/>
      <c r="F29" s="19"/>
      <c r="G29" s="19"/>
      <c r="H29" s="19"/>
      <c r="I29" s="19"/>
      <c r="J29" s="19"/>
      <c r="K29" s="19"/>
    </row>
    <row r="30" spans="1:13">
      <c r="E30" s="19"/>
      <c r="F30" s="19"/>
      <c r="G30" s="19"/>
      <c r="H30" s="19"/>
      <c r="I30" s="19"/>
      <c r="J30" s="19"/>
      <c r="K30" s="19"/>
    </row>
  </sheetData>
  <mergeCells count="18">
    <mergeCell ref="A1:J1"/>
    <mergeCell ref="A2:J2"/>
    <mergeCell ref="A3:J3"/>
    <mergeCell ref="A4:J4"/>
    <mergeCell ref="A6:B8"/>
    <mergeCell ref="I6:J8"/>
    <mergeCell ref="H6:H8"/>
    <mergeCell ref="D6:D8"/>
    <mergeCell ref="C6:C8"/>
    <mergeCell ref="E6:E8"/>
    <mergeCell ref="F6:F8"/>
    <mergeCell ref="G6:G8"/>
    <mergeCell ref="A15:A17"/>
    <mergeCell ref="J15:J17"/>
    <mergeCell ref="A9:A11"/>
    <mergeCell ref="J9:J11"/>
    <mergeCell ref="A12:A14"/>
    <mergeCell ref="J12:J14"/>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sheetPr>
    <tabColor theme="3" tint="0.39997558519241921"/>
  </sheetPr>
  <dimension ref="A1:K31"/>
  <sheetViews>
    <sheetView showGridLines="0" rightToLeft="1" view="pageBreakPreview" zoomScaleNormal="100" zoomScaleSheetLayoutView="100" workbookViewId="0">
      <selection activeCell="F26" sqref="F26"/>
    </sheetView>
  </sheetViews>
  <sheetFormatPr defaultRowHeight="12.75"/>
  <cols>
    <col min="1" max="1" width="19.28515625" style="457" customWidth="1"/>
    <col min="2" max="2" width="9.28515625" style="457" customWidth="1"/>
    <col min="3" max="4" width="10.7109375" style="457" hidden="1" customWidth="1"/>
    <col min="5" max="9" width="13.7109375" style="457" customWidth="1"/>
    <col min="10" max="10" width="11.42578125" style="457" customWidth="1"/>
    <col min="11" max="11" width="21.42578125" style="457" customWidth="1"/>
    <col min="12" max="16384" width="9.140625" style="26"/>
  </cols>
  <sheetData>
    <row r="1" spans="1:11" ht="20.25">
      <c r="A1" s="715" t="s">
        <v>919</v>
      </c>
      <c r="B1" s="715"/>
      <c r="C1" s="715"/>
      <c r="D1" s="715"/>
      <c r="E1" s="715"/>
      <c r="F1" s="715"/>
      <c r="G1" s="715"/>
      <c r="H1" s="715"/>
      <c r="I1" s="715"/>
      <c r="J1" s="715"/>
      <c r="K1" s="715"/>
    </row>
    <row r="2" spans="1:11" s="27" customFormat="1" ht="20.25">
      <c r="A2" s="718" t="s">
        <v>786</v>
      </c>
      <c r="B2" s="718"/>
      <c r="C2" s="718"/>
      <c r="D2" s="718"/>
      <c r="E2" s="718"/>
      <c r="F2" s="718"/>
      <c r="G2" s="718"/>
      <c r="H2" s="718"/>
      <c r="I2" s="718"/>
      <c r="J2" s="718"/>
      <c r="K2" s="718"/>
    </row>
    <row r="3" spans="1:11" ht="33.75" customHeight="1">
      <c r="A3" s="811" t="s">
        <v>920</v>
      </c>
      <c r="B3" s="811"/>
      <c r="C3" s="811"/>
      <c r="D3" s="811"/>
      <c r="E3" s="811"/>
      <c r="F3" s="811"/>
      <c r="G3" s="811"/>
      <c r="H3" s="811"/>
      <c r="I3" s="811"/>
      <c r="J3" s="811"/>
      <c r="K3" s="811"/>
    </row>
    <row r="4" spans="1:11" ht="15.75">
      <c r="A4" s="709" t="s">
        <v>787</v>
      </c>
      <c r="B4" s="709"/>
      <c r="C4" s="709"/>
      <c r="D4" s="709"/>
      <c r="E4" s="709"/>
      <c r="F4" s="709"/>
      <c r="G4" s="709"/>
      <c r="H4" s="709"/>
      <c r="I4" s="709"/>
      <c r="J4" s="709"/>
      <c r="K4" s="709"/>
    </row>
    <row r="5" spans="1:11" ht="15.75">
      <c r="A5" s="17" t="s">
        <v>1003</v>
      </c>
      <c r="B5" s="22"/>
      <c r="C5" s="22"/>
      <c r="D5" s="22"/>
      <c r="E5" s="22"/>
      <c r="F5" s="22"/>
      <c r="G5" s="22"/>
      <c r="H5" s="22"/>
      <c r="I5" s="22"/>
      <c r="J5" s="22"/>
      <c r="K5" s="50" t="s">
        <v>1004</v>
      </c>
    </row>
    <row r="6" spans="1:11" s="449" customFormat="1" ht="22.5" customHeight="1" thickBot="1">
      <c r="A6" s="847" t="s">
        <v>231</v>
      </c>
      <c r="B6" s="847"/>
      <c r="C6" s="825" t="s">
        <v>139</v>
      </c>
      <c r="D6" s="825" t="s">
        <v>207</v>
      </c>
      <c r="E6" s="851" t="s">
        <v>285</v>
      </c>
      <c r="F6" s="851" t="s">
        <v>299</v>
      </c>
      <c r="G6" s="851" t="s">
        <v>694</v>
      </c>
      <c r="H6" s="825" t="s">
        <v>740</v>
      </c>
      <c r="I6" s="825" t="s">
        <v>785</v>
      </c>
      <c r="J6" s="716" t="s">
        <v>896</v>
      </c>
      <c r="K6" s="716"/>
    </row>
    <row r="7" spans="1:11" s="449" customFormat="1" ht="22.5" customHeight="1" thickTop="1">
      <c r="A7" s="849"/>
      <c r="B7" s="849"/>
      <c r="C7" s="819"/>
      <c r="D7" s="819"/>
      <c r="E7" s="853"/>
      <c r="F7" s="853"/>
      <c r="G7" s="853"/>
      <c r="H7" s="819"/>
      <c r="I7" s="819"/>
      <c r="J7" s="717"/>
      <c r="K7" s="717"/>
    </row>
    <row r="8" spans="1:11" s="449" customFormat="1" ht="15" customHeight="1" thickBot="1">
      <c r="A8" s="393" t="s">
        <v>323</v>
      </c>
      <c r="B8" s="357"/>
      <c r="C8" s="53"/>
      <c r="D8" s="53"/>
      <c r="E8" s="279"/>
      <c r="F8" s="279"/>
      <c r="G8" s="279"/>
      <c r="H8" s="279"/>
      <c r="I8" s="279"/>
      <c r="J8" s="355"/>
      <c r="K8" s="114" t="s">
        <v>324</v>
      </c>
    </row>
    <row r="9" spans="1:11" s="59" customFormat="1" ht="15.95" customHeight="1" thickTop="1" thickBot="1">
      <c r="A9" s="863" t="s">
        <v>51</v>
      </c>
      <c r="B9" s="360" t="s">
        <v>11</v>
      </c>
      <c r="C9" s="46">
        <v>218</v>
      </c>
      <c r="D9" s="46">
        <v>206</v>
      </c>
      <c r="E9" s="276">
        <v>325</v>
      </c>
      <c r="F9" s="276">
        <v>380</v>
      </c>
      <c r="G9" s="276">
        <v>335</v>
      </c>
      <c r="H9" s="276">
        <v>317</v>
      </c>
      <c r="I9" s="276">
        <v>266</v>
      </c>
      <c r="J9" s="359" t="s">
        <v>13</v>
      </c>
      <c r="K9" s="855" t="s">
        <v>52</v>
      </c>
    </row>
    <row r="10" spans="1:11" s="59" customFormat="1" ht="15.95" customHeight="1" thickTop="1" thickBot="1">
      <c r="A10" s="864"/>
      <c r="B10" s="360" t="s">
        <v>12</v>
      </c>
      <c r="C10" s="46">
        <v>829</v>
      </c>
      <c r="D10" s="46">
        <v>931</v>
      </c>
      <c r="E10" s="276">
        <v>821</v>
      </c>
      <c r="F10" s="276">
        <v>761</v>
      </c>
      <c r="G10" s="276">
        <v>801</v>
      </c>
      <c r="H10" s="276">
        <v>487</v>
      </c>
      <c r="I10" s="276">
        <v>648</v>
      </c>
      <c r="J10" s="359" t="s">
        <v>14</v>
      </c>
      <c r="K10" s="856"/>
    </row>
    <row r="11" spans="1:11" s="59" customFormat="1" ht="15.95" customHeight="1" thickTop="1" thickBot="1">
      <c r="A11" s="866"/>
      <c r="B11" s="360" t="s">
        <v>9</v>
      </c>
      <c r="C11" s="476">
        <f t="shared" ref="C11:D11" si="0">SUM(C10+C9)</f>
        <v>1047</v>
      </c>
      <c r="D11" s="476">
        <f t="shared" si="0"/>
        <v>1137</v>
      </c>
      <c r="E11" s="477">
        <f t="shared" ref="E11:G11" si="1">SUM(E10+E9)</f>
        <v>1146</v>
      </c>
      <c r="F11" s="477">
        <f t="shared" si="1"/>
        <v>1141</v>
      </c>
      <c r="G11" s="477">
        <f t="shared" si="1"/>
        <v>1136</v>
      </c>
      <c r="H11" s="477">
        <f t="shared" ref="H11:I11" si="2">SUM(H10+H9)</f>
        <v>804</v>
      </c>
      <c r="I11" s="477">
        <f t="shared" si="2"/>
        <v>914</v>
      </c>
      <c r="J11" s="359" t="s">
        <v>47</v>
      </c>
      <c r="K11" s="857"/>
    </row>
    <row r="12" spans="1:11" s="59" customFormat="1" ht="15" customHeight="1" thickTop="1" thickBot="1">
      <c r="A12" s="861" t="s">
        <v>53</v>
      </c>
      <c r="B12" s="357" t="s">
        <v>11</v>
      </c>
      <c r="C12" s="53">
        <v>41</v>
      </c>
      <c r="D12" s="53">
        <v>60</v>
      </c>
      <c r="E12" s="279">
        <v>70</v>
      </c>
      <c r="F12" s="279">
        <v>70</v>
      </c>
      <c r="G12" s="279">
        <v>74</v>
      </c>
      <c r="H12" s="279">
        <v>80</v>
      </c>
      <c r="I12" s="279">
        <v>283</v>
      </c>
      <c r="J12" s="355" t="s">
        <v>13</v>
      </c>
      <c r="K12" s="867" t="s">
        <v>232</v>
      </c>
    </row>
    <row r="13" spans="1:11" s="59" customFormat="1" ht="15" customHeight="1" thickTop="1" thickBot="1">
      <c r="A13" s="861"/>
      <c r="B13" s="358" t="s">
        <v>12</v>
      </c>
      <c r="C13" s="40">
        <v>159</v>
      </c>
      <c r="D13" s="40">
        <v>192</v>
      </c>
      <c r="E13" s="277">
        <v>188</v>
      </c>
      <c r="F13" s="277">
        <v>171</v>
      </c>
      <c r="G13" s="277">
        <v>198</v>
      </c>
      <c r="H13" s="277">
        <v>163</v>
      </c>
      <c r="I13" s="277">
        <v>287</v>
      </c>
      <c r="J13" s="356" t="s">
        <v>14</v>
      </c>
      <c r="K13" s="867"/>
    </row>
    <row r="14" spans="1:11" s="59" customFormat="1" ht="15" customHeight="1" thickTop="1" thickBot="1">
      <c r="A14" s="862"/>
      <c r="B14" s="358" t="s">
        <v>9</v>
      </c>
      <c r="C14" s="469">
        <f t="shared" ref="C14:D14" si="3">SUM(C13+C12)</f>
        <v>200</v>
      </c>
      <c r="D14" s="469">
        <f t="shared" si="3"/>
        <v>252</v>
      </c>
      <c r="E14" s="478">
        <f t="shared" ref="E14:G14" si="4">SUM(E13+E12)</f>
        <v>258</v>
      </c>
      <c r="F14" s="478">
        <f t="shared" si="4"/>
        <v>241</v>
      </c>
      <c r="G14" s="478">
        <f t="shared" si="4"/>
        <v>272</v>
      </c>
      <c r="H14" s="478">
        <f t="shared" ref="H14:I14" si="5">SUM(H13+H12)</f>
        <v>243</v>
      </c>
      <c r="I14" s="478">
        <f t="shared" si="5"/>
        <v>570</v>
      </c>
      <c r="J14" s="356" t="s">
        <v>47</v>
      </c>
      <c r="K14" s="868"/>
    </row>
    <row r="15" spans="1:11" s="449" customFormat="1" ht="15" customHeight="1" thickTop="1" thickBot="1">
      <c r="A15" s="115" t="s">
        <v>321</v>
      </c>
      <c r="B15" s="360"/>
      <c r="C15" s="46"/>
      <c r="D15" s="46"/>
      <c r="E15" s="276"/>
      <c r="F15" s="276"/>
      <c r="G15" s="276"/>
      <c r="H15" s="276"/>
      <c r="I15" s="276"/>
      <c r="J15" s="359"/>
      <c r="K15" s="116" t="s">
        <v>322</v>
      </c>
    </row>
    <row r="16" spans="1:11" s="59" customFormat="1" ht="15" customHeight="1" thickTop="1" thickBot="1">
      <c r="A16" s="861" t="s">
        <v>55</v>
      </c>
      <c r="B16" s="358" t="s">
        <v>11</v>
      </c>
      <c r="C16" s="40">
        <v>826</v>
      </c>
      <c r="D16" s="40">
        <v>609</v>
      </c>
      <c r="E16" s="277">
        <v>1009</v>
      </c>
      <c r="F16" s="277">
        <v>872</v>
      </c>
      <c r="G16" s="277">
        <v>1584</v>
      </c>
      <c r="H16" s="277">
        <v>1620</v>
      </c>
      <c r="I16" s="277">
        <v>1529</v>
      </c>
      <c r="J16" s="356" t="s">
        <v>13</v>
      </c>
      <c r="K16" s="867" t="s">
        <v>52</v>
      </c>
    </row>
    <row r="17" spans="1:11" s="59" customFormat="1" ht="15" customHeight="1" thickTop="1" thickBot="1">
      <c r="A17" s="861"/>
      <c r="B17" s="358" t="s">
        <v>12</v>
      </c>
      <c r="C17" s="40">
        <v>806</v>
      </c>
      <c r="D17" s="40">
        <v>1184</v>
      </c>
      <c r="E17" s="277">
        <v>3447</v>
      </c>
      <c r="F17" s="277">
        <v>3094</v>
      </c>
      <c r="G17" s="277">
        <v>4454</v>
      </c>
      <c r="H17" s="277">
        <v>4148</v>
      </c>
      <c r="I17" s="277">
        <v>5732</v>
      </c>
      <c r="J17" s="356" t="s">
        <v>14</v>
      </c>
      <c r="K17" s="867"/>
    </row>
    <row r="18" spans="1:11" s="59" customFormat="1" ht="15" customHeight="1" thickTop="1" thickBot="1">
      <c r="A18" s="862"/>
      <c r="B18" s="358" t="s">
        <v>9</v>
      </c>
      <c r="C18" s="469">
        <f t="shared" ref="C18:D18" si="6">SUM(C17+C16)</f>
        <v>1632</v>
      </c>
      <c r="D18" s="469">
        <f t="shared" si="6"/>
        <v>1793</v>
      </c>
      <c r="E18" s="478">
        <f t="shared" ref="E18:G18" si="7">SUM(E17+E16)</f>
        <v>4456</v>
      </c>
      <c r="F18" s="478">
        <f t="shared" si="7"/>
        <v>3966</v>
      </c>
      <c r="G18" s="478">
        <f t="shared" si="7"/>
        <v>6038</v>
      </c>
      <c r="H18" s="478">
        <f t="shared" ref="H18:I18" si="8">SUM(H17+H16)</f>
        <v>5768</v>
      </c>
      <c r="I18" s="478">
        <f t="shared" si="8"/>
        <v>7261</v>
      </c>
      <c r="J18" s="356" t="s">
        <v>47</v>
      </c>
      <c r="K18" s="868"/>
    </row>
    <row r="19" spans="1:11" s="59" customFormat="1" ht="15.95" customHeight="1" thickTop="1" thickBot="1">
      <c r="A19" s="863" t="s">
        <v>53</v>
      </c>
      <c r="B19" s="360" t="s">
        <v>11</v>
      </c>
      <c r="C19" s="46">
        <v>79</v>
      </c>
      <c r="D19" s="46">
        <v>80</v>
      </c>
      <c r="E19" s="276">
        <v>206</v>
      </c>
      <c r="F19" s="276">
        <v>162</v>
      </c>
      <c r="G19" s="276">
        <v>279</v>
      </c>
      <c r="H19" s="276">
        <v>358</v>
      </c>
      <c r="I19" s="276">
        <v>1263</v>
      </c>
      <c r="J19" s="359" t="s">
        <v>13</v>
      </c>
      <c r="K19" s="855" t="s">
        <v>232</v>
      </c>
    </row>
    <row r="20" spans="1:11" s="59" customFormat="1" ht="15.95" customHeight="1" thickTop="1" thickBot="1">
      <c r="A20" s="864"/>
      <c r="B20" s="360" t="s">
        <v>12</v>
      </c>
      <c r="C20" s="46">
        <v>193</v>
      </c>
      <c r="D20" s="46">
        <v>136</v>
      </c>
      <c r="E20" s="276">
        <v>483</v>
      </c>
      <c r="F20" s="276">
        <v>550</v>
      </c>
      <c r="G20" s="276">
        <v>621</v>
      </c>
      <c r="H20" s="276">
        <v>451</v>
      </c>
      <c r="I20" s="276">
        <v>1353</v>
      </c>
      <c r="J20" s="359" t="s">
        <v>14</v>
      </c>
      <c r="K20" s="856"/>
    </row>
    <row r="21" spans="1:11" s="59" customFormat="1" ht="15.95" customHeight="1" thickTop="1">
      <c r="A21" s="865"/>
      <c r="B21" s="361" t="s">
        <v>9</v>
      </c>
      <c r="C21" s="471">
        <f t="shared" ref="C21:D21" si="9">SUM(C20+C19)</f>
        <v>272</v>
      </c>
      <c r="D21" s="471">
        <f t="shared" si="9"/>
        <v>216</v>
      </c>
      <c r="E21" s="479">
        <f t="shared" ref="E21:G21" si="10">SUM(E20+E19)</f>
        <v>689</v>
      </c>
      <c r="F21" s="479">
        <f t="shared" si="10"/>
        <v>712</v>
      </c>
      <c r="G21" s="479">
        <f t="shared" si="10"/>
        <v>900</v>
      </c>
      <c r="H21" s="479">
        <f t="shared" ref="H21:I21" si="11">SUM(H20+H19)</f>
        <v>809</v>
      </c>
      <c r="I21" s="479">
        <f t="shared" si="11"/>
        <v>2616</v>
      </c>
      <c r="J21" s="365" t="s">
        <v>47</v>
      </c>
      <c r="K21" s="869"/>
    </row>
    <row r="22" spans="1:11" s="449" customFormat="1" ht="15" customHeight="1" thickBot="1">
      <c r="A22" s="393" t="s">
        <v>56</v>
      </c>
      <c r="B22" s="366"/>
      <c r="C22" s="209"/>
      <c r="D22" s="209"/>
      <c r="E22" s="480"/>
      <c r="F22" s="480"/>
      <c r="G22" s="480"/>
      <c r="H22" s="480"/>
      <c r="I22" s="480"/>
      <c r="J22" s="68"/>
      <c r="K22" s="114" t="s">
        <v>57</v>
      </c>
    </row>
    <row r="23" spans="1:11" s="59" customFormat="1" ht="15.95" customHeight="1" thickTop="1" thickBot="1">
      <c r="A23" s="863" t="s">
        <v>55</v>
      </c>
      <c r="B23" s="360" t="s">
        <v>11</v>
      </c>
      <c r="C23" s="46">
        <f t="shared" ref="C23:G26" si="12">SUM(C16+C9)</f>
        <v>1044</v>
      </c>
      <c r="D23" s="46">
        <f t="shared" si="12"/>
        <v>815</v>
      </c>
      <c r="E23" s="481">
        <f t="shared" si="12"/>
        <v>1334</v>
      </c>
      <c r="F23" s="481">
        <f t="shared" si="12"/>
        <v>1252</v>
      </c>
      <c r="G23" s="481">
        <f t="shared" si="12"/>
        <v>1919</v>
      </c>
      <c r="H23" s="481">
        <f t="shared" ref="H23:I23" si="13">SUM(H16+H9)</f>
        <v>1937</v>
      </c>
      <c r="I23" s="481">
        <f t="shared" si="13"/>
        <v>1795</v>
      </c>
      <c r="J23" s="359" t="s">
        <v>13</v>
      </c>
      <c r="K23" s="855" t="s">
        <v>52</v>
      </c>
    </row>
    <row r="24" spans="1:11" s="59" customFormat="1" ht="15.95" customHeight="1" thickTop="1" thickBot="1">
      <c r="A24" s="864"/>
      <c r="B24" s="360" t="s">
        <v>12</v>
      </c>
      <c r="C24" s="46">
        <f t="shared" si="12"/>
        <v>1635</v>
      </c>
      <c r="D24" s="46">
        <f t="shared" si="12"/>
        <v>2115</v>
      </c>
      <c r="E24" s="481">
        <f t="shared" si="12"/>
        <v>4268</v>
      </c>
      <c r="F24" s="481">
        <f t="shared" si="12"/>
        <v>3855</v>
      </c>
      <c r="G24" s="481">
        <f t="shared" si="12"/>
        <v>5255</v>
      </c>
      <c r="H24" s="481">
        <f t="shared" ref="H24:I24" si="14">SUM(H17+H10)</f>
        <v>4635</v>
      </c>
      <c r="I24" s="481">
        <f t="shared" si="14"/>
        <v>6380</v>
      </c>
      <c r="J24" s="359" t="s">
        <v>14</v>
      </c>
      <c r="K24" s="856"/>
    </row>
    <row r="25" spans="1:11" s="59" customFormat="1" ht="15.95" customHeight="1" thickTop="1" thickBot="1">
      <c r="A25" s="866"/>
      <c r="B25" s="360" t="s">
        <v>9</v>
      </c>
      <c r="C25" s="476">
        <f t="shared" si="12"/>
        <v>2679</v>
      </c>
      <c r="D25" s="476">
        <f t="shared" si="12"/>
        <v>2930</v>
      </c>
      <c r="E25" s="477">
        <f t="shared" si="12"/>
        <v>5602</v>
      </c>
      <c r="F25" s="477">
        <f t="shared" si="12"/>
        <v>5107</v>
      </c>
      <c r="G25" s="477">
        <f t="shared" si="12"/>
        <v>7174</v>
      </c>
      <c r="H25" s="477">
        <f t="shared" ref="H25:I25" si="15">SUM(H18+H11)</f>
        <v>6572</v>
      </c>
      <c r="I25" s="477">
        <f t="shared" si="15"/>
        <v>8175</v>
      </c>
      <c r="J25" s="359" t="s">
        <v>47</v>
      </c>
      <c r="K25" s="857"/>
    </row>
    <row r="26" spans="1:11" s="59" customFormat="1" ht="15" customHeight="1" thickTop="1" thickBot="1">
      <c r="A26" s="861" t="s">
        <v>53</v>
      </c>
      <c r="B26" s="358" t="s">
        <v>11</v>
      </c>
      <c r="C26" s="40">
        <f t="shared" si="12"/>
        <v>120</v>
      </c>
      <c r="D26" s="40">
        <f t="shared" si="12"/>
        <v>140</v>
      </c>
      <c r="E26" s="482">
        <f t="shared" si="12"/>
        <v>276</v>
      </c>
      <c r="F26" s="482">
        <f t="shared" si="12"/>
        <v>232</v>
      </c>
      <c r="G26" s="482">
        <f t="shared" si="12"/>
        <v>353</v>
      </c>
      <c r="H26" s="482">
        <f t="shared" ref="H26:I26" si="16">SUM(H19+H12)</f>
        <v>438</v>
      </c>
      <c r="I26" s="482">
        <f t="shared" si="16"/>
        <v>1546</v>
      </c>
      <c r="J26" s="356" t="s">
        <v>13</v>
      </c>
      <c r="K26" s="867" t="s">
        <v>54</v>
      </c>
    </row>
    <row r="27" spans="1:11" s="59" customFormat="1" ht="15" customHeight="1" thickTop="1" thickBot="1">
      <c r="A27" s="861"/>
      <c r="B27" s="358" t="s">
        <v>12</v>
      </c>
      <c r="C27" s="40">
        <v>352</v>
      </c>
      <c r="D27" s="40">
        <f>SUM(D20+D13)</f>
        <v>328</v>
      </c>
      <c r="E27" s="482">
        <f t="shared" ref="E27:G27" si="17">SUM(E20+E13)</f>
        <v>671</v>
      </c>
      <c r="F27" s="482">
        <f t="shared" si="17"/>
        <v>721</v>
      </c>
      <c r="G27" s="482">
        <f t="shared" si="17"/>
        <v>819</v>
      </c>
      <c r="H27" s="482">
        <f t="shared" ref="H27:I27" si="18">SUM(H20+H13)</f>
        <v>614</v>
      </c>
      <c r="I27" s="482">
        <f t="shared" si="18"/>
        <v>1640</v>
      </c>
      <c r="J27" s="356" t="s">
        <v>14</v>
      </c>
      <c r="K27" s="867"/>
    </row>
    <row r="28" spans="1:11" s="59" customFormat="1" ht="15" customHeight="1" thickTop="1">
      <c r="A28" s="862"/>
      <c r="B28" s="367" t="s">
        <v>9</v>
      </c>
      <c r="C28" s="483">
        <f t="shared" ref="C28:D28" si="19">SUM(C26:C27)</f>
        <v>472</v>
      </c>
      <c r="D28" s="483">
        <f t="shared" si="19"/>
        <v>468</v>
      </c>
      <c r="E28" s="484">
        <f t="shared" ref="E28:G28" si="20">SUM(E26:E27)</f>
        <v>947</v>
      </c>
      <c r="F28" s="484">
        <f t="shared" si="20"/>
        <v>953</v>
      </c>
      <c r="G28" s="484">
        <f t="shared" si="20"/>
        <v>1172</v>
      </c>
      <c r="H28" s="484">
        <f t="shared" ref="H28:I28" si="21">SUM(H26:H27)</f>
        <v>1052</v>
      </c>
      <c r="I28" s="484">
        <f t="shared" si="21"/>
        <v>3186</v>
      </c>
      <c r="J28" s="190" t="s">
        <v>47</v>
      </c>
      <c r="K28" s="868"/>
    </row>
    <row r="29" spans="1:11" ht="20.25" customHeight="1" thickBot="1">
      <c r="A29" s="858" t="s">
        <v>42</v>
      </c>
      <c r="B29" s="390" t="s">
        <v>11</v>
      </c>
      <c r="C29" s="390">
        <f>SUM(C26+C23)</f>
        <v>1164</v>
      </c>
      <c r="D29" s="390">
        <f>SUM(D26+D23)</f>
        <v>955</v>
      </c>
      <c r="E29" s="485">
        <f t="shared" ref="E29:G29" si="22">SUM(E23+E26)</f>
        <v>1610</v>
      </c>
      <c r="F29" s="485">
        <f t="shared" si="22"/>
        <v>1484</v>
      </c>
      <c r="G29" s="485">
        <f t="shared" si="22"/>
        <v>2272</v>
      </c>
      <c r="H29" s="485">
        <f t="shared" ref="H29:I29" si="23">SUM(H23+H26)</f>
        <v>2375</v>
      </c>
      <c r="I29" s="485">
        <f t="shared" si="23"/>
        <v>3341</v>
      </c>
      <c r="J29" s="189" t="s">
        <v>13</v>
      </c>
      <c r="K29" s="189"/>
    </row>
    <row r="30" spans="1:11" ht="20.25" customHeight="1" thickTop="1" thickBot="1">
      <c r="A30" s="859" t="s">
        <v>42</v>
      </c>
      <c r="B30" s="391" t="s">
        <v>12</v>
      </c>
      <c r="C30" s="391">
        <f>SUM(C27+C24)</f>
        <v>1987</v>
      </c>
      <c r="D30" s="391">
        <f>SUM(D27+D24)</f>
        <v>2443</v>
      </c>
      <c r="E30" s="486">
        <f t="shared" ref="E30:G30" si="24">SUM(E24+E27)</f>
        <v>4939</v>
      </c>
      <c r="F30" s="486">
        <f t="shared" si="24"/>
        <v>4576</v>
      </c>
      <c r="G30" s="486">
        <f t="shared" si="24"/>
        <v>6074</v>
      </c>
      <c r="H30" s="486">
        <f t="shared" ref="H30:I30" si="25">SUM(H24+H27)</f>
        <v>5249</v>
      </c>
      <c r="I30" s="486">
        <f t="shared" si="25"/>
        <v>8020</v>
      </c>
      <c r="J30" s="398" t="s">
        <v>14</v>
      </c>
      <c r="K30" s="398" t="s">
        <v>43</v>
      </c>
    </row>
    <row r="31" spans="1:11" ht="20.25" customHeight="1" thickTop="1">
      <c r="A31" s="860"/>
      <c r="B31" s="352" t="s">
        <v>40</v>
      </c>
      <c r="C31" s="352">
        <f>SUM(C30+C29)</f>
        <v>3151</v>
      </c>
      <c r="D31" s="352">
        <f>SUM(D30+D29)</f>
        <v>3398</v>
      </c>
      <c r="E31" s="487">
        <f t="shared" ref="E31:G31" si="26">SUM(E25+E28)</f>
        <v>6549</v>
      </c>
      <c r="F31" s="487">
        <f t="shared" si="26"/>
        <v>6060</v>
      </c>
      <c r="G31" s="487">
        <f t="shared" si="26"/>
        <v>8346</v>
      </c>
      <c r="H31" s="487">
        <f t="shared" ref="H31:I31" si="27">SUM(H25+H28)</f>
        <v>7624</v>
      </c>
      <c r="I31" s="487">
        <f t="shared" si="27"/>
        <v>11361</v>
      </c>
      <c r="J31" s="354" t="s">
        <v>44</v>
      </c>
      <c r="K31" s="354"/>
    </row>
  </sheetData>
  <mergeCells count="26">
    <mergeCell ref="A2:K2"/>
    <mergeCell ref="A1:K1"/>
    <mergeCell ref="A3:K3"/>
    <mergeCell ref="A4:K4"/>
    <mergeCell ref="K26:K28"/>
    <mergeCell ref="A23:A25"/>
    <mergeCell ref="K23:K25"/>
    <mergeCell ref="A16:A18"/>
    <mergeCell ref="J6:K7"/>
    <mergeCell ref="E6:E7"/>
    <mergeCell ref="F6:F7"/>
    <mergeCell ref="K16:K18"/>
    <mergeCell ref="K19:K21"/>
    <mergeCell ref="K12:K14"/>
    <mergeCell ref="G6:G7"/>
    <mergeCell ref="H6:H7"/>
    <mergeCell ref="K9:K11"/>
    <mergeCell ref="I6:I7"/>
    <mergeCell ref="A29:A31"/>
    <mergeCell ref="A6:B7"/>
    <mergeCell ref="C6:C7"/>
    <mergeCell ref="D6:D7"/>
    <mergeCell ref="A26:A28"/>
    <mergeCell ref="A19:A21"/>
    <mergeCell ref="A12:A14"/>
    <mergeCell ref="A9:A11"/>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sheetPr>
    <tabColor theme="3" tint="0.39997558519241921"/>
  </sheetPr>
  <dimension ref="A1:M45"/>
  <sheetViews>
    <sheetView showGridLines="0" rightToLeft="1" view="pageBreakPreview" zoomScaleNormal="100" zoomScaleSheetLayoutView="100" workbookViewId="0">
      <selection activeCell="F26" sqref="F26"/>
    </sheetView>
  </sheetViews>
  <sheetFormatPr defaultRowHeight="12.75"/>
  <cols>
    <col min="1" max="1" width="7.7109375" style="259" customWidth="1"/>
    <col min="2" max="2" width="21" style="259" customWidth="1"/>
    <col min="3" max="4" width="7.7109375" style="259" customWidth="1"/>
    <col min="5" max="10" width="8.7109375" style="259" customWidth="1"/>
    <col min="11" max="11" width="9.28515625" style="259" customWidth="1"/>
    <col min="12" max="12" width="23.42578125" style="259" customWidth="1"/>
    <col min="13" max="13" width="5.42578125" style="21" customWidth="1"/>
    <col min="14" max="16384" width="9.140625" style="19"/>
  </cols>
  <sheetData>
    <row r="1" spans="1:13" s="69" customFormat="1" ht="20.100000000000001" customHeight="1">
      <c r="A1" s="715" t="s">
        <v>652</v>
      </c>
      <c r="B1" s="715"/>
      <c r="C1" s="715"/>
      <c r="D1" s="715"/>
      <c r="E1" s="715"/>
      <c r="F1" s="715"/>
      <c r="G1" s="715"/>
      <c r="H1" s="715"/>
      <c r="I1" s="715"/>
      <c r="J1" s="715"/>
      <c r="K1" s="715"/>
      <c r="L1" s="715"/>
      <c r="M1" s="715"/>
    </row>
    <row r="2" spans="1:13" s="70" customFormat="1" ht="20.100000000000001" customHeight="1">
      <c r="A2" s="718" t="s">
        <v>788</v>
      </c>
      <c r="B2" s="718"/>
      <c r="C2" s="718"/>
      <c r="D2" s="718"/>
      <c r="E2" s="718"/>
      <c r="F2" s="718"/>
      <c r="G2" s="718"/>
      <c r="H2" s="718"/>
      <c r="I2" s="718"/>
      <c r="J2" s="718"/>
      <c r="K2" s="718"/>
      <c r="L2" s="718"/>
      <c r="M2" s="718"/>
    </row>
    <row r="3" spans="1:13" s="59" customFormat="1" ht="20.100000000000001" customHeight="1">
      <c r="A3" s="811" t="s">
        <v>651</v>
      </c>
      <c r="B3" s="811"/>
      <c r="C3" s="811"/>
      <c r="D3" s="811"/>
      <c r="E3" s="811"/>
      <c r="F3" s="811"/>
      <c r="G3" s="811"/>
      <c r="H3" s="811"/>
      <c r="I3" s="811"/>
      <c r="J3" s="811"/>
      <c r="K3" s="811"/>
      <c r="L3" s="811"/>
      <c r="M3" s="811"/>
    </row>
    <row r="4" spans="1:13" s="59" customFormat="1" ht="20.100000000000001" customHeight="1">
      <c r="A4" s="709" t="s">
        <v>785</v>
      </c>
      <c r="B4" s="709"/>
      <c r="C4" s="709"/>
      <c r="D4" s="709"/>
      <c r="E4" s="709"/>
      <c r="F4" s="709"/>
      <c r="G4" s="709"/>
      <c r="H4" s="709"/>
      <c r="I4" s="709"/>
      <c r="J4" s="709"/>
      <c r="K4" s="709"/>
      <c r="L4" s="709"/>
      <c r="M4" s="709"/>
    </row>
    <row r="5" spans="1:13" ht="20.100000000000001" customHeight="1">
      <c r="A5" s="17" t="s">
        <v>1005</v>
      </c>
      <c r="B5" s="468"/>
      <c r="C5" s="468"/>
      <c r="D5" s="468"/>
      <c r="E5" s="468"/>
      <c r="F5" s="468"/>
      <c r="G5" s="468"/>
      <c r="H5" s="468"/>
      <c r="I5" s="468"/>
      <c r="J5" s="468"/>
      <c r="K5" s="468"/>
      <c r="L5" s="468"/>
      <c r="M5" s="50" t="s">
        <v>1006</v>
      </c>
    </row>
    <row r="6" spans="1:13" s="458" customFormat="1" ht="17.25" customHeight="1" thickBot="1">
      <c r="A6" s="711" t="s">
        <v>650</v>
      </c>
      <c r="B6" s="711"/>
      <c r="C6" s="825" t="s">
        <v>233</v>
      </c>
      <c r="D6" s="825" t="s">
        <v>234</v>
      </c>
      <c r="E6" s="884" t="s">
        <v>326</v>
      </c>
      <c r="F6" s="884"/>
      <c r="G6" s="884" t="s">
        <v>325</v>
      </c>
      <c r="H6" s="884"/>
      <c r="I6" s="885" t="s">
        <v>895</v>
      </c>
      <c r="J6" s="885"/>
      <c r="K6" s="719" t="s">
        <v>897</v>
      </c>
      <c r="L6" s="716" t="s">
        <v>653</v>
      </c>
      <c r="M6" s="716"/>
    </row>
    <row r="7" spans="1:13" s="458" customFormat="1" ht="17.25" customHeight="1" thickTop="1" thickBot="1">
      <c r="A7" s="835"/>
      <c r="B7" s="835"/>
      <c r="C7" s="850"/>
      <c r="D7" s="850"/>
      <c r="E7" s="818" t="s">
        <v>318</v>
      </c>
      <c r="F7" s="818" t="s">
        <v>319</v>
      </c>
      <c r="G7" s="818" t="s">
        <v>318</v>
      </c>
      <c r="H7" s="818" t="s">
        <v>319</v>
      </c>
      <c r="I7" s="818" t="s">
        <v>318</v>
      </c>
      <c r="J7" s="818" t="s">
        <v>319</v>
      </c>
      <c r="K7" s="883"/>
      <c r="L7" s="827"/>
      <c r="M7" s="827"/>
    </row>
    <row r="8" spans="1:13" s="458" customFormat="1" ht="22.5" customHeight="1" thickTop="1">
      <c r="A8" s="712"/>
      <c r="B8" s="712"/>
      <c r="C8" s="819"/>
      <c r="D8" s="819"/>
      <c r="E8" s="819"/>
      <c r="F8" s="819"/>
      <c r="G8" s="819"/>
      <c r="H8" s="819"/>
      <c r="I8" s="819"/>
      <c r="J8" s="819"/>
      <c r="K8" s="720"/>
      <c r="L8" s="717"/>
      <c r="M8" s="717"/>
    </row>
    <row r="9" spans="1:13" ht="21.95" customHeight="1" thickBot="1">
      <c r="A9" s="880" t="s">
        <v>58</v>
      </c>
      <c r="B9" s="880"/>
      <c r="C9" s="488">
        <f>SUM(C10:C11)</f>
        <v>185</v>
      </c>
      <c r="D9" s="488">
        <f t="shared" ref="D9:H9" si="0">SUM(D10:D11)</f>
        <v>1060</v>
      </c>
      <c r="E9" s="488">
        <f t="shared" si="0"/>
        <v>3255</v>
      </c>
      <c r="F9" s="488">
        <f t="shared" si="0"/>
        <v>2571</v>
      </c>
      <c r="G9" s="488">
        <f t="shared" si="0"/>
        <v>9381</v>
      </c>
      <c r="H9" s="488">
        <f t="shared" si="0"/>
        <v>8725</v>
      </c>
      <c r="I9" s="488">
        <f>SUM(E9+G9)</f>
        <v>12636</v>
      </c>
      <c r="J9" s="488">
        <f>SUM(F9+H9)</f>
        <v>11296</v>
      </c>
      <c r="K9" s="488">
        <f>SUM(J9+I9)</f>
        <v>23932</v>
      </c>
      <c r="L9" s="881" t="s">
        <v>59</v>
      </c>
      <c r="M9" s="882"/>
    </row>
    <row r="10" spans="1:13" ht="21.95" customHeight="1" thickTop="1" thickBot="1">
      <c r="A10" s="191"/>
      <c r="B10" s="192" t="s">
        <v>60</v>
      </c>
      <c r="C10" s="281">
        <v>45</v>
      </c>
      <c r="D10" s="281">
        <v>201</v>
      </c>
      <c r="E10" s="281">
        <v>811</v>
      </c>
      <c r="F10" s="281">
        <v>689</v>
      </c>
      <c r="G10" s="281">
        <v>1298</v>
      </c>
      <c r="H10" s="281">
        <v>1269</v>
      </c>
      <c r="I10" s="489">
        <f t="shared" ref="I10:I20" si="1">SUM(E10+G10)</f>
        <v>2109</v>
      </c>
      <c r="J10" s="489">
        <f t="shared" ref="J10:J20" si="2">SUM(F10+H10)</f>
        <v>1958</v>
      </c>
      <c r="K10" s="489">
        <f t="shared" ref="K10:K20" si="3">SUM(J10+I10)</f>
        <v>4067</v>
      </c>
      <c r="L10" s="371" t="s">
        <v>61</v>
      </c>
      <c r="M10" s="200"/>
    </row>
    <row r="11" spans="1:13" ht="21.95" customHeight="1" thickTop="1" thickBot="1">
      <c r="A11" s="193"/>
      <c r="B11" s="194" t="s">
        <v>62</v>
      </c>
      <c r="C11" s="282">
        <v>140</v>
      </c>
      <c r="D11" s="282">
        <v>859</v>
      </c>
      <c r="E11" s="282">
        <v>2444</v>
      </c>
      <c r="F11" s="282">
        <v>1882</v>
      </c>
      <c r="G11" s="282">
        <v>8083</v>
      </c>
      <c r="H11" s="282">
        <v>7456</v>
      </c>
      <c r="I11" s="470">
        <f t="shared" si="1"/>
        <v>10527</v>
      </c>
      <c r="J11" s="470">
        <f t="shared" si="2"/>
        <v>9338</v>
      </c>
      <c r="K11" s="470">
        <f t="shared" si="3"/>
        <v>19865</v>
      </c>
      <c r="L11" s="198" t="s">
        <v>63</v>
      </c>
      <c r="M11" s="197"/>
    </row>
    <row r="12" spans="1:13" ht="21.95" customHeight="1" thickTop="1" thickBot="1">
      <c r="A12" s="872" t="s">
        <v>64</v>
      </c>
      <c r="B12" s="873"/>
      <c r="C12" s="489">
        <f t="shared" ref="C12:H12" si="4">SUM(C13:C14)</f>
        <v>109</v>
      </c>
      <c r="D12" s="489">
        <f t="shared" si="4"/>
        <v>2184</v>
      </c>
      <c r="E12" s="489">
        <f t="shared" si="4"/>
        <v>5617</v>
      </c>
      <c r="F12" s="489">
        <f t="shared" si="4"/>
        <v>3667</v>
      </c>
      <c r="G12" s="489">
        <f t="shared" si="4"/>
        <v>23430</v>
      </c>
      <c r="H12" s="489">
        <f t="shared" si="4"/>
        <v>21111</v>
      </c>
      <c r="I12" s="489">
        <f t="shared" si="1"/>
        <v>29047</v>
      </c>
      <c r="J12" s="489">
        <f t="shared" si="2"/>
        <v>24778</v>
      </c>
      <c r="K12" s="489">
        <f>SUM(J12+I12)</f>
        <v>53825</v>
      </c>
      <c r="L12" s="874" t="s">
        <v>65</v>
      </c>
      <c r="M12" s="875"/>
    </row>
    <row r="13" spans="1:13" ht="21.95" customHeight="1" thickTop="1" thickBot="1">
      <c r="A13" s="193"/>
      <c r="B13" s="194" t="s">
        <v>66</v>
      </c>
      <c r="C13" s="282">
        <v>16</v>
      </c>
      <c r="D13" s="282">
        <v>217</v>
      </c>
      <c r="E13" s="282">
        <v>1069</v>
      </c>
      <c r="F13" s="282">
        <v>401</v>
      </c>
      <c r="G13" s="282">
        <v>1751</v>
      </c>
      <c r="H13" s="282">
        <v>1477</v>
      </c>
      <c r="I13" s="470">
        <f t="shared" si="1"/>
        <v>2820</v>
      </c>
      <c r="J13" s="470">
        <f t="shared" si="2"/>
        <v>1878</v>
      </c>
      <c r="K13" s="470">
        <f t="shared" si="3"/>
        <v>4698</v>
      </c>
      <c r="L13" s="198" t="s">
        <v>67</v>
      </c>
      <c r="M13" s="197"/>
    </row>
    <row r="14" spans="1:13" ht="21.95" customHeight="1" thickTop="1" thickBot="1">
      <c r="A14" s="191"/>
      <c r="B14" s="192" t="s">
        <v>68</v>
      </c>
      <c r="C14" s="281">
        <v>93</v>
      </c>
      <c r="D14" s="281">
        <v>1967</v>
      </c>
      <c r="E14" s="281">
        <v>4548</v>
      </c>
      <c r="F14" s="281">
        <v>3266</v>
      </c>
      <c r="G14" s="281">
        <v>21679</v>
      </c>
      <c r="H14" s="281">
        <v>19634</v>
      </c>
      <c r="I14" s="489">
        <f t="shared" si="1"/>
        <v>26227</v>
      </c>
      <c r="J14" s="489">
        <f t="shared" si="2"/>
        <v>22900</v>
      </c>
      <c r="K14" s="489">
        <f t="shared" si="3"/>
        <v>49127</v>
      </c>
      <c r="L14" s="371" t="s">
        <v>69</v>
      </c>
      <c r="M14" s="200"/>
    </row>
    <row r="15" spans="1:13" ht="21.95" customHeight="1" thickTop="1" thickBot="1">
      <c r="A15" s="876" t="s">
        <v>70</v>
      </c>
      <c r="B15" s="877"/>
      <c r="C15" s="470">
        <f t="shared" ref="C15:H15" si="5">SUM(C16:C17)</f>
        <v>76</v>
      </c>
      <c r="D15" s="470">
        <f t="shared" si="5"/>
        <v>731</v>
      </c>
      <c r="E15" s="470">
        <f t="shared" si="5"/>
        <v>1341</v>
      </c>
      <c r="F15" s="470">
        <f t="shared" si="5"/>
        <v>855</v>
      </c>
      <c r="G15" s="470">
        <f t="shared" si="5"/>
        <v>7901</v>
      </c>
      <c r="H15" s="470">
        <f t="shared" si="5"/>
        <v>6948</v>
      </c>
      <c r="I15" s="470">
        <f t="shared" si="1"/>
        <v>9242</v>
      </c>
      <c r="J15" s="470">
        <f t="shared" si="2"/>
        <v>7803</v>
      </c>
      <c r="K15" s="470">
        <f t="shared" si="3"/>
        <v>17045</v>
      </c>
      <c r="L15" s="878" t="s">
        <v>71</v>
      </c>
      <c r="M15" s="879"/>
    </row>
    <row r="16" spans="1:13" ht="21.95" customHeight="1" thickTop="1" thickBot="1">
      <c r="A16" s="191"/>
      <c r="B16" s="192" t="s">
        <v>72</v>
      </c>
      <c r="C16" s="281">
        <v>10</v>
      </c>
      <c r="D16" s="281">
        <v>66</v>
      </c>
      <c r="E16" s="281">
        <v>469</v>
      </c>
      <c r="F16" s="281">
        <v>177</v>
      </c>
      <c r="G16" s="281">
        <v>465</v>
      </c>
      <c r="H16" s="281">
        <v>364</v>
      </c>
      <c r="I16" s="489">
        <f t="shared" si="1"/>
        <v>934</v>
      </c>
      <c r="J16" s="489">
        <f t="shared" si="2"/>
        <v>541</v>
      </c>
      <c r="K16" s="489">
        <f t="shared" si="3"/>
        <v>1475</v>
      </c>
      <c r="L16" s="371" t="s">
        <v>73</v>
      </c>
      <c r="M16" s="200"/>
    </row>
    <row r="17" spans="1:13" ht="21.95" customHeight="1" thickTop="1" thickBot="1">
      <c r="A17" s="193"/>
      <c r="B17" s="194" t="s">
        <v>74</v>
      </c>
      <c r="C17" s="282">
        <v>66</v>
      </c>
      <c r="D17" s="282">
        <v>665</v>
      </c>
      <c r="E17" s="282">
        <v>872</v>
      </c>
      <c r="F17" s="282">
        <v>678</v>
      </c>
      <c r="G17" s="282">
        <v>7436</v>
      </c>
      <c r="H17" s="282">
        <v>6584</v>
      </c>
      <c r="I17" s="470">
        <f t="shared" si="1"/>
        <v>8308</v>
      </c>
      <c r="J17" s="470">
        <f t="shared" si="2"/>
        <v>7262</v>
      </c>
      <c r="K17" s="470">
        <f t="shared" si="3"/>
        <v>15570</v>
      </c>
      <c r="L17" s="198" t="s">
        <v>75</v>
      </c>
      <c r="M17" s="197"/>
    </row>
    <row r="18" spans="1:13" ht="21.95" customHeight="1" thickTop="1" thickBot="1">
      <c r="A18" s="872" t="s">
        <v>76</v>
      </c>
      <c r="B18" s="873"/>
      <c r="C18" s="489">
        <f t="shared" ref="C18:H18" si="6">SUM(C19:C20)</f>
        <v>65</v>
      </c>
      <c r="D18" s="489">
        <f t="shared" si="6"/>
        <v>569</v>
      </c>
      <c r="E18" s="489">
        <f t="shared" si="6"/>
        <v>1102</v>
      </c>
      <c r="F18" s="489">
        <f t="shared" si="6"/>
        <v>618</v>
      </c>
      <c r="G18" s="489">
        <f t="shared" si="6"/>
        <v>5294</v>
      </c>
      <c r="H18" s="489">
        <f t="shared" si="6"/>
        <v>4768</v>
      </c>
      <c r="I18" s="489">
        <f t="shared" si="1"/>
        <v>6396</v>
      </c>
      <c r="J18" s="489">
        <f t="shared" si="2"/>
        <v>5386</v>
      </c>
      <c r="K18" s="489">
        <f t="shared" si="3"/>
        <v>11782</v>
      </c>
      <c r="L18" s="874" t="s">
        <v>77</v>
      </c>
      <c r="M18" s="875"/>
    </row>
    <row r="19" spans="1:13" ht="21.95" customHeight="1" thickTop="1" thickBot="1">
      <c r="A19" s="193"/>
      <c r="B19" s="194" t="s">
        <v>78</v>
      </c>
      <c r="C19" s="282">
        <v>7</v>
      </c>
      <c r="D19" s="282">
        <v>58</v>
      </c>
      <c r="E19" s="282">
        <v>582</v>
      </c>
      <c r="F19" s="282">
        <v>192</v>
      </c>
      <c r="G19" s="282">
        <v>589</v>
      </c>
      <c r="H19" s="282">
        <v>378</v>
      </c>
      <c r="I19" s="470">
        <f t="shared" si="1"/>
        <v>1171</v>
      </c>
      <c r="J19" s="470">
        <f t="shared" si="2"/>
        <v>570</v>
      </c>
      <c r="K19" s="470">
        <f t="shared" si="3"/>
        <v>1741</v>
      </c>
      <c r="L19" s="198" t="s">
        <v>79</v>
      </c>
      <c r="M19" s="197"/>
    </row>
    <row r="20" spans="1:13" ht="21.95" customHeight="1" thickTop="1">
      <c r="A20" s="195"/>
      <c r="B20" s="196" t="s">
        <v>80</v>
      </c>
      <c r="C20" s="287">
        <v>58</v>
      </c>
      <c r="D20" s="287">
        <v>511</v>
      </c>
      <c r="E20" s="287">
        <v>520</v>
      </c>
      <c r="F20" s="287">
        <v>426</v>
      </c>
      <c r="G20" s="287">
        <v>4705</v>
      </c>
      <c r="H20" s="287">
        <v>4390</v>
      </c>
      <c r="I20" s="472">
        <f t="shared" si="1"/>
        <v>5225</v>
      </c>
      <c r="J20" s="472">
        <f t="shared" si="2"/>
        <v>4816</v>
      </c>
      <c r="K20" s="472">
        <f t="shared" si="3"/>
        <v>10041</v>
      </c>
      <c r="L20" s="199" t="s">
        <v>81</v>
      </c>
      <c r="M20" s="201"/>
    </row>
    <row r="21" spans="1:13" ht="27.75" customHeight="1">
      <c r="A21" s="870" t="s">
        <v>82</v>
      </c>
      <c r="B21" s="870"/>
      <c r="C21" s="456">
        <f t="shared" ref="C21:K21" si="7">SUM(C18+C15+C12+C9)</f>
        <v>435</v>
      </c>
      <c r="D21" s="456">
        <f t="shared" si="7"/>
        <v>4544</v>
      </c>
      <c r="E21" s="456">
        <f t="shared" si="7"/>
        <v>11315</v>
      </c>
      <c r="F21" s="456">
        <f t="shared" si="7"/>
        <v>7711</v>
      </c>
      <c r="G21" s="456">
        <f t="shared" si="7"/>
        <v>46006</v>
      </c>
      <c r="H21" s="456">
        <f t="shared" si="7"/>
        <v>41552</v>
      </c>
      <c r="I21" s="456">
        <f t="shared" si="7"/>
        <v>57321</v>
      </c>
      <c r="J21" s="456">
        <f t="shared" si="7"/>
        <v>49263</v>
      </c>
      <c r="K21" s="456">
        <f t="shared" si="7"/>
        <v>106584</v>
      </c>
      <c r="L21" s="871" t="s">
        <v>21</v>
      </c>
      <c r="M21" s="871"/>
    </row>
    <row r="45" spans="7:7" ht="13.5">
      <c r="G45" s="490"/>
    </row>
  </sheetData>
  <mergeCells count="28">
    <mergeCell ref="A2:M2"/>
    <mergeCell ref="A1:M1"/>
    <mergeCell ref="A3:M3"/>
    <mergeCell ref="A4:M4"/>
    <mergeCell ref="A9:B9"/>
    <mergeCell ref="L9:M9"/>
    <mergeCell ref="E7:E8"/>
    <mergeCell ref="F7:F8"/>
    <mergeCell ref="K6:K8"/>
    <mergeCell ref="I7:I8"/>
    <mergeCell ref="J7:J8"/>
    <mergeCell ref="E6:F6"/>
    <mergeCell ref="C6:C8"/>
    <mergeCell ref="D6:D8"/>
    <mergeCell ref="G6:H6"/>
    <mergeCell ref="I6:J6"/>
    <mergeCell ref="G7:G8"/>
    <mergeCell ref="H7:H8"/>
    <mergeCell ref="A6:B8"/>
    <mergeCell ref="L6:M8"/>
    <mergeCell ref="A18:B18"/>
    <mergeCell ref="L18:M18"/>
    <mergeCell ref="A21:B21"/>
    <mergeCell ref="L21:M21"/>
    <mergeCell ref="A12:B12"/>
    <mergeCell ref="L12:M12"/>
    <mergeCell ref="A15:B15"/>
    <mergeCell ref="L15:M15"/>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sheetPr>
    <tabColor theme="3" tint="0.39997558519241921"/>
  </sheetPr>
  <dimension ref="A1:I24"/>
  <sheetViews>
    <sheetView showGridLines="0" rightToLeft="1" view="pageBreakPreview" zoomScaleNormal="100" zoomScaleSheetLayoutView="100" workbookViewId="0">
      <selection activeCell="F26" sqref="F26"/>
    </sheetView>
  </sheetViews>
  <sheetFormatPr defaultRowHeight="12.75"/>
  <cols>
    <col min="1" max="1" width="25.7109375" style="466" customWidth="1"/>
    <col min="2" max="7" width="9.7109375" style="466" customWidth="1"/>
    <col min="8" max="8" width="10.7109375" style="466" customWidth="1"/>
    <col min="9" max="9" width="25.7109375" style="466" customWidth="1"/>
    <col min="10" max="16384" width="9.140625" style="461"/>
  </cols>
  <sheetData>
    <row r="1" spans="1:9" s="26" customFormat="1" ht="20.100000000000001" customHeight="1">
      <c r="A1" s="715" t="s">
        <v>921</v>
      </c>
      <c r="B1" s="715"/>
      <c r="C1" s="715"/>
      <c r="D1" s="715"/>
      <c r="E1" s="715"/>
      <c r="F1" s="715"/>
      <c r="G1" s="715"/>
      <c r="H1" s="715"/>
      <c r="I1" s="715"/>
    </row>
    <row r="2" spans="1:9" s="27" customFormat="1" ht="20.100000000000001" customHeight="1">
      <c r="A2" s="718" t="s">
        <v>788</v>
      </c>
      <c r="B2" s="718"/>
      <c r="C2" s="718"/>
      <c r="D2" s="718"/>
      <c r="E2" s="718"/>
      <c r="F2" s="718"/>
      <c r="G2" s="718"/>
      <c r="H2" s="718"/>
      <c r="I2" s="718"/>
    </row>
    <row r="3" spans="1:9" s="26" customFormat="1" ht="34.5" customHeight="1">
      <c r="A3" s="811" t="s">
        <v>922</v>
      </c>
      <c r="B3" s="811"/>
      <c r="C3" s="811"/>
      <c r="D3" s="811"/>
      <c r="E3" s="811"/>
      <c r="F3" s="811"/>
      <c r="G3" s="811"/>
      <c r="H3" s="811"/>
      <c r="I3" s="811"/>
    </row>
    <row r="4" spans="1:9" s="26" customFormat="1" ht="20.100000000000001" customHeight="1">
      <c r="A4" s="709" t="s">
        <v>785</v>
      </c>
      <c r="B4" s="709"/>
      <c r="C4" s="709"/>
      <c r="D4" s="709"/>
      <c r="E4" s="709"/>
      <c r="F4" s="709"/>
      <c r="G4" s="709"/>
      <c r="H4" s="709"/>
      <c r="I4" s="709"/>
    </row>
    <row r="5" spans="1:9" s="26" customFormat="1" ht="20.100000000000001" customHeight="1">
      <c r="A5" s="17" t="s">
        <v>1007</v>
      </c>
      <c r="B5" s="22"/>
      <c r="C5" s="22"/>
      <c r="D5" s="22"/>
      <c r="E5" s="22"/>
      <c r="F5" s="22"/>
      <c r="G5" s="22"/>
      <c r="H5" s="22"/>
      <c r="I5" s="50" t="s">
        <v>1008</v>
      </c>
    </row>
    <row r="6" spans="1:9" s="458" customFormat="1" ht="25.5" customHeight="1" thickBot="1">
      <c r="A6" s="711" t="s">
        <v>646</v>
      </c>
      <c r="B6" s="884" t="s">
        <v>326</v>
      </c>
      <c r="C6" s="884"/>
      <c r="D6" s="884" t="s">
        <v>325</v>
      </c>
      <c r="E6" s="884"/>
      <c r="F6" s="836" t="s">
        <v>895</v>
      </c>
      <c r="G6" s="714"/>
      <c r="H6" s="837" t="s">
        <v>327</v>
      </c>
      <c r="I6" s="839" t="s">
        <v>647</v>
      </c>
    </row>
    <row r="7" spans="1:9" s="458" customFormat="1" ht="25.5" customHeight="1" thickTop="1">
      <c r="A7" s="712"/>
      <c r="B7" s="113" t="s">
        <v>318</v>
      </c>
      <c r="C7" s="113" t="s">
        <v>319</v>
      </c>
      <c r="D7" s="113" t="s">
        <v>318</v>
      </c>
      <c r="E7" s="113" t="s">
        <v>319</v>
      </c>
      <c r="F7" s="113" t="s">
        <v>318</v>
      </c>
      <c r="G7" s="113" t="s">
        <v>319</v>
      </c>
      <c r="H7" s="838"/>
      <c r="I7" s="840"/>
    </row>
    <row r="8" spans="1:9" ht="21.75" customHeight="1" thickBot="1">
      <c r="A8" s="173" t="s">
        <v>230</v>
      </c>
      <c r="B8" s="280"/>
      <c r="C8" s="280"/>
      <c r="D8" s="280"/>
      <c r="E8" s="280"/>
      <c r="F8" s="459"/>
      <c r="G8" s="459"/>
      <c r="H8" s="459"/>
      <c r="I8" s="460" t="s">
        <v>52</v>
      </c>
    </row>
    <row r="9" spans="1:9" ht="22.5" customHeight="1" thickTop="1" thickBot="1">
      <c r="A9" s="388" t="s">
        <v>298</v>
      </c>
      <c r="B9" s="281">
        <v>0</v>
      </c>
      <c r="C9" s="281">
        <v>4</v>
      </c>
      <c r="D9" s="281">
        <v>54</v>
      </c>
      <c r="E9" s="281">
        <v>1390</v>
      </c>
      <c r="F9" s="452">
        <f>SUM(B9+D9)</f>
        <v>54</v>
      </c>
      <c r="G9" s="452">
        <f>SUM(C9+E9)</f>
        <v>1394</v>
      </c>
      <c r="H9" s="452">
        <f>SUM(F9:G9)</f>
        <v>1448</v>
      </c>
      <c r="I9" s="175" t="s">
        <v>675</v>
      </c>
    </row>
    <row r="10" spans="1:9" ht="22.5" customHeight="1" thickTop="1" thickBot="1">
      <c r="A10" s="389" t="s">
        <v>395</v>
      </c>
      <c r="B10" s="282">
        <v>0</v>
      </c>
      <c r="C10" s="282">
        <v>10</v>
      </c>
      <c r="D10" s="282">
        <v>571</v>
      </c>
      <c r="E10" s="282">
        <v>3193</v>
      </c>
      <c r="F10" s="451">
        <f t="shared" ref="F10:G12" si="0">SUM(B10+D10)</f>
        <v>571</v>
      </c>
      <c r="G10" s="451">
        <f t="shared" si="0"/>
        <v>3203</v>
      </c>
      <c r="H10" s="451">
        <f>SUM(F10:G10)</f>
        <v>3774</v>
      </c>
      <c r="I10" s="174" t="s">
        <v>676</v>
      </c>
    </row>
    <row r="11" spans="1:9" ht="22.5" customHeight="1" thickTop="1" thickBot="1">
      <c r="A11" s="388" t="s">
        <v>394</v>
      </c>
      <c r="B11" s="281">
        <v>0</v>
      </c>
      <c r="C11" s="281">
        <v>2</v>
      </c>
      <c r="D11" s="281">
        <v>857</v>
      </c>
      <c r="E11" s="281">
        <v>1352</v>
      </c>
      <c r="F11" s="452">
        <f t="shared" si="0"/>
        <v>857</v>
      </c>
      <c r="G11" s="452">
        <f t="shared" si="0"/>
        <v>1354</v>
      </c>
      <c r="H11" s="452">
        <f>SUM(F11:G11)</f>
        <v>2211</v>
      </c>
      <c r="I11" s="175" t="s">
        <v>5</v>
      </c>
    </row>
    <row r="12" spans="1:9" ht="22.5" customHeight="1" thickTop="1" thickBot="1">
      <c r="A12" s="389" t="s">
        <v>393</v>
      </c>
      <c r="B12" s="282">
        <v>0</v>
      </c>
      <c r="C12" s="282">
        <v>2</v>
      </c>
      <c r="D12" s="282">
        <v>313</v>
      </c>
      <c r="E12" s="282">
        <v>427</v>
      </c>
      <c r="F12" s="451">
        <f t="shared" si="0"/>
        <v>313</v>
      </c>
      <c r="G12" s="451">
        <f t="shared" si="0"/>
        <v>429</v>
      </c>
      <c r="H12" s="451">
        <f>SUM(F12:G12)</f>
        <v>742</v>
      </c>
      <c r="I12" s="174" t="s">
        <v>7</v>
      </c>
    </row>
    <row r="13" spans="1:9" ht="21.75" customHeight="1" thickTop="1">
      <c r="A13" s="202" t="s">
        <v>42</v>
      </c>
      <c r="B13" s="491">
        <f t="shared" ref="B13:H13" si="1">SUM(B9:B12)</f>
        <v>0</v>
      </c>
      <c r="C13" s="491">
        <f t="shared" si="1"/>
        <v>18</v>
      </c>
      <c r="D13" s="491">
        <f t="shared" si="1"/>
        <v>1795</v>
      </c>
      <c r="E13" s="491">
        <f t="shared" si="1"/>
        <v>6362</v>
      </c>
      <c r="F13" s="491">
        <f t="shared" si="1"/>
        <v>1795</v>
      </c>
      <c r="G13" s="491">
        <f t="shared" si="1"/>
        <v>6380</v>
      </c>
      <c r="H13" s="491">
        <f t="shared" si="1"/>
        <v>8175</v>
      </c>
      <c r="I13" s="203" t="s">
        <v>43</v>
      </c>
    </row>
    <row r="14" spans="1:9" ht="21.75" customHeight="1">
      <c r="A14" s="176" t="s">
        <v>629</v>
      </c>
      <c r="B14" s="288">
        <v>11</v>
      </c>
      <c r="C14" s="288">
        <v>28</v>
      </c>
      <c r="D14" s="288">
        <v>1535</v>
      </c>
      <c r="E14" s="288">
        <v>1612</v>
      </c>
      <c r="F14" s="492">
        <f>SUM(B14+D14)</f>
        <v>1546</v>
      </c>
      <c r="G14" s="492">
        <f>SUM(C14+E14)</f>
        <v>1640</v>
      </c>
      <c r="H14" s="492">
        <f>SUM(F14:G14)</f>
        <v>3186</v>
      </c>
      <c r="I14" s="177" t="s">
        <v>232</v>
      </c>
    </row>
    <row r="15" spans="1:9" ht="21.75" customHeight="1">
      <c r="A15" s="399" t="s">
        <v>45</v>
      </c>
      <c r="B15" s="493">
        <f>SUM(B13:B14)</f>
        <v>11</v>
      </c>
      <c r="C15" s="493">
        <f t="shared" ref="C15:H15" si="2">SUM(C13:C14)</f>
        <v>46</v>
      </c>
      <c r="D15" s="493">
        <f t="shared" si="2"/>
        <v>3330</v>
      </c>
      <c r="E15" s="493">
        <f t="shared" si="2"/>
        <v>7974</v>
      </c>
      <c r="F15" s="493">
        <f t="shared" si="2"/>
        <v>3341</v>
      </c>
      <c r="G15" s="493">
        <f t="shared" si="2"/>
        <v>8020</v>
      </c>
      <c r="H15" s="493">
        <f t="shared" si="2"/>
        <v>11361</v>
      </c>
      <c r="I15" s="112" t="s">
        <v>21</v>
      </c>
    </row>
    <row r="18" spans="1:5" s="466" customFormat="1">
      <c r="A18" s="465"/>
      <c r="B18" s="15"/>
      <c r="C18" s="16"/>
      <c r="D18" s="15"/>
      <c r="E18" s="259"/>
    </row>
    <row r="19" spans="1:5" s="466" customFormat="1">
      <c r="A19" s="465"/>
      <c r="B19" s="465"/>
      <c r="C19" s="465"/>
      <c r="D19" s="465"/>
      <c r="E19" s="259"/>
    </row>
    <row r="20" spans="1:5" s="466" customFormat="1">
      <c r="A20" s="465"/>
      <c r="B20" s="465"/>
      <c r="C20" s="465"/>
      <c r="D20" s="465"/>
      <c r="E20" s="259"/>
    </row>
    <row r="21" spans="1:5" s="466" customFormat="1">
      <c r="A21" s="465"/>
      <c r="B21" s="465"/>
      <c r="C21" s="465"/>
      <c r="D21" s="465"/>
      <c r="E21" s="259"/>
    </row>
    <row r="22" spans="1:5" s="466" customFormat="1">
      <c r="A22" s="465"/>
      <c r="B22" s="465"/>
      <c r="C22" s="465"/>
      <c r="D22" s="465"/>
      <c r="E22" s="259"/>
    </row>
    <row r="23" spans="1:5" s="466" customFormat="1">
      <c r="A23" s="465"/>
      <c r="B23" s="465"/>
      <c r="C23" s="465"/>
      <c r="D23" s="465"/>
      <c r="E23" s="259"/>
    </row>
    <row r="24" spans="1:5" s="466" customFormat="1">
      <c r="A24" s="465"/>
      <c r="B24" s="465"/>
      <c r="C24" s="465"/>
      <c r="D24" s="465"/>
      <c r="E24" s="259"/>
    </row>
  </sheetData>
  <mergeCells count="10">
    <mergeCell ref="A1:I1"/>
    <mergeCell ref="A6:A7"/>
    <mergeCell ref="B6:C6"/>
    <mergeCell ref="D6:E6"/>
    <mergeCell ref="F6:G6"/>
    <mergeCell ref="H6:H7"/>
    <mergeCell ref="I6:I7"/>
    <mergeCell ref="A2:I2"/>
    <mergeCell ref="A3:I3"/>
    <mergeCell ref="A4:I4"/>
  </mergeCells>
  <printOptions horizontalCentered="1" verticalCentered="1"/>
  <pageMargins left="0" right="0" top="0" bottom="0" header="0" footer="0"/>
  <pageSetup paperSize="9"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sheetPr>
    <tabColor theme="3" tint="0.39997558519241921"/>
  </sheetPr>
  <dimension ref="A1:K20"/>
  <sheetViews>
    <sheetView showGridLines="0" rightToLeft="1" tabSelected="1" view="pageBreakPreview" zoomScaleNormal="100" zoomScaleSheetLayoutView="100" workbookViewId="0">
      <selection activeCell="G13" sqref="G13"/>
    </sheetView>
  </sheetViews>
  <sheetFormatPr defaultRowHeight="12.75"/>
  <cols>
    <col min="1" max="1" width="19.28515625" style="457" customWidth="1"/>
    <col min="2" max="2" width="9.28515625" style="457" customWidth="1"/>
    <col min="3" max="4" width="10.7109375" style="457" hidden="1" customWidth="1"/>
    <col min="5" max="9" width="13.140625" style="457" customWidth="1"/>
    <col min="10" max="10" width="7.85546875" style="457" customWidth="1"/>
    <col min="11" max="11" width="21.42578125" style="457" customWidth="1"/>
    <col min="12" max="16384" width="9.140625" style="26"/>
  </cols>
  <sheetData>
    <row r="1" spans="1:11" s="24" customFormat="1" ht="20.25">
      <c r="A1" s="715" t="s">
        <v>654</v>
      </c>
      <c r="B1" s="715"/>
      <c r="C1" s="715"/>
      <c r="D1" s="715"/>
      <c r="E1" s="715"/>
      <c r="F1" s="715"/>
      <c r="G1" s="715"/>
      <c r="H1" s="715"/>
      <c r="I1" s="715"/>
      <c r="J1" s="715"/>
      <c r="K1" s="715"/>
    </row>
    <row r="2" spans="1:11" s="25" customFormat="1" ht="20.25">
      <c r="A2" s="718" t="s">
        <v>786</v>
      </c>
      <c r="B2" s="718"/>
      <c r="C2" s="718"/>
      <c r="D2" s="718"/>
      <c r="E2" s="718"/>
      <c r="F2" s="718"/>
      <c r="G2" s="718"/>
      <c r="H2" s="718"/>
      <c r="I2" s="718"/>
      <c r="J2" s="718"/>
      <c r="K2" s="718"/>
    </row>
    <row r="3" spans="1:11" ht="33.75" customHeight="1">
      <c r="A3" s="811" t="s">
        <v>655</v>
      </c>
      <c r="B3" s="811"/>
      <c r="C3" s="811"/>
      <c r="D3" s="811"/>
      <c r="E3" s="811"/>
      <c r="F3" s="811"/>
      <c r="G3" s="811"/>
      <c r="H3" s="811"/>
      <c r="I3" s="811"/>
      <c r="J3" s="811"/>
      <c r="K3" s="811"/>
    </row>
    <row r="4" spans="1:11" ht="15.75">
      <c r="A4" s="709" t="s">
        <v>799</v>
      </c>
      <c r="B4" s="709"/>
      <c r="C4" s="709"/>
      <c r="D4" s="709"/>
      <c r="E4" s="709"/>
      <c r="F4" s="709"/>
      <c r="G4" s="709"/>
      <c r="H4" s="709"/>
      <c r="I4" s="709"/>
      <c r="J4" s="709"/>
      <c r="K4" s="709"/>
    </row>
    <row r="5" spans="1:11" ht="15.75">
      <c r="A5" s="17" t="s">
        <v>1009</v>
      </c>
      <c r="B5" s="22"/>
      <c r="C5" s="22"/>
      <c r="D5" s="22"/>
      <c r="E5" s="22"/>
      <c r="F5" s="22"/>
      <c r="G5" s="22"/>
      <c r="H5" s="22"/>
      <c r="I5" s="22"/>
      <c r="J5" s="22"/>
      <c r="K5" s="50" t="s">
        <v>1010</v>
      </c>
    </row>
    <row r="6" spans="1:11" s="449" customFormat="1" ht="22.5" customHeight="1" thickBot="1">
      <c r="A6" s="847" t="s">
        <v>317</v>
      </c>
      <c r="B6" s="847"/>
      <c r="C6" s="825" t="s">
        <v>139</v>
      </c>
      <c r="D6" s="833" t="s">
        <v>207</v>
      </c>
      <c r="E6" s="851" t="s">
        <v>285</v>
      </c>
      <c r="F6" s="851" t="s">
        <v>299</v>
      </c>
      <c r="G6" s="851" t="s">
        <v>694</v>
      </c>
      <c r="H6" s="825" t="s">
        <v>740</v>
      </c>
      <c r="I6" s="825" t="s">
        <v>785</v>
      </c>
      <c r="J6" s="716" t="s">
        <v>221</v>
      </c>
      <c r="K6" s="716"/>
    </row>
    <row r="7" spans="1:11" s="449" customFormat="1" ht="22.5" customHeight="1" thickTop="1" thickBot="1">
      <c r="A7" s="848"/>
      <c r="B7" s="848"/>
      <c r="C7" s="850"/>
      <c r="D7" s="854"/>
      <c r="E7" s="852"/>
      <c r="F7" s="852"/>
      <c r="G7" s="852"/>
      <c r="H7" s="850"/>
      <c r="I7" s="850"/>
      <c r="J7" s="827"/>
      <c r="K7" s="827"/>
    </row>
    <row r="8" spans="1:11" s="449" customFormat="1" ht="22.5" customHeight="1" thickTop="1">
      <c r="A8" s="849"/>
      <c r="B8" s="849"/>
      <c r="C8" s="819"/>
      <c r="D8" s="834"/>
      <c r="E8" s="853"/>
      <c r="F8" s="853"/>
      <c r="G8" s="853"/>
      <c r="H8" s="819"/>
      <c r="I8" s="819"/>
      <c r="J8" s="717"/>
      <c r="K8" s="717"/>
    </row>
    <row r="9" spans="1:11" s="449" customFormat="1" ht="21.95" customHeight="1" thickBot="1">
      <c r="A9" s="393"/>
      <c r="B9" s="357" t="s">
        <v>11</v>
      </c>
      <c r="C9" s="53">
        <v>305</v>
      </c>
      <c r="D9" s="53">
        <v>306</v>
      </c>
      <c r="E9" s="280">
        <v>161</v>
      </c>
      <c r="F9" s="280">
        <v>181</v>
      </c>
      <c r="G9" s="280">
        <v>270</v>
      </c>
      <c r="H9" s="280">
        <v>305</v>
      </c>
      <c r="I9" s="280">
        <v>323</v>
      </c>
      <c r="J9" s="355" t="s">
        <v>13</v>
      </c>
      <c r="K9" s="114"/>
    </row>
    <row r="10" spans="1:11" s="59" customFormat="1" ht="21.95" customHeight="1" thickTop="1" thickBot="1">
      <c r="A10" s="117" t="s">
        <v>83</v>
      </c>
      <c r="B10" s="358" t="s">
        <v>12</v>
      </c>
      <c r="C10" s="40">
        <v>464</v>
      </c>
      <c r="D10" s="40">
        <v>315</v>
      </c>
      <c r="E10" s="282">
        <v>240</v>
      </c>
      <c r="F10" s="282">
        <v>233</v>
      </c>
      <c r="G10" s="282">
        <v>269</v>
      </c>
      <c r="H10" s="282">
        <v>239</v>
      </c>
      <c r="I10" s="282">
        <v>171</v>
      </c>
      <c r="J10" s="356" t="s">
        <v>14</v>
      </c>
      <c r="K10" s="29" t="s">
        <v>84</v>
      </c>
    </row>
    <row r="11" spans="1:11" s="59" customFormat="1" ht="21.95" customHeight="1" thickTop="1" thickBot="1">
      <c r="A11" s="117"/>
      <c r="B11" s="358" t="s">
        <v>9</v>
      </c>
      <c r="C11" s="469">
        <f t="shared" ref="C11:I11" si="0">SUM(C10+C9)</f>
        <v>769</v>
      </c>
      <c r="D11" s="469">
        <f t="shared" si="0"/>
        <v>621</v>
      </c>
      <c r="E11" s="470">
        <f t="shared" ref="E11:H11" si="1">SUM(E10+E9)</f>
        <v>401</v>
      </c>
      <c r="F11" s="470">
        <f t="shared" si="1"/>
        <v>414</v>
      </c>
      <c r="G11" s="470">
        <f t="shared" si="1"/>
        <v>539</v>
      </c>
      <c r="H11" s="470">
        <f t="shared" si="1"/>
        <v>544</v>
      </c>
      <c r="I11" s="470">
        <f t="shared" si="0"/>
        <v>494</v>
      </c>
      <c r="J11" s="356" t="s">
        <v>47</v>
      </c>
      <c r="K11" s="29"/>
    </row>
    <row r="12" spans="1:11" s="59" customFormat="1" ht="21.95" customHeight="1" thickTop="1" thickBot="1">
      <c r="A12" s="820" t="s">
        <v>85</v>
      </c>
      <c r="B12" s="360" t="s">
        <v>11</v>
      </c>
      <c r="C12" s="46">
        <v>730</v>
      </c>
      <c r="D12" s="46">
        <v>585</v>
      </c>
      <c r="E12" s="281">
        <v>435</v>
      </c>
      <c r="F12" s="281">
        <v>578</v>
      </c>
      <c r="G12" s="281">
        <v>818</v>
      </c>
      <c r="H12" s="281">
        <v>962</v>
      </c>
      <c r="I12" s="281">
        <v>1138</v>
      </c>
      <c r="J12" s="359" t="s">
        <v>13</v>
      </c>
      <c r="K12" s="816" t="s">
        <v>86</v>
      </c>
    </row>
    <row r="13" spans="1:11" s="59" customFormat="1" ht="21.95" customHeight="1" thickTop="1" thickBot="1">
      <c r="A13" s="887"/>
      <c r="B13" s="360" t="s">
        <v>12</v>
      </c>
      <c r="C13" s="46">
        <v>262</v>
      </c>
      <c r="D13" s="46">
        <v>209</v>
      </c>
      <c r="E13" s="281">
        <v>147</v>
      </c>
      <c r="F13" s="281">
        <v>169</v>
      </c>
      <c r="G13" s="281">
        <v>225</v>
      </c>
      <c r="H13" s="281">
        <v>229</v>
      </c>
      <c r="I13" s="281">
        <v>180</v>
      </c>
      <c r="J13" s="359" t="s">
        <v>14</v>
      </c>
      <c r="K13" s="888"/>
    </row>
    <row r="14" spans="1:11" s="59" customFormat="1" ht="21.95" customHeight="1" thickTop="1" thickBot="1">
      <c r="A14" s="821"/>
      <c r="B14" s="360" t="s">
        <v>9</v>
      </c>
      <c r="C14" s="476">
        <f t="shared" ref="C14:I14" si="2">SUM(C13+C12)</f>
        <v>992</v>
      </c>
      <c r="D14" s="476">
        <f t="shared" si="2"/>
        <v>794</v>
      </c>
      <c r="E14" s="489">
        <f t="shared" ref="E14:H14" si="3">SUM(E13+E12)</f>
        <v>582</v>
      </c>
      <c r="F14" s="489">
        <f t="shared" si="3"/>
        <v>747</v>
      </c>
      <c r="G14" s="489">
        <f t="shared" si="3"/>
        <v>1043</v>
      </c>
      <c r="H14" s="489">
        <f t="shared" si="3"/>
        <v>1191</v>
      </c>
      <c r="I14" s="489">
        <f t="shared" si="2"/>
        <v>1318</v>
      </c>
      <c r="J14" s="359" t="s">
        <v>47</v>
      </c>
      <c r="K14" s="817"/>
    </row>
    <row r="15" spans="1:11" s="59" customFormat="1" ht="21.95" customHeight="1" thickTop="1" thickBot="1">
      <c r="A15" s="63"/>
      <c r="B15" s="358" t="s">
        <v>11</v>
      </c>
      <c r="C15" s="40">
        <v>971</v>
      </c>
      <c r="D15" s="40">
        <v>797</v>
      </c>
      <c r="E15" s="282">
        <v>1366</v>
      </c>
      <c r="F15" s="282">
        <v>1043</v>
      </c>
      <c r="G15" s="282">
        <v>1330</v>
      </c>
      <c r="H15" s="282">
        <v>2261</v>
      </c>
      <c r="I15" s="282">
        <v>2493</v>
      </c>
      <c r="J15" s="356" t="s">
        <v>13</v>
      </c>
      <c r="K15" s="64"/>
    </row>
    <row r="16" spans="1:11" s="59" customFormat="1" ht="21.95" customHeight="1" thickTop="1" thickBot="1">
      <c r="A16" s="117" t="s">
        <v>87</v>
      </c>
      <c r="B16" s="358" t="s">
        <v>12</v>
      </c>
      <c r="C16" s="40">
        <v>539</v>
      </c>
      <c r="D16" s="40">
        <v>422</v>
      </c>
      <c r="E16" s="282">
        <v>241</v>
      </c>
      <c r="F16" s="282">
        <v>264</v>
      </c>
      <c r="G16" s="282">
        <v>308</v>
      </c>
      <c r="H16" s="282">
        <v>338</v>
      </c>
      <c r="I16" s="282">
        <v>330</v>
      </c>
      <c r="J16" s="356" t="s">
        <v>14</v>
      </c>
      <c r="K16" s="29" t="s">
        <v>1052</v>
      </c>
    </row>
    <row r="17" spans="1:11" s="59" customFormat="1" ht="21.95" customHeight="1" thickTop="1">
      <c r="A17" s="44"/>
      <c r="B17" s="58" t="s">
        <v>9</v>
      </c>
      <c r="C17" s="494">
        <f t="shared" ref="C17:I17" si="4">SUM(C16+C15)</f>
        <v>1510</v>
      </c>
      <c r="D17" s="494">
        <f t="shared" si="4"/>
        <v>1219</v>
      </c>
      <c r="E17" s="495">
        <f t="shared" ref="E17:H17" si="5">SUM(E16+E15)</f>
        <v>1607</v>
      </c>
      <c r="F17" s="495">
        <f t="shared" si="5"/>
        <v>1307</v>
      </c>
      <c r="G17" s="495">
        <f t="shared" si="5"/>
        <v>1638</v>
      </c>
      <c r="H17" s="495">
        <f t="shared" si="5"/>
        <v>2599</v>
      </c>
      <c r="I17" s="495">
        <f t="shared" si="4"/>
        <v>2823</v>
      </c>
      <c r="J17" s="66" t="s">
        <v>47</v>
      </c>
      <c r="K17" s="37"/>
    </row>
    <row r="18" spans="1:11" ht="21.75" customHeight="1" thickBot="1">
      <c r="A18" s="886" t="s">
        <v>42</v>
      </c>
      <c r="B18" s="396" t="s">
        <v>11</v>
      </c>
      <c r="C18" s="396">
        <f t="shared" ref="C18:D20" si="6">SUM(C15+C12+C9)</f>
        <v>2006</v>
      </c>
      <c r="D18" s="396">
        <f t="shared" si="6"/>
        <v>1688</v>
      </c>
      <c r="E18" s="496">
        <f t="shared" ref="E18:H18" si="7">SUM(E15+E12+E9)</f>
        <v>1962</v>
      </c>
      <c r="F18" s="496">
        <f t="shared" si="7"/>
        <v>1802</v>
      </c>
      <c r="G18" s="496">
        <f t="shared" si="7"/>
        <v>2418</v>
      </c>
      <c r="H18" s="496">
        <f t="shared" si="7"/>
        <v>3528</v>
      </c>
      <c r="I18" s="496">
        <f t="shared" ref="I18:I19" si="8">SUM(I15+I12+I9)</f>
        <v>3954</v>
      </c>
      <c r="J18" s="397" t="s">
        <v>13</v>
      </c>
      <c r="K18" s="889" t="s">
        <v>43</v>
      </c>
    </row>
    <row r="19" spans="1:11" ht="21.75" customHeight="1" thickTop="1" thickBot="1">
      <c r="A19" s="859" t="s">
        <v>42</v>
      </c>
      <c r="B19" s="391" t="s">
        <v>12</v>
      </c>
      <c r="C19" s="391">
        <f t="shared" si="6"/>
        <v>1265</v>
      </c>
      <c r="D19" s="391">
        <f t="shared" si="6"/>
        <v>946</v>
      </c>
      <c r="E19" s="497">
        <f>SUM(E16+E13+E10)</f>
        <v>628</v>
      </c>
      <c r="F19" s="497">
        <f t="shared" ref="F19:H19" si="9">SUM(F16+F13+F10)</f>
        <v>666</v>
      </c>
      <c r="G19" s="497">
        <f t="shared" si="9"/>
        <v>802</v>
      </c>
      <c r="H19" s="497">
        <f t="shared" si="9"/>
        <v>806</v>
      </c>
      <c r="I19" s="497">
        <f t="shared" si="8"/>
        <v>681</v>
      </c>
      <c r="J19" s="398" t="s">
        <v>14</v>
      </c>
      <c r="K19" s="890"/>
    </row>
    <row r="20" spans="1:11" ht="25.5" customHeight="1" thickTop="1">
      <c r="A20" s="860"/>
      <c r="B20" s="352" t="s">
        <v>40</v>
      </c>
      <c r="C20" s="352">
        <f t="shared" si="6"/>
        <v>3271</v>
      </c>
      <c r="D20" s="352">
        <f t="shared" si="6"/>
        <v>2634</v>
      </c>
      <c r="E20" s="498">
        <f t="shared" ref="E20:H20" si="10">SUM(E17+E14+E11)</f>
        <v>2590</v>
      </c>
      <c r="F20" s="498">
        <f t="shared" si="10"/>
        <v>2468</v>
      </c>
      <c r="G20" s="498">
        <f t="shared" si="10"/>
        <v>3220</v>
      </c>
      <c r="H20" s="498">
        <f t="shared" si="10"/>
        <v>4334</v>
      </c>
      <c r="I20" s="498">
        <f t="shared" ref="I20" si="11">SUM(I17+I14+I11)</f>
        <v>4635</v>
      </c>
      <c r="J20" s="354" t="s">
        <v>44</v>
      </c>
      <c r="K20" s="891"/>
    </row>
  </sheetData>
  <mergeCells count="17">
    <mergeCell ref="A18:A20"/>
    <mergeCell ref="G6:G8"/>
    <mergeCell ref="A12:A14"/>
    <mergeCell ref="K12:K14"/>
    <mergeCell ref="K18:K20"/>
    <mergeCell ref="A6:B8"/>
    <mergeCell ref="J6:K8"/>
    <mergeCell ref="C6:C8"/>
    <mergeCell ref="D6:D8"/>
    <mergeCell ref="E6:E8"/>
    <mergeCell ref="F6:F8"/>
    <mergeCell ref="I6:I8"/>
    <mergeCell ref="H6:H8"/>
    <mergeCell ref="A2:K2"/>
    <mergeCell ref="A3:K3"/>
    <mergeCell ref="A4:K4"/>
    <mergeCell ref="A1:K1"/>
  </mergeCells>
  <phoneticPr fontId="18" type="noConversion"/>
  <printOptions horizontalCentered="1" verticalCentered="1"/>
  <pageMargins left="0" right="0.59055118110236227" top="0" bottom="0" header="0" footer="0"/>
  <pageSetup paperSize="9" scale="95"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sheetPr>
    <tabColor theme="3" tint="0.39997558519241921"/>
  </sheetPr>
  <dimension ref="A1:AA52"/>
  <sheetViews>
    <sheetView showGridLines="0" rightToLeft="1" view="pageBreakPreview" zoomScaleNormal="100" zoomScaleSheetLayoutView="100" workbookViewId="0">
      <selection activeCell="F26" sqref="F26"/>
    </sheetView>
  </sheetViews>
  <sheetFormatPr defaultRowHeight="12.75"/>
  <cols>
    <col min="1" max="1" width="7.7109375" style="259" customWidth="1"/>
    <col min="2" max="2" width="21" style="259" customWidth="1"/>
    <col min="3" max="11" width="7.7109375" style="259" customWidth="1"/>
    <col min="12" max="12" width="18.85546875" style="259" customWidth="1"/>
    <col min="13" max="13" width="12" style="21" customWidth="1"/>
    <col min="14" max="16384" width="9.140625" style="19"/>
  </cols>
  <sheetData>
    <row r="1" spans="1:13" s="59" customFormat="1" ht="23.25">
      <c r="A1" s="715" t="s">
        <v>656</v>
      </c>
      <c r="B1" s="715"/>
      <c r="C1" s="715"/>
      <c r="D1" s="715"/>
      <c r="E1" s="715"/>
      <c r="F1" s="715"/>
      <c r="G1" s="715"/>
      <c r="H1" s="715"/>
      <c r="I1" s="715"/>
      <c r="J1" s="715"/>
      <c r="K1" s="715"/>
      <c r="L1" s="715"/>
      <c r="M1" s="715"/>
    </row>
    <row r="2" spans="1:13" s="60" customFormat="1" ht="20.25">
      <c r="A2" s="718" t="s">
        <v>788</v>
      </c>
      <c r="B2" s="718"/>
      <c r="C2" s="718"/>
      <c r="D2" s="718"/>
      <c r="E2" s="718"/>
      <c r="F2" s="718"/>
      <c r="G2" s="718"/>
      <c r="H2" s="718"/>
      <c r="I2" s="718"/>
      <c r="J2" s="718"/>
      <c r="K2" s="718"/>
      <c r="L2" s="718"/>
      <c r="M2" s="718"/>
    </row>
    <row r="3" spans="1:13" s="59" customFormat="1" ht="34.5" customHeight="1">
      <c r="A3" s="811" t="s">
        <v>657</v>
      </c>
      <c r="B3" s="811"/>
      <c r="C3" s="811"/>
      <c r="D3" s="811"/>
      <c r="E3" s="811"/>
      <c r="F3" s="811"/>
      <c r="G3" s="811"/>
      <c r="H3" s="811"/>
      <c r="I3" s="811"/>
      <c r="J3" s="811"/>
      <c r="K3" s="811"/>
      <c r="L3" s="811"/>
      <c r="M3" s="811"/>
    </row>
    <row r="4" spans="1:13" s="59" customFormat="1" ht="15.75">
      <c r="A4" s="709" t="s">
        <v>785</v>
      </c>
      <c r="B4" s="709"/>
      <c r="C4" s="709"/>
      <c r="D4" s="709"/>
      <c r="E4" s="709"/>
      <c r="F4" s="709"/>
      <c r="G4" s="709"/>
      <c r="H4" s="709"/>
      <c r="I4" s="709"/>
      <c r="J4" s="709"/>
      <c r="K4" s="709"/>
      <c r="L4" s="709"/>
      <c r="M4" s="709"/>
    </row>
    <row r="5" spans="1:13" ht="15.75">
      <c r="A5" s="17" t="s">
        <v>1011</v>
      </c>
      <c r="B5" s="468"/>
      <c r="C5" s="468"/>
      <c r="D5" s="468"/>
      <c r="E5" s="468"/>
      <c r="F5" s="468"/>
      <c r="G5" s="468"/>
      <c r="H5" s="468"/>
      <c r="I5" s="468"/>
      <c r="J5" s="468"/>
      <c r="K5" s="468"/>
      <c r="L5" s="468"/>
      <c r="M5" s="50" t="s">
        <v>1012</v>
      </c>
    </row>
    <row r="6" spans="1:13" s="458" customFormat="1" ht="16.5" customHeight="1" thickBot="1">
      <c r="A6" s="711" t="s">
        <v>220</v>
      </c>
      <c r="B6" s="711"/>
      <c r="C6" s="894" t="s">
        <v>326</v>
      </c>
      <c r="D6" s="894"/>
      <c r="E6" s="894"/>
      <c r="F6" s="894" t="s">
        <v>932</v>
      </c>
      <c r="G6" s="894"/>
      <c r="H6" s="894"/>
      <c r="I6" s="895" t="s">
        <v>898</v>
      </c>
      <c r="J6" s="895"/>
      <c r="K6" s="895"/>
      <c r="L6" s="716" t="s">
        <v>222</v>
      </c>
      <c r="M6" s="716"/>
    </row>
    <row r="7" spans="1:13" s="458" customFormat="1" ht="16.5" customHeight="1" thickTop="1" thickBot="1">
      <c r="A7" s="835"/>
      <c r="B7" s="835"/>
      <c r="C7" s="825" t="s">
        <v>318</v>
      </c>
      <c r="D7" s="825" t="s">
        <v>319</v>
      </c>
      <c r="E7" s="825" t="s">
        <v>899</v>
      </c>
      <c r="F7" s="825" t="s">
        <v>318</v>
      </c>
      <c r="G7" s="825" t="s">
        <v>319</v>
      </c>
      <c r="H7" s="825" t="s">
        <v>899</v>
      </c>
      <c r="I7" s="719" t="s">
        <v>318</v>
      </c>
      <c r="J7" s="719" t="s">
        <v>319</v>
      </c>
      <c r="K7" s="719" t="s">
        <v>900</v>
      </c>
      <c r="L7" s="827"/>
      <c r="M7" s="827"/>
    </row>
    <row r="8" spans="1:13" s="458" customFormat="1" ht="25.5" customHeight="1" thickTop="1">
      <c r="A8" s="712"/>
      <c r="B8" s="712"/>
      <c r="C8" s="819"/>
      <c r="D8" s="819"/>
      <c r="E8" s="819"/>
      <c r="F8" s="819"/>
      <c r="G8" s="819"/>
      <c r="H8" s="819"/>
      <c r="I8" s="720"/>
      <c r="J8" s="720"/>
      <c r="K8" s="720"/>
      <c r="L8" s="717"/>
      <c r="M8" s="717"/>
    </row>
    <row r="9" spans="1:13" ht="18" customHeight="1" thickBot="1">
      <c r="A9" s="80" t="s">
        <v>634</v>
      </c>
      <c r="B9" s="393"/>
      <c r="C9" s="279"/>
      <c r="D9" s="279"/>
      <c r="E9" s="279"/>
      <c r="F9" s="279"/>
      <c r="G9" s="279"/>
      <c r="H9" s="279"/>
      <c r="I9" s="279"/>
      <c r="J9" s="279"/>
      <c r="K9" s="279"/>
      <c r="L9" s="35"/>
      <c r="M9" s="81" t="s">
        <v>329</v>
      </c>
    </row>
    <row r="10" spans="1:13" ht="15" customHeight="1" thickTop="1" thickBot="1">
      <c r="A10" s="115"/>
      <c r="B10" s="47" t="s">
        <v>89</v>
      </c>
      <c r="C10" s="281">
        <v>35</v>
      </c>
      <c r="D10" s="281">
        <v>40</v>
      </c>
      <c r="E10" s="489">
        <f>SUM(C10:D10)</f>
        <v>75</v>
      </c>
      <c r="F10" s="281">
        <v>8</v>
      </c>
      <c r="G10" s="281">
        <v>2</v>
      </c>
      <c r="H10" s="489">
        <f>SUM(F10:G10)</f>
        <v>10</v>
      </c>
      <c r="I10" s="489">
        <f t="shared" ref="I10:J13" si="0">SUM(C10+F10)</f>
        <v>43</v>
      </c>
      <c r="J10" s="489">
        <f t="shared" si="0"/>
        <v>42</v>
      </c>
      <c r="K10" s="489">
        <f>SUM(H10+E10)</f>
        <v>85</v>
      </c>
      <c r="L10" s="33" t="s">
        <v>90</v>
      </c>
      <c r="M10" s="33"/>
    </row>
    <row r="11" spans="1:13" ht="15" customHeight="1" thickTop="1" thickBot="1">
      <c r="A11" s="117"/>
      <c r="B11" s="41" t="s">
        <v>91</v>
      </c>
      <c r="C11" s="282">
        <v>39</v>
      </c>
      <c r="D11" s="282">
        <v>35</v>
      </c>
      <c r="E11" s="470">
        <f>SUM(C11:D11)</f>
        <v>74</v>
      </c>
      <c r="F11" s="282">
        <v>3</v>
      </c>
      <c r="G11" s="282">
        <v>7</v>
      </c>
      <c r="H11" s="470">
        <f>SUM(F11:G11)</f>
        <v>10</v>
      </c>
      <c r="I11" s="470">
        <f t="shared" si="0"/>
        <v>42</v>
      </c>
      <c r="J11" s="470">
        <f t="shared" si="0"/>
        <v>42</v>
      </c>
      <c r="K11" s="470">
        <f>SUM(H11+E11)</f>
        <v>84</v>
      </c>
      <c r="L11" s="29" t="s">
        <v>92</v>
      </c>
      <c r="M11" s="29"/>
    </row>
    <row r="12" spans="1:13" ht="15" customHeight="1" thickTop="1" thickBot="1">
      <c r="A12" s="115"/>
      <c r="B12" s="47" t="s">
        <v>93</v>
      </c>
      <c r="C12" s="281">
        <v>85</v>
      </c>
      <c r="D12" s="281">
        <v>43</v>
      </c>
      <c r="E12" s="489">
        <f>SUM(C12:D12)</f>
        <v>128</v>
      </c>
      <c r="F12" s="281">
        <v>7</v>
      </c>
      <c r="G12" s="281">
        <v>6</v>
      </c>
      <c r="H12" s="489">
        <f>SUM(F12:G12)</f>
        <v>13</v>
      </c>
      <c r="I12" s="489">
        <f t="shared" si="0"/>
        <v>92</v>
      </c>
      <c r="J12" s="489">
        <f t="shared" si="0"/>
        <v>49</v>
      </c>
      <c r="K12" s="489">
        <f>SUM(H12+E12)</f>
        <v>141</v>
      </c>
      <c r="L12" s="33" t="s">
        <v>94</v>
      </c>
      <c r="M12" s="33"/>
    </row>
    <row r="13" spans="1:13" ht="15" customHeight="1" thickTop="1" thickBot="1">
      <c r="A13" s="117"/>
      <c r="B13" s="41" t="s">
        <v>95</v>
      </c>
      <c r="C13" s="282">
        <v>137</v>
      </c>
      <c r="D13" s="282">
        <v>34</v>
      </c>
      <c r="E13" s="470">
        <f>SUM(C13:D13)</f>
        <v>171</v>
      </c>
      <c r="F13" s="282">
        <v>9</v>
      </c>
      <c r="G13" s="282">
        <v>4</v>
      </c>
      <c r="H13" s="470">
        <f>SUM(F13:G13)</f>
        <v>13</v>
      </c>
      <c r="I13" s="470">
        <f t="shared" si="0"/>
        <v>146</v>
      </c>
      <c r="J13" s="470">
        <f t="shared" si="0"/>
        <v>38</v>
      </c>
      <c r="K13" s="470">
        <f>SUM(H13+E13)</f>
        <v>184</v>
      </c>
      <c r="L13" s="29" t="s">
        <v>96</v>
      </c>
      <c r="M13" s="29"/>
    </row>
    <row r="14" spans="1:13" ht="18" customHeight="1" thickTop="1" thickBot="1">
      <c r="A14" s="115"/>
      <c r="B14" s="75" t="s">
        <v>42</v>
      </c>
      <c r="C14" s="489">
        <f t="shared" ref="C14:K14" si="1">SUM(C10:C13)</f>
        <v>296</v>
      </c>
      <c r="D14" s="489">
        <f t="shared" si="1"/>
        <v>152</v>
      </c>
      <c r="E14" s="489">
        <f t="shared" si="1"/>
        <v>448</v>
      </c>
      <c r="F14" s="489">
        <f t="shared" si="1"/>
        <v>27</v>
      </c>
      <c r="G14" s="489">
        <f t="shared" si="1"/>
        <v>19</v>
      </c>
      <c r="H14" s="489">
        <f t="shared" si="1"/>
        <v>46</v>
      </c>
      <c r="I14" s="489">
        <f t="shared" si="1"/>
        <v>323</v>
      </c>
      <c r="J14" s="489">
        <f t="shared" si="1"/>
        <v>171</v>
      </c>
      <c r="K14" s="489">
        <f t="shared" si="1"/>
        <v>494</v>
      </c>
      <c r="L14" s="76" t="s">
        <v>43</v>
      </c>
      <c r="M14" s="33"/>
    </row>
    <row r="15" spans="1:13" ht="18" customHeight="1" thickTop="1" thickBot="1">
      <c r="A15" s="43" t="s">
        <v>97</v>
      </c>
      <c r="B15" s="41"/>
      <c r="C15" s="282"/>
      <c r="D15" s="282"/>
      <c r="E15" s="282"/>
      <c r="F15" s="282"/>
      <c r="G15" s="282"/>
      <c r="H15" s="282"/>
      <c r="I15" s="282"/>
      <c r="J15" s="282"/>
      <c r="K15" s="282"/>
      <c r="L15" s="29"/>
      <c r="M15" s="42" t="s">
        <v>86</v>
      </c>
    </row>
    <row r="16" spans="1:13" ht="15" customHeight="1" thickTop="1" thickBot="1">
      <c r="A16" s="49"/>
      <c r="B16" s="47" t="s">
        <v>15</v>
      </c>
      <c r="C16" s="281">
        <v>373</v>
      </c>
      <c r="D16" s="281">
        <v>50</v>
      </c>
      <c r="E16" s="489">
        <f>SUM(C16:D16)</f>
        <v>423</v>
      </c>
      <c r="F16" s="281">
        <v>12</v>
      </c>
      <c r="G16" s="281">
        <v>2</v>
      </c>
      <c r="H16" s="489">
        <f>SUM(F16:G16)</f>
        <v>14</v>
      </c>
      <c r="I16" s="489">
        <f t="shared" ref="I16:I25" si="2">SUM(C16+F16)</f>
        <v>385</v>
      </c>
      <c r="J16" s="489">
        <f t="shared" ref="J16:J25" si="3">SUM(D16+G16)</f>
        <v>52</v>
      </c>
      <c r="K16" s="489">
        <f>SUM(H16+E16)</f>
        <v>437</v>
      </c>
      <c r="L16" s="33" t="s">
        <v>90</v>
      </c>
      <c r="M16" s="33"/>
    </row>
    <row r="17" spans="1:27" ht="15" customHeight="1" thickTop="1" thickBot="1">
      <c r="A17" s="117"/>
      <c r="B17" s="41" t="s">
        <v>16</v>
      </c>
      <c r="C17" s="282">
        <v>348</v>
      </c>
      <c r="D17" s="282">
        <v>59</v>
      </c>
      <c r="E17" s="470">
        <f>SUM(C17:D17)</f>
        <v>407</v>
      </c>
      <c r="F17" s="282">
        <v>9</v>
      </c>
      <c r="G17" s="282">
        <v>6</v>
      </c>
      <c r="H17" s="470">
        <f>SUM(F17:G17)</f>
        <v>15</v>
      </c>
      <c r="I17" s="470">
        <f t="shared" si="2"/>
        <v>357</v>
      </c>
      <c r="J17" s="470">
        <f t="shared" si="3"/>
        <v>65</v>
      </c>
      <c r="K17" s="470">
        <f>SUM(H17+E17)</f>
        <v>422</v>
      </c>
      <c r="L17" s="29" t="s">
        <v>92</v>
      </c>
      <c r="M17" s="29"/>
    </row>
    <row r="18" spans="1:27" ht="15" customHeight="1" thickTop="1" thickBot="1">
      <c r="A18" s="115"/>
      <c r="B18" s="47" t="s">
        <v>17</v>
      </c>
      <c r="C18" s="281">
        <v>387</v>
      </c>
      <c r="D18" s="281">
        <v>59</v>
      </c>
      <c r="E18" s="489">
        <f>SUM(C18:D18)</f>
        <v>446</v>
      </c>
      <c r="F18" s="281">
        <v>9</v>
      </c>
      <c r="G18" s="281">
        <v>4</v>
      </c>
      <c r="H18" s="489">
        <f>SUM(F18:G18)</f>
        <v>13</v>
      </c>
      <c r="I18" s="489">
        <f t="shared" si="2"/>
        <v>396</v>
      </c>
      <c r="J18" s="489">
        <f t="shared" si="3"/>
        <v>63</v>
      </c>
      <c r="K18" s="489">
        <f>SUM(H18+E18)</f>
        <v>459</v>
      </c>
      <c r="L18" s="33" t="s">
        <v>94</v>
      </c>
      <c r="M18" s="33"/>
      <c r="O18" s="811"/>
      <c r="P18" s="811"/>
      <c r="Q18" s="811"/>
      <c r="R18" s="811"/>
      <c r="S18" s="811"/>
      <c r="T18" s="811"/>
      <c r="U18" s="811"/>
      <c r="V18" s="811"/>
      <c r="W18" s="811"/>
      <c r="X18" s="811"/>
      <c r="Y18" s="811"/>
      <c r="Z18" s="811"/>
      <c r="AA18" s="811"/>
    </row>
    <row r="19" spans="1:27" ht="18" customHeight="1" thickTop="1" thickBot="1">
      <c r="A19" s="117"/>
      <c r="B19" s="73" t="s">
        <v>42</v>
      </c>
      <c r="C19" s="470">
        <f t="shared" ref="C19:K19" si="4">SUM(C16:C18)</f>
        <v>1108</v>
      </c>
      <c r="D19" s="470">
        <f t="shared" si="4"/>
        <v>168</v>
      </c>
      <c r="E19" s="470">
        <f t="shared" si="4"/>
        <v>1276</v>
      </c>
      <c r="F19" s="470">
        <f t="shared" si="4"/>
        <v>30</v>
      </c>
      <c r="G19" s="470">
        <f t="shared" si="4"/>
        <v>12</v>
      </c>
      <c r="H19" s="470">
        <f t="shared" si="4"/>
        <v>42</v>
      </c>
      <c r="I19" s="470">
        <f t="shared" si="4"/>
        <v>1138</v>
      </c>
      <c r="J19" s="470">
        <f t="shared" si="4"/>
        <v>180</v>
      </c>
      <c r="K19" s="470">
        <f t="shared" si="4"/>
        <v>1318</v>
      </c>
      <c r="L19" s="74" t="s">
        <v>43</v>
      </c>
      <c r="M19" s="29"/>
    </row>
    <row r="20" spans="1:27" ht="18" customHeight="1" thickTop="1" thickBot="1">
      <c r="A20" s="49" t="s">
        <v>6</v>
      </c>
      <c r="B20" s="47"/>
      <c r="C20" s="281"/>
      <c r="D20" s="281"/>
      <c r="E20" s="281"/>
      <c r="F20" s="281"/>
      <c r="G20" s="281"/>
      <c r="H20" s="281"/>
      <c r="I20" s="281"/>
      <c r="J20" s="281"/>
      <c r="K20" s="281"/>
      <c r="L20" s="33"/>
      <c r="M20" s="48" t="s">
        <v>88</v>
      </c>
    </row>
    <row r="21" spans="1:27" ht="15" customHeight="1" thickTop="1" thickBot="1">
      <c r="A21" s="117"/>
      <c r="B21" s="41" t="s">
        <v>15</v>
      </c>
      <c r="C21" s="282">
        <v>790</v>
      </c>
      <c r="D21" s="282">
        <v>144</v>
      </c>
      <c r="E21" s="470">
        <f>SUM(C21:D21)</f>
        <v>934</v>
      </c>
      <c r="F21" s="282">
        <v>39</v>
      </c>
      <c r="G21" s="282">
        <v>21</v>
      </c>
      <c r="H21" s="470">
        <f>SUM(F21:G21)</f>
        <v>60</v>
      </c>
      <c r="I21" s="470">
        <f t="shared" si="2"/>
        <v>829</v>
      </c>
      <c r="J21" s="470">
        <f t="shared" si="3"/>
        <v>165</v>
      </c>
      <c r="K21" s="470">
        <f>SUM(H21+E21)</f>
        <v>994</v>
      </c>
      <c r="L21" s="29" t="s">
        <v>90</v>
      </c>
      <c r="M21" s="29"/>
    </row>
    <row r="22" spans="1:27" ht="15" customHeight="1" thickTop="1" thickBot="1">
      <c r="A22" s="115"/>
      <c r="B22" s="47" t="s">
        <v>98</v>
      </c>
      <c r="C22" s="281">
        <v>616</v>
      </c>
      <c r="D22" s="281">
        <v>62</v>
      </c>
      <c r="E22" s="489">
        <f>SUM(C22:D22)</f>
        <v>678</v>
      </c>
      <c r="F22" s="281">
        <v>28</v>
      </c>
      <c r="G22" s="281">
        <v>13</v>
      </c>
      <c r="H22" s="489">
        <f t="shared" ref="H22:H27" si="5">SUM(F22:G22)</f>
        <v>41</v>
      </c>
      <c r="I22" s="489">
        <f t="shared" si="2"/>
        <v>644</v>
      </c>
      <c r="J22" s="489">
        <f t="shared" si="3"/>
        <v>75</v>
      </c>
      <c r="K22" s="489">
        <f>SUM(H22+E22)</f>
        <v>719</v>
      </c>
      <c r="L22" s="33" t="s">
        <v>99</v>
      </c>
      <c r="M22" s="33"/>
    </row>
    <row r="23" spans="1:27" ht="15" customHeight="1" thickTop="1" thickBot="1">
      <c r="A23" s="117"/>
      <c r="B23" s="41" t="s">
        <v>18</v>
      </c>
      <c r="C23" s="282">
        <v>0</v>
      </c>
      <c r="D23" s="282">
        <v>0</v>
      </c>
      <c r="E23" s="470">
        <f>SUM(C23:D23)</f>
        <v>0</v>
      </c>
      <c r="F23" s="282">
        <v>0</v>
      </c>
      <c r="G23" s="282">
        <v>0</v>
      </c>
      <c r="H23" s="470">
        <f t="shared" si="5"/>
        <v>0</v>
      </c>
      <c r="I23" s="470">
        <f>SUM(C23+F23)</f>
        <v>0</v>
      </c>
      <c r="J23" s="470">
        <f t="shared" si="3"/>
        <v>0</v>
      </c>
      <c r="K23" s="470">
        <f>SUM(H23+E23)</f>
        <v>0</v>
      </c>
      <c r="L23" s="29" t="s">
        <v>100</v>
      </c>
      <c r="M23" s="29"/>
    </row>
    <row r="24" spans="1:27" ht="15" customHeight="1" thickTop="1" thickBot="1">
      <c r="A24" s="115"/>
      <c r="B24" s="47" t="s">
        <v>101</v>
      </c>
      <c r="C24" s="281">
        <v>856</v>
      </c>
      <c r="D24" s="281">
        <v>65</v>
      </c>
      <c r="E24" s="489">
        <f>SUM(C24:D24)</f>
        <v>921</v>
      </c>
      <c r="F24" s="281">
        <v>84</v>
      </c>
      <c r="G24" s="281">
        <v>18</v>
      </c>
      <c r="H24" s="489">
        <f t="shared" si="5"/>
        <v>102</v>
      </c>
      <c r="I24" s="489">
        <f t="shared" si="2"/>
        <v>940</v>
      </c>
      <c r="J24" s="489">
        <f t="shared" si="3"/>
        <v>83</v>
      </c>
      <c r="K24" s="489">
        <f>SUM(H24+E24)</f>
        <v>1023</v>
      </c>
      <c r="L24" s="33" t="s">
        <v>19</v>
      </c>
      <c r="M24" s="33"/>
    </row>
    <row r="25" spans="1:27" ht="15" customHeight="1" thickTop="1" thickBot="1">
      <c r="A25" s="117"/>
      <c r="B25" s="41" t="s">
        <v>102</v>
      </c>
      <c r="C25" s="282">
        <v>17</v>
      </c>
      <c r="D25" s="282">
        <v>5</v>
      </c>
      <c r="E25" s="470">
        <f>SUM(C25:D25)</f>
        <v>22</v>
      </c>
      <c r="F25" s="282">
        <v>2</v>
      </c>
      <c r="G25" s="282">
        <v>2</v>
      </c>
      <c r="H25" s="470">
        <f t="shared" si="5"/>
        <v>4</v>
      </c>
      <c r="I25" s="470">
        <f t="shared" si="2"/>
        <v>19</v>
      </c>
      <c r="J25" s="470">
        <f t="shared" si="3"/>
        <v>7</v>
      </c>
      <c r="K25" s="470">
        <f>SUM(H25+E25)</f>
        <v>26</v>
      </c>
      <c r="L25" s="29" t="s">
        <v>103</v>
      </c>
      <c r="M25" s="29"/>
    </row>
    <row r="26" spans="1:27" ht="18" customHeight="1" thickTop="1" thickBot="1">
      <c r="A26" s="115"/>
      <c r="B26" s="75" t="s">
        <v>9</v>
      </c>
      <c r="C26" s="489">
        <f t="shared" ref="C26:K26" si="6">SUM(C21:C25)</f>
        <v>2279</v>
      </c>
      <c r="D26" s="489">
        <f t="shared" si="6"/>
        <v>276</v>
      </c>
      <c r="E26" s="489">
        <f t="shared" si="6"/>
        <v>2555</v>
      </c>
      <c r="F26" s="489">
        <f t="shared" si="6"/>
        <v>153</v>
      </c>
      <c r="G26" s="489">
        <f t="shared" si="6"/>
        <v>54</v>
      </c>
      <c r="H26" s="489">
        <f t="shared" si="6"/>
        <v>207</v>
      </c>
      <c r="I26" s="489">
        <f t="shared" si="6"/>
        <v>2432</v>
      </c>
      <c r="J26" s="489">
        <f t="shared" si="6"/>
        <v>330</v>
      </c>
      <c r="K26" s="489">
        <f t="shared" si="6"/>
        <v>2762</v>
      </c>
      <c r="L26" s="76" t="s">
        <v>43</v>
      </c>
      <c r="M26" s="33"/>
    </row>
    <row r="27" spans="1:27" ht="18" customHeight="1" thickTop="1">
      <c r="A27" s="77" t="s">
        <v>328</v>
      </c>
      <c r="B27" s="78"/>
      <c r="C27" s="495">
        <v>54</v>
      </c>
      <c r="D27" s="495">
        <v>0</v>
      </c>
      <c r="E27" s="495">
        <f>SUM(C27:D27)</f>
        <v>54</v>
      </c>
      <c r="F27" s="495">
        <v>7</v>
      </c>
      <c r="G27" s="495">
        <v>0</v>
      </c>
      <c r="H27" s="495">
        <f t="shared" si="5"/>
        <v>7</v>
      </c>
      <c r="I27" s="495">
        <f>SUM(C27+F27)</f>
        <v>61</v>
      </c>
      <c r="J27" s="495">
        <f>SUM(D27+G27)</f>
        <v>0</v>
      </c>
      <c r="K27" s="495">
        <f>SUM(H27+E27)</f>
        <v>61</v>
      </c>
      <c r="L27" s="37"/>
      <c r="M27" s="79" t="s">
        <v>330</v>
      </c>
      <c r="N27" s="499"/>
    </row>
    <row r="28" spans="1:27" ht="27.75" customHeight="1">
      <c r="A28" s="885" t="s">
        <v>82</v>
      </c>
      <c r="B28" s="885"/>
      <c r="C28" s="493">
        <f>SUM(C27+C26+C19+C14)</f>
        <v>3737</v>
      </c>
      <c r="D28" s="493">
        <f t="shared" ref="D28:F28" si="7">SUM(D27+D26+D19+D14)</f>
        <v>596</v>
      </c>
      <c r="E28" s="493">
        <f t="shared" si="7"/>
        <v>4333</v>
      </c>
      <c r="F28" s="493">
        <f t="shared" si="7"/>
        <v>217</v>
      </c>
      <c r="G28" s="493">
        <f>SUM(G26+G19+G14)</f>
        <v>85</v>
      </c>
      <c r="H28" s="493">
        <f>SUM(H27+H26+H19+H14)</f>
        <v>302</v>
      </c>
      <c r="I28" s="493">
        <f>SUM(I27+I26+I19+I14)</f>
        <v>3954</v>
      </c>
      <c r="J28" s="493">
        <f>SUM(J26+J19+J14)</f>
        <v>681</v>
      </c>
      <c r="K28" s="493">
        <f>SUM(K27+K26+K19+K14)</f>
        <v>4635</v>
      </c>
      <c r="L28" s="892" t="s">
        <v>21</v>
      </c>
      <c r="M28" s="892"/>
    </row>
    <row r="29" spans="1:27" ht="12" customHeight="1">
      <c r="A29" s="893" t="s">
        <v>104</v>
      </c>
      <c r="B29" s="893"/>
      <c r="C29" s="500"/>
      <c r="D29" s="500"/>
      <c r="M29" s="501" t="s">
        <v>105</v>
      </c>
    </row>
    <row r="30" spans="1:27" ht="12" customHeight="1">
      <c r="A30" s="893" t="s">
        <v>106</v>
      </c>
      <c r="B30" s="893"/>
      <c r="C30" s="893"/>
      <c r="D30" s="893"/>
      <c r="M30" s="501" t="s">
        <v>107</v>
      </c>
    </row>
    <row r="31" spans="1:27" ht="12" customHeight="1">
      <c r="A31" s="500" t="s">
        <v>108</v>
      </c>
      <c r="B31" s="500"/>
      <c r="C31" s="500"/>
      <c r="D31" s="500"/>
      <c r="M31" s="501" t="s">
        <v>109</v>
      </c>
    </row>
    <row r="32" spans="1:27" ht="12" customHeight="1">
      <c r="A32" s="500" t="s">
        <v>110</v>
      </c>
      <c r="B32" s="500"/>
      <c r="C32" s="500"/>
      <c r="D32" s="500"/>
      <c r="M32" s="501" t="s">
        <v>111</v>
      </c>
    </row>
    <row r="33" spans="1:13" ht="12" customHeight="1">
      <c r="A33" s="500" t="s">
        <v>112</v>
      </c>
      <c r="B33" s="500"/>
      <c r="C33" s="500"/>
      <c r="D33" s="500"/>
      <c r="M33" s="501" t="s">
        <v>113</v>
      </c>
    </row>
    <row r="34" spans="1:13">
      <c r="A34" s="500" t="s">
        <v>217</v>
      </c>
      <c r="B34" s="500"/>
      <c r="C34" s="500"/>
      <c r="D34" s="500"/>
      <c r="M34" s="501" t="s">
        <v>216</v>
      </c>
    </row>
    <row r="35" spans="1:13">
      <c r="M35" s="7"/>
    </row>
    <row r="52" spans="5:5" ht="13.5">
      <c r="E52" s="490"/>
    </row>
  </sheetData>
  <mergeCells count="23">
    <mergeCell ref="O18:AA18"/>
    <mergeCell ref="A2:M2"/>
    <mergeCell ref="A1:M1"/>
    <mergeCell ref="A3:M3"/>
    <mergeCell ref="A4:M4"/>
    <mergeCell ref="A29:B29"/>
    <mergeCell ref="C6:E6"/>
    <mergeCell ref="F6:H6"/>
    <mergeCell ref="I6:K6"/>
    <mergeCell ref="A30:D30"/>
    <mergeCell ref="A28:B28"/>
    <mergeCell ref="A6:B8"/>
    <mergeCell ref="L28:M28"/>
    <mergeCell ref="C7:C8"/>
    <mergeCell ref="D7:D8"/>
    <mergeCell ref="F7:F8"/>
    <mergeCell ref="G7:G8"/>
    <mergeCell ref="E7:E8"/>
    <mergeCell ref="H7:H8"/>
    <mergeCell ref="K7:K8"/>
    <mergeCell ref="I7:I8"/>
    <mergeCell ref="J7:J8"/>
    <mergeCell ref="L6:M8"/>
  </mergeCells>
  <phoneticPr fontId="18" type="noConversion"/>
  <printOptions horizontalCentered="1" verticalCentered="1"/>
  <pageMargins left="0" right="0" top="0" bottom="0" header="0" footer="0"/>
  <pageSetup paperSize="9" orientation="landscape" r:id="rId1"/>
  <headerFooter alignWithMargins="0"/>
  <colBreaks count="1" manualBreakCount="1">
    <brk id="13" max="1048575" man="1"/>
  </colBreaks>
  <drawing r:id="rId2"/>
</worksheet>
</file>

<file path=xl/worksheets/sheet18.xml><?xml version="1.0" encoding="utf-8"?>
<worksheet xmlns="http://schemas.openxmlformats.org/spreadsheetml/2006/main" xmlns:r="http://schemas.openxmlformats.org/officeDocument/2006/relationships">
  <sheetPr>
    <tabColor theme="3" tint="0.39997558519241921"/>
  </sheetPr>
  <dimension ref="A1:L25"/>
  <sheetViews>
    <sheetView showGridLines="0" rightToLeft="1" view="pageBreakPreview" zoomScaleNormal="100" zoomScaleSheetLayoutView="100" workbookViewId="0">
      <selection activeCell="F26" sqref="F26"/>
    </sheetView>
  </sheetViews>
  <sheetFormatPr defaultRowHeight="12.75"/>
  <cols>
    <col min="1" max="1" width="22.85546875" style="21" customWidth="1"/>
    <col min="2" max="11" width="8.5703125" style="21" customWidth="1"/>
    <col min="12" max="12" width="25.7109375" style="21" customWidth="1"/>
    <col min="13" max="16384" width="9.140625" style="59"/>
  </cols>
  <sheetData>
    <row r="1" spans="1:12" ht="24" customHeight="1">
      <c r="A1" s="715" t="s">
        <v>877</v>
      </c>
      <c r="B1" s="715"/>
      <c r="C1" s="715"/>
      <c r="D1" s="715"/>
      <c r="E1" s="715"/>
      <c r="F1" s="715"/>
      <c r="G1" s="715"/>
      <c r="H1" s="715"/>
      <c r="I1" s="715"/>
      <c r="J1" s="715"/>
      <c r="K1" s="715"/>
      <c r="L1" s="715"/>
    </row>
    <row r="2" spans="1:12" s="60" customFormat="1" ht="20.100000000000001" customHeight="1">
      <c r="A2" s="718" t="s">
        <v>786</v>
      </c>
      <c r="B2" s="718"/>
      <c r="C2" s="718"/>
      <c r="D2" s="718"/>
      <c r="E2" s="718"/>
      <c r="F2" s="718"/>
      <c r="G2" s="718"/>
      <c r="H2" s="718"/>
      <c r="I2" s="718"/>
      <c r="J2" s="718"/>
      <c r="K2" s="718"/>
      <c r="L2" s="718"/>
    </row>
    <row r="3" spans="1:12" ht="20.100000000000001" customHeight="1">
      <c r="A3" s="811" t="s">
        <v>888</v>
      </c>
      <c r="B3" s="811"/>
      <c r="C3" s="811"/>
      <c r="D3" s="811"/>
      <c r="E3" s="811"/>
      <c r="F3" s="811"/>
      <c r="G3" s="811"/>
      <c r="H3" s="811"/>
      <c r="I3" s="811"/>
      <c r="J3" s="811"/>
      <c r="K3" s="811"/>
      <c r="L3" s="811"/>
    </row>
    <row r="4" spans="1:12" ht="20.100000000000001" customHeight="1">
      <c r="A4" s="811" t="s">
        <v>787</v>
      </c>
      <c r="B4" s="811"/>
      <c r="C4" s="811"/>
      <c r="D4" s="811"/>
      <c r="E4" s="811"/>
      <c r="F4" s="811"/>
      <c r="G4" s="811"/>
      <c r="H4" s="811"/>
      <c r="I4" s="811"/>
      <c r="J4" s="811"/>
      <c r="K4" s="811"/>
      <c r="L4" s="811"/>
    </row>
    <row r="5" spans="1:12" ht="20.100000000000001" customHeight="1">
      <c r="A5" s="17" t="s">
        <v>1013</v>
      </c>
      <c r="B5" s="22"/>
      <c r="C5" s="22"/>
      <c r="D5" s="22"/>
      <c r="E5" s="22"/>
      <c r="F5" s="22"/>
      <c r="G5" s="22"/>
      <c r="H5" s="22"/>
      <c r="I5" s="22"/>
      <c r="J5" s="22"/>
      <c r="K5" s="22"/>
      <c r="L5" s="50" t="s">
        <v>1014</v>
      </c>
    </row>
    <row r="6" spans="1:12" s="449" customFormat="1" ht="20.25" customHeight="1" thickBot="1">
      <c r="A6" s="711" t="s">
        <v>223</v>
      </c>
      <c r="B6" s="897" t="s">
        <v>285</v>
      </c>
      <c r="C6" s="898"/>
      <c r="D6" s="897" t="s">
        <v>299</v>
      </c>
      <c r="E6" s="898"/>
      <c r="F6" s="897" t="s">
        <v>694</v>
      </c>
      <c r="G6" s="898"/>
      <c r="H6" s="897" t="s">
        <v>740</v>
      </c>
      <c r="I6" s="898"/>
      <c r="J6" s="833" t="s">
        <v>785</v>
      </c>
      <c r="K6" s="833"/>
      <c r="L6" s="716" t="s">
        <v>224</v>
      </c>
    </row>
    <row r="7" spans="1:12" s="449" customFormat="1" ht="16.5" customHeight="1" thickTop="1" thickBot="1">
      <c r="A7" s="835"/>
      <c r="B7" s="896" t="s">
        <v>318</v>
      </c>
      <c r="C7" s="896" t="s">
        <v>319</v>
      </c>
      <c r="D7" s="896" t="s">
        <v>318</v>
      </c>
      <c r="E7" s="896" t="s">
        <v>319</v>
      </c>
      <c r="F7" s="896" t="s">
        <v>318</v>
      </c>
      <c r="G7" s="896" t="s">
        <v>319</v>
      </c>
      <c r="H7" s="899" t="s">
        <v>318</v>
      </c>
      <c r="I7" s="899" t="s">
        <v>319</v>
      </c>
      <c r="J7" s="850" t="s">
        <v>318</v>
      </c>
      <c r="K7" s="850" t="s">
        <v>319</v>
      </c>
      <c r="L7" s="827"/>
    </row>
    <row r="8" spans="1:12" s="449" customFormat="1" ht="16.5" customHeight="1" thickTop="1">
      <c r="A8" s="712"/>
      <c r="B8" s="853"/>
      <c r="C8" s="853"/>
      <c r="D8" s="853"/>
      <c r="E8" s="853"/>
      <c r="F8" s="853"/>
      <c r="G8" s="853"/>
      <c r="H8" s="900"/>
      <c r="I8" s="900"/>
      <c r="J8" s="819"/>
      <c r="K8" s="819"/>
      <c r="L8" s="717"/>
    </row>
    <row r="9" spans="1:12" ht="24.95" customHeight="1" thickBot="1">
      <c r="A9" s="393" t="s">
        <v>286</v>
      </c>
      <c r="B9" s="280">
        <v>513</v>
      </c>
      <c r="C9" s="280">
        <v>1281</v>
      </c>
      <c r="D9" s="280">
        <v>699</v>
      </c>
      <c r="E9" s="280">
        <v>1906</v>
      </c>
      <c r="F9" s="280">
        <v>714</v>
      </c>
      <c r="G9" s="280">
        <v>2296</v>
      </c>
      <c r="H9" s="280">
        <v>813</v>
      </c>
      <c r="I9" s="280">
        <v>2275</v>
      </c>
      <c r="J9" s="280">
        <v>733</v>
      </c>
      <c r="K9" s="280">
        <v>2324</v>
      </c>
      <c r="L9" s="35" t="s">
        <v>287</v>
      </c>
    </row>
    <row r="10" spans="1:12" ht="24.95" customHeight="1" thickTop="1" thickBot="1">
      <c r="A10" s="115" t="s">
        <v>131</v>
      </c>
      <c r="B10" s="281">
        <v>89</v>
      </c>
      <c r="C10" s="281">
        <v>413</v>
      </c>
      <c r="D10" s="281">
        <v>106</v>
      </c>
      <c r="E10" s="281">
        <v>413</v>
      </c>
      <c r="F10" s="281">
        <v>84</v>
      </c>
      <c r="G10" s="281">
        <v>388</v>
      </c>
      <c r="H10" s="281">
        <v>65</v>
      </c>
      <c r="I10" s="281">
        <v>277</v>
      </c>
      <c r="J10" s="281">
        <v>24</v>
      </c>
      <c r="K10" s="281">
        <v>161</v>
      </c>
      <c r="L10" s="33" t="s">
        <v>132</v>
      </c>
    </row>
    <row r="11" spans="1:12" ht="24.95" customHeight="1" thickTop="1" thickBot="1">
      <c r="A11" s="117" t="s">
        <v>246</v>
      </c>
      <c r="B11" s="282">
        <v>203</v>
      </c>
      <c r="C11" s="282">
        <v>2255</v>
      </c>
      <c r="D11" s="282">
        <v>293</v>
      </c>
      <c r="E11" s="282">
        <v>2374</v>
      </c>
      <c r="F11" s="282">
        <v>248</v>
      </c>
      <c r="G11" s="282">
        <v>2096</v>
      </c>
      <c r="H11" s="282">
        <v>220</v>
      </c>
      <c r="I11" s="282">
        <v>1950</v>
      </c>
      <c r="J11" s="282">
        <v>205</v>
      </c>
      <c r="K11" s="282">
        <v>1955</v>
      </c>
      <c r="L11" s="29" t="s">
        <v>247</v>
      </c>
    </row>
    <row r="12" spans="1:12" ht="24.95" customHeight="1" thickTop="1" thickBot="1">
      <c r="A12" s="115" t="s">
        <v>133</v>
      </c>
      <c r="B12" s="281">
        <v>126</v>
      </c>
      <c r="C12" s="281">
        <v>364</v>
      </c>
      <c r="D12" s="281">
        <v>158</v>
      </c>
      <c r="E12" s="281">
        <v>403</v>
      </c>
      <c r="F12" s="281">
        <v>112</v>
      </c>
      <c r="G12" s="281">
        <v>330</v>
      </c>
      <c r="H12" s="281">
        <v>86</v>
      </c>
      <c r="I12" s="281">
        <v>289</v>
      </c>
      <c r="J12" s="281">
        <v>121</v>
      </c>
      <c r="K12" s="281">
        <v>482</v>
      </c>
      <c r="L12" s="33" t="s">
        <v>134</v>
      </c>
    </row>
    <row r="13" spans="1:12" ht="24.95" customHeight="1" thickTop="1" thickBot="1">
      <c r="A13" s="117" t="s">
        <v>135</v>
      </c>
      <c r="B13" s="282">
        <v>401</v>
      </c>
      <c r="C13" s="282">
        <v>466</v>
      </c>
      <c r="D13" s="282">
        <v>467</v>
      </c>
      <c r="E13" s="282">
        <v>489</v>
      </c>
      <c r="F13" s="282">
        <v>473</v>
      </c>
      <c r="G13" s="282">
        <v>538</v>
      </c>
      <c r="H13" s="282">
        <v>470</v>
      </c>
      <c r="I13" s="282">
        <v>603</v>
      </c>
      <c r="J13" s="282">
        <v>518</v>
      </c>
      <c r="K13" s="282">
        <v>627</v>
      </c>
      <c r="L13" s="29" t="s">
        <v>136</v>
      </c>
    </row>
    <row r="14" spans="1:12" ht="24.95" customHeight="1" thickTop="1" thickBot="1">
      <c r="A14" s="115" t="s">
        <v>137</v>
      </c>
      <c r="B14" s="281">
        <v>186</v>
      </c>
      <c r="C14" s="281">
        <v>412</v>
      </c>
      <c r="D14" s="281">
        <v>242</v>
      </c>
      <c r="E14" s="281">
        <v>595</v>
      </c>
      <c r="F14" s="281">
        <v>276</v>
      </c>
      <c r="G14" s="281">
        <v>694</v>
      </c>
      <c r="H14" s="281">
        <v>322</v>
      </c>
      <c r="I14" s="281">
        <v>869</v>
      </c>
      <c r="J14" s="281">
        <v>344</v>
      </c>
      <c r="K14" s="281">
        <v>944</v>
      </c>
      <c r="L14" s="33" t="s">
        <v>138</v>
      </c>
    </row>
    <row r="15" spans="1:12" ht="24.95" customHeight="1" thickTop="1" thickBot="1">
      <c r="A15" s="117" t="s">
        <v>248</v>
      </c>
      <c r="B15" s="282">
        <v>149</v>
      </c>
      <c r="C15" s="282">
        <v>102</v>
      </c>
      <c r="D15" s="282">
        <v>92</v>
      </c>
      <c r="E15" s="282">
        <v>141</v>
      </c>
      <c r="F15" s="282">
        <v>61</v>
      </c>
      <c r="G15" s="282">
        <v>137</v>
      </c>
      <c r="H15" s="282">
        <v>55</v>
      </c>
      <c r="I15" s="282">
        <v>157</v>
      </c>
      <c r="J15" s="282">
        <v>80</v>
      </c>
      <c r="K15" s="282">
        <v>228</v>
      </c>
      <c r="L15" s="29" t="s">
        <v>249</v>
      </c>
    </row>
    <row r="16" spans="1:12" ht="24.95" customHeight="1" thickTop="1" thickBot="1">
      <c r="A16" s="115" t="s">
        <v>301</v>
      </c>
      <c r="B16" s="281" t="s">
        <v>240</v>
      </c>
      <c r="C16" s="281" t="s">
        <v>240</v>
      </c>
      <c r="D16" s="281">
        <v>0</v>
      </c>
      <c r="E16" s="281">
        <v>23</v>
      </c>
      <c r="F16" s="281">
        <v>0</v>
      </c>
      <c r="G16" s="281">
        <v>60</v>
      </c>
      <c r="H16" s="281">
        <v>0</v>
      </c>
      <c r="I16" s="281">
        <v>110</v>
      </c>
      <c r="J16" s="281">
        <v>0</v>
      </c>
      <c r="K16" s="281">
        <v>165</v>
      </c>
      <c r="L16" s="33" t="s">
        <v>303</v>
      </c>
    </row>
    <row r="17" spans="1:12" ht="24.95" customHeight="1" thickTop="1" thickBot="1">
      <c r="A17" s="117" t="s">
        <v>800</v>
      </c>
      <c r="B17" s="282" t="s">
        <v>240</v>
      </c>
      <c r="C17" s="282" t="s">
        <v>240</v>
      </c>
      <c r="D17" s="282" t="s">
        <v>240</v>
      </c>
      <c r="E17" s="282" t="s">
        <v>240</v>
      </c>
      <c r="F17" s="282" t="s">
        <v>240</v>
      </c>
      <c r="G17" s="282" t="s">
        <v>240</v>
      </c>
      <c r="H17" s="282" t="s">
        <v>240</v>
      </c>
      <c r="I17" s="282" t="s">
        <v>240</v>
      </c>
      <c r="J17" s="282">
        <v>237</v>
      </c>
      <c r="K17" s="282">
        <v>437</v>
      </c>
      <c r="L17" s="502" t="s">
        <v>801</v>
      </c>
    </row>
    <row r="18" spans="1:12" ht="24.95" customHeight="1" thickTop="1" thickBot="1">
      <c r="A18" s="115" t="s">
        <v>208</v>
      </c>
      <c r="B18" s="281">
        <v>476</v>
      </c>
      <c r="C18" s="281">
        <v>623</v>
      </c>
      <c r="D18" s="281">
        <v>0</v>
      </c>
      <c r="E18" s="281">
        <v>0</v>
      </c>
      <c r="F18" s="281">
        <v>0</v>
      </c>
      <c r="G18" s="281">
        <v>0</v>
      </c>
      <c r="H18" s="281" t="s">
        <v>240</v>
      </c>
      <c r="I18" s="281" t="s">
        <v>240</v>
      </c>
      <c r="J18" s="281" t="s">
        <v>240</v>
      </c>
      <c r="K18" s="281" t="s">
        <v>240</v>
      </c>
      <c r="L18" s="33" t="s">
        <v>209</v>
      </c>
    </row>
    <row r="19" spans="1:12" ht="24.95" customHeight="1" thickTop="1" thickBot="1">
      <c r="A19" s="117" t="s">
        <v>242</v>
      </c>
      <c r="B19" s="282">
        <v>0</v>
      </c>
      <c r="C19" s="282">
        <v>0</v>
      </c>
      <c r="D19" s="282">
        <v>0</v>
      </c>
      <c r="E19" s="282">
        <v>0</v>
      </c>
      <c r="F19" s="282">
        <v>0</v>
      </c>
      <c r="G19" s="282">
        <v>0</v>
      </c>
      <c r="H19" s="282" t="s">
        <v>240</v>
      </c>
      <c r="I19" s="282" t="s">
        <v>240</v>
      </c>
      <c r="J19" s="282" t="s">
        <v>240</v>
      </c>
      <c r="K19" s="282" t="s">
        <v>240</v>
      </c>
      <c r="L19" s="29" t="s">
        <v>239</v>
      </c>
    </row>
    <row r="20" spans="1:12" ht="24.95" customHeight="1" thickTop="1" thickBot="1">
      <c r="A20" s="115" t="s">
        <v>243</v>
      </c>
      <c r="B20" s="281">
        <v>9</v>
      </c>
      <c r="C20" s="281">
        <v>20</v>
      </c>
      <c r="D20" s="281">
        <v>6</v>
      </c>
      <c r="E20" s="281">
        <v>16</v>
      </c>
      <c r="F20" s="281">
        <v>5</v>
      </c>
      <c r="G20" s="281">
        <v>19</v>
      </c>
      <c r="H20" s="281">
        <v>1</v>
      </c>
      <c r="I20" s="281">
        <v>10</v>
      </c>
      <c r="J20" s="281">
        <v>0</v>
      </c>
      <c r="K20" s="281">
        <v>3</v>
      </c>
      <c r="L20" s="33" t="s">
        <v>241</v>
      </c>
    </row>
    <row r="21" spans="1:12" ht="24.95" customHeight="1" thickTop="1">
      <c r="A21" s="44" t="s">
        <v>218</v>
      </c>
      <c r="B21" s="286">
        <v>46</v>
      </c>
      <c r="C21" s="286">
        <v>50</v>
      </c>
      <c r="D21" s="286">
        <v>47</v>
      </c>
      <c r="E21" s="286">
        <v>59</v>
      </c>
      <c r="F21" s="286">
        <v>72</v>
      </c>
      <c r="G21" s="286">
        <v>84</v>
      </c>
      <c r="H21" s="286">
        <v>58</v>
      </c>
      <c r="I21" s="286">
        <v>76</v>
      </c>
      <c r="J21" s="286">
        <v>77</v>
      </c>
      <c r="K21" s="286">
        <v>128</v>
      </c>
      <c r="L21" s="37" t="s">
        <v>219</v>
      </c>
    </row>
    <row r="22" spans="1:12" ht="32.25" customHeight="1">
      <c r="A22" s="399" t="s">
        <v>42</v>
      </c>
      <c r="B22" s="493">
        <f t="shared" ref="B22:I22" si="0">SUM(B9:B21)</f>
        <v>2198</v>
      </c>
      <c r="C22" s="493">
        <f t="shared" si="0"/>
        <v>5986</v>
      </c>
      <c r="D22" s="493">
        <f t="shared" si="0"/>
        <v>2110</v>
      </c>
      <c r="E22" s="493">
        <f t="shared" si="0"/>
        <v>6419</v>
      </c>
      <c r="F22" s="493">
        <f t="shared" si="0"/>
        <v>2045</v>
      </c>
      <c r="G22" s="493">
        <f t="shared" si="0"/>
        <v>6642</v>
      </c>
      <c r="H22" s="493">
        <f t="shared" si="0"/>
        <v>2090</v>
      </c>
      <c r="I22" s="493">
        <f t="shared" si="0"/>
        <v>6616</v>
      </c>
      <c r="J22" s="493">
        <f>SUM(J9:J21)</f>
        <v>2339</v>
      </c>
      <c r="K22" s="493">
        <f>SUM(K9:K21)</f>
        <v>7454</v>
      </c>
      <c r="L22" s="400" t="s">
        <v>10</v>
      </c>
    </row>
    <row r="23" spans="1:12">
      <c r="A23" s="503" t="s">
        <v>302</v>
      </c>
      <c r="L23" s="504" t="s">
        <v>304</v>
      </c>
    </row>
    <row r="24" spans="1:12">
      <c r="A24" s="503" t="s">
        <v>873</v>
      </c>
      <c r="L24" s="504" t="s">
        <v>874</v>
      </c>
    </row>
    <row r="25" spans="1:12">
      <c r="A25" s="418" t="s">
        <v>875</v>
      </c>
      <c r="L25" s="501" t="s">
        <v>876</v>
      </c>
    </row>
  </sheetData>
  <mergeCells count="21">
    <mergeCell ref="H6:I6"/>
    <mergeCell ref="F7:F8"/>
    <mergeCell ref="G7:G8"/>
    <mergeCell ref="J7:J8"/>
    <mergeCell ref="K7:K8"/>
    <mergeCell ref="A1:L1"/>
    <mergeCell ref="B7:B8"/>
    <mergeCell ref="D6:E6"/>
    <mergeCell ref="A3:L3"/>
    <mergeCell ref="J6:K6"/>
    <mergeCell ref="A6:A8"/>
    <mergeCell ref="E7:E8"/>
    <mergeCell ref="H7:H8"/>
    <mergeCell ref="I7:I8"/>
    <mergeCell ref="A2:L2"/>
    <mergeCell ref="A4:L4"/>
    <mergeCell ref="C7:C8"/>
    <mergeCell ref="D7:D8"/>
    <mergeCell ref="L6:L8"/>
    <mergeCell ref="F6:G6"/>
    <mergeCell ref="B6:C6"/>
  </mergeCells>
  <phoneticPr fontId="18" type="noConversion"/>
  <printOptions horizontalCentered="1" verticalCentered="1"/>
  <pageMargins left="0" right="0" top="0" bottom="0" header="0" footer="0"/>
  <pageSetup paperSize="9" scale="95"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sheetPr>
    <tabColor theme="3" tint="0.39997558519241921"/>
  </sheetPr>
  <dimension ref="A1:E39"/>
  <sheetViews>
    <sheetView showGridLines="0" rightToLeft="1" view="pageBreakPreview" topLeftCell="A7" zoomScaleNormal="100" zoomScaleSheetLayoutView="100" workbookViewId="0">
      <selection activeCell="F26" sqref="F26"/>
    </sheetView>
  </sheetViews>
  <sheetFormatPr defaultRowHeight="12.75"/>
  <cols>
    <col min="1" max="1" width="25.7109375" style="21" customWidth="1"/>
    <col min="2" max="4" width="13.7109375" style="21" customWidth="1"/>
    <col min="5" max="5" width="25.7109375" style="7" customWidth="1"/>
    <col min="6" max="16384" width="9.140625" style="59"/>
  </cols>
  <sheetData>
    <row r="1" spans="1:5" ht="20.100000000000001" customHeight="1">
      <c r="A1" s="715" t="s">
        <v>882</v>
      </c>
      <c r="B1" s="715"/>
      <c r="C1" s="715"/>
      <c r="D1" s="715"/>
      <c r="E1" s="715"/>
    </row>
    <row r="2" spans="1:5" s="60" customFormat="1" ht="20.100000000000001" customHeight="1">
      <c r="A2" s="718" t="s">
        <v>788</v>
      </c>
      <c r="B2" s="718"/>
      <c r="C2" s="718"/>
      <c r="D2" s="718"/>
      <c r="E2" s="718"/>
    </row>
    <row r="3" spans="1:5" ht="34.5">
      <c r="A3" s="51" t="s">
        <v>889</v>
      </c>
      <c r="B3" s="71"/>
      <c r="C3" s="71"/>
      <c r="D3" s="71"/>
      <c r="E3" s="71"/>
    </row>
    <row r="4" spans="1:5" ht="20.100000000000001" customHeight="1">
      <c r="A4" s="709" t="s">
        <v>785</v>
      </c>
      <c r="B4" s="709"/>
      <c r="C4" s="709"/>
      <c r="D4" s="709"/>
      <c r="E4" s="709"/>
    </row>
    <row r="5" spans="1:5" ht="20.100000000000001" customHeight="1">
      <c r="A5" s="17" t="s">
        <v>1015</v>
      </c>
      <c r="B5" s="22"/>
      <c r="C5" s="22"/>
      <c r="D5" s="22"/>
      <c r="E5" s="50" t="s">
        <v>1016</v>
      </c>
    </row>
    <row r="6" spans="1:5" ht="14.25" customHeight="1" thickBot="1">
      <c r="A6" s="711" t="s">
        <v>658</v>
      </c>
      <c r="B6" s="833" t="s">
        <v>318</v>
      </c>
      <c r="C6" s="833" t="s">
        <v>319</v>
      </c>
      <c r="D6" s="833" t="s">
        <v>901</v>
      </c>
      <c r="E6" s="716" t="s">
        <v>659</v>
      </c>
    </row>
    <row r="7" spans="1:5" s="449" customFormat="1" ht="14.25" customHeight="1" thickTop="1" thickBot="1">
      <c r="A7" s="835"/>
      <c r="B7" s="854"/>
      <c r="C7" s="854"/>
      <c r="D7" s="854"/>
      <c r="E7" s="827"/>
    </row>
    <row r="8" spans="1:5" s="449" customFormat="1" ht="14.25" customHeight="1" thickTop="1">
      <c r="A8" s="712"/>
      <c r="B8" s="834"/>
      <c r="C8" s="834"/>
      <c r="D8" s="834"/>
      <c r="E8" s="717"/>
    </row>
    <row r="9" spans="1:5" ht="29.25" customHeight="1" thickBot="1">
      <c r="A9" s="357" t="s">
        <v>761</v>
      </c>
      <c r="B9" s="450">
        <f>SUM(B10:B15)</f>
        <v>1188</v>
      </c>
      <c r="C9" s="450">
        <f t="shared" ref="C9:D9" si="0">SUM(C10:C15)</f>
        <v>5328</v>
      </c>
      <c r="D9" s="450">
        <f t="shared" si="0"/>
        <v>6516</v>
      </c>
      <c r="E9" s="355" t="s">
        <v>762</v>
      </c>
    </row>
    <row r="10" spans="1:5" ht="16.5" customHeight="1" thickTop="1" thickBot="1">
      <c r="A10" s="115" t="s">
        <v>114</v>
      </c>
      <c r="B10" s="281">
        <v>1089</v>
      </c>
      <c r="C10" s="281">
        <v>4920</v>
      </c>
      <c r="D10" s="489">
        <f>SUM(B10+C10)</f>
        <v>6009</v>
      </c>
      <c r="E10" s="33" t="s">
        <v>115</v>
      </c>
    </row>
    <row r="11" spans="1:5" ht="16.5" customHeight="1" thickTop="1" thickBot="1">
      <c r="A11" s="117" t="s">
        <v>122</v>
      </c>
      <c r="B11" s="282">
        <v>2</v>
      </c>
      <c r="C11" s="282">
        <v>31</v>
      </c>
      <c r="D11" s="630">
        <f t="shared" ref="D11:D15" si="1">SUM(B11+C11)</f>
        <v>33</v>
      </c>
      <c r="E11" s="29" t="s">
        <v>123</v>
      </c>
    </row>
    <row r="12" spans="1:5" ht="16.5" customHeight="1" thickTop="1" thickBot="1">
      <c r="A12" s="115" t="s">
        <v>116</v>
      </c>
      <c r="B12" s="281">
        <v>22</v>
      </c>
      <c r="C12" s="281">
        <v>107</v>
      </c>
      <c r="D12" s="489">
        <f t="shared" si="1"/>
        <v>129</v>
      </c>
      <c r="E12" s="33" t="s">
        <v>117</v>
      </c>
    </row>
    <row r="13" spans="1:5" ht="16.5" customHeight="1" thickTop="1" thickBot="1">
      <c r="A13" s="117" t="s">
        <v>140</v>
      </c>
      <c r="B13" s="282">
        <v>3</v>
      </c>
      <c r="C13" s="282">
        <v>11</v>
      </c>
      <c r="D13" s="630">
        <f t="shared" si="1"/>
        <v>14</v>
      </c>
      <c r="E13" s="29" t="s">
        <v>141</v>
      </c>
    </row>
    <row r="14" spans="1:5" ht="16.5" customHeight="1" thickTop="1" thickBot="1">
      <c r="A14" s="115" t="s">
        <v>118</v>
      </c>
      <c r="B14" s="281">
        <v>32</v>
      </c>
      <c r="C14" s="281">
        <v>117</v>
      </c>
      <c r="D14" s="489">
        <f t="shared" si="1"/>
        <v>149</v>
      </c>
      <c r="E14" s="33" t="s">
        <v>119</v>
      </c>
    </row>
    <row r="15" spans="1:5" ht="16.5" customHeight="1" thickTop="1" thickBot="1">
      <c r="A15" s="117" t="s">
        <v>120</v>
      </c>
      <c r="B15" s="282">
        <v>40</v>
      </c>
      <c r="C15" s="282">
        <v>142</v>
      </c>
      <c r="D15" s="630">
        <f t="shared" si="1"/>
        <v>182</v>
      </c>
      <c r="E15" s="29" t="s">
        <v>121</v>
      </c>
    </row>
    <row r="16" spans="1:5" ht="26.25" customHeight="1" thickTop="1" thickBot="1">
      <c r="A16" s="360" t="s">
        <v>763</v>
      </c>
      <c r="B16" s="452">
        <f>SUM(B17:B29)</f>
        <v>895</v>
      </c>
      <c r="C16" s="452">
        <f t="shared" ref="C16:D16" si="2">SUM(C17:C29)</f>
        <v>1729</v>
      </c>
      <c r="D16" s="452">
        <f t="shared" si="2"/>
        <v>2624</v>
      </c>
      <c r="E16" s="359" t="s">
        <v>764</v>
      </c>
    </row>
    <row r="17" spans="1:5" ht="16.5" customHeight="1" thickTop="1" thickBot="1">
      <c r="A17" s="117" t="s">
        <v>142</v>
      </c>
      <c r="B17" s="282">
        <v>38</v>
      </c>
      <c r="C17" s="282">
        <v>70</v>
      </c>
      <c r="D17" s="451">
        <f>SUM(B17:C17)</f>
        <v>108</v>
      </c>
      <c r="E17" s="29" t="s">
        <v>143</v>
      </c>
    </row>
    <row r="18" spans="1:5" ht="16.5" customHeight="1" thickTop="1" thickBot="1">
      <c r="A18" s="115" t="s">
        <v>124</v>
      </c>
      <c r="B18" s="281">
        <v>98</v>
      </c>
      <c r="C18" s="281">
        <v>270</v>
      </c>
      <c r="D18" s="452">
        <f t="shared" ref="D18:D29" si="3">SUM(B18:C18)</f>
        <v>368</v>
      </c>
      <c r="E18" s="33" t="s">
        <v>125</v>
      </c>
    </row>
    <row r="19" spans="1:5" ht="16.5" customHeight="1" thickTop="1" thickBot="1">
      <c r="A19" s="117" t="s">
        <v>126</v>
      </c>
      <c r="B19" s="282">
        <v>181</v>
      </c>
      <c r="C19" s="282">
        <v>371</v>
      </c>
      <c r="D19" s="451">
        <f t="shared" si="3"/>
        <v>552</v>
      </c>
      <c r="E19" s="29" t="s">
        <v>127</v>
      </c>
    </row>
    <row r="20" spans="1:5" ht="16.5" customHeight="1" thickTop="1" thickBot="1">
      <c r="A20" s="115" t="s">
        <v>128</v>
      </c>
      <c r="B20" s="281">
        <v>141</v>
      </c>
      <c r="C20" s="281">
        <v>285</v>
      </c>
      <c r="D20" s="452">
        <f t="shared" si="3"/>
        <v>426</v>
      </c>
      <c r="E20" s="33" t="s">
        <v>129</v>
      </c>
    </row>
    <row r="21" spans="1:5" ht="16.5" customHeight="1" thickTop="1" thickBot="1">
      <c r="A21" s="117" t="s">
        <v>148</v>
      </c>
      <c r="B21" s="282">
        <v>174</v>
      </c>
      <c r="C21" s="282">
        <v>219</v>
      </c>
      <c r="D21" s="451">
        <f t="shared" si="3"/>
        <v>393</v>
      </c>
      <c r="E21" s="29" t="s">
        <v>149</v>
      </c>
    </row>
    <row r="22" spans="1:5" ht="16.5" customHeight="1" thickTop="1" thickBot="1">
      <c r="A22" s="115" t="s">
        <v>144</v>
      </c>
      <c r="B22" s="281">
        <v>59</v>
      </c>
      <c r="C22" s="281">
        <v>112</v>
      </c>
      <c r="D22" s="452">
        <f t="shared" si="3"/>
        <v>171</v>
      </c>
      <c r="E22" s="33" t="s">
        <v>145</v>
      </c>
    </row>
    <row r="23" spans="1:5" ht="16.5" customHeight="1" thickTop="1" thickBot="1">
      <c r="A23" s="117" t="s">
        <v>146</v>
      </c>
      <c r="B23" s="282">
        <v>15</v>
      </c>
      <c r="C23" s="282">
        <v>33</v>
      </c>
      <c r="D23" s="451">
        <f t="shared" si="3"/>
        <v>48</v>
      </c>
      <c r="E23" s="29" t="s">
        <v>147</v>
      </c>
    </row>
    <row r="24" spans="1:5" ht="16.5" customHeight="1" thickTop="1" thickBot="1">
      <c r="A24" s="115" t="s">
        <v>150</v>
      </c>
      <c r="B24" s="281">
        <v>89</v>
      </c>
      <c r="C24" s="281">
        <v>189</v>
      </c>
      <c r="D24" s="452">
        <f t="shared" si="3"/>
        <v>278</v>
      </c>
      <c r="E24" s="33" t="s">
        <v>151</v>
      </c>
    </row>
    <row r="25" spans="1:5" ht="16.5" customHeight="1" thickTop="1" thickBot="1">
      <c r="A25" s="117" t="s">
        <v>742</v>
      </c>
      <c r="B25" s="282">
        <v>32</v>
      </c>
      <c r="C25" s="282">
        <v>45</v>
      </c>
      <c r="D25" s="451">
        <f t="shared" si="3"/>
        <v>77</v>
      </c>
      <c r="E25" s="29" t="s">
        <v>130</v>
      </c>
    </row>
    <row r="26" spans="1:5" ht="16.5" customHeight="1" thickTop="1" thickBot="1">
      <c r="A26" s="115" t="s">
        <v>743</v>
      </c>
      <c r="B26" s="281">
        <v>12</v>
      </c>
      <c r="C26" s="281">
        <v>36</v>
      </c>
      <c r="D26" s="452">
        <f t="shared" si="3"/>
        <v>48</v>
      </c>
      <c r="E26" s="33" t="s">
        <v>744</v>
      </c>
    </row>
    <row r="27" spans="1:5" ht="16.5" customHeight="1" thickTop="1" thickBot="1">
      <c r="A27" s="117" t="s">
        <v>153</v>
      </c>
      <c r="B27" s="282">
        <v>14</v>
      </c>
      <c r="C27" s="282">
        <v>39</v>
      </c>
      <c r="D27" s="451">
        <f t="shared" si="3"/>
        <v>53</v>
      </c>
      <c r="E27" s="29" t="s">
        <v>154</v>
      </c>
    </row>
    <row r="28" spans="1:5" ht="16.5" customHeight="1" thickTop="1" thickBot="1">
      <c r="A28" s="115" t="s">
        <v>152</v>
      </c>
      <c r="B28" s="281">
        <v>23</v>
      </c>
      <c r="C28" s="281">
        <v>12</v>
      </c>
      <c r="D28" s="452">
        <f t="shared" si="3"/>
        <v>35</v>
      </c>
      <c r="E28" s="33" t="s">
        <v>745</v>
      </c>
    </row>
    <row r="29" spans="1:5" ht="16.5" customHeight="1" thickTop="1" thickBot="1">
      <c r="A29" s="117" t="s">
        <v>411</v>
      </c>
      <c r="B29" s="282">
        <v>19</v>
      </c>
      <c r="C29" s="282">
        <v>48</v>
      </c>
      <c r="D29" s="451">
        <f t="shared" si="3"/>
        <v>67</v>
      </c>
      <c r="E29" s="29" t="s">
        <v>410</v>
      </c>
    </row>
    <row r="30" spans="1:5" ht="26.25" customHeight="1" thickTop="1" thickBot="1">
      <c r="A30" s="360" t="s">
        <v>765</v>
      </c>
      <c r="B30" s="452">
        <f>SUM(B31:B37)</f>
        <v>256</v>
      </c>
      <c r="C30" s="452">
        <f>SUM(C31:C37)</f>
        <v>397</v>
      </c>
      <c r="D30" s="489">
        <f>SUM(D31:D37)</f>
        <v>653</v>
      </c>
      <c r="E30" s="359" t="s">
        <v>766</v>
      </c>
    </row>
    <row r="31" spans="1:5" ht="16.5" customHeight="1" thickTop="1" thickBot="1">
      <c r="A31" s="117" t="s">
        <v>409</v>
      </c>
      <c r="B31" s="282">
        <v>11</v>
      </c>
      <c r="C31" s="282">
        <v>29</v>
      </c>
      <c r="D31" s="451">
        <f>SUM(B31:C31)</f>
        <v>40</v>
      </c>
      <c r="E31" s="29" t="s">
        <v>408</v>
      </c>
    </row>
    <row r="32" spans="1:5" ht="16.5" customHeight="1" thickTop="1" thickBot="1">
      <c r="A32" s="115" t="s">
        <v>407</v>
      </c>
      <c r="B32" s="281">
        <v>2</v>
      </c>
      <c r="C32" s="281">
        <v>11</v>
      </c>
      <c r="D32" s="452">
        <f t="shared" ref="D32:D37" si="4">SUM(B32:C32)</f>
        <v>13</v>
      </c>
      <c r="E32" s="33" t="s">
        <v>406</v>
      </c>
    </row>
    <row r="33" spans="1:5" ht="16.5" customHeight="1" thickTop="1" thickBot="1">
      <c r="A33" s="117" t="s">
        <v>616</v>
      </c>
      <c r="B33" s="282">
        <v>3</v>
      </c>
      <c r="C33" s="282">
        <v>18</v>
      </c>
      <c r="D33" s="451">
        <f t="shared" si="4"/>
        <v>21</v>
      </c>
      <c r="E33" s="29" t="s">
        <v>615</v>
      </c>
    </row>
    <row r="34" spans="1:5" ht="16.5" customHeight="1" thickTop="1" thickBot="1">
      <c r="A34" s="115" t="s">
        <v>403</v>
      </c>
      <c r="B34" s="281">
        <v>64</v>
      </c>
      <c r="C34" s="281">
        <v>160</v>
      </c>
      <c r="D34" s="452">
        <f t="shared" si="4"/>
        <v>224</v>
      </c>
      <c r="E34" s="33" t="s">
        <v>402</v>
      </c>
    </row>
    <row r="35" spans="1:5" ht="16.5" customHeight="1" thickTop="1" thickBot="1">
      <c r="A35" s="117" t="s">
        <v>401</v>
      </c>
      <c r="B35" s="282">
        <v>32</v>
      </c>
      <c r="C35" s="282">
        <v>59</v>
      </c>
      <c r="D35" s="451">
        <f t="shared" si="4"/>
        <v>91</v>
      </c>
      <c r="E35" s="29" t="s">
        <v>400</v>
      </c>
    </row>
    <row r="36" spans="1:5" ht="16.5" customHeight="1" thickTop="1" thickBot="1">
      <c r="A36" s="115" t="s">
        <v>746</v>
      </c>
      <c r="B36" s="281">
        <v>20</v>
      </c>
      <c r="C36" s="281">
        <v>31</v>
      </c>
      <c r="D36" s="452">
        <f t="shared" si="4"/>
        <v>51</v>
      </c>
      <c r="E36" s="33" t="s">
        <v>399</v>
      </c>
    </row>
    <row r="37" spans="1:5" ht="16.5" customHeight="1" thickTop="1">
      <c r="A37" s="44" t="s">
        <v>398</v>
      </c>
      <c r="B37" s="286">
        <v>124</v>
      </c>
      <c r="C37" s="286">
        <v>89</v>
      </c>
      <c r="D37" s="453">
        <f t="shared" si="4"/>
        <v>213</v>
      </c>
      <c r="E37" s="37" t="s">
        <v>397</v>
      </c>
    </row>
    <row r="38" spans="1:5" ht="24.75" customHeight="1">
      <c r="A38" s="399" t="s">
        <v>42</v>
      </c>
      <c r="B38" s="493">
        <f>B9+B16+B30</f>
        <v>2339</v>
      </c>
      <c r="C38" s="493">
        <f t="shared" ref="C38:D38" si="5">C9+C16+C30</f>
        <v>7454</v>
      </c>
      <c r="D38" s="493">
        <f t="shared" si="5"/>
        <v>9793</v>
      </c>
      <c r="E38" s="400" t="s">
        <v>43</v>
      </c>
    </row>
    <row r="39" spans="1:5">
      <c r="A39" s="418" t="s">
        <v>875</v>
      </c>
      <c r="B39" s="505"/>
      <c r="C39" s="505"/>
      <c r="D39" s="505"/>
      <c r="E39" s="501" t="s">
        <v>876</v>
      </c>
    </row>
  </sheetData>
  <mergeCells count="8">
    <mergeCell ref="A1:E1"/>
    <mergeCell ref="D6:D8"/>
    <mergeCell ref="A6:A8"/>
    <mergeCell ref="E6:E8"/>
    <mergeCell ref="B6:B8"/>
    <mergeCell ref="C6:C8"/>
    <mergeCell ref="A4:E4"/>
    <mergeCell ref="A2:E2"/>
  </mergeCells>
  <phoneticPr fontId="18" type="noConversion"/>
  <printOptions horizontalCentered="1" verticalCentered="1"/>
  <pageMargins left="0" right="0" top="0" bottom="0" header="0" footer="0"/>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theme="3" tint="0.39997558519241921"/>
  </sheetPr>
  <dimension ref="A1:C14"/>
  <sheetViews>
    <sheetView showGridLines="0" rightToLeft="1" view="pageBreakPreview" zoomScale="98" zoomScaleNormal="100" zoomScaleSheetLayoutView="98" workbookViewId="0">
      <selection activeCell="F26" sqref="F26"/>
    </sheetView>
  </sheetViews>
  <sheetFormatPr defaultRowHeight="12.75"/>
  <cols>
    <col min="1" max="1" width="42.7109375" style="21" customWidth="1"/>
    <col min="2" max="2" width="2.5703125" style="1" customWidth="1"/>
    <col min="3" max="3" width="41" style="2" customWidth="1"/>
    <col min="4" max="16384" width="9.140625" style="1"/>
  </cols>
  <sheetData>
    <row r="1" spans="1:3" ht="39" customHeight="1"/>
    <row r="2" spans="1:3" ht="39" customHeight="1"/>
    <row r="3" spans="1:3" s="18" customFormat="1" ht="21" customHeight="1">
      <c r="A3" s="682" t="s">
        <v>0</v>
      </c>
      <c r="B3" s="21"/>
      <c r="C3" s="683" t="s">
        <v>1</v>
      </c>
    </row>
    <row r="4" spans="1:3">
      <c r="C4" s="3"/>
    </row>
    <row r="5" spans="1:3" s="4" customFormat="1" ht="66" customHeight="1">
      <c r="A5" s="650" t="s">
        <v>929</v>
      </c>
      <c r="B5" s="20"/>
      <c r="C5" s="109" t="s">
        <v>2</v>
      </c>
    </row>
    <row r="6" spans="1:3" s="4" customFormat="1" ht="65.25" customHeight="1">
      <c r="A6" s="650" t="s">
        <v>683</v>
      </c>
      <c r="B6" s="20"/>
      <c r="C6" s="109" t="s">
        <v>684</v>
      </c>
    </row>
    <row r="7" spans="1:3">
      <c r="A7" s="1"/>
      <c r="C7" s="3"/>
    </row>
    <row r="8" spans="1:3" s="4" customFormat="1" ht="96.75" customHeight="1">
      <c r="A8" s="650" t="s">
        <v>685</v>
      </c>
      <c r="B8" s="20"/>
      <c r="C8" s="109" t="s">
        <v>686</v>
      </c>
    </row>
    <row r="9" spans="1:3" s="4" customFormat="1" ht="83.25" customHeight="1">
      <c r="A9" s="650" t="s">
        <v>687</v>
      </c>
      <c r="B9" s="20"/>
      <c r="C9" s="109" t="s">
        <v>688</v>
      </c>
    </row>
    <row r="10" spans="1:3" s="4" customFormat="1" ht="7.5" customHeight="1">
      <c r="A10" s="254"/>
      <c r="C10" s="255"/>
    </row>
    <row r="11" spans="1:3" s="4" customFormat="1" ht="20.25" customHeight="1">
      <c r="A11" s="651" t="s">
        <v>3</v>
      </c>
      <c r="B11" s="20"/>
      <c r="C11" s="110" t="s">
        <v>689</v>
      </c>
    </row>
    <row r="12" spans="1:3" ht="13.5" customHeight="1">
      <c r="A12" s="652" t="s">
        <v>690</v>
      </c>
      <c r="B12" s="21"/>
      <c r="C12" s="7" t="s">
        <v>333</v>
      </c>
    </row>
    <row r="13" spans="1:3" ht="15.75">
      <c r="A13" s="652" t="s">
        <v>691</v>
      </c>
      <c r="B13" s="21"/>
      <c r="C13" s="7" t="s">
        <v>692</v>
      </c>
    </row>
    <row r="14" spans="1:3" ht="15.75">
      <c r="A14" s="652" t="s">
        <v>907</v>
      </c>
      <c r="B14" s="21"/>
      <c r="C14" s="7" t="s">
        <v>693</v>
      </c>
    </row>
  </sheetData>
  <phoneticPr fontId="18" type="noConversion"/>
  <printOptions horizontalCentered="1"/>
  <pageMargins left="0.78740157480314998" right="0.78740157480314998" top="1.1811023622047201" bottom="0.78740157480314998" header="0.511811023622047" footer="0.511811023622047"/>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sheetPr>
    <tabColor theme="3" tint="0.39997558519241921"/>
  </sheetPr>
  <dimension ref="A1:L39"/>
  <sheetViews>
    <sheetView showGridLines="0" rightToLeft="1" view="pageBreakPreview" zoomScaleNormal="100" zoomScaleSheetLayoutView="100" workbookViewId="0">
      <selection activeCell="F26" sqref="F26"/>
    </sheetView>
  </sheetViews>
  <sheetFormatPr defaultRowHeight="12.75"/>
  <cols>
    <col min="1" max="1" width="34.140625" style="153" customWidth="1"/>
    <col min="2" max="10" width="7.7109375" style="153" customWidth="1"/>
    <col min="11" max="11" width="34.85546875" style="153" customWidth="1"/>
    <col min="12" max="16384" width="9.140625" style="127"/>
  </cols>
  <sheetData>
    <row r="1" spans="1:11" s="131" customFormat="1" ht="20.100000000000001" customHeight="1">
      <c r="A1" s="715" t="s">
        <v>660</v>
      </c>
      <c r="B1" s="715"/>
      <c r="C1" s="715"/>
      <c r="D1" s="715"/>
      <c r="E1" s="715"/>
      <c r="F1" s="715"/>
      <c r="G1" s="715"/>
      <c r="H1" s="715"/>
      <c r="I1" s="715"/>
      <c r="J1" s="715"/>
      <c r="K1" s="715"/>
    </row>
    <row r="2" spans="1:11" s="132" customFormat="1" ht="20.100000000000001" customHeight="1">
      <c r="A2" s="718" t="s">
        <v>788</v>
      </c>
      <c r="B2" s="718"/>
      <c r="C2" s="718"/>
      <c r="D2" s="718"/>
      <c r="E2" s="718"/>
      <c r="F2" s="718"/>
      <c r="G2" s="718"/>
      <c r="H2" s="718"/>
      <c r="I2" s="718"/>
      <c r="J2" s="718"/>
      <c r="K2" s="718"/>
    </row>
    <row r="3" spans="1:11" ht="20.100000000000001" customHeight="1">
      <c r="A3" s="811" t="s">
        <v>942</v>
      </c>
      <c r="B3" s="811"/>
      <c r="C3" s="811"/>
      <c r="D3" s="811"/>
      <c r="E3" s="811"/>
      <c r="F3" s="811"/>
      <c r="G3" s="811"/>
      <c r="H3" s="811"/>
      <c r="I3" s="811"/>
      <c r="J3" s="811"/>
      <c r="K3" s="811"/>
    </row>
    <row r="4" spans="1:11" ht="20.100000000000001" customHeight="1">
      <c r="A4" s="709" t="s">
        <v>785</v>
      </c>
      <c r="B4" s="709"/>
      <c r="C4" s="709"/>
      <c r="D4" s="709"/>
      <c r="E4" s="709"/>
      <c r="F4" s="709"/>
      <c r="G4" s="709"/>
      <c r="H4" s="709"/>
      <c r="I4" s="709"/>
      <c r="J4" s="709"/>
      <c r="K4" s="709"/>
    </row>
    <row r="5" spans="1:11" ht="20.100000000000001" customHeight="1">
      <c r="A5" s="17" t="s">
        <v>1017</v>
      </c>
      <c r="B5" s="22"/>
      <c r="C5" s="22"/>
      <c r="D5" s="22"/>
      <c r="E5" s="22"/>
      <c r="F5" s="22"/>
      <c r="G5" s="22"/>
      <c r="H5" s="22"/>
      <c r="I5" s="22"/>
      <c r="J5" s="22"/>
      <c r="K5" s="50" t="s">
        <v>1018</v>
      </c>
    </row>
    <row r="6" spans="1:11" s="415" customFormat="1" ht="24" customHeight="1" thickBot="1">
      <c r="A6" s="711" t="s">
        <v>902</v>
      </c>
      <c r="B6" s="713" t="s">
        <v>933</v>
      </c>
      <c r="C6" s="836"/>
      <c r="D6" s="714"/>
      <c r="E6" s="713" t="s">
        <v>934</v>
      </c>
      <c r="F6" s="836"/>
      <c r="G6" s="714"/>
      <c r="H6" s="901" t="s">
        <v>901</v>
      </c>
      <c r="I6" s="901"/>
      <c r="J6" s="885"/>
      <c r="K6" s="716" t="s">
        <v>903</v>
      </c>
    </row>
    <row r="7" spans="1:11" s="415" customFormat="1" ht="17.25" customHeight="1" thickTop="1" thickBot="1">
      <c r="A7" s="835"/>
      <c r="B7" s="818" t="s">
        <v>348</v>
      </c>
      <c r="C7" s="818" t="s">
        <v>347</v>
      </c>
      <c r="D7" s="818" t="s">
        <v>901</v>
      </c>
      <c r="E7" s="818" t="s">
        <v>348</v>
      </c>
      <c r="F7" s="818" t="s">
        <v>347</v>
      </c>
      <c r="G7" s="818" t="s">
        <v>901</v>
      </c>
      <c r="H7" s="818" t="s">
        <v>348</v>
      </c>
      <c r="I7" s="851" t="s">
        <v>347</v>
      </c>
      <c r="J7" s="818" t="s">
        <v>901</v>
      </c>
      <c r="K7" s="827"/>
    </row>
    <row r="8" spans="1:11" s="415" customFormat="1" ht="17.25" customHeight="1" thickTop="1">
      <c r="A8" s="712"/>
      <c r="B8" s="819"/>
      <c r="C8" s="819"/>
      <c r="D8" s="819" t="s">
        <v>10</v>
      </c>
      <c r="E8" s="819"/>
      <c r="F8" s="819"/>
      <c r="G8" s="819" t="s">
        <v>10</v>
      </c>
      <c r="H8" s="819"/>
      <c r="I8" s="853"/>
      <c r="J8" s="819" t="s">
        <v>10</v>
      </c>
      <c r="K8" s="717"/>
    </row>
    <row r="9" spans="1:11" ht="26.25" customHeight="1" thickBot="1">
      <c r="A9" s="393" t="s">
        <v>158</v>
      </c>
      <c r="B9" s="280">
        <v>8</v>
      </c>
      <c r="C9" s="280">
        <v>39</v>
      </c>
      <c r="D9" s="488">
        <f t="shared" ref="D9:D15" si="0">B9+C9</f>
        <v>47</v>
      </c>
      <c r="E9" s="280">
        <v>5</v>
      </c>
      <c r="F9" s="280">
        <v>3</v>
      </c>
      <c r="G9" s="488">
        <f t="shared" ref="G9:G15" si="1">E9+F9</f>
        <v>8</v>
      </c>
      <c r="H9" s="488">
        <f t="shared" ref="H9:I15" si="2">SUM(B9+E9)</f>
        <v>13</v>
      </c>
      <c r="I9" s="488">
        <f t="shared" si="2"/>
        <v>42</v>
      </c>
      <c r="J9" s="488">
        <f t="shared" ref="J9:J15" si="3">SUM(H9:I9)</f>
        <v>55</v>
      </c>
      <c r="K9" s="114" t="s">
        <v>159</v>
      </c>
    </row>
    <row r="10" spans="1:11" ht="26.25" customHeight="1" thickTop="1" thickBot="1">
      <c r="A10" s="115" t="s">
        <v>251</v>
      </c>
      <c r="B10" s="281">
        <v>27</v>
      </c>
      <c r="C10" s="281">
        <v>273</v>
      </c>
      <c r="D10" s="489">
        <f t="shared" si="0"/>
        <v>300</v>
      </c>
      <c r="E10" s="281">
        <v>11</v>
      </c>
      <c r="F10" s="281">
        <v>119</v>
      </c>
      <c r="G10" s="489">
        <f t="shared" si="1"/>
        <v>130</v>
      </c>
      <c r="H10" s="489">
        <f t="shared" si="2"/>
        <v>38</v>
      </c>
      <c r="I10" s="489">
        <f t="shared" si="2"/>
        <v>392</v>
      </c>
      <c r="J10" s="489">
        <f t="shared" si="3"/>
        <v>430</v>
      </c>
      <c r="K10" s="116" t="s">
        <v>250</v>
      </c>
    </row>
    <row r="11" spans="1:11" ht="26.25" customHeight="1" thickTop="1" thickBot="1">
      <c r="A11" s="117" t="s">
        <v>160</v>
      </c>
      <c r="B11" s="282">
        <v>16</v>
      </c>
      <c r="C11" s="282">
        <v>61</v>
      </c>
      <c r="D11" s="470">
        <f t="shared" si="0"/>
        <v>77</v>
      </c>
      <c r="E11" s="282">
        <v>9</v>
      </c>
      <c r="F11" s="282">
        <v>28</v>
      </c>
      <c r="G11" s="470">
        <f t="shared" si="1"/>
        <v>37</v>
      </c>
      <c r="H11" s="470">
        <f t="shared" si="2"/>
        <v>25</v>
      </c>
      <c r="I11" s="470">
        <f t="shared" si="2"/>
        <v>89</v>
      </c>
      <c r="J11" s="470">
        <f t="shared" si="3"/>
        <v>114</v>
      </c>
      <c r="K11" s="118" t="s">
        <v>294</v>
      </c>
    </row>
    <row r="12" spans="1:11" ht="26.25" customHeight="1" thickTop="1" thickBot="1">
      <c r="A12" s="115" t="s">
        <v>161</v>
      </c>
      <c r="B12" s="281">
        <v>18</v>
      </c>
      <c r="C12" s="281">
        <v>42</v>
      </c>
      <c r="D12" s="489">
        <f t="shared" si="0"/>
        <v>60</v>
      </c>
      <c r="E12" s="281">
        <v>48</v>
      </c>
      <c r="F12" s="281">
        <v>36</v>
      </c>
      <c r="G12" s="489">
        <f t="shared" si="1"/>
        <v>84</v>
      </c>
      <c r="H12" s="489">
        <f t="shared" si="2"/>
        <v>66</v>
      </c>
      <c r="I12" s="489">
        <f t="shared" si="2"/>
        <v>78</v>
      </c>
      <c r="J12" s="489">
        <f t="shared" si="3"/>
        <v>144</v>
      </c>
      <c r="K12" s="116" t="s">
        <v>295</v>
      </c>
    </row>
    <row r="13" spans="1:11" ht="26.25" customHeight="1" thickTop="1" thickBot="1">
      <c r="A13" s="117" t="s">
        <v>297</v>
      </c>
      <c r="B13" s="282">
        <v>37</v>
      </c>
      <c r="C13" s="282">
        <v>107</v>
      </c>
      <c r="D13" s="470">
        <f t="shared" si="0"/>
        <v>144</v>
      </c>
      <c r="E13" s="282">
        <v>28</v>
      </c>
      <c r="F13" s="282">
        <v>59</v>
      </c>
      <c r="G13" s="470">
        <f t="shared" si="1"/>
        <v>87</v>
      </c>
      <c r="H13" s="470">
        <f t="shared" si="2"/>
        <v>65</v>
      </c>
      <c r="I13" s="470">
        <f t="shared" si="2"/>
        <v>166</v>
      </c>
      <c r="J13" s="470">
        <f t="shared" si="3"/>
        <v>231</v>
      </c>
      <c r="K13" s="118" t="s">
        <v>296</v>
      </c>
    </row>
    <row r="14" spans="1:11" ht="26.25" customHeight="1" thickTop="1" thickBot="1">
      <c r="A14" s="115" t="s">
        <v>252</v>
      </c>
      <c r="B14" s="281">
        <v>12</v>
      </c>
      <c r="C14" s="281">
        <v>21</v>
      </c>
      <c r="D14" s="489">
        <f t="shared" si="0"/>
        <v>33</v>
      </c>
      <c r="E14" s="281">
        <v>2</v>
      </c>
      <c r="F14" s="281">
        <v>3</v>
      </c>
      <c r="G14" s="489">
        <f t="shared" si="1"/>
        <v>5</v>
      </c>
      <c r="H14" s="489">
        <f t="shared" si="2"/>
        <v>14</v>
      </c>
      <c r="I14" s="489">
        <f t="shared" si="2"/>
        <v>24</v>
      </c>
      <c r="J14" s="489">
        <f t="shared" si="3"/>
        <v>38</v>
      </c>
      <c r="K14" s="116" t="s">
        <v>253</v>
      </c>
    </row>
    <row r="15" spans="1:11" ht="26.25" customHeight="1" thickTop="1" thickBot="1">
      <c r="A15" s="117" t="s">
        <v>802</v>
      </c>
      <c r="B15" s="282">
        <v>0</v>
      </c>
      <c r="C15" s="282">
        <v>3</v>
      </c>
      <c r="D15" s="470">
        <f t="shared" si="0"/>
        <v>3</v>
      </c>
      <c r="E15" s="282">
        <v>0</v>
      </c>
      <c r="F15" s="282">
        <v>15</v>
      </c>
      <c r="G15" s="470">
        <f t="shared" si="1"/>
        <v>15</v>
      </c>
      <c r="H15" s="470">
        <f t="shared" si="2"/>
        <v>0</v>
      </c>
      <c r="I15" s="470">
        <f t="shared" si="2"/>
        <v>18</v>
      </c>
      <c r="J15" s="470">
        <f t="shared" si="3"/>
        <v>18</v>
      </c>
      <c r="K15" s="118" t="s">
        <v>908</v>
      </c>
    </row>
    <row r="16" spans="1:11" ht="26.25" customHeight="1" thickTop="1" thickBot="1">
      <c r="A16" s="65" t="s">
        <v>162</v>
      </c>
      <c r="B16" s="281"/>
      <c r="C16" s="281"/>
      <c r="D16" s="489"/>
      <c r="E16" s="281"/>
      <c r="F16" s="281"/>
      <c r="G16" s="489"/>
      <c r="H16" s="489"/>
      <c r="I16" s="489"/>
      <c r="J16" s="489"/>
      <c r="K16" s="85" t="s">
        <v>163</v>
      </c>
    </row>
    <row r="17" spans="1:12" ht="21" customHeight="1" thickTop="1" thickBot="1">
      <c r="A17" s="63" t="s">
        <v>803</v>
      </c>
      <c r="B17" s="282">
        <v>0</v>
      </c>
      <c r="C17" s="282">
        <v>2</v>
      </c>
      <c r="D17" s="470">
        <f>B17+C17</f>
        <v>2</v>
      </c>
      <c r="E17" s="282">
        <v>0</v>
      </c>
      <c r="F17" s="282">
        <v>10</v>
      </c>
      <c r="G17" s="470">
        <f>E17+F17</f>
        <v>10</v>
      </c>
      <c r="H17" s="470">
        <f t="shared" ref="H17:I21" si="4">SUM(B17+E17)</f>
        <v>0</v>
      </c>
      <c r="I17" s="470">
        <f t="shared" si="4"/>
        <v>12</v>
      </c>
      <c r="J17" s="470">
        <f>SUM(H17:I17)</f>
        <v>12</v>
      </c>
      <c r="K17" s="84" t="s">
        <v>804</v>
      </c>
    </row>
    <row r="18" spans="1:12" ht="21" customHeight="1" thickTop="1" thickBot="1">
      <c r="A18" s="65" t="s">
        <v>767</v>
      </c>
      <c r="B18" s="281">
        <v>1</v>
      </c>
      <c r="C18" s="281">
        <v>0</v>
      </c>
      <c r="D18" s="489">
        <f>B18+C18</f>
        <v>1</v>
      </c>
      <c r="E18" s="281">
        <v>5</v>
      </c>
      <c r="F18" s="281">
        <v>1</v>
      </c>
      <c r="G18" s="489">
        <f>E18+F18</f>
        <v>6</v>
      </c>
      <c r="H18" s="489">
        <f t="shared" si="4"/>
        <v>6</v>
      </c>
      <c r="I18" s="489">
        <f t="shared" si="4"/>
        <v>1</v>
      </c>
      <c r="J18" s="489">
        <f>SUM(H18:I18)</f>
        <v>7</v>
      </c>
      <c r="K18" s="85" t="s">
        <v>768</v>
      </c>
    </row>
    <row r="19" spans="1:12" ht="21" customHeight="1" thickTop="1" thickBot="1">
      <c r="A19" s="63" t="s">
        <v>225</v>
      </c>
      <c r="B19" s="282">
        <v>0</v>
      </c>
      <c r="C19" s="282">
        <v>0</v>
      </c>
      <c r="D19" s="470">
        <f>B19+C19</f>
        <v>0</v>
      </c>
      <c r="E19" s="282">
        <v>5</v>
      </c>
      <c r="F19" s="282">
        <v>4</v>
      </c>
      <c r="G19" s="470">
        <f>E19+F19</f>
        <v>9</v>
      </c>
      <c r="H19" s="470">
        <f t="shared" si="4"/>
        <v>5</v>
      </c>
      <c r="I19" s="470">
        <f t="shared" si="4"/>
        <v>4</v>
      </c>
      <c r="J19" s="470">
        <f>SUM(H19:I19)</f>
        <v>9</v>
      </c>
      <c r="K19" s="84" t="s">
        <v>805</v>
      </c>
    </row>
    <row r="20" spans="1:12" ht="21" customHeight="1" thickTop="1" thickBot="1">
      <c r="A20" s="387" t="s">
        <v>769</v>
      </c>
      <c r="B20" s="287">
        <v>0</v>
      </c>
      <c r="C20" s="287">
        <v>3</v>
      </c>
      <c r="D20" s="472">
        <f>B20+C20</f>
        <v>3</v>
      </c>
      <c r="E20" s="287">
        <v>1</v>
      </c>
      <c r="F20" s="287">
        <v>3</v>
      </c>
      <c r="G20" s="472">
        <f>E20+F20</f>
        <v>4</v>
      </c>
      <c r="H20" s="472">
        <f t="shared" si="4"/>
        <v>1</v>
      </c>
      <c r="I20" s="472">
        <f t="shared" si="4"/>
        <v>6</v>
      </c>
      <c r="J20" s="472">
        <f>SUM(H20:I20)</f>
        <v>7</v>
      </c>
      <c r="K20" s="258" t="s">
        <v>1053</v>
      </c>
    </row>
    <row r="21" spans="1:12" ht="21.75" customHeight="1" thickTop="1" thickBot="1">
      <c r="A21" s="63" t="s">
        <v>235</v>
      </c>
      <c r="B21" s="282">
        <v>3</v>
      </c>
      <c r="C21" s="282">
        <v>7</v>
      </c>
      <c r="D21" s="470">
        <f>B21+C21</f>
        <v>10</v>
      </c>
      <c r="E21" s="282">
        <v>13</v>
      </c>
      <c r="F21" s="282">
        <v>13</v>
      </c>
      <c r="G21" s="470">
        <f>E21+F21</f>
        <v>26</v>
      </c>
      <c r="H21" s="470">
        <f t="shared" si="4"/>
        <v>16</v>
      </c>
      <c r="I21" s="470">
        <f t="shared" si="4"/>
        <v>20</v>
      </c>
      <c r="J21" s="470">
        <f>SUM(H21:I21)</f>
        <v>36</v>
      </c>
      <c r="K21" s="84" t="s">
        <v>1054</v>
      </c>
    </row>
    <row r="22" spans="1:12" ht="21" customHeight="1" thickTop="1">
      <c r="A22" s="508" t="s">
        <v>42</v>
      </c>
      <c r="B22" s="283">
        <f t="shared" ref="B22:J22" si="5">SUM(B8:B21)</f>
        <v>122</v>
      </c>
      <c r="C22" s="283">
        <f t="shared" si="5"/>
        <v>558</v>
      </c>
      <c r="D22" s="509">
        <f t="shared" si="5"/>
        <v>680</v>
      </c>
      <c r="E22" s="283">
        <f t="shared" si="5"/>
        <v>127</v>
      </c>
      <c r="F22" s="283">
        <f t="shared" si="5"/>
        <v>294</v>
      </c>
      <c r="G22" s="509">
        <f t="shared" si="5"/>
        <v>421</v>
      </c>
      <c r="H22" s="509">
        <f t="shared" si="5"/>
        <v>249</v>
      </c>
      <c r="I22" s="509">
        <f t="shared" si="5"/>
        <v>852</v>
      </c>
      <c r="J22" s="509">
        <f t="shared" si="5"/>
        <v>1101</v>
      </c>
      <c r="K22" s="510" t="s">
        <v>43</v>
      </c>
    </row>
    <row r="23" spans="1:12" ht="21" customHeight="1"/>
    <row r="24" spans="1:12" ht="21" customHeight="1"/>
    <row r="25" spans="1:12" ht="21" customHeight="1"/>
    <row r="26" spans="1:12" ht="21" customHeight="1">
      <c r="A26" s="127"/>
      <c r="B26" s="353"/>
      <c r="H26" s="168"/>
      <c r="I26" s="168"/>
    </row>
    <row r="27" spans="1:12" ht="21" customHeight="1">
      <c r="A27" s="21"/>
      <c r="B27" s="465"/>
      <c r="C27" s="465"/>
      <c r="D27" s="465"/>
      <c r="E27" s="465"/>
      <c r="F27" s="353"/>
      <c r="G27" s="353"/>
      <c r="H27" s="353"/>
      <c r="I27" s="353"/>
      <c r="J27" s="353"/>
    </row>
    <row r="28" spans="1:12" ht="30" customHeight="1">
      <c r="A28" s="506"/>
      <c r="B28" s="507"/>
      <c r="C28" s="507"/>
      <c r="D28" s="507"/>
      <c r="E28" s="21"/>
      <c r="F28" s="168"/>
      <c r="G28" s="168"/>
      <c r="H28" s="168"/>
      <c r="I28" s="168"/>
      <c r="K28" s="127"/>
    </row>
    <row r="29" spans="1:12" ht="30" customHeight="1">
      <c r="A29" s="506"/>
      <c r="B29" s="507"/>
      <c r="C29" s="507"/>
      <c r="D29" s="507"/>
      <c r="E29" s="21"/>
      <c r="F29" s="168"/>
      <c r="G29" s="168"/>
      <c r="H29" s="168"/>
      <c r="I29" s="168"/>
      <c r="K29" s="127"/>
    </row>
    <row r="30" spans="1:12" ht="30" customHeight="1">
      <c r="A30" s="506"/>
      <c r="B30" s="507"/>
      <c r="C30" s="507"/>
      <c r="D30" s="507"/>
      <c r="E30" s="21"/>
      <c r="F30" s="168"/>
      <c r="G30" s="168"/>
      <c r="H30" s="168"/>
      <c r="I30" s="168"/>
      <c r="K30" s="127"/>
      <c r="L30" s="153"/>
    </row>
    <row r="31" spans="1:12" ht="30" customHeight="1">
      <c r="A31" s="506"/>
      <c r="B31" s="507"/>
      <c r="C31" s="507"/>
      <c r="D31" s="507"/>
      <c r="E31" s="21"/>
      <c r="F31" s="168"/>
      <c r="G31" s="168"/>
      <c r="H31" s="168"/>
      <c r="I31" s="168"/>
      <c r="K31" s="127"/>
      <c r="L31" s="153"/>
    </row>
    <row r="32" spans="1:12" ht="30" customHeight="1">
      <c r="A32" s="506"/>
      <c r="B32" s="507"/>
      <c r="C32" s="507"/>
      <c r="D32" s="507"/>
      <c r="E32" s="21"/>
      <c r="F32" s="168"/>
      <c r="G32" s="168"/>
      <c r="H32" s="168"/>
      <c r="I32" s="168"/>
    </row>
    <row r="33" spans="1:12" ht="30" customHeight="1">
      <c r="A33" s="506"/>
      <c r="B33" s="507"/>
      <c r="C33" s="507"/>
      <c r="D33" s="507"/>
      <c r="E33" s="21"/>
      <c r="F33" s="168"/>
      <c r="G33" s="168"/>
      <c r="H33" s="168"/>
      <c r="I33" s="168"/>
      <c r="L33" s="153"/>
    </row>
    <row r="34" spans="1:12" ht="24.95" customHeight="1">
      <c r="A34" s="127"/>
      <c r="L34" s="153"/>
    </row>
    <row r="35" spans="1:12" ht="24.95" customHeight="1">
      <c r="A35" s="127"/>
      <c r="L35" s="153"/>
    </row>
    <row r="36" spans="1:12" ht="24.95" customHeight="1">
      <c r="A36" s="153" t="s">
        <v>312</v>
      </c>
    </row>
    <row r="37" spans="1:12" ht="24.95" customHeight="1">
      <c r="A37" s="153" t="s">
        <v>313</v>
      </c>
    </row>
    <row r="38" spans="1:12" ht="13.5" customHeight="1">
      <c r="A38" s="153" t="s">
        <v>314</v>
      </c>
    </row>
    <row r="39" spans="1:12">
      <c r="A39" s="153" t="s">
        <v>315</v>
      </c>
    </row>
  </sheetData>
  <mergeCells count="18">
    <mergeCell ref="A2:K2"/>
    <mergeCell ref="A3:K3"/>
    <mergeCell ref="A1:K1"/>
    <mergeCell ref="A4:K4"/>
    <mergeCell ref="A6:A8"/>
    <mergeCell ref="G7:G8"/>
    <mergeCell ref="D7:D8"/>
    <mergeCell ref="B6:D6"/>
    <mergeCell ref="E6:G6"/>
    <mergeCell ref="K6:K8"/>
    <mergeCell ref="B7:B8"/>
    <mergeCell ref="C7:C8"/>
    <mergeCell ref="E7:E8"/>
    <mergeCell ref="F7:F8"/>
    <mergeCell ref="J7:J8"/>
    <mergeCell ref="H7:H8"/>
    <mergeCell ref="I7:I8"/>
    <mergeCell ref="H6:J6"/>
  </mergeCells>
  <printOptions horizontalCentered="1" verticalCentered="1"/>
  <pageMargins left="0" right="0" top="0" bottom="0" header="0" footer="0"/>
  <pageSetup paperSize="9" scale="98"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sheetPr>
    <tabColor theme="3" tint="0.39997558519241921"/>
  </sheetPr>
  <dimension ref="A1:N104"/>
  <sheetViews>
    <sheetView showGridLines="0" rightToLeft="1" view="pageBreakPreview" topLeftCell="A16" zoomScaleNormal="100" zoomScaleSheetLayoutView="100" workbookViewId="0">
      <selection activeCell="F26" sqref="F26"/>
    </sheetView>
  </sheetViews>
  <sheetFormatPr defaultRowHeight="15"/>
  <cols>
    <col min="1" max="1" width="23.5703125" style="523" customWidth="1"/>
    <col min="2" max="3" width="6.7109375" style="153" hidden="1" customWidth="1"/>
    <col min="4" max="13" width="8.28515625" style="153" customWidth="1"/>
    <col min="14" max="14" width="34.7109375" style="153" customWidth="1"/>
    <col min="15" max="16384" width="9.140625" style="127"/>
  </cols>
  <sheetData>
    <row r="1" spans="1:14" s="131" customFormat="1" ht="20.100000000000001" customHeight="1">
      <c r="A1" s="715" t="s">
        <v>164</v>
      </c>
      <c r="B1" s="715"/>
      <c r="C1" s="715"/>
      <c r="D1" s="715"/>
      <c r="E1" s="715"/>
      <c r="F1" s="715"/>
      <c r="G1" s="715"/>
      <c r="H1" s="715"/>
      <c r="I1" s="715"/>
      <c r="J1" s="715"/>
      <c r="K1" s="715"/>
      <c r="L1" s="715"/>
      <c r="M1" s="715"/>
      <c r="N1" s="715"/>
    </row>
    <row r="2" spans="1:14" s="132" customFormat="1" ht="20.100000000000001" customHeight="1">
      <c r="A2" s="718" t="s">
        <v>786</v>
      </c>
      <c r="B2" s="718"/>
      <c r="C2" s="718"/>
      <c r="D2" s="718"/>
      <c r="E2" s="718"/>
      <c r="F2" s="718"/>
      <c r="G2" s="718"/>
      <c r="H2" s="718"/>
      <c r="I2" s="718"/>
      <c r="J2" s="718"/>
      <c r="K2" s="718"/>
      <c r="L2" s="718"/>
      <c r="M2" s="718"/>
      <c r="N2" s="718"/>
    </row>
    <row r="3" spans="1:14" ht="20.100000000000001" customHeight="1">
      <c r="A3" s="811" t="s">
        <v>165</v>
      </c>
      <c r="B3" s="811"/>
      <c r="C3" s="811"/>
      <c r="D3" s="811"/>
      <c r="E3" s="811"/>
      <c r="F3" s="811"/>
      <c r="G3" s="811"/>
      <c r="H3" s="811"/>
      <c r="I3" s="811"/>
      <c r="J3" s="811"/>
      <c r="K3" s="811"/>
      <c r="L3" s="811"/>
      <c r="M3" s="811"/>
      <c r="N3" s="811"/>
    </row>
    <row r="4" spans="1:14" ht="20.100000000000001" customHeight="1">
      <c r="A4" s="709" t="s">
        <v>787</v>
      </c>
      <c r="B4" s="709"/>
      <c r="C4" s="709"/>
      <c r="D4" s="709"/>
      <c r="E4" s="709"/>
      <c r="F4" s="709"/>
      <c r="G4" s="709"/>
      <c r="H4" s="709"/>
      <c r="I4" s="709"/>
      <c r="J4" s="709"/>
      <c r="K4" s="709"/>
      <c r="L4" s="709"/>
      <c r="M4" s="709"/>
      <c r="N4" s="709"/>
    </row>
    <row r="5" spans="1:14" ht="20.100000000000001" customHeight="1">
      <c r="A5" s="17" t="s">
        <v>1019</v>
      </c>
      <c r="B5" s="184"/>
      <c r="C5" s="184"/>
      <c r="D5" s="184"/>
      <c r="E5" s="184"/>
      <c r="F5" s="184"/>
      <c r="G5" s="184"/>
      <c r="H5" s="184"/>
      <c r="I5" s="184"/>
      <c r="J5" s="184"/>
      <c r="K5" s="184"/>
      <c r="L5" s="184"/>
      <c r="M5" s="184"/>
      <c r="N5" s="185" t="s">
        <v>1020</v>
      </c>
    </row>
    <row r="6" spans="1:14" s="449" customFormat="1" ht="23.25" customHeight="1" thickBot="1">
      <c r="A6" s="711" t="s">
        <v>635</v>
      </c>
      <c r="B6" s="833" t="s">
        <v>139</v>
      </c>
      <c r="C6" s="833"/>
      <c r="D6" s="713" t="s">
        <v>285</v>
      </c>
      <c r="E6" s="714"/>
      <c r="F6" s="713" t="s">
        <v>299</v>
      </c>
      <c r="G6" s="714"/>
      <c r="H6" s="713" t="s">
        <v>694</v>
      </c>
      <c r="I6" s="714"/>
      <c r="J6" s="851" t="s">
        <v>740</v>
      </c>
      <c r="K6" s="851"/>
      <c r="L6" s="851" t="s">
        <v>785</v>
      </c>
      <c r="M6" s="851"/>
      <c r="N6" s="716" t="s">
        <v>636</v>
      </c>
    </row>
    <row r="7" spans="1:14" s="449" customFormat="1" ht="28.5" customHeight="1" thickTop="1" thickBot="1">
      <c r="A7" s="835"/>
      <c r="B7" s="385" t="s">
        <v>155</v>
      </c>
      <c r="C7" s="385" t="s">
        <v>156</v>
      </c>
      <c r="D7" s="402" t="s">
        <v>381</v>
      </c>
      <c r="E7" s="402" t="s">
        <v>380</v>
      </c>
      <c r="F7" s="402" t="s">
        <v>381</v>
      </c>
      <c r="G7" s="402" t="s">
        <v>380</v>
      </c>
      <c r="H7" s="402" t="s">
        <v>381</v>
      </c>
      <c r="I7" s="402" t="s">
        <v>380</v>
      </c>
      <c r="J7" s="402" t="s">
        <v>381</v>
      </c>
      <c r="K7" s="402" t="s">
        <v>380</v>
      </c>
      <c r="L7" s="402" t="s">
        <v>381</v>
      </c>
      <c r="M7" s="402" t="s">
        <v>380</v>
      </c>
      <c r="N7" s="827"/>
    </row>
    <row r="8" spans="1:14" s="449" customFormat="1" ht="27" customHeight="1" thickTop="1">
      <c r="A8" s="712"/>
      <c r="B8" s="382" t="s">
        <v>157</v>
      </c>
      <c r="C8" s="382" t="s">
        <v>166</v>
      </c>
      <c r="D8" s="401" t="s">
        <v>157</v>
      </c>
      <c r="E8" s="401" t="s">
        <v>166</v>
      </c>
      <c r="F8" s="401" t="s">
        <v>157</v>
      </c>
      <c r="G8" s="401" t="s">
        <v>166</v>
      </c>
      <c r="H8" s="401" t="s">
        <v>157</v>
      </c>
      <c r="I8" s="401" t="s">
        <v>166</v>
      </c>
      <c r="J8" s="401" t="s">
        <v>157</v>
      </c>
      <c r="K8" s="401" t="s">
        <v>166</v>
      </c>
      <c r="L8" s="401" t="s">
        <v>157</v>
      </c>
      <c r="M8" s="401" t="s">
        <v>166</v>
      </c>
      <c r="N8" s="717"/>
    </row>
    <row r="9" spans="1:14" s="59" customFormat="1" ht="23.25" customHeight="1" thickBot="1">
      <c r="A9" s="393" t="s">
        <v>205</v>
      </c>
      <c r="B9" s="53"/>
      <c r="C9" s="53"/>
      <c r="D9" s="53"/>
      <c r="E9" s="53"/>
      <c r="F9" s="53"/>
      <c r="G9" s="53"/>
      <c r="H9" s="53"/>
      <c r="I9" s="53"/>
      <c r="J9" s="53"/>
      <c r="K9" s="53"/>
      <c r="L9" s="53"/>
      <c r="M9" s="53"/>
      <c r="N9" s="114" t="s">
        <v>206</v>
      </c>
    </row>
    <row r="10" spans="1:14" s="59" customFormat="1" ht="18" customHeight="1" thickTop="1" thickBot="1">
      <c r="A10" s="88" t="s">
        <v>465</v>
      </c>
      <c r="B10" s="46">
        <v>56</v>
      </c>
      <c r="C10" s="46">
        <v>15</v>
      </c>
      <c r="D10" s="276">
        <v>0</v>
      </c>
      <c r="E10" s="276">
        <v>0</v>
      </c>
      <c r="F10" s="276">
        <v>0</v>
      </c>
      <c r="G10" s="276">
        <v>0</v>
      </c>
      <c r="H10" s="276">
        <v>0</v>
      </c>
      <c r="I10" s="276">
        <v>0</v>
      </c>
      <c r="J10" s="276">
        <v>0</v>
      </c>
      <c r="K10" s="276">
        <v>0</v>
      </c>
      <c r="L10" s="276">
        <v>0</v>
      </c>
      <c r="M10" s="276">
        <v>0</v>
      </c>
      <c r="N10" s="89" t="s">
        <v>464</v>
      </c>
    </row>
    <row r="11" spans="1:14" s="59" customFormat="1" ht="18" customHeight="1" thickTop="1" thickBot="1">
      <c r="A11" s="86" t="s">
        <v>486</v>
      </c>
      <c r="B11" s="40">
        <v>48</v>
      </c>
      <c r="C11" s="40">
        <v>10</v>
      </c>
      <c r="D11" s="277">
        <v>0</v>
      </c>
      <c r="E11" s="277">
        <v>0</v>
      </c>
      <c r="F11" s="277">
        <v>0</v>
      </c>
      <c r="G11" s="277">
        <v>0</v>
      </c>
      <c r="H11" s="277">
        <v>0</v>
      </c>
      <c r="I11" s="277">
        <v>0</v>
      </c>
      <c r="J11" s="277">
        <v>0</v>
      </c>
      <c r="K11" s="277">
        <v>0</v>
      </c>
      <c r="L11" s="277">
        <v>0</v>
      </c>
      <c r="M11" s="277">
        <v>0</v>
      </c>
      <c r="N11" s="87" t="s">
        <v>485</v>
      </c>
    </row>
    <row r="12" spans="1:14" s="59" customFormat="1" ht="18" customHeight="1" thickTop="1" thickBot="1">
      <c r="A12" s="88" t="s">
        <v>484</v>
      </c>
      <c r="B12" s="46">
        <v>31</v>
      </c>
      <c r="C12" s="46">
        <v>11</v>
      </c>
      <c r="D12" s="276">
        <v>0</v>
      </c>
      <c r="E12" s="276">
        <v>0</v>
      </c>
      <c r="F12" s="276">
        <v>0</v>
      </c>
      <c r="G12" s="276">
        <v>0</v>
      </c>
      <c r="H12" s="276">
        <v>0</v>
      </c>
      <c r="I12" s="276">
        <v>0</v>
      </c>
      <c r="J12" s="276">
        <v>0</v>
      </c>
      <c r="K12" s="276">
        <v>0</v>
      </c>
      <c r="L12" s="276">
        <v>0</v>
      </c>
      <c r="M12" s="276">
        <v>0</v>
      </c>
      <c r="N12" s="89" t="s">
        <v>483</v>
      </c>
    </row>
    <row r="13" spans="1:14" s="59" customFormat="1" ht="18" customHeight="1" thickTop="1" thickBot="1">
      <c r="A13" s="86" t="s">
        <v>482</v>
      </c>
      <c r="B13" s="40">
        <v>29</v>
      </c>
      <c r="C13" s="40">
        <v>17</v>
      </c>
      <c r="D13" s="277">
        <v>0</v>
      </c>
      <c r="E13" s="277">
        <v>0</v>
      </c>
      <c r="F13" s="277">
        <v>0</v>
      </c>
      <c r="G13" s="277">
        <v>0</v>
      </c>
      <c r="H13" s="277">
        <v>0</v>
      </c>
      <c r="I13" s="277">
        <v>0</v>
      </c>
      <c r="J13" s="277">
        <v>0</v>
      </c>
      <c r="K13" s="277">
        <v>0</v>
      </c>
      <c r="L13" s="277">
        <v>0</v>
      </c>
      <c r="M13" s="277">
        <v>0</v>
      </c>
      <c r="N13" s="87" t="s">
        <v>481</v>
      </c>
    </row>
    <row r="14" spans="1:14" s="59" customFormat="1" ht="18" customHeight="1" thickTop="1" thickBot="1">
      <c r="A14" s="88" t="s">
        <v>480</v>
      </c>
      <c r="B14" s="46">
        <v>38</v>
      </c>
      <c r="C14" s="46">
        <v>3</v>
      </c>
      <c r="D14" s="276">
        <v>0</v>
      </c>
      <c r="E14" s="276">
        <v>0</v>
      </c>
      <c r="F14" s="276">
        <v>0</v>
      </c>
      <c r="G14" s="276">
        <v>0</v>
      </c>
      <c r="H14" s="276">
        <v>0</v>
      </c>
      <c r="I14" s="276">
        <v>0</v>
      </c>
      <c r="J14" s="276">
        <v>0</v>
      </c>
      <c r="K14" s="276">
        <v>0</v>
      </c>
      <c r="L14" s="276">
        <v>0</v>
      </c>
      <c r="M14" s="276">
        <v>0</v>
      </c>
      <c r="N14" s="89" t="s">
        <v>479</v>
      </c>
    </row>
    <row r="15" spans="1:14" s="59" customFormat="1" ht="18" customHeight="1" thickTop="1" thickBot="1">
      <c r="A15" s="86" t="s">
        <v>478</v>
      </c>
      <c r="B15" s="40">
        <v>0</v>
      </c>
      <c r="C15" s="40">
        <v>0</v>
      </c>
      <c r="D15" s="277">
        <v>0</v>
      </c>
      <c r="E15" s="277">
        <v>0</v>
      </c>
      <c r="F15" s="277">
        <v>0</v>
      </c>
      <c r="G15" s="277">
        <v>0</v>
      </c>
      <c r="H15" s="277">
        <v>0</v>
      </c>
      <c r="I15" s="277">
        <v>0</v>
      </c>
      <c r="J15" s="277">
        <v>0</v>
      </c>
      <c r="K15" s="277">
        <v>0</v>
      </c>
      <c r="L15" s="277">
        <v>0</v>
      </c>
      <c r="M15" s="277">
        <v>0</v>
      </c>
      <c r="N15" s="87" t="s">
        <v>477</v>
      </c>
    </row>
    <row r="16" spans="1:14" s="59" customFormat="1" ht="18" customHeight="1" thickTop="1" thickBot="1">
      <c r="A16" s="88" t="s">
        <v>476</v>
      </c>
      <c r="B16" s="46">
        <v>17</v>
      </c>
      <c r="C16" s="46">
        <v>7</v>
      </c>
      <c r="D16" s="276">
        <v>0</v>
      </c>
      <c r="E16" s="276">
        <v>0</v>
      </c>
      <c r="F16" s="276">
        <v>1</v>
      </c>
      <c r="G16" s="276">
        <v>0</v>
      </c>
      <c r="H16" s="276">
        <v>0</v>
      </c>
      <c r="I16" s="276">
        <v>0</v>
      </c>
      <c r="J16" s="276">
        <v>0</v>
      </c>
      <c r="K16" s="276">
        <v>0</v>
      </c>
      <c r="L16" s="276">
        <v>0</v>
      </c>
      <c r="M16" s="276">
        <v>0</v>
      </c>
      <c r="N16" s="89" t="s">
        <v>475</v>
      </c>
    </row>
    <row r="17" spans="1:14" s="59" customFormat="1" ht="18" customHeight="1" thickTop="1" thickBot="1">
      <c r="A17" s="86" t="s">
        <v>474</v>
      </c>
      <c r="B17" s="40">
        <v>24</v>
      </c>
      <c r="C17" s="40">
        <v>3</v>
      </c>
      <c r="D17" s="277">
        <v>0</v>
      </c>
      <c r="E17" s="277">
        <v>0</v>
      </c>
      <c r="F17" s="277">
        <v>0</v>
      </c>
      <c r="G17" s="277">
        <v>0</v>
      </c>
      <c r="H17" s="277">
        <v>0</v>
      </c>
      <c r="I17" s="277">
        <v>0</v>
      </c>
      <c r="J17" s="277">
        <v>0</v>
      </c>
      <c r="K17" s="277">
        <v>0</v>
      </c>
      <c r="L17" s="277">
        <v>0</v>
      </c>
      <c r="M17" s="277">
        <v>0</v>
      </c>
      <c r="N17" s="87" t="s">
        <v>473</v>
      </c>
    </row>
    <row r="18" spans="1:14" s="59" customFormat="1" ht="18" customHeight="1" thickTop="1" thickBot="1">
      <c r="A18" s="88" t="s">
        <v>472</v>
      </c>
      <c r="B18" s="46">
        <v>0</v>
      </c>
      <c r="C18" s="46">
        <v>0</v>
      </c>
      <c r="D18" s="276">
        <v>0</v>
      </c>
      <c r="E18" s="276">
        <v>0</v>
      </c>
      <c r="F18" s="276">
        <v>0</v>
      </c>
      <c r="G18" s="276">
        <v>0</v>
      </c>
      <c r="H18" s="276">
        <v>0</v>
      </c>
      <c r="I18" s="276">
        <v>0</v>
      </c>
      <c r="J18" s="276">
        <v>0</v>
      </c>
      <c r="K18" s="276">
        <v>0</v>
      </c>
      <c r="L18" s="276">
        <v>0</v>
      </c>
      <c r="M18" s="276">
        <v>0</v>
      </c>
      <c r="N18" s="89" t="s">
        <v>471</v>
      </c>
    </row>
    <row r="19" spans="1:14" s="59" customFormat="1" ht="18" customHeight="1" thickTop="1" thickBot="1">
      <c r="A19" s="86" t="s">
        <v>470</v>
      </c>
      <c r="B19" s="40">
        <v>16</v>
      </c>
      <c r="C19" s="40">
        <v>8</v>
      </c>
      <c r="D19" s="277">
        <v>0</v>
      </c>
      <c r="E19" s="277">
        <v>0</v>
      </c>
      <c r="F19" s="277">
        <v>1</v>
      </c>
      <c r="G19" s="277">
        <v>0</v>
      </c>
      <c r="H19" s="277">
        <v>0</v>
      </c>
      <c r="I19" s="277">
        <v>0</v>
      </c>
      <c r="J19" s="277">
        <v>0</v>
      </c>
      <c r="K19" s="277">
        <v>0</v>
      </c>
      <c r="L19" s="277">
        <v>0</v>
      </c>
      <c r="M19" s="277">
        <v>0</v>
      </c>
      <c r="N19" s="87" t="s">
        <v>167</v>
      </c>
    </row>
    <row r="20" spans="1:14" s="59" customFormat="1" ht="18" customHeight="1" thickTop="1" thickBot="1">
      <c r="A20" s="88" t="s">
        <v>469</v>
      </c>
      <c r="B20" s="46">
        <v>36</v>
      </c>
      <c r="C20" s="46">
        <v>9</v>
      </c>
      <c r="D20" s="276">
        <v>0</v>
      </c>
      <c r="E20" s="276">
        <v>0</v>
      </c>
      <c r="F20" s="276">
        <v>0</v>
      </c>
      <c r="G20" s="276">
        <v>0</v>
      </c>
      <c r="H20" s="276">
        <v>0</v>
      </c>
      <c r="I20" s="276">
        <v>0</v>
      </c>
      <c r="J20" s="276">
        <v>0</v>
      </c>
      <c r="K20" s="276">
        <v>0</v>
      </c>
      <c r="L20" s="276">
        <v>0</v>
      </c>
      <c r="M20" s="276">
        <v>0</v>
      </c>
      <c r="N20" s="89" t="s">
        <v>168</v>
      </c>
    </row>
    <row r="21" spans="1:14" s="59" customFormat="1" ht="18" customHeight="1" thickTop="1" thickBot="1">
      <c r="A21" s="86" t="s">
        <v>468</v>
      </c>
      <c r="B21" s="40">
        <v>38</v>
      </c>
      <c r="C21" s="40">
        <v>1</v>
      </c>
      <c r="D21" s="277">
        <v>0</v>
      </c>
      <c r="E21" s="277">
        <v>0</v>
      </c>
      <c r="F21" s="277">
        <v>0</v>
      </c>
      <c r="G21" s="277">
        <v>0</v>
      </c>
      <c r="H21" s="277">
        <v>0</v>
      </c>
      <c r="I21" s="277">
        <v>0</v>
      </c>
      <c r="J21" s="277">
        <v>0</v>
      </c>
      <c r="K21" s="277">
        <v>0</v>
      </c>
      <c r="L21" s="277">
        <v>0</v>
      </c>
      <c r="M21" s="277">
        <v>0</v>
      </c>
      <c r="N21" s="87" t="s">
        <v>169</v>
      </c>
    </row>
    <row r="22" spans="1:14" s="59" customFormat="1" ht="18" customHeight="1" thickTop="1" thickBot="1">
      <c r="A22" s="88" t="s">
        <v>467</v>
      </c>
      <c r="B22" s="46">
        <v>20</v>
      </c>
      <c r="C22" s="46">
        <v>0</v>
      </c>
      <c r="D22" s="276">
        <v>41</v>
      </c>
      <c r="E22" s="276">
        <v>4</v>
      </c>
      <c r="F22" s="276">
        <v>37</v>
      </c>
      <c r="G22" s="276">
        <v>4</v>
      </c>
      <c r="H22" s="276">
        <v>25</v>
      </c>
      <c r="I22" s="276">
        <v>3</v>
      </c>
      <c r="J22" s="276">
        <v>27</v>
      </c>
      <c r="K22" s="276">
        <v>2</v>
      </c>
      <c r="L22" s="276">
        <v>24</v>
      </c>
      <c r="M22" s="276">
        <v>3</v>
      </c>
      <c r="N22" s="89" t="s">
        <v>170</v>
      </c>
    </row>
    <row r="23" spans="1:14" s="59" customFormat="1" ht="18" customHeight="1" thickTop="1" thickBot="1">
      <c r="A23" s="86" t="s">
        <v>466</v>
      </c>
      <c r="B23" s="40">
        <v>29</v>
      </c>
      <c r="C23" s="40">
        <v>3</v>
      </c>
      <c r="D23" s="277">
        <v>36</v>
      </c>
      <c r="E23" s="277">
        <v>6</v>
      </c>
      <c r="F23" s="277">
        <v>44</v>
      </c>
      <c r="G23" s="277">
        <v>2</v>
      </c>
      <c r="H23" s="277">
        <v>15</v>
      </c>
      <c r="I23" s="277">
        <v>6</v>
      </c>
      <c r="J23" s="277">
        <v>51</v>
      </c>
      <c r="K23" s="277">
        <v>7</v>
      </c>
      <c r="L23" s="277">
        <v>23</v>
      </c>
      <c r="M23" s="277">
        <v>5</v>
      </c>
      <c r="N23" s="87" t="s">
        <v>171</v>
      </c>
    </row>
    <row r="24" spans="1:14" s="59" customFormat="1" ht="18" customHeight="1" thickTop="1" thickBot="1">
      <c r="A24" s="88" t="s">
        <v>747</v>
      </c>
      <c r="B24" s="46">
        <v>0</v>
      </c>
      <c r="C24" s="46">
        <v>0</v>
      </c>
      <c r="D24" s="276">
        <v>10</v>
      </c>
      <c r="E24" s="276">
        <v>3</v>
      </c>
      <c r="F24" s="276">
        <v>6</v>
      </c>
      <c r="G24" s="276">
        <v>2</v>
      </c>
      <c r="H24" s="276">
        <v>10</v>
      </c>
      <c r="I24" s="276">
        <v>3</v>
      </c>
      <c r="J24" s="276">
        <v>0</v>
      </c>
      <c r="K24" s="276">
        <v>0</v>
      </c>
      <c r="L24" s="276">
        <v>0</v>
      </c>
      <c r="M24" s="276">
        <v>0</v>
      </c>
      <c r="N24" s="89" t="s">
        <v>1055</v>
      </c>
    </row>
    <row r="25" spans="1:14" s="59" customFormat="1" ht="18" customHeight="1" thickTop="1" thickBot="1">
      <c r="A25" s="86" t="s">
        <v>748</v>
      </c>
      <c r="B25" s="40">
        <v>0</v>
      </c>
      <c r="C25" s="40">
        <v>0</v>
      </c>
      <c r="D25" s="277">
        <v>18</v>
      </c>
      <c r="E25" s="277">
        <v>9</v>
      </c>
      <c r="F25" s="277">
        <v>12</v>
      </c>
      <c r="G25" s="277">
        <v>9</v>
      </c>
      <c r="H25" s="277">
        <v>14</v>
      </c>
      <c r="I25" s="277">
        <v>7</v>
      </c>
      <c r="J25" s="277">
        <v>0</v>
      </c>
      <c r="K25" s="277">
        <v>5</v>
      </c>
      <c r="L25" s="277">
        <v>0</v>
      </c>
      <c r="M25" s="277">
        <v>9</v>
      </c>
      <c r="N25" s="87" t="s">
        <v>772</v>
      </c>
    </row>
    <row r="26" spans="1:14" s="59" customFormat="1" ht="18" customHeight="1" thickTop="1" thickBot="1">
      <c r="A26" s="94" t="s">
        <v>770</v>
      </c>
      <c r="B26" s="54"/>
      <c r="C26" s="54"/>
      <c r="D26" s="289">
        <v>2</v>
      </c>
      <c r="E26" s="289">
        <v>7</v>
      </c>
      <c r="F26" s="289">
        <v>2</v>
      </c>
      <c r="G26" s="289">
        <v>19</v>
      </c>
      <c r="H26" s="289">
        <v>1</v>
      </c>
      <c r="I26" s="289">
        <v>17</v>
      </c>
      <c r="J26" s="289">
        <v>0</v>
      </c>
      <c r="K26" s="289">
        <v>0</v>
      </c>
      <c r="L26" s="289">
        <v>2</v>
      </c>
      <c r="M26" s="289">
        <v>10</v>
      </c>
      <c r="N26" s="95" t="s">
        <v>771</v>
      </c>
    </row>
    <row r="27" spans="1:14" s="59" customFormat="1" ht="18" customHeight="1" thickTop="1" thickBot="1">
      <c r="A27" s="262" t="s">
        <v>773</v>
      </c>
      <c r="B27" s="263"/>
      <c r="C27" s="263"/>
      <c r="D27" s="290">
        <v>0</v>
      </c>
      <c r="E27" s="290">
        <v>0</v>
      </c>
      <c r="F27" s="290">
        <v>0</v>
      </c>
      <c r="G27" s="290">
        <v>0</v>
      </c>
      <c r="H27" s="290">
        <v>0</v>
      </c>
      <c r="I27" s="290">
        <v>0</v>
      </c>
      <c r="J27" s="290">
        <v>3</v>
      </c>
      <c r="K27" s="290">
        <v>7</v>
      </c>
      <c r="L27" s="290">
        <v>1</v>
      </c>
      <c r="M27" s="290">
        <v>6</v>
      </c>
      <c r="N27" s="264" t="s">
        <v>774</v>
      </c>
    </row>
    <row r="28" spans="1:14" s="59" customFormat="1" ht="18" customHeight="1" thickTop="1" thickBot="1">
      <c r="A28" s="94" t="s">
        <v>775</v>
      </c>
      <c r="B28" s="54"/>
      <c r="C28" s="54"/>
      <c r="D28" s="289">
        <v>0</v>
      </c>
      <c r="E28" s="289">
        <v>0</v>
      </c>
      <c r="F28" s="289">
        <v>0</v>
      </c>
      <c r="G28" s="289">
        <v>0</v>
      </c>
      <c r="H28" s="289">
        <v>8</v>
      </c>
      <c r="I28" s="289">
        <v>6</v>
      </c>
      <c r="J28" s="289">
        <v>6</v>
      </c>
      <c r="K28" s="289">
        <v>11</v>
      </c>
      <c r="L28" s="289">
        <v>0</v>
      </c>
      <c r="M28" s="289">
        <v>0</v>
      </c>
      <c r="N28" s="95" t="s">
        <v>776</v>
      </c>
    </row>
    <row r="29" spans="1:14" s="59" customFormat="1" ht="18" customHeight="1" thickTop="1">
      <c r="A29" s="262" t="s">
        <v>777</v>
      </c>
      <c r="B29" s="263"/>
      <c r="C29" s="263"/>
      <c r="D29" s="290">
        <v>0</v>
      </c>
      <c r="E29" s="290">
        <v>0</v>
      </c>
      <c r="F29" s="290">
        <v>0</v>
      </c>
      <c r="G29" s="290">
        <v>0</v>
      </c>
      <c r="H29" s="290">
        <v>0</v>
      </c>
      <c r="I29" s="290">
        <v>0</v>
      </c>
      <c r="J29" s="290">
        <v>1</v>
      </c>
      <c r="K29" s="290">
        <v>4</v>
      </c>
      <c r="L29" s="290">
        <v>3</v>
      </c>
      <c r="M29" s="290">
        <v>4</v>
      </c>
      <c r="N29" s="264" t="s">
        <v>778</v>
      </c>
    </row>
    <row r="30" spans="1:14" s="59" customFormat="1" ht="25.5" customHeight="1">
      <c r="A30" s="260" t="s">
        <v>42</v>
      </c>
      <c r="B30" s="517">
        <f>SUM(B10:B25)</f>
        <v>382</v>
      </c>
      <c r="C30" s="517">
        <f>SUM(C10:C25)</f>
        <v>87</v>
      </c>
      <c r="D30" s="518">
        <f t="shared" ref="D30:K30" si="0">SUM(D10:D29)</f>
        <v>107</v>
      </c>
      <c r="E30" s="518">
        <f t="shared" si="0"/>
        <v>29</v>
      </c>
      <c r="F30" s="518">
        <f t="shared" si="0"/>
        <v>103</v>
      </c>
      <c r="G30" s="518">
        <f t="shared" si="0"/>
        <v>36</v>
      </c>
      <c r="H30" s="518">
        <f t="shared" si="0"/>
        <v>73</v>
      </c>
      <c r="I30" s="518">
        <f t="shared" si="0"/>
        <v>42</v>
      </c>
      <c r="J30" s="518">
        <f t="shared" si="0"/>
        <v>88</v>
      </c>
      <c r="K30" s="518">
        <f t="shared" si="0"/>
        <v>36</v>
      </c>
      <c r="L30" s="518">
        <f t="shared" ref="L30:M30" si="1">SUM(L10:L29)</f>
        <v>53</v>
      </c>
      <c r="M30" s="518">
        <f t="shared" si="1"/>
        <v>37</v>
      </c>
      <c r="N30" s="261" t="s">
        <v>43</v>
      </c>
    </row>
    <row r="31" spans="1:14" s="59" customFormat="1" ht="23.25" customHeight="1" thickBot="1">
      <c r="A31" s="204" t="s">
        <v>254</v>
      </c>
      <c r="B31" s="96"/>
      <c r="C31" s="96"/>
      <c r="D31" s="291"/>
      <c r="E31" s="291"/>
      <c r="F31" s="291"/>
      <c r="G31" s="291"/>
      <c r="H31" s="291"/>
      <c r="I31" s="291"/>
      <c r="J31" s="291"/>
      <c r="K31" s="291"/>
      <c r="L31" s="291"/>
      <c r="M31" s="291"/>
      <c r="N31" s="205" t="s">
        <v>905</v>
      </c>
    </row>
    <row r="32" spans="1:14" s="59" customFormat="1" ht="18" customHeight="1" thickTop="1" thickBot="1">
      <c r="A32" s="86" t="s">
        <v>465</v>
      </c>
      <c r="B32" s="40">
        <v>15</v>
      </c>
      <c r="C32" s="40">
        <v>5</v>
      </c>
      <c r="D32" s="277">
        <v>42</v>
      </c>
      <c r="E32" s="277">
        <v>9</v>
      </c>
      <c r="F32" s="277">
        <v>46</v>
      </c>
      <c r="G32" s="277">
        <v>7</v>
      </c>
      <c r="H32" s="277">
        <v>47</v>
      </c>
      <c r="I32" s="277">
        <v>5</v>
      </c>
      <c r="J32" s="277">
        <v>43</v>
      </c>
      <c r="K32" s="277">
        <v>10</v>
      </c>
      <c r="L32" s="277">
        <v>52</v>
      </c>
      <c r="M32" s="277">
        <v>13</v>
      </c>
      <c r="N32" s="87" t="s">
        <v>464</v>
      </c>
    </row>
    <row r="33" spans="1:14" s="59" customFormat="1" ht="18" customHeight="1" thickTop="1" thickBot="1">
      <c r="A33" s="88" t="s">
        <v>463</v>
      </c>
      <c r="B33" s="46">
        <v>41</v>
      </c>
      <c r="C33" s="46">
        <v>2</v>
      </c>
      <c r="D33" s="276">
        <v>12</v>
      </c>
      <c r="E33" s="276">
        <v>1</v>
      </c>
      <c r="F33" s="276">
        <v>10</v>
      </c>
      <c r="G33" s="276">
        <v>1</v>
      </c>
      <c r="H33" s="276">
        <v>21</v>
      </c>
      <c r="I33" s="276">
        <v>9</v>
      </c>
      <c r="J33" s="276">
        <v>53</v>
      </c>
      <c r="K33" s="276">
        <v>19</v>
      </c>
      <c r="L33" s="276">
        <v>107</v>
      </c>
      <c r="M33" s="276">
        <v>16</v>
      </c>
      <c r="N33" s="89" t="s">
        <v>462</v>
      </c>
    </row>
    <row r="34" spans="1:14" s="59" customFormat="1" ht="18" customHeight="1" thickTop="1" thickBot="1">
      <c r="A34" s="684" t="s">
        <v>461</v>
      </c>
      <c r="B34" s="53">
        <v>4</v>
      </c>
      <c r="C34" s="53">
        <v>8</v>
      </c>
      <c r="D34" s="279">
        <v>4</v>
      </c>
      <c r="E34" s="279">
        <v>3</v>
      </c>
      <c r="F34" s="279">
        <v>8</v>
      </c>
      <c r="G34" s="279">
        <v>5</v>
      </c>
      <c r="H34" s="279">
        <v>34</v>
      </c>
      <c r="I34" s="279">
        <v>2</v>
      </c>
      <c r="J34" s="279">
        <v>44</v>
      </c>
      <c r="K34" s="279">
        <v>9</v>
      </c>
      <c r="L34" s="279">
        <v>32</v>
      </c>
      <c r="M34" s="279">
        <v>9</v>
      </c>
      <c r="N34" s="685" t="s">
        <v>460</v>
      </c>
    </row>
    <row r="35" spans="1:14" s="59" customFormat="1" ht="18" customHeight="1" thickTop="1" thickBot="1">
      <c r="A35" s="88" t="s">
        <v>459</v>
      </c>
      <c r="B35" s="46">
        <v>77</v>
      </c>
      <c r="C35" s="46">
        <v>4</v>
      </c>
      <c r="D35" s="276">
        <v>33</v>
      </c>
      <c r="E35" s="276">
        <v>1</v>
      </c>
      <c r="F35" s="276">
        <v>27</v>
      </c>
      <c r="G35" s="276">
        <v>3</v>
      </c>
      <c r="H35" s="276">
        <v>35</v>
      </c>
      <c r="I35" s="276">
        <v>5</v>
      </c>
      <c r="J35" s="276">
        <v>26</v>
      </c>
      <c r="K35" s="276">
        <v>3</v>
      </c>
      <c r="L35" s="276">
        <v>20</v>
      </c>
      <c r="M35" s="276">
        <v>1</v>
      </c>
      <c r="N35" s="89" t="s">
        <v>458</v>
      </c>
    </row>
    <row r="36" spans="1:14" s="59" customFormat="1" ht="18" customHeight="1" thickTop="1" thickBot="1">
      <c r="A36" s="86" t="s">
        <v>457</v>
      </c>
      <c r="B36" s="40">
        <v>41</v>
      </c>
      <c r="C36" s="40">
        <v>10</v>
      </c>
      <c r="D36" s="277">
        <v>0</v>
      </c>
      <c r="E36" s="277">
        <v>0</v>
      </c>
      <c r="F36" s="277">
        <v>0</v>
      </c>
      <c r="G36" s="277">
        <v>0</v>
      </c>
      <c r="H36" s="277">
        <v>0</v>
      </c>
      <c r="I36" s="277">
        <v>0</v>
      </c>
      <c r="J36" s="277">
        <v>0</v>
      </c>
      <c r="K36" s="277">
        <v>0</v>
      </c>
      <c r="L36" s="277">
        <v>0</v>
      </c>
      <c r="M36" s="277">
        <v>0</v>
      </c>
      <c r="N36" s="87" t="s">
        <v>456</v>
      </c>
    </row>
    <row r="37" spans="1:14" s="59" customFormat="1" ht="18" customHeight="1" thickTop="1" thickBot="1">
      <c r="A37" s="88" t="s">
        <v>455</v>
      </c>
      <c r="B37" s="46">
        <v>0</v>
      </c>
      <c r="C37" s="46">
        <v>6</v>
      </c>
      <c r="D37" s="276">
        <v>52</v>
      </c>
      <c r="E37" s="276">
        <v>19</v>
      </c>
      <c r="F37" s="276">
        <v>51</v>
      </c>
      <c r="G37" s="276">
        <v>12</v>
      </c>
      <c r="H37" s="276">
        <v>29</v>
      </c>
      <c r="I37" s="276">
        <v>14</v>
      </c>
      <c r="J37" s="276">
        <v>17</v>
      </c>
      <c r="K37" s="276">
        <v>14</v>
      </c>
      <c r="L37" s="276">
        <v>31</v>
      </c>
      <c r="M37" s="276">
        <v>24</v>
      </c>
      <c r="N37" s="89" t="s">
        <v>454</v>
      </c>
    </row>
    <row r="38" spans="1:14" s="59" customFormat="1" ht="18" customHeight="1" thickTop="1" thickBot="1">
      <c r="A38" s="86" t="s">
        <v>806</v>
      </c>
      <c r="B38" s="40">
        <v>2</v>
      </c>
      <c r="C38" s="40">
        <v>0</v>
      </c>
      <c r="D38" s="277">
        <v>0</v>
      </c>
      <c r="E38" s="277">
        <v>0</v>
      </c>
      <c r="F38" s="277">
        <v>0</v>
      </c>
      <c r="G38" s="277">
        <v>0</v>
      </c>
      <c r="H38" s="277">
        <v>0</v>
      </c>
      <c r="I38" s="277">
        <v>0</v>
      </c>
      <c r="J38" s="277">
        <v>20</v>
      </c>
      <c r="K38" s="277">
        <v>5</v>
      </c>
      <c r="L38" s="277">
        <v>23</v>
      </c>
      <c r="M38" s="277">
        <v>7</v>
      </c>
      <c r="N38" s="87" t="s">
        <v>807</v>
      </c>
    </row>
    <row r="39" spans="1:14" s="59" customFormat="1" ht="18" customHeight="1" thickTop="1" thickBot="1">
      <c r="A39" s="88" t="s">
        <v>453</v>
      </c>
      <c r="B39" s="46">
        <v>0</v>
      </c>
      <c r="C39" s="46">
        <v>0</v>
      </c>
      <c r="D39" s="276">
        <v>97</v>
      </c>
      <c r="E39" s="276">
        <v>25</v>
      </c>
      <c r="F39" s="276">
        <v>93</v>
      </c>
      <c r="G39" s="276">
        <v>28</v>
      </c>
      <c r="H39" s="276">
        <v>47</v>
      </c>
      <c r="I39" s="276">
        <v>12</v>
      </c>
      <c r="J39" s="276">
        <v>12</v>
      </c>
      <c r="K39" s="276">
        <v>10</v>
      </c>
      <c r="L39" s="276">
        <v>12</v>
      </c>
      <c r="M39" s="276">
        <v>8</v>
      </c>
      <c r="N39" s="89" t="s">
        <v>214</v>
      </c>
    </row>
    <row r="40" spans="1:14" s="59" customFormat="1" ht="18" customHeight="1" thickTop="1" thickBot="1">
      <c r="A40" s="86" t="s">
        <v>452</v>
      </c>
      <c r="B40" s="40">
        <v>0</v>
      </c>
      <c r="C40" s="40">
        <v>0</v>
      </c>
      <c r="D40" s="277">
        <v>159</v>
      </c>
      <c r="E40" s="277">
        <v>22</v>
      </c>
      <c r="F40" s="277">
        <v>121</v>
      </c>
      <c r="G40" s="277">
        <v>25</v>
      </c>
      <c r="H40" s="277">
        <v>79</v>
      </c>
      <c r="I40" s="277">
        <v>13</v>
      </c>
      <c r="J40" s="277">
        <v>13</v>
      </c>
      <c r="K40" s="277">
        <v>3</v>
      </c>
      <c r="L40" s="277">
        <v>3</v>
      </c>
      <c r="M40" s="277">
        <v>0</v>
      </c>
      <c r="N40" s="87" t="s">
        <v>1056</v>
      </c>
    </row>
    <row r="41" spans="1:14" s="59" customFormat="1" ht="18" customHeight="1" thickTop="1" thickBot="1">
      <c r="A41" s="88" t="s">
        <v>451</v>
      </c>
      <c r="B41" s="46">
        <v>1</v>
      </c>
      <c r="C41" s="46">
        <v>6</v>
      </c>
      <c r="D41" s="276">
        <v>19</v>
      </c>
      <c r="E41" s="276">
        <v>6</v>
      </c>
      <c r="F41" s="276">
        <v>4</v>
      </c>
      <c r="G41" s="276">
        <v>4</v>
      </c>
      <c r="H41" s="276">
        <v>1</v>
      </c>
      <c r="I41" s="276">
        <v>3</v>
      </c>
      <c r="J41" s="276">
        <v>0</v>
      </c>
      <c r="K41" s="276">
        <v>6</v>
      </c>
      <c r="L41" s="276">
        <v>0</v>
      </c>
      <c r="M41" s="276">
        <v>2</v>
      </c>
      <c r="N41" s="89" t="s">
        <v>450</v>
      </c>
    </row>
    <row r="42" spans="1:14" s="59" customFormat="1" ht="18" customHeight="1" thickTop="1" thickBot="1">
      <c r="A42" s="86" t="s">
        <v>449</v>
      </c>
      <c r="B42" s="40">
        <v>16</v>
      </c>
      <c r="C42" s="40">
        <v>12</v>
      </c>
      <c r="D42" s="277">
        <v>0</v>
      </c>
      <c r="E42" s="277">
        <v>0</v>
      </c>
      <c r="F42" s="277">
        <v>0</v>
      </c>
      <c r="G42" s="277">
        <v>0</v>
      </c>
      <c r="H42" s="277">
        <v>0</v>
      </c>
      <c r="I42" s="277">
        <v>0</v>
      </c>
      <c r="J42" s="277">
        <v>0</v>
      </c>
      <c r="K42" s="277">
        <v>0</v>
      </c>
      <c r="L42" s="277">
        <v>0</v>
      </c>
      <c r="M42" s="277">
        <v>0</v>
      </c>
      <c r="N42" s="87" t="s">
        <v>448</v>
      </c>
    </row>
    <row r="43" spans="1:14" s="59" customFormat="1" ht="18" customHeight="1" thickTop="1" thickBot="1">
      <c r="A43" s="88" t="s">
        <v>447</v>
      </c>
      <c r="B43" s="46">
        <v>20</v>
      </c>
      <c r="C43" s="46">
        <v>39</v>
      </c>
      <c r="D43" s="276">
        <v>14</v>
      </c>
      <c r="E43" s="276">
        <v>1</v>
      </c>
      <c r="F43" s="276">
        <v>6</v>
      </c>
      <c r="G43" s="276">
        <v>1</v>
      </c>
      <c r="H43" s="276">
        <v>13</v>
      </c>
      <c r="I43" s="276">
        <v>5</v>
      </c>
      <c r="J43" s="276">
        <v>9</v>
      </c>
      <c r="K43" s="276">
        <v>4</v>
      </c>
      <c r="L43" s="276">
        <v>0</v>
      </c>
      <c r="M43" s="276">
        <v>2</v>
      </c>
      <c r="N43" s="89" t="s">
        <v>446</v>
      </c>
    </row>
    <row r="44" spans="1:14" s="59" customFormat="1" ht="18" customHeight="1" thickTop="1" thickBot="1">
      <c r="A44" s="86" t="s">
        <v>445</v>
      </c>
      <c r="B44" s="40">
        <v>7</v>
      </c>
      <c r="C44" s="40">
        <v>4</v>
      </c>
      <c r="D44" s="277">
        <v>4</v>
      </c>
      <c r="E44" s="277">
        <v>0</v>
      </c>
      <c r="F44" s="277">
        <v>7</v>
      </c>
      <c r="G44" s="277">
        <v>5</v>
      </c>
      <c r="H44" s="277">
        <v>8</v>
      </c>
      <c r="I44" s="277">
        <v>2</v>
      </c>
      <c r="J44" s="277">
        <v>0</v>
      </c>
      <c r="K44" s="277">
        <v>1</v>
      </c>
      <c r="L44" s="277">
        <v>0</v>
      </c>
      <c r="M44" s="277">
        <v>0</v>
      </c>
      <c r="N44" s="87" t="s">
        <v>444</v>
      </c>
    </row>
    <row r="45" spans="1:14" s="59" customFormat="1" ht="18" customHeight="1" thickTop="1" thickBot="1">
      <c r="A45" s="88" t="s">
        <v>443</v>
      </c>
      <c r="B45" s="46">
        <v>8</v>
      </c>
      <c r="C45" s="46">
        <v>1</v>
      </c>
      <c r="D45" s="276">
        <v>0</v>
      </c>
      <c r="E45" s="276">
        <v>0</v>
      </c>
      <c r="F45" s="276">
        <v>0</v>
      </c>
      <c r="G45" s="276">
        <v>0</v>
      </c>
      <c r="H45" s="276">
        <v>0</v>
      </c>
      <c r="I45" s="276">
        <v>0</v>
      </c>
      <c r="J45" s="276">
        <v>0</v>
      </c>
      <c r="K45" s="276">
        <v>0</v>
      </c>
      <c r="L45" s="276">
        <v>0</v>
      </c>
      <c r="M45" s="276">
        <v>0</v>
      </c>
      <c r="N45" s="89" t="s">
        <v>442</v>
      </c>
    </row>
    <row r="46" spans="1:14" s="59" customFormat="1" ht="18" customHeight="1" thickTop="1" thickBot="1">
      <c r="A46" s="86" t="s">
        <v>441</v>
      </c>
      <c r="B46" s="40">
        <v>22</v>
      </c>
      <c r="C46" s="40">
        <v>3</v>
      </c>
      <c r="D46" s="277">
        <v>19</v>
      </c>
      <c r="E46" s="277">
        <v>10</v>
      </c>
      <c r="F46" s="277">
        <v>9</v>
      </c>
      <c r="G46" s="277">
        <v>1</v>
      </c>
      <c r="H46" s="277">
        <v>17</v>
      </c>
      <c r="I46" s="277">
        <v>7</v>
      </c>
      <c r="J46" s="277">
        <v>8</v>
      </c>
      <c r="K46" s="277">
        <v>1</v>
      </c>
      <c r="L46" s="277">
        <v>4</v>
      </c>
      <c r="M46" s="277">
        <v>4</v>
      </c>
      <c r="N46" s="87" t="s">
        <v>440</v>
      </c>
    </row>
    <row r="47" spans="1:14" s="59" customFormat="1" ht="18" customHeight="1" thickTop="1" thickBot="1">
      <c r="A47" s="88" t="s">
        <v>439</v>
      </c>
      <c r="B47" s="46">
        <v>13</v>
      </c>
      <c r="C47" s="46">
        <v>6</v>
      </c>
      <c r="D47" s="276">
        <v>4</v>
      </c>
      <c r="E47" s="276">
        <v>13</v>
      </c>
      <c r="F47" s="276">
        <v>14</v>
      </c>
      <c r="G47" s="276">
        <v>31</v>
      </c>
      <c r="H47" s="276">
        <v>4</v>
      </c>
      <c r="I47" s="276">
        <v>9</v>
      </c>
      <c r="J47" s="276">
        <v>5</v>
      </c>
      <c r="K47" s="276">
        <v>19</v>
      </c>
      <c r="L47" s="276">
        <v>3</v>
      </c>
      <c r="M47" s="276">
        <v>20</v>
      </c>
      <c r="N47" s="89" t="s">
        <v>438</v>
      </c>
    </row>
    <row r="48" spans="1:14" s="59" customFormat="1" ht="18" customHeight="1" thickTop="1" thickBot="1">
      <c r="A48" s="86" t="s">
        <v>437</v>
      </c>
      <c r="B48" s="40">
        <v>2</v>
      </c>
      <c r="C48" s="40">
        <v>1</v>
      </c>
      <c r="D48" s="277">
        <v>5</v>
      </c>
      <c r="E48" s="277">
        <v>1</v>
      </c>
      <c r="F48" s="277">
        <v>7</v>
      </c>
      <c r="G48" s="277">
        <v>2</v>
      </c>
      <c r="H48" s="277">
        <v>2</v>
      </c>
      <c r="I48" s="277">
        <v>0</v>
      </c>
      <c r="J48" s="277">
        <v>0</v>
      </c>
      <c r="K48" s="277">
        <v>0</v>
      </c>
      <c r="L48" s="277">
        <v>0</v>
      </c>
      <c r="M48" s="277">
        <v>0</v>
      </c>
      <c r="N48" s="87" t="s">
        <v>268</v>
      </c>
    </row>
    <row r="49" spans="1:14" s="59" customFormat="1" ht="18" customHeight="1" thickTop="1" thickBot="1">
      <c r="A49" s="88" t="s">
        <v>265</v>
      </c>
      <c r="B49" s="46">
        <v>6</v>
      </c>
      <c r="C49" s="46">
        <v>2</v>
      </c>
      <c r="D49" s="276">
        <v>4</v>
      </c>
      <c r="E49" s="276">
        <v>1</v>
      </c>
      <c r="F49" s="276">
        <v>3</v>
      </c>
      <c r="G49" s="276">
        <v>0</v>
      </c>
      <c r="H49" s="276">
        <v>2</v>
      </c>
      <c r="I49" s="276">
        <v>0</v>
      </c>
      <c r="J49" s="276">
        <v>0</v>
      </c>
      <c r="K49" s="276">
        <v>0</v>
      </c>
      <c r="L49" s="276">
        <v>0</v>
      </c>
      <c r="M49" s="276">
        <v>0</v>
      </c>
      <c r="N49" s="89" t="s">
        <v>269</v>
      </c>
    </row>
    <row r="50" spans="1:14" s="59" customFormat="1" ht="18" customHeight="1" thickTop="1" thickBot="1">
      <c r="A50" s="86" t="s">
        <v>266</v>
      </c>
      <c r="B50" s="40">
        <v>0</v>
      </c>
      <c r="C50" s="40">
        <v>0</v>
      </c>
      <c r="D50" s="277">
        <v>12</v>
      </c>
      <c r="E50" s="277">
        <v>13</v>
      </c>
      <c r="F50" s="277">
        <v>12</v>
      </c>
      <c r="G50" s="277">
        <v>5</v>
      </c>
      <c r="H50" s="277">
        <v>8</v>
      </c>
      <c r="I50" s="277">
        <v>4</v>
      </c>
      <c r="J50" s="277">
        <v>4</v>
      </c>
      <c r="K50" s="277">
        <v>11</v>
      </c>
      <c r="L50" s="277">
        <v>5</v>
      </c>
      <c r="M50" s="277">
        <v>7</v>
      </c>
      <c r="N50" s="87" t="s">
        <v>436</v>
      </c>
    </row>
    <row r="51" spans="1:14" s="59" customFormat="1" ht="18" customHeight="1" thickTop="1">
      <c r="A51" s="94" t="s">
        <v>267</v>
      </c>
      <c r="B51" s="54">
        <v>0</v>
      </c>
      <c r="C51" s="54">
        <v>0</v>
      </c>
      <c r="D51" s="289">
        <v>27</v>
      </c>
      <c r="E51" s="289">
        <v>18</v>
      </c>
      <c r="F51" s="289">
        <v>12</v>
      </c>
      <c r="G51" s="289">
        <v>9</v>
      </c>
      <c r="H51" s="289">
        <v>11</v>
      </c>
      <c r="I51" s="289">
        <v>5</v>
      </c>
      <c r="J51" s="289">
        <v>8</v>
      </c>
      <c r="K51" s="289">
        <v>5</v>
      </c>
      <c r="L51" s="289">
        <v>0</v>
      </c>
      <c r="M51" s="289">
        <v>3</v>
      </c>
      <c r="N51" s="95" t="s">
        <v>699</v>
      </c>
    </row>
    <row r="52" spans="1:14" s="59" customFormat="1" ht="25.5" customHeight="1">
      <c r="A52" s="97" t="s">
        <v>42</v>
      </c>
      <c r="B52" s="519">
        <f>SUM(B41:B51)</f>
        <v>95</v>
      </c>
      <c r="C52" s="519">
        <f>SUM(C41:C51)</f>
        <v>74</v>
      </c>
      <c r="D52" s="520">
        <f t="shared" ref="D52:K52" si="2">SUM(D32:D51)</f>
        <v>507</v>
      </c>
      <c r="E52" s="520">
        <f t="shared" si="2"/>
        <v>143</v>
      </c>
      <c r="F52" s="520">
        <f t="shared" si="2"/>
        <v>430</v>
      </c>
      <c r="G52" s="520">
        <f t="shared" si="2"/>
        <v>139</v>
      </c>
      <c r="H52" s="520">
        <f t="shared" si="2"/>
        <v>358</v>
      </c>
      <c r="I52" s="520">
        <f t="shared" si="2"/>
        <v>95</v>
      </c>
      <c r="J52" s="520">
        <f t="shared" si="2"/>
        <v>262</v>
      </c>
      <c r="K52" s="520">
        <f t="shared" si="2"/>
        <v>120</v>
      </c>
      <c r="L52" s="520">
        <f t="shared" ref="L52:M52" si="3">SUM(L32:L51)</f>
        <v>292</v>
      </c>
      <c r="M52" s="520">
        <f t="shared" si="3"/>
        <v>116</v>
      </c>
      <c r="N52" s="98" t="s">
        <v>43</v>
      </c>
    </row>
    <row r="53" spans="1:14" s="59" customFormat="1" ht="23.25" customHeight="1" thickBot="1">
      <c r="A53" s="204" t="s">
        <v>435</v>
      </c>
      <c r="B53" s="96"/>
      <c r="C53" s="96"/>
      <c r="D53" s="291"/>
      <c r="E53" s="291"/>
      <c r="F53" s="291"/>
      <c r="G53" s="291"/>
      <c r="H53" s="291"/>
      <c r="I53" s="291"/>
      <c r="J53" s="291"/>
      <c r="K53" s="291"/>
      <c r="L53" s="291"/>
      <c r="M53" s="291"/>
      <c r="N53" s="205" t="s">
        <v>172</v>
      </c>
    </row>
    <row r="54" spans="1:14" s="59" customFormat="1" ht="18" customHeight="1" thickTop="1" thickBot="1">
      <c r="A54" s="86" t="s">
        <v>434</v>
      </c>
      <c r="B54" s="40">
        <v>24</v>
      </c>
      <c r="C54" s="40">
        <v>6</v>
      </c>
      <c r="D54" s="277">
        <v>21</v>
      </c>
      <c r="E54" s="277">
        <v>7</v>
      </c>
      <c r="F54" s="277">
        <v>14</v>
      </c>
      <c r="G54" s="277">
        <v>9</v>
      </c>
      <c r="H54" s="277">
        <v>17</v>
      </c>
      <c r="I54" s="277">
        <v>9</v>
      </c>
      <c r="J54" s="277">
        <v>36</v>
      </c>
      <c r="K54" s="277">
        <v>12</v>
      </c>
      <c r="L54" s="277">
        <v>44</v>
      </c>
      <c r="M54" s="277">
        <v>25</v>
      </c>
      <c r="N54" s="87" t="s">
        <v>212</v>
      </c>
    </row>
    <row r="55" spans="1:14" s="59" customFormat="1" ht="18" customHeight="1" thickTop="1" thickBot="1">
      <c r="A55" s="88" t="s">
        <v>210</v>
      </c>
      <c r="B55" s="46">
        <v>26</v>
      </c>
      <c r="C55" s="46">
        <v>1</v>
      </c>
      <c r="D55" s="276">
        <v>31</v>
      </c>
      <c r="E55" s="276">
        <v>1</v>
      </c>
      <c r="F55" s="276">
        <v>31</v>
      </c>
      <c r="G55" s="276">
        <v>6</v>
      </c>
      <c r="H55" s="276">
        <v>16</v>
      </c>
      <c r="I55" s="276">
        <v>10</v>
      </c>
      <c r="J55" s="276">
        <v>40</v>
      </c>
      <c r="K55" s="276">
        <v>12</v>
      </c>
      <c r="L55" s="276">
        <v>32</v>
      </c>
      <c r="M55" s="276">
        <v>12</v>
      </c>
      <c r="N55" s="89" t="s">
        <v>211</v>
      </c>
    </row>
    <row r="56" spans="1:14" s="59" customFormat="1" ht="18" customHeight="1" thickTop="1">
      <c r="A56" s="90" t="s">
        <v>291</v>
      </c>
      <c r="B56" s="45"/>
      <c r="C56" s="45"/>
      <c r="D56" s="278">
        <v>1</v>
      </c>
      <c r="E56" s="278">
        <v>0</v>
      </c>
      <c r="F56" s="278">
        <v>0</v>
      </c>
      <c r="G56" s="278">
        <v>0</v>
      </c>
      <c r="H56" s="278">
        <v>0</v>
      </c>
      <c r="I56" s="278">
        <v>0</v>
      </c>
      <c r="J56" s="278">
        <v>0</v>
      </c>
      <c r="K56" s="278">
        <v>0</v>
      </c>
      <c r="L56" s="278">
        <v>1</v>
      </c>
      <c r="M56" s="278">
        <v>0</v>
      </c>
      <c r="N56" s="91" t="s">
        <v>293</v>
      </c>
    </row>
    <row r="57" spans="1:14" s="59" customFormat="1" ht="25.5" customHeight="1">
      <c r="A57" s="92" t="s">
        <v>42</v>
      </c>
      <c r="B57" s="521"/>
      <c r="C57" s="521"/>
      <c r="D57" s="522">
        <f t="shared" ref="D57:K57" si="4">SUM(D54:D56)</f>
        <v>53</v>
      </c>
      <c r="E57" s="522">
        <f t="shared" si="4"/>
        <v>8</v>
      </c>
      <c r="F57" s="522">
        <f t="shared" si="4"/>
        <v>45</v>
      </c>
      <c r="G57" s="522">
        <f t="shared" si="4"/>
        <v>15</v>
      </c>
      <c r="H57" s="522">
        <f t="shared" si="4"/>
        <v>33</v>
      </c>
      <c r="I57" s="522">
        <f t="shared" si="4"/>
        <v>19</v>
      </c>
      <c r="J57" s="522">
        <f t="shared" si="4"/>
        <v>76</v>
      </c>
      <c r="K57" s="522">
        <f t="shared" si="4"/>
        <v>24</v>
      </c>
      <c r="L57" s="522">
        <f t="shared" ref="L57:M57" si="5">SUM(L54:L56)</f>
        <v>77</v>
      </c>
      <c r="M57" s="522">
        <f t="shared" si="5"/>
        <v>37</v>
      </c>
      <c r="N57" s="93" t="s">
        <v>10</v>
      </c>
    </row>
    <row r="58" spans="1:14" s="59" customFormat="1" ht="19.5" customHeight="1" thickBot="1">
      <c r="A58" s="39" t="s">
        <v>255</v>
      </c>
      <c r="B58" s="209"/>
      <c r="C58" s="209"/>
      <c r="D58" s="292"/>
      <c r="E58" s="292"/>
      <c r="F58" s="292"/>
      <c r="G58" s="292"/>
      <c r="H58" s="292"/>
      <c r="I58" s="292"/>
      <c r="J58" s="292"/>
      <c r="K58" s="292"/>
      <c r="L58" s="292"/>
      <c r="M58" s="292"/>
      <c r="N58" s="210" t="s">
        <v>270</v>
      </c>
    </row>
    <row r="59" spans="1:14" s="59" customFormat="1" ht="17.25" customHeight="1" thickTop="1" thickBot="1">
      <c r="A59" s="88" t="s">
        <v>433</v>
      </c>
      <c r="B59" s="46">
        <v>11</v>
      </c>
      <c r="C59" s="46">
        <v>5</v>
      </c>
      <c r="D59" s="276">
        <v>17</v>
      </c>
      <c r="E59" s="276">
        <v>0</v>
      </c>
      <c r="F59" s="276">
        <v>0</v>
      </c>
      <c r="G59" s="276">
        <v>0</v>
      </c>
      <c r="H59" s="276">
        <v>6</v>
      </c>
      <c r="I59" s="276">
        <v>0</v>
      </c>
      <c r="J59" s="276">
        <v>7</v>
      </c>
      <c r="K59" s="276">
        <v>3</v>
      </c>
      <c r="L59" s="276">
        <v>32</v>
      </c>
      <c r="M59" s="276">
        <v>5</v>
      </c>
      <c r="N59" s="89" t="s">
        <v>288</v>
      </c>
    </row>
    <row r="60" spans="1:14" s="59" customFormat="1" ht="17.25" customHeight="1" thickTop="1" thickBot="1">
      <c r="A60" s="86" t="s">
        <v>432</v>
      </c>
      <c r="B60" s="40">
        <v>11</v>
      </c>
      <c r="C60" s="40">
        <v>5</v>
      </c>
      <c r="D60" s="277">
        <v>0</v>
      </c>
      <c r="E60" s="277">
        <v>0</v>
      </c>
      <c r="F60" s="277">
        <v>0</v>
      </c>
      <c r="G60" s="277">
        <v>0</v>
      </c>
      <c r="H60" s="277">
        <v>0</v>
      </c>
      <c r="I60" s="277">
        <v>0</v>
      </c>
      <c r="J60" s="277">
        <v>0</v>
      </c>
      <c r="K60" s="277">
        <v>0</v>
      </c>
      <c r="L60" s="277">
        <v>0</v>
      </c>
      <c r="M60" s="277">
        <v>0</v>
      </c>
      <c r="N60" s="87" t="s">
        <v>289</v>
      </c>
    </row>
    <row r="61" spans="1:14" s="59" customFormat="1" ht="17.25" customHeight="1" thickTop="1">
      <c r="A61" s="94" t="s">
        <v>290</v>
      </c>
      <c r="B61" s="54"/>
      <c r="C61" s="54"/>
      <c r="D61" s="289">
        <v>83</v>
      </c>
      <c r="E61" s="289">
        <v>19</v>
      </c>
      <c r="F61" s="289">
        <v>78</v>
      </c>
      <c r="G61" s="289">
        <v>9</v>
      </c>
      <c r="H61" s="289">
        <v>43</v>
      </c>
      <c r="I61" s="289">
        <v>5</v>
      </c>
      <c r="J61" s="289">
        <v>7</v>
      </c>
      <c r="K61" s="289">
        <v>1</v>
      </c>
      <c r="L61" s="289">
        <v>1</v>
      </c>
      <c r="M61" s="289">
        <v>0</v>
      </c>
      <c r="N61" s="95" t="s">
        <v>292</v>
      </c>
    </row>
    <row r="62" spans="1:14" s="59" customFormat="1" ht="24" customHeight="1">
      <c r="A62" s="97" t="s">
        <v>42</v>
      </c>
      <c r="B62" s="519">
        <f>SUM(B54:B60)</f>
        <v>72</v>
      </c>
      <c r="C62" s="519">
        <f>SUM(C54:C60)</f>
        <v>17</v>
      </c>
      <c r="D62" s="520">
        <f t="shared" ref="D62:K62" si="6">SUM(D59:D61)</f>
        <v>100</v>
      </c>
      <c r="E62" s="520">
        <f t="shared" si="6"/>
        <v>19</v>
      </c>
      <c r="F62" s="520">
        <f t="shared" si="6"/>
        <v>78</v>
      </c>
      <c r="G62" s="520">
        <f t="shared" si="6"/>
        <v>9</v>
      </c>
      <c r="H62" s="520">
        <f t="shared" si="6"/>
        <v>49</v>
      </c>
      <c r="I62" s="520">
        <f t="shared" si="6"/>
        <v>5</v>
      </c>
      <c r="J62" s="520">
        <f t="shared" si="6"/>
        <v>14</v>
      </c>
      <c r="K62" s="520">
        <f t="shared" si="6"/>
        <v>4</v>
      </c>
      <c r="L62" s="520">
        <f t="shared" ref="L62:M62" si="7">SUM(L59:L61)</f>
        <v>33</v>
      </c>
      <c r="M62" s="520">
        <f t="shared" si="7"/>
        <v>5</v>
      </c>
      <c r="N62" s="98" t="s">
        <v>43</v>
      </c>
    </row>
    <row r="63" spans="1:14" s="59" customFormat="1" ht="19.5" customHeight="1" thickBot="1">
      <c r="A63" s="204" t="s">
        <v>431</v>
      </c>
      <c r="B63" s="96"/>
      <c r="C63" s="96"/>
      <c r="D63" s="291"/>
      <c r="E63" s="291"/>
      <c r="F63" s="291"/>
      <c r="G63" s="291"/>
      <c r="H63" s="291"/>
      <c r="I63" s="291"/>
      <c r="J63" s="291"/>
      <c r="K63" s="291"/>
      <c r="L63" s="291"/>
      <c r="M63" s="291"/>
      <c r="N63" s="205" t="s">
        <v>173</v>
      </c>
    </row>
    <row r="64" spans="1:14" s="59" customFormat="1" ht="17.25" customHeight="1" thickTop="1" thickBot="1">
      <c r="A64" s="658" t="s">
        <v>430</v>
      </c>
      <c r="B64" s="40">
        <v>11</v>
      </c>
      <c r="C64" s="40">
        <v>0</v>
      </c>
      <c r="D64" s="277">
        <v>5</v>
      </c>
      <c r="E64" s="277">
        <v>2</v>
      </c>
      <c r="F64" s="277">
        <v>2</v>
      </c>
      <c r="G64" s="277">
        <v>6</v>
      </c>
      <c r="H64" s="277">
        <v>8</v>
      </c>
      <c r="I64" s="277">
        <v>4</v>
      </c>
      <c r="J64" s="277">
        <v>7</v>
      </c>
      <c r="K64" s="277">
        <v>5</v>
      </c>
      <c r="L64" s="277">
        <v>5</v>
      </c>
      <c r="M64" s="277">
        <v>13</v>
      </c>
      <c r="N64" s="660" t="s">
        <v>429</v>
      </c>
    </row>
    <row r="65" spans="1:14" s="59" customFormat="1" ht="17.25" customHeight="1" thickTop="1" thickBot="1">
      <c r="A65" s="659" t="s">
        <v>428</v>
      </c>
      <c r="B65" s="46">
        <v>3</v>
      </c>
      <c r="C65" s="46">
        <v>3</v>
      </c>
      <c r="D65" s="276">
        <v>0</v>
      </c>
      <c r="E65" s="276">
        <v>6</v>
      </c>
      <c r="F65" s="276">
        <v>2</v>
      </c>
      <c r="G65" s="276">
        <v>12</v>
      </c>
      <c r="H65" s="276">
        <v>3</v>
      </c>
      <c r="I65" s="276">
        <v>6</v>
      </c>
      <c r="J65" s="276">
        <v>3</v>
      </c>
      <c r="K65" s="276">
        <v>10</v>
      </c>
      <c r="L65" s="276">
        <v>5</v>
      </c>
      <c r="M65" s="276">
        <v>10</v>
      </c>
      <c r="N65" s="661" t="s">
        <v>427</v>
      </c>
    </row>
    <row r="66" spans="1:14" s="59" customFormat="1" ht="17.25" customHeight="1" thickTop="1" thickBot="1">
      <c r="A66" s="658" t="s">
        <v>426</v>
      </c>
      <c r="B66" s="40">
        <v>13</v>
      </c>
      <c r="C66" s="40">
        <v>1</v>
      </c>
      <c r="D66" s="277">
        <v>0</v>
      </c>
      <c r="E66" s="277">
        <v>11</v>
      </c>
      <c r="F66" s="277">
        <v>2</v>
      </c>
      <c r="G66" s="277">
        <v>10</v>
      </c>
      <c r="H66" s="277">
        <v>8</v>
      </c>
      <c r="I66" s="277">
        <v>10</v>
      </c>
      <c r="J66" s="277">
        <v>10</v>
      </c>
      <c r="K66" s="277">
        <v>9</v>
      </c>
      <c r="L66" s="277">
        <v>1</v>
      </c>
      <c r="M66" s="277">
        <v>21</v>
      </c>
      <c r="N66" s="660" t="s">
        <v>425</v>
      </c>
    </row>
    <row r="67" spans="1:14" s="59" customFormat="1" ht="17.25" customHeight="1" thickTop="1" thickBot="1">
      <c r="A67" s="659" t="s">
        <v>749</v>
      </c>
      <c r="B67" s="46">
        <v>6</v>
      </c>
      <c r="C67" s="46">
        <v>1</v>
      </c>
      <c r="D67" s="276">
        <v>0</v>
      </c>
      <c r="E67" s="276">
        <v>0</v>
      </c>
      <c r="F67" s="276">
        <v>0</v>
      </c>
      <c r="G67" s="276">
        <v>0</v>
      </c>
      <c r="H67" s="276">
        <v>0</v>
      </c>
      <c r="I67" s="276">
        <v>0</v>
      </c>
      <c r="J67" s="276">
        <v>4</v>
      </c>
      <c r="K67" s="276">
        <v>9</v>
      </c>
      <c r="L67" s="276">
        <v>6</v>
      </c>
      <c r="M67" s="276">
        <v>8</v>
      </c>
      <c r="N67" s="661" t="s">
        <v>971</v>
      </c>
    </row>
    <row r="68" spans="1:14" s="59" customFormat="1" ht="17.25" customHeight="1" thickTop="1" thickBot="1">
      <c r="A68" s="658" t="s">
        <v>967</v>
      </c>
      <c r="B68" s="40"/>
      <c r="C68" s="40"/>
      <c r="D68" s="277">
        <v>14</v>
      </c>
      <c r="E68" s="277">
        <v>4</v>
      </c>
      <c r="F68" s="277">
        <v>15</v>
      </c>
      <c r="G68" s="277">
        <v>0</v>
      </c>
      <c r="H68" s="277">
        <v>21</v>
      </c>
      <c r="I68" s="277">
        <v>5</v>
      </c>
      <c r="J68" s="277">
        <v>13</v>
      </c>
      <c r="K68" s="277">
        <v>7</v>
      </c>
      <c r="L68" s="277">
        <v>12</v>
      </c>
      <c r="M68" s="277">
        <v>14</v>
      </c>
      <c r="N68" s="660" t="s">
        <v>972</v>
      </c>
    </row>
    <row r="69" spans="1:14" s="59" customFormat="1" ht="17.25" customHeight="1" thickTop="1" thickBot="1">
      <c r="A69" s="659" t="s">
        <v>968</v>
      </c>
      <c r="B69" s="46"/>
      <c r="C69" s="46"/>
      <c r="D69" s="276">
        <v>63</v>
      </c>
      <c r="E69" s="276">
        <v>52</v>
      </c>
      <c r="F69" s="276">
        <v>41</v>
      </c>
      <c r="G69" s="276">
        <v>43</v>
      </c>
      <c r="H69" s="276">
        <v>49</v>
      </c>
      <c r="I69" s="276">
        <v>34</v>
      </c>
      <c r="J69" s="276">
        <v>25</v>
      </c>
      <c r="K69" s="276">
        <v>16</v>
      </c>
      <c r="L69" s="276">
        <v>8</v>
      </c>
      <c r="M69" s="276">
        <v>14</v>
      </c>
      <c r="N69" s="661" t="s">
        <v>973</v>
      </c>
    </row>
    <row r="70" spans="1:14" s="59" customFormat="1" ht="17.25" customHeight="1" thickTop="1" thickBot="1">
      <c r="A70" s="658" t="s">
        <v>969</v>
      </c>
      <c r="B70" s="40"/>
      <c r="C70" s="40"/>
      <c r="D70" s="277">
        <v>0</v>
      </c>
      <c r="E70" s="277">
        <v>0</v>
      </c>
      <c r="F70" s="277">
        <v>0</v>
      </c>
      <c r="G70" s="277">
        <v>0</v>
      </c>
      <c r="H70" s="277">
        <v>0</v>
      </c>
      <c r="I70" s="277">
        <v>0</v>
      </c>
      <c r="J70" s="277">
        <v>13</v>
      </c>
      <c r="K70" s="277">
        <v>7</v>
      </c>
      <c r="L70" s="277">
        <v>18</v>
      </c>
      <c r="M70" s="277">
        <v>7</v>
      </c>
      <c r="N70" s="660" t="s">
        <v>974</v>
      </c>
    </row>
    <row r="71" spans="1:14" s="59" customFormat="1" ht="17.25" customHeight="1" thickTop="1">
      <c r="A71" s="662" t="s">
        <v>970</v>
      </c>
      <c r="B71" s="54"/>
      <c r="C71" s="54"/>
      <c r="D71" s="289">
        <v>6</v>
      </c>
      <c r="E71" s="289">
        <v>0</v>
      </c>
      <c r="F71" s="289">
        <v>21</v>
      </c>
      <c r="G71" s="289">
        <v>0</v>
      </c>
      <c r="H71" s="289">
        <v>10</v>
      </c>
      <c r="I71" s="289">
        <v>0</v>
      </c>
      <c r="J71" s="289">
        <v>11</v>
      </c>
      <c r="K71" s="289">
        <v>8</v>
      </c>
      <c r="L71" s="289">
        <v>13</v>
      </c>
      <c r="M71" s="289">
        <v>11</v>
      </c>
      <c r="N71" s="663" t="s">
        <v>975</v>
      </c>
    </row>
    <row r="72" spans="1:14" s="59" customFormat="1" ht="19.5" customHeight="1">
      <c r="A72" s="97" t="s">
        <v>42</v>
      </c>
      <c r="B72" s="519">
        <f>SUM(B64:B67)</f>
        <v>33</v>
      </c>
      <c r="C72" s="519">
        <f>SUM(C64:C67)</f>
        <v>5</v>
      </c>
      <c r="D72" s="520">
        <f t="shared" ref="D72:I72" si="8">SUM(D64:D71)</f>
        <v>88</v>
      </c>
      <c r="E72" s="520">
        <f t="shared" si="8"/>
        <v>75</v>
      </c>
      <c r="F72" s="520">
        <f t="shared" si="8"/>
        <v>83</v>
      </c>
      <c r="G72" s="520">
        <f t="shared" si="8"/>
        <v>71</v>
      </c>
      <c r="H72" s="520">
        <f t="shared" si="8"/>
        <v>99</v>
      </c>
      <c r="I72" s="520">
        <f t="shared" si="8"/>
        <v>59</v>
      </c>
      <c r="J72" s="520">
        <f>SUM(J64:J71)</f>
        <v>86</v>
      </c>
      <c r="K72" s="520">
        <f>SUM(K64:K71)</f>
        <v>71</v>
      </c>
      <c r="L72" s="520">
        <f>SUM(L64:L71)</f>
        <v>68</v>
      </c>
      <c r="M72" s="520">
        <f>SUM(M64:M71)</f>
        <v>98</v>
      </c>
      <c r="N72" s="98" t="s">
        <v>43</v>
      </c>
    </row>
    <row r="73" spans="1:14" s="59" customFormat="1" ht="18.75" customHeight="1" thickBot="1">
      <c r="A73" s="204" t="s">
        <v>424</v>
      </c>
      <c r="B73" s="96"/>
      <c r="C73" s="96"/>
      <c r="D73" s="291"/>
      <c r="E73" s="291"/>
      <c r="F73" s="291"/>
      <c r="G73" s="291"/>
      <c r="H73" s="291"/>
      <c r="I73" s="291"/>
      <c r="J73" s="291"/>
      <c r="K73" s="291"/>
      <c r="L73" s="291"/>
      <c r="M73" s="291"/>
      <c r="N73" s="205" t="s">
        <v>174</v>
      </c>
    </row>
    <row r="74" spans="1:14" s="59" customFormat="1" ht="16.5" customHeight="1" thickTop="1" thickBot="1">
      <c r="A74" s="86" t="s">
        <v>423</v>
      </c>
      <c r="B74" s="40">
        <v>39</v>
      </c>
      <c r="C74" s="40">
        <v>3</v>
      </c>
      <c r="D74" s="277">
        <v>40</v>
      </c>
      <c r="E74" s="277">
        <v>22</v>
      </c>
      <c r="F74" s="277">
        <v>38</v>
      </c>
      <c r="G74" s="277">
        <v>15</v>
      </c>
      <c r="H74" s="277">
        <v>26</v>
      </c>
      <c r="I74" s="277">
        <v>18</v>
      </c>
      <c r="J74" s="277">
        <v>34</v>
      </c>
      <c r="K74" s="277">
        <v>18</v>
      </c>
      <c r="L74" s="277">
        <v>31</v>
      </c>
      <c r="M74" s="277">
        <v>25</v>
      </c>
      <c r="N74" s="87" t="s">
        <v>422</v>
      </c>
    </row>
    <row r="75" spans="1:14" s="59" customFormat="1" ht="16.5" customHeight="1" thickTop="1" thickBot="1">
      <c r="A75" s="88" t="s">
        <v>421</v>
      </c>
      <c r="B75" s="46">
        <v>67</v>
      </c>
      <c r="C75" s="46">
        <v>2</v>
      </c>
      <c r="D75" s="276">
        <v>43</v>
      </c>
      <c r="E75" s="276">
        <v>0</v>
      </c>
      <c r="F75" s="276">
        <v>8</v>
      </c>
      <c r="G75" s="276">
        <v>3</v>
      </c>
      <c r="H75" s="276">
        <v>6</v>
      </c>
      <c r="I75" s="276">
        <v>6</v>
      </c>
      <c r="J75" s="276">
        <v>13</v>
      </c>
      <c r="K75" s="276">
        <v>11</v>
      </c>
      <c r="L75" s="276">
        <v>35</v>
      </c>
      <c r="M75" s="276">
        <v>17</v>
      </c>
      <c r="N75" s="89" t="s">
        <v>420</v>
      </c>
    </row>
    <row r="76" spans="1:14" s="59" customFormat="1" ht="16.5" customHeight="1" thickTop="1" thickBot="1">
      <c r="A76" s="86" t="s">
        <v>419</v>
      </c>
      <c r="B76" s="40">
        <v>19</v>
      </c>
      <c r="C76" s="40">
        <v>0</v>
      </c>
      <c r="D76" s="277">
        <v>51</v>
      </c>
      <c r="E76" s="277">
        <v>10</v>
      </c>
      <c r="F76" s="277">
        <v>22</v>
      </c>
      <c r="G76" s="277">
        <v>5</v>
      </c>
      <c r="H76" s="277">
        <v>9</v>
      </c>
      <c r="I76" s="277">
        <v>1</v>
      </c>
      <c r="J76" s="277">
        <v>1</v>
      </c>
      <c r="K76" s="277">
        <v>0</v>
      </c>
      <c r="L76" s="277">
        <v>0</v>
      </c>
      <c r="M76" s="277">
        <v>0</v>
      </c>
      <c r="N76" s="87" t="s">
        <v>418</v>
      </c>
    </row>
    <row r="77" spans="1:14" s="59" customFormat="1" ht="16.5" customHeight="1" thickTop="1" thickBot="1">
      <c r="A77" s="88" t="s">
        <v>417</v>
      </c>
      <c r="B77" s="46">
        <v>2</v>
      </c>
      <c r="C77" s="46">
        <v>1</v>
      </c>
      <c r="D77" s="276">
        <v>13</v>
      </c>
      <c r="E77" s="276">
        <v>1</v>
      </c>
      <c r="F77" s="276">
        <v>2</v>
      </c>
      <c r="G77" s="276">
        <v>1</v>
      </c>
      <c r="H77" s="276">
        <v>1</v>
      </c>
      <c r="I77" s="276">
        <v>0</v>
      </c>
      <c r="J77" s="276">
        <v>12</v>
      </c>
      <c r="K77" s="276">
        <v>1</v>
      </c>
      <c r="L77" s="276">
        <v>14</v>
      </c>
      <c r="M77" s="276">
        <v>9</v>
      </c>
      <c r="N77" s="89" t="s">
        <v>416</v>
      </c>
    </row>
    <row r="78" spans="1:14" s="59" customFormat="1" ht="16.5" customHeight="1" thickTop="1" thickBot="1">
      <c r="A78" s="86" t="s">
        <v>415</v>
      </c>
      <c r="B78" s="40">
        <v>0</v>
      </c>
      <c r="C78" s="40">
        <v>0</v>
      </c>
      <c r="D78" s="277">
        <v>0</v>
      </c>
      <c r="E78" s="277">
        <v>0</v>
      </c>
      <c r="F78" s="277">
        <v>0</v>
      </c>
      <c r="G78" s="277">
        <v>0</v>
      </c>
      <c r="H78" s="277">
        <v>0</v>
      </c>
      <c r="I78" s="277">
        <v>0</v>
      </c>
      <c r="J78" s="277">
        <v>0</v>
      </c>
      <c r="K78" s="277">
        <v>0</v>
      </c>
      <c r="L78" s="277">
        <v>0</v>
      </c>
      <c r="M78" s="277">
        <v>0</v>
      </c>
      <c r="N78" s="87" t="s">
        <v>414</v>
      </c>
    </row>
    <row r="79" spans="1:14" s="59" customFormat="1" ht="16.5" customHeight="1" thickTop="1" thickBot="1">
      <c r="A79" s="88" t="s">
        <v>413</v>
      </c>
      <c r="B79" s="46"/>
      <c r="C79" s="46"/>
      <c r="D79" s="276">
        <v>12</v>
      </c>
      <c r="E79" s="276">
        <v>9</v>
      </c>
      <c r="F79" s="276">
        <v>13</v>
      </c>
      <c r="G79" s="276">
        <v>5</v>
      </c>
      <c r="H79" s="276">
        <v>8</v>
      </c>
      <c r="I79" s="276">
        <v>7</v>
      </c>
      <c r="J79" s="276">
        <v>36</v>
      </c>
      <c r="K79" s="276">
        <v>26</v>
      </c>
      <c r="L79" s="276">
        <v>64</v>
      </c>
      <c r="M79" s="276">
        <v>36</v>
      </c>
      <c r="N79" s="89" t="s">
        <v>700</v>
      </c>
    </row>
    <row r="80" spans="1:14" s="59" customFormat="1" ht="16.5" customHeight="1" thickTop="1">
      <c r="A80" s="90" t="s">
        <v>412</v>
      </c>
      <c r="B80" s="45"/>
      <c r="C80" s="45"/>
      <c r="D80" s="278">
        <v>11</v>
      </c>
      <c r="E80" s="278">
        <v>3</v>
      </c>
      <c r="F80" s="278">
        <v>10</v>
      </c>
      <c r="G80" s="278">
        <v>14</v>
      </c>
      <c r="H80" s="278">
        <v>9</v>
      </c>
      <c r="I80" s="278">
        <v>10</v>
      </c>
      <c r="J80" s="278">
        <v>15</v>
      </c>
      <c r="K80" s="278">
        <v>17</v>
      </c>
      <c r="L80" s="278">
        <v>10</v>
      </c>
      <c r="M80" s="278">
        <v>26</v>
      </c>
      <c r="N80" s="91" t="s">
        <v>701</v>
      </c>
    </row>
    <row r="81" spans="1:14" s="59" customFormat="1" ht="21" customHeight="1">
      <c r="A81" s="92" t="s">
        <v>42</v>
      </c>
      <c r="B81" s="521">
        <f>SUM(B74:B78)</f>
        <v>127</v>
      </c>
      <c r="C81" s="521">
        <f>SUM(C74:C78)</f>
        <v>6</v>
      </c>
      <c r="D81" s="522">
        <f t="shared" ref="D81:K81" si="9">SUM(D74:D80)</f>
        <v>170</v>
      </c>
      <c r="E81" s="522">
        <f t="shared" si="9"/>
        <v>45</v>
      </c>
      <c r="F81" s="522">
        <f t="shared" si="9"/>
        <v>93</v>
      </c>
      <c r="G81" s="522">
        <f t="shared" si="9"/>
        <v>43</v>
      </c>
      <c r="H81" s="522">
        <f t="shared" si="9"/>
        <v>59</v>
      </c>
      <c r="I81" s="522">
        <f t="shared" si="9"/>
        <v>42</v>
      </c>
      <c r="J81" s="522">
        <f t="shared" si="9"/>
        <v>111</v>
      </c>
      <c r="K81" s="522">
        <f t="shared" si="9"/>
        <v>73</v>
      </c>
      <c r="L81" s="522">
        <f t="shared" ref="L81:M81" si="10">SUM(L74:L80)</f>
        <v>154</v>
      </c>
      <c r="M81" s="522">
        <f t="shared" si="10"/>
        <v>113</v>
      </c>
      <c r="N81" s="93" t="s">
        <v>43</v>
      </c>
    </row>
    <row r="82" spans="1:14" s="59" customFormat="1" ht="17.25" customHeight="1">
      <c r="A82" s="206" t="s">
        <v>909</v>
      </c>
      <c r="B82" s="207">
        <v>95</v>
      </c>
      <c r="C82" s="207">
        <v>0</v>
      </c>
      <c r="D82" s="293">
        <v>0</v>
      </c>
      <c r="E82" s="293">
        <v>0</v>
      </c>
      <c r="F82" s="293">
        <v>0</v>
      </c>
      <c r="G82" s="293">
        <v>0</v>
      </c>
      <c r="H82" s="293">
        <v>0</v>
      </c>
      <c r="I82" s="293">
        <v>0</v>
      </c>
      <c r="J82" s="293">
        <v>0</v>
      </c>
      <c r="K82" s="293">
        <v>0</v>
      </c>
      <c r="L82" s="293">
        <v>3</v>
      </c>
      <c r="M82" s="293">
        <v>15</v>
      </c>
      <c r="N82" s="208" t="s">
        <v>910</v>
      </c>
    </row>
    <row r="83" spans="1:14" s="59" customFormat="1" ht="21" customHeight="1">
      <c r="A83" s="92" t="s">
        <v>20</v>
      </c>
      <c r="B83" s="521" t="e">
        <f>SUM(B82+B81+B72+B62+B52+#REF!+B30)</f>
        <v>#REF!</v>
      </c>
      <c r="C83" s="521" t="e">
        <f>SUM(C82+C81+C72+C62+C52+#REF!+C30)</f>
        <v>#REF!</v>
      </c>
      <c r="D83" s="522">
        <f t="shared" ref="D83:K83" si="11">D81+D72+D82+D62+D57+D52+D30</f>
        <v>1025</v>
      </c>
      <c r="E83" s="522">
        <f t="shared" si="11"/>
        <v>319</v>
      </c>
      <c r="F83" s="522">
        <f t="shared" si="11"/>
        <v>832</v>
      </c>
      <c r="G83" s="522">
        <f t="shared" si="11"/>
        <v>313</v>
      </c>
      <c r="H83" s="522">
        <f t="shared" si="11"/>
        <v>671</v>
      </c>
      <c r="I83" s="522">
        <f t="shared" si="11"/>
        <v>262</v>
      </c>
      <c r="J83" s="522">
        <f t="shared" si="11"/>
        <v>637</v>
      </c>
      <c r="K83" s="522">
        <f t="shared" si="11"/>
        <v>328</v>
      </c>
      <c r="L83" s="522">
        <f t="shared" ref="L83:M83" si="12">L81+L72+L82+L62+L57+L52+L30</f>
        <v>680</v>
      </c>
      <c r="M83" s="522">
        <f t="shared" si="12"/>
        <v>421</v>
      </c>
      <c r="N83" s="93" t="s">
        <v>176</v>
      </c>
    </row>
    <row r="84" spans="1:14">
      <c r="A84" s="902"/>
      <c r="B84" s="902"/>
      <c r="C84" s="902"/>
      <c r="D84" s="902"/>
      <c r="E84" s="902"/>
      <c r="F84" s="902"/>
      <c r="G84" s="902"/>
      <c r="H84" s="902"/>
      <c r="I84" s="902"/>
      <c r="J84" s="902"/>
      <c r="K84" s="902"/>
      <c r="L84" s="902"/>
      <c r="M84" s="902"/>
      <c r="N84" s="902"/>
    </row>
    <row r="89" spans="1:14" ht="21" customHeight="1">
      <c r="A89" s="21"/>
      <c r="B89" s="465" t="s">
        <v>236</v>
      </c>
      <c r="C89" s="465" t="s">
        <v>237</v>
      </c>
      <c r="D89" s="465" t="s">
        <v>236</v>
      </c>
      <c r="E89" s="465" t="s">
        <v>237</v>
      </c>
      <c r="F89" s="353"/>
      <c r="G89" s="353"/>
      <c r="H89" s="353"/>
      <c r="I89" s="353"/>
      <c r="J89" s="353"/>
      <c r="L89" s="127"/>
      <c r="M89" s="127"/>
      <c r="N89" s="127"/>
    </row>
    <row r="90" spans="1:14" ht="25.5">
      <c r="A90" s="506" t="s">
        <v>307</v>
      </c>
      <c r="B90" s="153">
        <v>292</v>
      </c>
      <c r="C90" s="153">
        <v>116</v>
      </c>
      <c r="D90" s="427">
        <f>L52</f>
        <v>292</v>
      </c>
      <c r="E90" s="427">
        <f>M52</f>
        <v>116</v>
      </c>
    </row>
    <row r="91" spans="1:14" ht="25.5">
      <c r="A91" s="506" t="s">
        <v>310</v>
      </c>
      <c r="B91" s="153">
        <v>154</v>
      </c>
      <c r="C91" s="153">
        <v>113</v>
      </c>
      <c r="D91" s="427">
        <f>L81</f>
        <v>154</v>
      </c>
      <c r="E91" s="427">
        <f>M81</f>
        <v>113</v>
      </c>
    </row>
    <row r="92" spans="1:14" ht="25.5">
      <c r="A92" s="506" t="s">
        <v>309</v>
      </c>
      <c r="B92" s="153">
        <v>68</v>
      </c>
      <c r="C92" s="153">
        <v>98</v>
      </c>
      <c r="D92" s="427">
        <f>L72</f>
        <v>68</v>
      </c>
      <c r="E92" s="427">
        <f>M72</f>
        <v>98</v>
      </c>
    </row>
    <row r="93" spans="1:14" ht="25.5">
      <c r="A93" s="506" t="s">
        <v>308</v>
      </c>
      <c r="B93" s="153">
        <v>77</v>
      </c>
      <c r="C93" s="153">
        <v>37</v>
      </c>
      <c r="D93" s="427">
        <f>L57</f>
        <v>77</v>
      </c>
      <c r="E93" s="427">
        <f>M57</f>
        <v>37</v>
      </c>
    </row>
    <row r="94" spans="1:14" ht="25.5">
      <c r="A94" s="506" t="s">
        <v>306</v>
      </c>
      <c r="B94" s="153">
        <v>53</v>
      </c>
      <c r="C94" s="153">
        <v>37</v>
      </c>
      <c r="D94" s="427">
        <f>L30</f>
        <v>53</v>
      </c>
      <c r="E94" s="427">
        <f>M30</f>
        <v>37</v>
      </c>
    </row>
    <row r="95" spans="1:14" ht="25.5">
      <c r="A95" s="506" t="s">
        <v>311</v>
      </c>
      <c r="B95" s="153">
        <v>33</v>
      </c>
      <c r="C95" s="153">
        <v>5</v>
      </c>
      <c r="D95" s="427">
        <f>L62</f>
        <v>33</v>
      </c>
      <c r="E95" s="427">
        <f>M62</f>
        <v>5</v>
      </c>
    </row>
    <row r="96" spans="1:14" ht="25.5">
      <c r="A96" s="506" t="s">
        <v>911</v>
      </c>
      <c r="D96" s="427">
        <f>L82</f>
        <v>3</v>
      </c>
      <c r="E96" s="427">
        <f>M82</f>
        <v>15</v>
      </c>
    </row>
    <row r="97" spans="1:5" ht="12.75">
      <c r="A97" s="506"/>
      <c r="D97" s="427"/>
      <c r="E97" s="427"/>
    </row>
    <row r="98" spans="1:5" ht="12.75">
      <c r="A98" s="506"/>
      <c r="B98" s="153">
        <v>677</v>
      </c>
      <c r="C98" s="153">
        <v>406</v>
      </c>
    </row>
    <row r="99" spans="1:5" ht="12.75">
      <c r="A99" s="506"/>
    </row>
    <row r="100" spans="1:5" ht="12.75">
      <c r="A100" s="506" t="s">
        <v>312</v>
      </c>
    </row>
    <row r="101" spans="1:5" ht="12.75">
      <c r="A101" s="506" t="s">
        <v>313</v>
      </c>
    </row>
    <row r="102" spans="1:5" ht="25.5">
      <c r="A102" s="506" t="s">
        <v>314</v>
      </c>
    </row>
    <row r="103" spans="1:5" ht="25.5">
      <c r="A103" s="506" t="s">
        <v>315</v>
      </c>
    </row>
    <row r="104" spans="1:5" ht="12.75">
      <c r="A104" s="506"/>
    </row>
  </sheetData>
  <mergeCells count="13">
    <mergeCell ref="A84:N84"/>
    <mergeCell ref="A1:N1"/>
    <mergeCell ref="H6:I6"/>
    <mergeCell ref="D6:E6"/>
    <mergeCell ref="L6:M6"/>
    <mergeCell ref="A2:N2"/>
    <mergeCell ref="N6:N8"/>
    <mergeCell ref="F6:G6"/>
    <mergeCell ref="A6:A8"/>
    <mergeCell ref="B6:C6"/>
    <mergeCell ref="A4:N4"/>
    <mergeCell ref="J6:K6"/>
    <mergeCell ref="A3:N3"/>
  </mergeCells>
  <printOptions horizontalCentered="1" verticalCentered="1"/>
  <pageMargins left="0" right="0" top="0.74803149606299213" bottom="0" header="0" footer="0"/>
  <pageSetup paperSize="9" scale="90" orientation="landscape" r:id="rId1"/>
  <headerFooter alignWithMargins="0"/>
  <rowBreaks count="3" manualBreakCount="3">
    <brk id="30" max="13" man="1"/>
    <brk id="52" max="13" man="1"/>
    <brk id="72" max="13" man="1"/>
  </rowBreaks>
  <drawing r:id="rId2"/>
</worksheet>
</file>

<file path=xl/worksheets/sheet22.xml><?xml version="1.0" encoding="utf-8"?>
<worksheet xmlns="http://schemas.openxmlformats.org/spreadsheetml/2006/main" xmlns:r="http://schemas.openxmlformats.org/officeDocument/2006/relationships">
  <sheetPr>
    <tabColor theme="3" tint="0.39997558519241921"/>
  </sheetPr>
  <dimension ref="A1:U17"/>
  <sheetViews>
    <sheetView showGridLines="0" rightToLeft="1" view="pageBreakPreview" zoomScaleNormal="100" zoomScaleSheetLayoutView="100" workbookViewId="0">
      <selection activeCell="F26" sqref="F26"/>
    </sheetView>
  </sheetViews>
  <sheetFormatPr defaultRowHeight="12.75"/>
  <cols>
    <col min="1" max="1" width="19.28515625" style="457" customWidth="1"/>
    <col min="2" max="4" width="4.7109375" style="457" hidden="1" customWidth="1"/>
    <col min="5" max="19" width="6" style="457" customWidth="1"/>
    <col min="20" max="20" width="25.42578125" style="457" customWidth="1"/>
    <col min="21" max="16384" width="9.140625" style="457"/>
  </cols>
  <sheetData>
    <row r="1" spans="1:21" s="59" customFormat="1" ht="20.100000000000001" customHeight="1">
      <c r="A1" s="715" t="s">
        <v>881</v>
      </c>
      <c r="B1" s="715"/>
      <c r="C1" s="715"/>
      <c r="D1" s="715"/>
      <c r="E1" s="715"/>
      <c r="F1" s="715"/>
      <c r="G1" s="715"/>
      <c r="H1" s="715"/>
      <c r="I1" s="715"/>
      <c r="J1" s="715"/>
      <c r="K1" s="715"/>
      <c r="L1" s="715"/>
      <c r="M1" s="715"/>
      <c r="N1" s="715"/>
      <c r="O1" s="715"/>
      <c r="P1" s="715"/>
      <c r="Q1" s="715"/>
      <c r="R1" s="715"/>
      <c r="S1" s="715"/>
      <c r="T1" s="715"/>
    </row>
    <row r="2" spans="1:21" s="60" customFormat="1" ht="20.100000000000001" customHeight="1">
      <c r="A2" s="718" t="s">
        <v>786</v>
      </c>
      <c r="B2" s="718"/>
      <c r="C2" s="718"/>
      <c r="D2" s="718"/>
      <c r="E2" s="718"/>
      <c r="F2" s="718"/>
      <c r="G2" s="718"/>
      <c r="H2" s="718"/>
      <c r="I2" s="718"/>
      <c r="J2" s="718"/>
      <c r="K2" s="718"/>
      <c r="L2" s="718"/>
      <c r="M2" s="718"/>
      <c r="N2" s="718"/>
      <c r="O2" s="718"/>
      <c r="P2" s="718"/>
      <c r="Q2" s="718"/>
      <c r="R2" s="718"/>
      <c r="S2" s="718"/>
      <c r="T2" s="718"/>
      <c r="U2" s="83"/>
    </row>
    <row r="3" spans="1:21" s="59" customFormat="1" ht="20.100000000000001" customHeight="1">
      <c r="A3" s="811" t="s">
        <v>943</v>
      </c>
      <c r="B3" s="811"/>
      <c r="C3" s="811"/>
      <c r="D3" s="811"/>
      <c r="E3" s="811"/>
      <c r="F3" s="811"/>
      <c r="G3" s="811"/>
      <c r="H3" s="811"/>
      <c r="I3" s="811"/>
      <c r="J3" s="811"/>
      <c r="K3" s="811"/>
      <c r="L3" s="811"/>
      <c r="M3" s="811"/>
      <c r="N3" s="811"/>
      <c r="O3" s="811"/>
      <c r="P3" s="811"/>
      <c r="Q3" s="811"/>
      <c r="R3" s="811"/>
      <c r="S3" s="811"/>
      <c r="T3" s="811"/>
      <c r="U3" s="82"/>
    </row>
    <row r="4" spans="1:21" s="59" customFormat="1" ht="20.100000000000001" customHeight="1">
      <c r="A4" s="709" t="s">
        <v>787</v>
      </c>
      <c r="B4" s="709"/>
      <c r="C4" s="709"/>
      <c r="D4" s="709"/>
      <c r="E4" s="709"/>
      <c r="F4" s="709"/>
      <c r="G4" s="709"/>
      <c r="H4" s="709"/>
      <c r="I4" s="709"/>
      <c r="J4" s="709"/>
      <c r="K4" s="709"/>
      <c r="L4" s="709"/>
      <c r="M4" s="709"/>
      <c r="N4" s="709"/>
      <c r="O4" s="709"/>
      <c r="P4" s="709"/>
      <c r="Q4" s="709"/>
      <c r="R4" s="709"/>
      <c r="S4" s="709"/>
      <c r="T4" s="709"/>
      <c r="U4" s="82"/>
    </row>
    <row r="5" spans="1:21" s="59" customFormat="1" ht="20.100000000000001" customHeight="1">
      <c r="A5" s="17" t="s">
        <v>1021</v>
      </c>
      <c r="B5" s="22"/>
      <c r="C5" s="22"/>
      <c r="D5" s="22"/>
      <c r="E5" s="22"/>
      <c r="F5" s="22"/>
      <c r="G5" s="22"/>
      <c r="H5" s="22"/>
      <c r="I5" s="22"/>
      <c r="J5" s="22"/>
      <c r="K5" s="22"/>
      <c r="L5" s="22"/>
      <c r="M5" s="22"/>
      <c r="N5" s="22"/>
      <c r="O5" s="22"/>
      <c r="P5" s="22"/>
      <c r="Q5" s="22"/>
      <c r="R5" s="22"/>
      <c r="S5" s="22"/>
      <c r="T5" s="50" t="s">
        <v>1022</v>
      </c>
      <c r="U5" s="82"/>
    </row>
    <row r="6" spans="1:21" s="449" customFormat="1" ht="38.25" customHeight="1" thickBot="1">
      <c r="A6" s="711" t="s">
        <v>759</v>
      </c>
      <c r="B6" s="825" t="s">
        <v>207</v>
      </c>
      <c r="C6" s="825"/>
      <c r="D6" s="825"/>
      <c r="E6" s="713" t="s">
        <v>285</v>
      </c>
      <c r="F6" s="836"/>
      <c r="G6" s="714"/>
      <c r="H6" s="713" t="s">
        <v>299</v>
      </c>
      <c r="I6" s="836"/>
      <c r="J6" s="714"/>
      <c r="K6" s="713" t="s">
        <v>694</v>
      </c>
      <c r="L6" s="836"/>
      <c r="M6" s="714"/>
      <c r="N6" s="894" t="s">
        <v>740</v>
      </c>
      <c r="O6" s="894"/>
      <c r="P6" s="894"/>
      <c r="Q6" s="894" t="s">
        <v>785</v>
      </c>
      <c r="R6" s="894"/>
      <c r="S6" s="894"/>
      <c r="T6" s="716" t="s">
        <v>760</v>
      </c>
      <c r="U6" s="511"/>
    </row>
    <row r="7" spans="1:21" s="449" customFormat="1" ht="55.5" customHeight="1" thickTop="1">
      <c r="A7" s="712"/>
      <c r="B7" s="99" t="s">
        <v>236</v>
      </c>
      <c r="C7" s="99" t="s">
        <v>237</v>
      </c>
      <c r="D7" s="99" t="s">
        <v>238</v>
      </c>
      <c r="E7" s="315" t="s">
        <v>935</v>
      </c>
      <c r="F7" s="315" t="s">
        <v>936</v>
      </c>
      <c r="G7" s="315" t="s">
        <v>904</v>
      </c>
      <c r="H7" s="315" t="s">
        <v>935</v>
      </c>
      <c r="I7" s="315" t="s">
        <v>936</v>
      </c>
      <c r="J7" s="315" t="s">
        <v>904</v>
      </c>
      <c r="K7" s="315" t="s">
        <v>935</v>
      </c>
      <c r="L7" s="315" t="s">
        <v>936</v>
      </c>
      <c r="M7" s="315" t="s">
        <v>904</v>
      </c>
      <c r="N7" s="315" t="s">
        <v>935</v>
      </c>
      <c r="O7" s="315" t="s">
        <v>936</v>
      </c>
      <c r="P7" s="315" t="s">
        <v>904</v>
      </c>
      <c r="Q7" s="315" t="s">
        <v>935</v>
      </c>
      <c r="R7" s="315" t="s">
        <v>936</v>
      </c>
      <c r="S7" s="315" t="s">
        <v>904</v>
      </c>
      <c r="T7" s="717"/>
      <c r="U7" s="511"/>
    </row>
    <row r="8" spans="1:21" s="59" customFormat="1" ht="28.5" customHeight="1" thickBot="1">
      <c r="A8" s="393" t="s">
        <v>184</v>
      </c>
      <c r="B8" s="55"/>
      <c r="C8" s="55"/>
      <c r="D8" s="512"/>
      <c r="E8" s="626">
        <v>17</v>
      </c>
      <c r="F8" s="626">
        <v>43</v>
      </c>
      <c r="G8" s="488">
        <f t="shared" ref="G8:G13" si="0">E8+F8</f>
        <v>60</v>
      </c>
      <c r="H8" s="626">
        <v>13</v>
      </c>
      <c r="I8" s="626">
        <v>38</v>
      </c>
      <c r="J8" s="488">
        <f t="shared" ref="J8:J13" si="1">H8+I8</f>
        <v>51</v>
      </c>
      <c r="K8" s="280">
        <v>12</v>
      </c>
      <c r="L8" s="280">
        <v>31</v>
      </c>
      <c r="M8" s="488">
        <f t="shared" ref="M8:M13" si="2">L8+K8</f>
        <v>43</v>
      </c>
      <c r="N8" s="280">
        <v>11</v>
      </c>
      <c r="O8" s="280">
        <v>41</v>
      </c>
      <c r="P8" s="488">
        <f t="shared" ref="P8:P13" si="3">O8+N8</f>
        <v>52</v>
      </c>
      <c r="Q8" s="280">
        <v>12</v>
      </c>
      <c r="R8" s="280">
        <v>85</v>
      </c>
      <c r="S8" s="488">
        <f t="shared" ref="S8:S13" si="4">R8+Q8</f>
        <v>97</v>
      </c>
      <c r="T8" s="35" t="s">
        <v>185</v>
      </c>
      <c r="U8" s="82"/>
    </row>
    <row r="9" spans="1:21" s="59" customFormat="1" ht="28.5" customHeight="1" thickTop="1" thickBot="1">
      <c r="A9" s="115" t="s">
        <v>260</v>
      </c>
      <c r="B9" s="31"/>
      <c r="C9" s="31"/>
      <c r="D9" s="513"/>
      <c r="E9" s="627">
        <v>53</v>
      </c>
      <c r="F9" s="627">
        <v>79</v>
      </c>
      <c r="G9" s="489">
        <f t="shared" si="0"/>
        <v>132</v>
      </c>
      <c r="H9" s="627">
        <v>51</v>
      </c>
      <c r="I9" s="627">
        <v>71</v>
      </c>
      <c r="J9" s="489">
        <f t="shared" si="1"/>
        <v>122</v>
      </c>
      <c r="K9" s="281">
        <v>47</v>
      </c>
      <c r="L9" s="281">
        <v>74</v>
      </c>
      <c r="M9" s="489">
        <f t="shared" si="2"/>
        <v>121</v>
      </c>
      <c r="N9" s="281">
        <v>47</v>
      </c>
      <c r="O9" s="281">
        <v>73</v>
      </c>
      <c r="P9" s="489">
        <f t="shared" si="3"/>
        <v>120</v>
      </c>
      <c r="Q9" s="281">
        <v>47</v>
      </c>
      <c r="R9" s="281">
        <v>71</v>
      </c>
      <c r="S9" s="489">
        <f t="shared" si="4"/>
        <v>118</v>
      </c>
      <c r="T9" s="33" t="s">
        <v>186</v>
      </c>
      <c r="U9" s="82"/>
    </row>
    <row r="10" spans="1:21" s="59" customFormat="1" ht="28.5" customHeight="1" thickTop="1" thickBot="1">
      <c r="A10" s="117" t="s">
        <v>256</v>
      </c>
      <c r="B10" s="30"/>
      <c r="C10" s="30"/>
      <c r="D10" s="514"/>
      <c r="E10" s="628">
        <v>69</v>
      </c>
      <c r="F10" s="628">
        <v>48</v>
      </c>
      <c r="G10" s="470">
        <f t="shared" si="0"/>
        <v>117</v>
      </c>
      <c r="H10" s="628">
        <v>68</v>
      </c>
      <c r="I10" s="628">
        <v>60</v>
      </c>
      <c r="J10" s="470">
        <f t="shared" si="1"/>
        <v>128</v>
      </c>
      <c r="K10" s="282">
        <v>63</v>
      </c>
      <c r="L10" s="282">
        <v>74</v>
      </c>
      <c r="M10" s="470">
        <f t="shared" si="2"/>
        <v>137</v>
      </c>
      <c r="N10" s="282">
        <v>62</v>
      </c>
      <c r="O10" s="282">
        <v>99</v>
      </c>
      <c r="P10" s="470">
        <f t="shared" si="3"/>
        <v>161</v>
      </c>
      <c r="Q10" s="282">
        <v>61</v>
      </c>
      <c r="R10" s="282">
        <v>103</v>
      </c>
      <c r="S10" s="470">
        <f t="shared" si="4"/>
        <v>164</v>
      </c>
      <c r="T10" s="29" t="s">
        <v>257</v>
      </c>
      <c r="U10" s="82"/>
    </row>
    <row r="11" spans="1:21" s="59" customFormat="1" ht="28.5" customHeight="1" thickTop="1" thickBot="1">
      <c r="A11" s="115" t="s">
        <v>258</v>
      </c>
      <c r="B11" s="31"/>
      <c r="C11" s="31"/>
      <c r="D11" s="513"/>
      <c r="E11" s="627">
        <v>37</v>
      </c>
      <c r="F11" s="627">
        <v>158</v>
      </c>
      <c r="G11" s="489">
        <f t="shared" si="0"/>
        <v>195</v>
      </c>
      <c r="H11" s="627">
        <v>36</v>
      </c>
      <c r="I11" s="627">
        <v>198</v>
      </c>
      <c r="J11" s="489">
        <f t="shared" si="1"/>
        <v>234</v>
      </c>
      <c r="K11" s="281">
        <v>36</v>
      </c>
      <c r="L11" s="281">
        <v>186</v>
      </c>
      <c r="M11" s="489">
        <f t="shared" si="2"/>
        <v>222</v>
      </c>
      <c r="N11" s="281">
        <v>34</v>
      </c>
      <c r="O11" s="281">
        <v>189</v>
      </c>
      <c r="P11" s="489">
        <f t="shared" si="3"/>
        <v>223</v>
      </c>
      <c r="Q11" s="281">
        <v>30</v>
      </c>
      <c r="R11" s="281">
        <v>193</v>
      </c>
      <c r="S11" s="489">
        <f t="shared" si="4"/>
        <v>223</v>
      </c>
      <c r="T11" s="33" t="s">
        <v>259</v>
      </c>
      <c r="U11" s="82"/>
    </row>
    <row r="12" spans="1:21" s="59" customFormat="1" ht="28.5" customHeight="1" thickTop="1" thickBot="1">
      <c r="A12" s="117" t="s">
        <v>261</v>
      </c>
      <c r="B12" s="30"/>
      <c r="C12" s="30"/>
      <c r="D12" s="514"/>
      <c r="E12" s="628">
        <v>72</v>
      </c>
      <c r="F12" s="628">
        <v>28</v>
      </c>
      <c r="G12" s="470">
        <f t="shared" si="0"/>
        <v>100</v>
      </c>
      <c r="H12" s="628">
        <v>70</v>
      </c>
      <c r="I12" s="628">
        <v>32</v>
      </c>
      <c r="J12" s="470">
        <f t="shared" si="1"/>
        <v>102</v>
      </c>
      <c r="K12" s="282">
        <v>51</v>
      </c>
      <c r="L12" s="282">
        <v>38</v>
      </c>
      <c r="M12" s="470">
        <f t="shared" si="2"/>
        <v>89</v>
      </c>
      <c r="N12" s="282">
        <v>48</v>
      </c>
      <c r="O12" s="282">
        <v>49</v>
      </c>
      <c r="P12" s="470">
        <f t="shared" si="3"/>
        <v>97</v>
      </c>
      <c r="Q12" s="282">
        <v>53</v>
      </c>
      <c r="R12" s="282">
        <v>61</v>
      </c>
      <c r="S12" s="470">
        <f t="shared" si="4"/>
        <v>114</v>
      </c>
      <c r="T12" s="29" t="s">
        <v>262</v>
      </c>
      <c r="U12" s="82"/>
    </row>
    <row r="13" spans="1:21" s="59" customFormat="1" ht="28.5" customHeight="1" thickTop="1">
      <c r="A13" s="38" t="s">
        <v>213</v>
      </c>
      <c r="B13" s="57"/>
      <c r="C13" s="57"/>
      <c r="D13" s="515"/>
      <c r="E13" s="629">
        <v>4</v>
      </c>
      <c r="F13" s="629">
        <v>0</v>
      </c>
      <c r="G13" s="472">
        <f t="shared" si="0"/>
        <v>4</v>
      </c>
      <c r="H13" s="629">
        <v>4</v>
      </c>
      <c r="I13" s="629">
        <v>0</v>
      </c>
      <c r="J13" s="472">
        <f t="shared" si="1"/>
        <v>4</v>
      </c>
      <c r="K13" s="287">
        <v>4</v>
      </c>
      <c r="L13" s="287">
        <v>0</v>
      </c>
      <c r="M13" s="472">
        <f t="shared" si="2"/>
        <v>4</v>
      </c>
      <c r="N13" s="287">
        <v>4</v>
      </c>
      <c r="O13" s="287">
        <v>0</v>
      </c>
      <c r="P13" s="472">
        <f t="shared" si="3"/>
        <v>4</v>
      </c>
      <c r="Q13" s="287">
        <v>5</v>
      </c>
      <c r="R13" s="287">
        <v>0</v>
      </c>
      <c r="S13" s="472">
        <f t="shared" si="4"/>
        <v>5</v>
      </c>
      <c r="T13" s="67" t="s">
        <v>215</v>
      </c>
      <c r="U13" s="82"/>
    </row>
    <row r="14" spans="1:21" s="59" customFormat="1" ht="33.75" customHeight="1">
      <c r="A14" s="394" t="s">
        <v>23</v>
      </c>
      <c r="B14" s="516">
        <f t="shared" ref="B14:D14" si="5">SUM(B8:B13)</f>
        <v>0</v>
      </c>
      <c r="C14" s="516">
        <f t="shared" si="5"/>
        <v>0</v>
      </c>
      <c r="D14" s="516">
        <f t="shared" si="5"/>
        <v>0</v>
      </c>
      <c r="E14" s="456">
        <f t="shared" ref="E14:P14" si="6">SUM(E8:E13)</f>
        <v>252</v>
      </c>
      <c r="F14" s="456">
        <f t="shared" si="6"/>
        <v>356</v>
      </c>
      <c r="G14" s="456">
        <f t="shared" si="6"/>
        <v>608</v>
      </c>
      <c r="H14" s="456">
        <f t="shared" si="6"/>
        <v>242</v>
      </c>
      <c r="I14" s="456">
        <f t="shared" si="6"/>
        <v>399</v>
      </c>
      <c r="J14" s="456">
        <f t="shared" si="6"/>
        <v>641</v>
      </c>
      <c r="K14" s="456">
        <f t="shared" si="6"/>
        <v>213</v>
      </c>
      <c r="L14" s="456">
        <f t="shared" si="6"/>
        <v>403</v>
      </c>
      <c r="M14" s="456">
        <f t="shared" si="6"/>
        <v>616</v>
      </c>
      <c r="N14" s="456">
        <f t="shared" si="6"/>
        <v>206</v>
      </c>
      <c r="O14" s="456">
        <f t="shared" si="6"/>
        <v>451</v>
      </c>
      <c r="P14" s="456">
        <f t="shared" si="6"/>
        <v>657</v>
      </c>
      <c r="Q14" s="456">
        <f t="shared" ref="Q14:S14" si="7">SUM(Q8:Q13)</f>
        <v>208</v>
      </c>
      <c r="R14" s="456">
        <f t="shared" si="7"/>
        <v>513</v>
      </c>
      <c r="S14" s="456">
        <f t="shared" si="7"/>
        <v>721</v>
      </c>
      <c r="T14" s="395" t="s">
        <v>43</v>
      </c>
      <c r="U14" s="82"/>
    </row>
    <row r="15" spans="1:21" ht="3.75" customHeight="1"/>
    <row r="16" spans="1:21">
      <c r="A16" s="418" t="s">
        <v>875</v>
      </c>
      <c r="T16" s="501" t="s">
        <v>876</v>
      </c>
    </row>
    <row r="17" spans="1:20">
      <c r="A17" s="418"/>
      <c r="T17" s="501"/>
    </row>
  </sheetData>
  <mergeCells count="12">
    <mergeCell ref="A2:T2"/>
    <mergeCell ref="K6:M6"/>
    <mergeCell ref="A1:T1"/>
    <mergeCell ref="A6:A7"/>
    <mergeCell ref="T6:T7"/>
    <mergeCell ref="B6:D6"/>
    <mergeCell ref="Q6:S6"/>
    <mergeCell ref="E6:G6"/>
    <mergeCell ref="H6:J6"/>
    <mergeCell ref="A4:T4"/>
    <mergeCell ref="N6:P6"/>
    <mergeCell ref="A3:T3"/>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sheetPr>
    <tabColor theme="3" tint="0.39997558519241921"/>
  </sheetPr>
  <dimension ref="A1:Q23"/>
  <sheetViews>
    <sheetView showGridLines="0" rightToLeft="1" view="pageBreakPreview" zoomScaleNormal="100" zoomScaleSheetLayoutView="100" workbookViewId="0">
      <selection activeCell="F26" sqref="F26"/>
    </sheetView>
  </sheetViews>
  <sheetFormatPr defaultRowHeight="12.75"/>
  <cols>
    <col min="1" max="1" width="23" style="457" customWidth="1"/>
    <col min="2" max="13" width="5.7109375" style="457" customWidth="1"/>
    <col min="14" max="14" width="9.7109375" style="457" customWidth="1"/>
    <col min="15" max="15" width="19.140625" style="457" customWidth="1"/>
    <col min="16" max="16384" width="9.140625" style="457"/>
  </cols>
  <sheetData>
    <row r="1" spans="1:17" s="59" customFormat="1" ht="23.25">
      <c r="A1" s="715" t="s">
        <v>878</v>
      </c>
      <c r="B1" s="715"/>
      <c r="C1" s="715"/>
      <c r="D1" s="715"/>
      <c r="E1" s="715"/>
      <c r="F1" s="715"/>
      <c r="G1" s="715"/>
      <c r="H1" s="715"/>
      <c r="I1" s="715"/>
      <c r="J1" s="715"/>
      <c r="K1" s="715"/>
      <c r="L1" s="715"/>
      <c r="M1" s="715"/>
      <c r="N1" s="715"/>
      <c r="O1" s="715"/>
      <c r="P1" s="8"/>
      <c r="Q1" s="82"/>
    </row>
    <row r="2" spans="1:17" s="60" customFormat="1" ht="20.25">
      <c r="A2" s="718" t="s">
        <v>788</v>
      </c>
      <c r="B2" s="718"/>
      <c r="C2" s="718"/>
      <c r="D2" s="718"/>
      <c r="E2" s="718"/>
      <c r="F2" s="718"/>
      <c r="G2" s="718"/>
      <c r="H2" s="718"/>
      <c r="I2" s="718"/>
      <c r="J2" s="718"/>
      <c r="K2" s="718"/>
      <c r="L2" s="718"/>
      <c r="M2" s="718"/>
      <c r="N2" s="718"/>
      <c r="O2" s="718"/>
      <c r="P2" s="8"/>
      <c r="Q2" s="83"/>
    </row>
    <row r="3" spans="1:17" s="59" customFormat="1" ht="39" customHeight="1">
      <c r="A3" s="811" t="s">
        <v>994</v>
      </c>
      <c r="B3" s="811"/>
      <c r="C3" s="811"/>
      <c r="D3" s="811"/>
      <c r="E3" s="811"/>
      <c r="F3" s="811"/>
      <c r="G3" s="811"/>
      <c r="H3" s="811"/>
      <c r="I3" s="811"/>
      <c r="J3" s="811"/>
      <c r="K3" s="811"/>
      <c r="L3" s="811"/>
      <c r="M3" s="811"/>
      <c r="N3" s="811"/>
      <c r="O3" s="811"/>
      <c r="P3" s="72"/>
      <c r="Q3" s="82"/>
    </row>
    <row r="4" spans="1:17" s="59" customFormat="1" ht="15.75">
      <c r="A4" s="709" t="s">
        <v>785</v>
      </c>
      <c r="B4" s="709"/>
      <c r="C4" s="709"/>
      <c r="D4" s="709"/>
      <c r="E4" s="709"/>
      <c r="F4" s="709"/>
      <c r="G4" s="709"/>
      <c r="H4" s="709"/>
      <c r="I4" s="709"/>
      <c r="J4" s="709"/>
      <c r="K4" s="709"/>
      <c r="L4" s="709"/>
      <c r="M4" s="709"/>
      <c r="N4" s="709"/>
      <c r="O4" s="709"/>
      <c r="P4" s="9"/>
      <c r="Q4" s="82"/>
    </row>
    <row r="5" spans="1:17" s="59" customFormat="1" ht="15.75">
      <c r="A5" s="17" t="s">
        <v>1023</v>
      </c>
      <c r="B5" s="22"/>
      <c r="C5" s="22"/>
      <c r="D5" s="22"/>
      <c r="E5" s="22"/>
      <c r="F5" s="22"/>
      <c r="G5" s="22"/>
      <c r="H5" s="22"/>
      <c r="I5" s="22"/>
      <c r="J5" s="22"/>
      <c r="K5" s="22"/>
      <c r="L5" s="22"/>
      <c r="M5" s="22"/>
      <c r="N5" s="22"/>
      <c r="O5" s="50" t="s">
        <v>1024</v>
      </c>
      <c r="P5" s="82"/>
    </row>
    <row r="6" spans="1:17" s="449" customFormat="1" ht="31.5" customHeight="1" thickBot="1">
      <c r="A6" s="711" t="s">
        <v>661</v>
      </c>
      <c r="B6" s="904" t="s">
        <v>187</v>
      </c>
      <c r="C6" s="904"/>
      <c r="D6" s="904" t="s">
        <v>260</v>
      </c>
      <c r="E6" s="904"/>
      <c r="F6" s="904" t="s">
        <v>188</v>
      </c>
      <c r="G6" s="904"/>
      <c r="H6" s="904" t="s">
        <v>258</v>
      </c>
      <c r="I6" s="904"/>
      <c r="J6" s="904" t="s">
        <v>261</v>
      </c>
      <c r="K6" s="904"/>
      <c r="L6" s="904" t="s">
        <v>9</v>
      </c>
      <c r="M6" s="904"/>
      <c r="N6" s="719" t="s">
        <v>327</v>
      </c>
      <c r="O6" s="716" t="s">
        <v>662</v>
      </c>
      <c r="P6" s="511"/>
    </row>
    <row r="7" spans="1:17" s="449" customFormat="1" ht="31.5" customHeight="1" thickTop="1" thickBot="1">
      <c r="A7" s="835"/>
      <c r="B7" s="903" t="s">
        <v>189</v>
      </c>
      <c r="C7" s="903"/>
      <c r="D7" s="903" t="s">
        <v>190</v>
      </c>
      <c r="E7" s="903"/>
      <c r="F7" s="903" t="s">
        <v>263</v>
      </c>
      <c r="G7" s="903"/>
      <c r="H7" s="903" t="s">
        <v>264</v>
      </c>
      <c r="I7" s="903"/>
      <c r="J7" s="903" t="s">
        <v>262</v>
      </c>
      <c r="K7" s="903"/>
      <c r="L7" s="903" t="s">
        <v>10</v>
      </c>
      <c r="M7" s="903"/>
      <c r="N7" s="883"/>
      <c r="O7" s="827"/>
      <c r="P7" s="511"/>
    </row>
    <row r="8" spans="1:17" s="449" customFormat="1" ht="15" customHeight="1" thickTop="1" thickBot="1">
      <c r="A8" s="835"/>
      <c r="B8" s="818" t="s">
        <v>318</v>
      </c>
      <c r="C8" s="818" t="s">
        <v>332</v>
      </c>
      <c r="D8" s="818" t="s">
        <v>318</v>
      </c>
      <c r="E8" s="818" t="s">
        <v>332</v>
      </c>
      <c r="F8" s="818" t="s">
        <v>318</v>
      </c>
      <c r="G8" s="818" t="s">
        <v>332</v>
      </c>
      <c r="H8" s="818" t="s">
        <v>318</v>
      </c>
      <c r="I8" s="818" t="s">
        <v>332</v>
      </c>
      <c r="J8" s="818" t="s">
        <v>318</v>
      </c>
      <c r="K8" s="818" t="s">
        <v>332</v>
      </c>
      <c r="L8" s="818" t="s">
        <v>318</v>
      </c>
      <c r="M8" s="818" t="s">
        <v>332</v>
      </c>
      <c r="N8" s="883"/>
      <c r="O8" s="827"/>
    </row>
    <row r="9" spans="1:17" s="449" customFormat="1" ht="15" customHeight="1" thickTop="1">
      <c r="A9" s="712"/>
      <c r="B9" s="819"/>
      <c r="C9" s="819"/>
      <c r="D9" s="819"/>
      <c r="E9" s="819"/>
      <c r="F9" s="819"/>
      <c r="G9" s="819"/>
      <c r="H9" s="819"/>
      <c r="I9" s="819"/>
      <c r="J9" s="819"/>
      <c r="K9" s="819"/>
      <c r="L9" s="819"/>
      <c r="M9" s="819"/>
      <c r="N9" s="720"/>
      <c r="O9" s="717"/>
    </row>
    <row r="10" spans="1:17" s="59" customFormat="1" ht="22.5" customHeight="1" thickBot="1">
      <c r="A10" s="393" t="s">
        <v>191</v>
      </c>
      <c r="B10" s="280">
        <v>5</v>
      </c>
      <c r="C10" s="280">
        <v>7</v>
      </c>
      <c r="D10" s="280">
        <v>21</v>
      </c>
      <c r="E10" s="280">
        <v>26</v>
      </c>
      <c r="F10" s="280">
        <v>32</v>
      </c>
      <c r="G10" s="280">
        <v>29</v>
      </c>
      <c r="H10" s="280">
        <v>13</v>
      </c>
      <c r="I10" s="280">
        <v>17</v>
      </c>
      <c r="J10" s="280">
        <v>10</v>
      </c>
      <c r="K10" s="280">
        <v>43</v>
      </c>
      <c r="L10" s="488">
        <f>B10+D10+F10+H10+J10</f>
        <v>81</v>
      </c>
      <c r="M10" s="488">
        <f>C10+E10+G10+I10+K10</f>
        <v>122</v>
      </c>
      <c r="N10" s="488">
        <f t="shared" ref="N10:N20" si="0">SUM(L10:M10)</f>
        <v>203</v>
      </c>
      <c r="O10" s="35" t="s">
        <v>192</v>
      </c>
    </row>
    <row r="11" spans="1:17" s="59" customFormat="1" ht="22.5" customHeight="1" thickTop="1" thickBot="1">
      <c r="A11" s="115" t="s">
        <v>193</v>
      </c>
      <c r="B11" s="281">
        <v>1</v>
      </c>
      <c r="C11" s="281">
        <v>0</v>
      </c>
      <c r="D11" s="281">
        <v>1</v>
      </c>
      <c r="E11" s="281">
        <v>0</v>
      </c>
      <c r="F11" s="281">
        <v>0</v>
      </c>
      <c r="G11" s="281">
        <v>0</v>
      </c>
      <c r="H11" s="281">
        <v>9</v>
      </c>
      <c r="I11" s="281">
        <v>0</v>
      </c>
      <c r="J11" s="281">
        <v>0</v>
      </c>
      <c r="K11" s="281">
        <v>0</v>
      </c>
      <c r="L11" s="489">
        <f t="shared" ref="L11:L21" si="1">B11+D11+F11+H11+J11</f>
        <v>11</v>
      </c>
      <c r="M11" s="489">
        <f t="shared" ref="M11:M21" si="2">C11+E11+G11+I11+K11</f>
        <v>0</v>
      </c>
      <c r="N11" s="489">
        <f t="shared" si="0"/>
        <v>11</v>
      </c>
      <c r="O11" s="33" t="s">
        <v>194</v>
      </c>
    </row>
    <row r="12" spans="1:17" s="59" customFormat="1" ht="22.5" customHeight="1" thickTop="1" thickBot="1">
      <c r="A12" s="117" t="s">
        <v>195</v>
      </c>
      <c r="B12" s="282">
        <v>2</v>
      </c>
      <c r="C12" s="282">
        <v>1</v>
      </c>
      <c r="D12" s="282">
        <v>12</v>
      </c>
      <c r="E12" s="282">
        <v>1</v>
      </c>
      <c r="F12" s="282">
        <v>3</v>
      </c>
      <c r="G12" s="282">
        <v>0</v>
      </c>
      <c r="H12" s="282">
        <v>3</v>
      </c>
      <c r="I12" s="282">
        <v>0</v>
      </c>
      <c r="J12" s="282">
        <v>2</v>
      </c>
      <c r="K12" s="282">
        <v>8</v>
      </c>
      <c r="L12" s="470">
        <f t="shared" si="1"/>
        <v>22</v>
      </c>
      <c r="M12" s="470">
        <f t="shared" si="2"/>
        <v>10</v>
      </c>
      <c r="N12" s="470">
        <f t="shared" si="0"/>
        <v>32</v>
      </c>
      <c r="O12" s="29" t="s">
        <v>180</v>
      </c>
    </row>
    <row r="13" spans="1:17" s="59" customFormat="1" ht="22.5" customHeight="1" thickTop="1" thickBot="1">
      <c r="A13" s="115" t="s">
        <v>196</v>
      </c>
      <c r="B13" s="281">
        <v>0</v>
      </c>
      <c r="C13" s="281">
        <v>0</v>
      </c>
      <c r="D13" s="281">
        <v>0</v>
      </c>
      <c r="E13" s="281">
        <v>0</v>
      </c>
      <c r="F13" s="281">
        <v>1</v>
      </c>
      <c r="G13" s="281">
        <v>0</v>
      </c>
      <c r="H13" s="281">
        <v>0</v>
      </c>
      <c r="I13" s="281">
        <v>1</v>
      </c>
      <c r="J13" s="281">
        <v>4</v>
      </c>
      <c r="K13" s="281">
        <v>2</v>
      </c>
      <c r="L13" s="489">
        <f t="shared" si="1"/>
        <v>5</v>
      </c>
      <c r="M13" s="489">
        <f t="shared" si="2"/>
        <v>3</v>
      </c>
      <c r="N13" s="489">
        <f t="shared" si="0"/>
        <v>8</v>
      </c>
      <c r="O13" s="33" t="s">
        <v>197</v>
      </c>
    </row>
    <row r="14" spans="1:17" s="59" customFormat="1" ht="22.5" customHeight="1" thickTop="1" thickBot="1">
      <c r="A14" s="117" t="s">
        <v>181</v>
      </c>
      <c r="B14" s="282">
        <v>0</v>
      </c>
      <c r="C14" s="282">
        <v>0</v>
      </c>
      <c r="D14" s="282">
        <v>0</v>
      </c>
      <c r="E14" s="282">
        <v>0</v>
      </c>
      <c r="F14" s="282">
        <v>4</v>
      </c>
      <c r="G14" s="282">
        <v>0</v>
      </c>
      <c r="H14" s="282">
        <v>3</v>
      </c>
      <c r="I14" s="282">
        <v>1</v>
      </c>
      <c r="J14" s="282">
        <v>4</v>
      </c>
      <c r="K14" s="282">
        <v>1</v>
      </c>
      <c r="L14" s="470">
        <f t="shared" si="1"/>
        <v>11</v>
      </c>
      <c r="M14" s="470">
        <f t="shared" si="2"/>
        <v>2</v>
      </c>
      <c r="N14" s="470">
        <f t="shared" si="0"/>
        <v>13</v>
      </c>
      <c r="O14" s="29" t="s">
        <v>182</v>
      </c>
    </row>
    <row r="15" spans="1:17" s="59" customFormat="1" ht="22.5" customHeight="1" thickTop="1" thickBot="1">
      <c r="A15" s="115" t="s">
        <v>177</v>
      </c>
      <c r="B15" s="281">
        <v>11</v>
      </c>
      <c r="C15" s="281">
        <v>0</v>
      </c>
      <c r="D15" s="281">
        <v>19</v>
      </c>
      <c r="E15" s="281">
        <v>3</v>
      </c>
      <c r="F15" s="281">
        <v>14</v>
      </c>
      <c r="G15" s="281">
        <v>3</v>
      </c>
      <c r="H15" s="281">
        <v>4</v>
      </c>
      <c r="I15" s="281">
        <v>3</v>
      </c>
      <c r="J15" s="281">
        <v>5</v>
      </c>
      <c r="K15" s="281">
        <v>3</v>
      </c>
      <c r="L15" s="489">
        <f t="shared" si="1"/>
        <v>53</v>
      </c>
      <c r="M15" s="489">
        <f t="shared" si="2"/>
        <v>12</v>
      </c>
      <c r="N15" s="489">
        <f t="shared" si="0"/>
        <v>65</v>
      </c>
      <c r="O15" s="33" t="s">
        <v>178</v>
      </c>
    </row>
    <row r="16" spans="1:17" s="59" customFormat="1" ht="22.5" customHeight="1" thickTop="1" thickBot="1">
      <c r="A16" s="117" t="s">
        <v>198</v>
      </c>
      <c r="B16" s="282">
        <v>1</v>
      </c>
      <c r="C16" s="282">
        <v>1</v>
      </c>
      <c r="D16" s="282">
        <v>3</v>
      </c>
      <c r="E16" s="282">
        <v>0</v>
      </c>
      <c r="F16" s="282">
        <v>0</v>
      </c>
      <c r="G16" s="282">
        <v>0</v>
      </c>
      <c r="H16" s="282">
        <v>8</v>
      </c>
      <c r="I16" s="282">
        <v>2</v>
      </c>
      <c r="J16" s="282">
        <v>1</v>
      </c>
      <c r="K16" s="282">
        <v>1</v>
      </c>
      <c r="L16" s="470">
        <f t="shared" si="1"/>
        <v>13</v>
      </c>
      <c r="M16" s="470">
        <f t="shared" si="2"/>
        <v>4</v>
      </c>
      <c r="N16" s="470">
        <f t="shared" si="0"/>
        <v>17</v>
      </c>
      <c r="O16" s="29" t="s">
        <v>199</v>
      </c>
    </row>
    <row r="17" spans="1:15" s="59" customFormat="1" ht="22.5" customHeight="1" thickTop="1" thickBot="1">
      <c r="A17" s="115" t="s">
        <v>200</v>
      </c>
      <c r="B17" s="281">
        <v>0</v>
      </c>
      <c r="C17" s="281">
        <v>0</v>
      </c>
      <c r="D17" s="281">
        <v>3</v>
      </c>
      <c r="E17" s="281">
        <v>1</v>
      </c>
      <c r="F17" s="281">
        <v>6</v>
      </c>
      <c r="G17" s="281">
        <v>0</v>
      </c>
      <c r="H17" s="281">
        <v>17</v>
      </c>
      <c r="I17" s="281">
        <v>7</v>
      </c>
      <c r="J17" s="281">
        <v>0</v>
      </c>
      <c r="K17" s="281">
        <v>1</v>
      </c>
      <c r="L17" s="489">
        <f t="shared" si="1"/>
        <v>26</v>
      </c>
      <c r="M17" s="489">
        <f t="shared" si="2"/>
        <v>9</v>
      </c>
      <c r="N17" s="489">
        <f t="shared" si="0"/>
        <v>35</v>
      </c>
      <c r="O17" s="33" t="s">
        <v>201</v>
      </c>
    </row>
    <row r="18" spans="1:15" s="59" customFormat="1" ht="22.5" customHeight="1" thickTop="1" thickBot="1">
      <c r="A18" s="117" t="s">
        <v>202</v>
      </c>
      <c r="B18" s="282">
        <v>28</v>
      </c>
      <c r="C18" s="282">
        <v>28</v>
      </c>
      <c r="D18" s="282">
        <v>3</v>
      </c>
      <c r="E18" s="282">
        <v>3</v>
      </c>
      <c r="F18" s="282">
        <v>11</v>
      </c>
      <c r="G18" s="282">
        <v>7</v>
      </c>
      <c r="H18" s="282">
        <v>25</v>
      </c>
      <c r="I18" s="282">
        <v>31</v>
      </c>
      <c r="J18" s="282">
        <v>3</v>
      </c>
      <c r="K18" s="282">
        <v>5</v>
      </c>
      <c r="L18" s="470">
        <f t="shared" si="1"/>
        <v>70</v>
      </c>
      <c r="M18" s="470">
        <f t="shared" si="2"/>
        <v>74</v>
      </c>
      <c r="N18" s="470">
        <f t="shared" si="0"/>
        <v>144</v>
      </c>
      <c r="O18" s="29" t="s">
        <v>203</v>
      </c>
    </row>
    <row r="19" spans="1:15" s="59" customFormat="1" ht="22.5" customHeight="1" thickTop="1" thickBot="1">
      <c r="A19" s="115" t="s">
        <v>204</v>
      </c>
      <c r="B19" s="281">
        <v>1</v>
      </c>
      <c r="C19" s="281">
        <v>0</v>
      </c>
      <c r="D19" s="281">
        <v>6</v>
      </c>
      <c r="E19" s="281">
        <v>0</v>
      </c>
      <c r="F19" s="281">
        <v>12</v>
      </c>
      <c r="G19" s="281">
        <v>1</v>
      </c>
      <c r="H19" s="281">
        <v>15</v>
      </c>
      <c r="I19" s="281">
        <v>6</v>
      </c>
      <c r="J19" s="281">
        <v>0</v>
      </c>
      <c r="K19" s="281">
        <v>0</v>
      </c>
      <c r="L19" s="489">
        <f t="shared" si="1"/>
        <v>34</v>
      </c>
      <c r="M19" s="489">
        <f t="shared" si="2"/>
        <v>7</v>
      </c>
      <c r="N19" s="489">
        <f t="shared" si="0"/>
        <v>41</v>
      </c>
      <c r="O19" s="33" t="s">
        <v>179</v>
      </c>
    </row>
    <row r="20" spans="1:15" s="59" customFormat="1" ht="22.5" customHeight="1" thickTop="1">
      <c r="A20" s="44" t="s">
        <v>183</v>
      </c>
      <c r="B20" s="286">
        <v>11</v>
      </c>
      <c r="C20" s="286">
        <v>0</v>
      </c>
      <c r="D20" s="286">
        <v>15</v>
      </c>
      <c r="E20" s="286">
        <v>1</v>
      </c>
      <c r="F20" s="286">
        <v>33</v>
      </c>
      <c r="G20" s="286">
        <v>8</v>
      </c>
      <c r="H20" s="286">
        <v>33</v>
      </c>
      <c r="I20" s="286">
        <v>25</v>
      </c>
      <c r="J20" s="286">
        <v>10</v>
      </c>
      <c r="K20" s="286">
        <v>11</v>
      </c>
      <c r="L20" s="495">
        <f t="shared" si="1"/>
        <v>102</v>
      </c>
      <c r="M20" s="495">
        <f t="shared" si="2"/>
        <v>45</v>
      </c>
      <c r="N20" s="495">
        <f t="shared" si="0"/>
        <v>147</v>
      </c>
      <c r="O20" s="37" t="s">
        <v>175</v>
      </c>
    </row>
    <row r="21" spans="1:15" s="59" customFormat="1" ht="24.75" customHeight="1">
      <c r="A21" s="399" t="s">
        <v>42</v>
      </c>
      <c r="B21" s="493">
        <f t="shared" ref="B21:K21" si="3">SUM(B10:B20)</f>
        <v>60</v>
      </c>
      <c r="C21" s="493">
        <f t="shared" si="3"/>
        <v>37</v>
      </c>
      <c r="D21" s="493">
        <f t="shared" si="3"/>
        <v>83</v>
      </c>
      <c r="E21" s="493">
        <f t="shared" si="3"/>
        <v>35</v>
      </c>
      <c r="F21" s="493">
        <f t="shared" si="3"/>
        <v>116</v>
      </c>
      <c r="G21" s="493">
        <f t="shared" si="3"/>
        <v>48</v>
      </c>
      <c r="H21" s="493">
        <f t="shared" si="3"/>
        <v>130</v>
      </c>
      <c r="I21" s="493">
        <f t="shared" si="3"/>
        <v>93</v>
      </c>
      <c r="J21" s="493">
        <f t="shared" si="3"/>
        <v>39</v>
      </c>
      <c r="K21" s="493">
        <f t="shared" si="3"/>
        <v>75</v>
      </c>
      <c r="L21" s="625">
        <f t="shared" si="1"/>
        <v>428</v>
      </c>
      <c r="M21" s="625">
        <f t="shared" si="2"/>
        <v>288</v>
      </c>
      <c r="N21" s="493">
        <f>SUM(N10:N20)</f>
        <v>716</v>
      </c>
      <c r="O21" s="400" t="s">
        <v>43</v>
      </c>
    </row>
    <row r="22" spans="1:15">
      <c r="A22" s="418" t="s">
        <v>245</v>
      </c>
      <c r="M22" s="524"/>
      <c r="O22" s="501" t="s">
        <v>244</v>
      </c>
    </row>
    <row r="23" spans="1:15">
      <c r="A23" s="418" t="s">
        <v>879</v>
      </c>
      <c r="O23" s="501" t="s">
        <v>880</v>
      </c>
    </row>
  </sheetData>
  <mergeCells count="31">
    <mergeCell ref="A1:O1"/>
    <mergeCell ref="I8:I9"/>
    <mergeCell ref="J7:K7"/>
    <mergeCell ref="L6:M6"/>
    <mergeCell ref="L7:M7"/>
    <mergeCell ref="A6:A9"/>
    <mergeCell ref="B8:B9"/>
    <mergeCell ref="D6:E6"/>
    <mergeCell ref="H8:H9"/>
    <mergeCell ref="M8:M9"/>
    <mergeCell ref="G8:G9"/>
    <mergeCell ref="J6:K6"/>
    <mergeCell ref="O6:O9"/>
    <mergeCell ref="B6:C6"/>
    <mergeCell ref="H6:I6"/>
    <mergeCell ref="F6:G6"/>
    <mergeCell ref="F8:F9"/>
    <mergeCell ref="A2:O2"/>
    <mergeCell ref="D7:E7"/>
    <mergeCell ref="F7:G7"/>
    <mergeCell ref="D8:D9"/>
    <mergeCell ref="E8:E9"/>
    <mergeCell ref="L8:L9"/>
    <mergeCell ref="C8:C9"/>
    <mergeCell ref="K8:K9"/>
    <mergeCell ref="J8:J9"/>
    <mergeCell ref="A4:O4"/>
    <mergeCell ref="B7:C7"/>
    <mergeCell ref="H7:I7"/>
    <mergeCell ref="N6:N9"/>
    <mergeCell ref="A3:O3"/>
  </mergeCells>
  <phoneticPr fontId="18" type="noConversion"/>
  <printOptions horizontalCentered="1" verticalCentered="1"/>
  <pageMargins left="0" right="0" top="0" bottom="0" header="0" footer="0"/>
  <pageSetup paperSize="9" orientation="landscape" r:id="rId1"/>
  <headerFooter alignWithMargins="0"/>
  <colBreaks count="1" manualBreakCount="1">
    <brk id="15" max="1048575" man="1"/>
  </colBreaks>
  <drawing r:id="rId2"/>
</worksheet>
</file>

<file path=xl/worksheets/sheet24.xml><?xml version="1.0" encoding="utf-8"?>
<worksheet xmlns="http://schemas.openxmlformats.org/spreadsheetml/2006/main" xmlns:r="http://schemas.openxmlformats.org/officeDocument/2006/relationships">
  <sheetPr>
    <tabColor theme="3" tint="0.39997558519241921"/>
  </sheetPr>
  <dimension ref="A1:T59"/>
  <sheetViews>
    <sheetView showGridLines="0" rightToLeft="1" view="pageBreakPreview" zoomScaleNormal="100" zoomScaleSheetLayoutView="100" workbookViewId="0">
      <selection activeCell="F26" sqref="F26"/>
    </sheetView>
  </sheetViews>
  <sheetFormatPr defaultRowHeight="12.75"/>
  <cols>
    <col min="1" max="1" width="33.7109375" customWidth="1"/>
    <col min="2" max="10" width="7.5703125" customWidth="1"/>
    <col min="11" max="11" width="33.7109375" customWidth="1"/>
  </cols>
  <sheetData>
    <row r="1" spans="1:20" s="103" customFormat="1" ht="21.95" customHeight="1">
      <c r="A1" s="911" t="s">
        <v>737</v>
      </c>
      <c r="B1" s="911"/>
      <c r="C1" s="911"/>
      <c r="D1" s="911"/>
      <c r="E1" s="911"/>
      <c r="F1" s="911"/>
      <c r="G1" s="911"/>
      <c r="H1" s="911"/>
      <c r="I1" s="911"/>
      <c r="J1" s="911"/>
      <c r="K1" s="911"/>
      <c r="L1" s="100"/>
      <c r="M1" s="100"/>
      <c r="N1" s="100"/>
      <c r="O1" s="100"/>
      <c r="P1" s="100"/>
      <c r="Q1" s="100"/>
      <c r="R1" s="100"/>
      <c r="S1" s="101"/>
      <c r="T1" s="102"/>
    </row>
    <row r="2" spans="1:20" s="105" customFormat="1" ht="18" customHeight="1">
      <c r="A2" s="911" t="s">
        <v>788</v>
      </c>
      <c r="B2" s="911"/>
      <c r="C2" s="911"/>
      <c r="D2" s="911"/>
      <c r="E2" s="911"/>
      <c r="F2" s="911"/>
      <c r="G2" s="911"/>
      <c r="H2" s="911"/>
      <c r="I2" s="911"/>
      <c r="J2" s="911"/>
      <c r="K2" s="911"/>
      <c r="L2" s="100"/>
      <c r="M2" s="104"/>
      <c r="N2" s="104"/>
      <c r="O2" s="104"/>
      <c r="P2" s="104"/>
      <c r="Q2" s="104"/>
      <c r="R2" s="104"/>
      <c r="S2" s="104"/>
      <c r="T2" s="104"/>
    </row>
    <row r="3" spans="1:20" s="105" customFormat="1" ht="18" customHeight="1">
      <c r="A3" s="910" t="s">
        <v>738</v>
      </c>
      <c r="B3" s="910"/>
      <c r="C3" s="910"/>
      <c r="D3" s="910"/>
      <c r="E3" s="910"/>
      <c r="F3" s="910"/>
      <c r="G3" s="910"/>
      <c r="H3" s="910"/>
      <c r="I3" s="910"/>
      <c r="J3" s="910"/>
      <c r="K3" s="910"/>
      <c r="L3" s="106"/>
      <c r="M3" s="106"/>
      <c r="N3" s="106"/>
      <c r="O3" s="106"/>
      <c r="P3" s="106"/>
      <c r="Q3" s="106"/>
      <c r="R3" s="106"/>
      <c r="S3" s="106"/>
      <c r="T3" s="106"/>
    </row>
    <row r="4" spans="1:20" s="19" customFormat="1" ht="15.75">
      <c r="A4" s="909" t="s">
        <v>785</v>
      </c>
      <c r="B4" s="909"/>
      <c r="C4" s="909"/>
      <c r="D4" s="909"/>
      <c r="E4" s="909"/>
      <c r="F4" s="909"/>
      <c r="G4" s="909"/>
      <c r="H4" s="909"/>
      <c r="I4" s="909"/>
      <c r="J4" s="909"/>
      <c r="K4" s="909"/>
      <c r="L4" s="108"/>
      <c r="M4" s="108"/>
      <c r="N4" s="108"/>
      <c r="O4" s="108"/>
      <c r="P4" s="108"/>
      <c r="Q4" s="108"/>
      <c r="R4" s="108"/>
      <c r="S4" s="108"/>
      <c r="T4" s="108"/>
    </row>
    <row r="5" spans="1:20" s="19" customFormat="1" ht="15.75">
      <c r="A5" s="107"/>
      <c r="B5" s="107"/>
      <c r="C5" s="107"/>
      <c r="D5" s="107"/>
      <c r="E5" s="107"/>
      <c r="F5" s="107"/>
      <c r="G5" s="107"/>
      <c r="H5" s="107"/>
      <c r="I5" s="107"/>
      <c r="J5" s="107"/>
      <c r="K5" s="107"/>
      <c r="L5" s="107"/>
      <c r="M5" s="108"/>
      <c r="N5" s="108"/>
      <c r="O5" s="108"/>
      <c r="P5" s="108"/>
      <c r="Q5" s="108"/>
      <c r="R5" s="108"/>
      <c r="S5" s="108"/>
      <c r="T5" s="108"/>
    </row>
    <row r="6" spans="1:20" s="12" customFormat="1" ht="20.100000000000001" customHeight="1">
      <c r="A6" s="17" t="s">
        <v>1025</v>
      </c>
      <c r="B6" s="10"/>
      <c r="C6" s="10"/>
      <c r="D6" s="10"/>
      <c r="E6" s="10"/>
      <c r="K6" s="52" t="s">
        <v>1026</v>
      </c>
    </row>
    <row r="7" spans="1:20" s="11" customFormat="1" ht="18" customHeight="1" thickBot="1">
      <c r="A7" s="711" t="s">
        <v>708</v>
      </c>
      <c r="B7" s="908" t="s">
        <v>381</v>
      </c>
      <c r="C7" s="908"/>
      <c r="D7" s="908"/>
      <c r="E7" s="908" t="s">
        <v>380</v>
      </c>
      <c r="F7" s="908"/>
      <c r="G7" s="908"/>
      <c r="H7" s="908" t="s">
        <v>9</v>
      </c>
      <c r="I7" s="908"/>
      <c r="J7" s="908"/>
      <c r="K7" s="716" t="s">
        <v>709</v>
      </c>
      <c r="L7" s="14"/>
    </row>
    <row r="8" spans="1:20" s="11" customFormat="1" ht="18" customHeight="1" thickTop="1" thickBot="1">
      <c r="A8" s="835"/>
      <c r="B8" s="907" t="s">
        <v>379</v>
      </c>
      <c r="C8" s="907"/>
      <c r="D8" s="907"/>
      <c r="E8" s="907" t="s">
        <v>378</v>
      </c>
      <c r="F8" s="907"/>
      <c r="G8" s="907"/>
      <c r="H8" s="907" t="s">
        <v>10</v>
      </c>
      <c r="I8" s="907"/>
      <c r="J8" s="907"/>
      <c r="K8" s="827"/>
      <c r="L8" s="14"/>
    </row>
    <row r="9" spans="1:20" s="11" customFormat="1" ht="15" customHeight="1" thickTop="1" thickBot="1">
      <c r="A9" s="835"/>
      <c r="B9" s="606" t="s">
        <v>11</v>
      </c>
      <c r="C9" s="606" t="s">
        <v>12</v>
      </c>
      <c r="D9" s="606" t="s">
        <v>9</v>
      </c>
      <c r="E9" s="606" t="s">
        <v>11</v>
      </c>
      <c r="F9" s="606" t="s">
        <v>12</v>
      </c>
      <c r="G9" s="606" t="s">
        <v>9</v>
      </c>
      <c r="H9" s="606" t="s">
        <v>11</v>
      </c>
      <c r="I9" s="606" t="s">
        <v>12</v>
      </c>
      <c r="J9" s="606" t="s">
        <v>9</v>
      </c>
      <c r="K9" s="827"/>
      <c r="L9" s="14"/>
    </row>
    <row r="10" spans="1:20" s="11" customFormat="1" ht="15" customHeight="1" thickTop="1">
      <c r="A10" s="712"/>
      <c r="B10" s="599" t="s">
        <v>13</v>
      </c>
      <c r="C10" s="599" t="s">
        <v>14</v>
      </c>
      <c r="D10" s="599" t="s">
        <v>47</v>
      </c>
      <c r="E10" s="599" t="s">
        <v>13</v>
      </c>
      <c r="F10" s="599" t="s">
        <v>14</v>
      </c>
      <c r="G10" s="599" t="s">
        <v>47</v>
      </c>
      <c r="H10" s="599" t="s">
        <v>13</v>
      </c>
      <c r="I10" s="599" t="s">
        <v>14</v>
      </c>
      <c r="J10" s="599" t="s">
        <v>47</v>
      </c>
      <c r="K10" s="717"/>
      <c r="L10" s="14"/>
    </row>
    <row r="11" spans="1:20" s="12" customFormat="1" ht="35.1" customHeight="1" thickBot="1">
      <c r="A11" s="600" t="s">
        <v>702</v>
      </c>
      <c r="B11" s="611">
        <v>272</v>
      </c>
      <c r="C11" s="611">
        <v>557</v>
      </c>
      <c r="D11" s="611">
        <f>B11+C11</f>
        <v>829</v>
      </c>
      <c r="E11" s="611">
        <v>581</v>
      </c>
      <c r="F11" s="611">
        <v>482</v>
      </c>
      <c r="G11" s="611">
        <f>E11+F11</f>
        <v>1063</v>
      </c>
      <c r="H11" s="611">
        <f t="shared" ref="H11:I15" si="0">B11+E11</f>
        <v>853</v>
      </c>
      <c r="I11" s="611">
        <f t="shared" si="0"/>
        <v>1039</v>
      </c>
      <c r="J11" s="611">
        <f>I11+H11</f>
        <v>1892</v>
      </c>
      <c r="K11" s="601" t="s">
        <v>703</v>
      </c>
      <c r="L11" s="13"/>
    </row>
    <row r="12" spans="1:20" s="12" customFormat="1" ht="35.1" customHeight="1" thickBot="1">
      <c r="A12" s="602" t="s">
        <v>226</v>
      </c>
      <c r="B12" s="612">
        <v>1252</v>
      </c>
      <c r="C12" s="612">
        <v>470</v>
      </c>
      <c r="D12" s="612">
        <f>B12+C12</f>
        <v>1722</v>
      </c>
      <c r="E12" s="612">
        <v>443</v>
      </c>
      <c r="F12" s="612">
        <v>327</v>
      </c>
      <c r="G12" s="612">
        <f>E12+F12</f>
        <v>770</v>
      </c>
      <c r="H12" s="612">
        <f t="shared" si="0"/>
        <v>1695</v>
      </c>
      <c r="I12" s="612">
        <f t="shared" si="0"/>
        <v>797</v>
      </c>
      <c r="J12" s="612">
        <f>I12+H12</f>
        <v>2492</v>
      </c>
      <c r="K12" s="603" t="s">
        <v>281</v>
      </c>
      <c r="L12" s="13"/>
    </row>
    <row r="13" spans="1:20" s="12" customFormat="1" ht="35.1" customHeight="1" thickBot="1">
      <c r="A13" s="604" t="s">
        <v>704</v>
      </c>
      <c r="B13" s="613">
        <v>74</v>
      </c>
      <c r="C13" s="613">
        <v>136</v>
      </c>
      <c r="D13" s="613">
        <f>B13+C13</f>
        <v>210</v>
      </c>
      <c r="E13" s="613">
        <v>125</v>
      </c>
      <c r="F13" s="613">
        <v>147</v>
      </c>
      <c r="G13" s="613">
        <f>E13+F13</f>
        <v>272</v>
      </c>
      <c r="H13" s="613">
        <f t="shared" si="0"/>
        <v>199</v>
      </c>
      <c r="I13" s="613">
        <f t="shared" si="0"/>
        <v>283</v>
      </c>
      <c r="J13" s="613">
        <f>I13+H13</f>
        <v>482</v>
      </c>
      <c r="K13" s="605" t="s">
        <v>491</v>
      </c>
      <c r="L13" s="13"/>
    </row>
    <row r="14" spans="1:20" s="12" customFormat="1" ht="35.1" customHeight="1" thickBot="1">
      <c r="A14" s="602" t="s">
        <v>705</v>
      </c>
      <c r="B14" s="612">
        <v>2</v>
      </c>
      <c r="C14" s="612">
        <v>64</v>
      </c>
      <c r="D14" s="612">
        <f>B14+C14</f>
        <v>66</v>
      </c>
      <c r="E14" s="612">
        <v>15</v>
      </c>
      <c r="F14" s="612">
        <v>98</v>
      </c>
      <c r="G14" s="612">
        <f>E14+F14</f>
        <v>113</v>
      </c>
      <c r="H14" s="612">
        <f t="shared" si="0"/>
        <v>17</v>
      </c>
      <c r="I14" s="612">
        <f t="shared" si="0"/>
        <v>162</v>
      </c>
      <c r="J14" s="612">
        <f>I14+H14</f>
        <v>179</v>
      </c>
      <c r="K14" s="603" t="s">
        <v>706</v>
      </c>
      <c r="L14" s="13"/>
    </row>
    <row r="15" spans="1:20" s="12" customFormat="1" ht="35.1" customHeight="1">
      <c r="A15" s="607" t="s">
        <v>490</v>
      </c>
      <c r="B15" s="614">
        <v>233</v>
      </c>
      <c r="C15" s="614">
        <v>95</v>
      </c>
      <c r="D15" s="614">
        <f>B15+C15</f>
        <v>328</v>
      </c>
      <c r="E15" s="614">
        <v>162</v>
      </c>
      <c r="F15" s="614">
        <v>24</v>
      </c>
      <c r="G15" s="614">
        <f>E15+F15</f>
        <v>186</v>
      </c>
      <c r="H15" s="614">
        <f t="shared" si="0"/>
        <v>395</v>
      </c>
      <c r="I15" s="614">
        <f t="shared" si="0"/>
        <v>119</v>
      </c>
      <c r="J15" s="614">
        <f>I15+H15</f>
        <v>514</v>
      </c>
      <c r="K15" s="608" t="s">
        <v>489</v>
      </c>
      <c r="L15" s="13"/>
    </row>
    <row r="16" spans="1:20" ht="36.75" customHeight="1">
      <c r="A16" s="609" t="s">
        <v>23</v>
      </c>
      <c r="B16" s="615">
        <f>SUM(B11:B15)</f>
        <v>1833</v>
      </c>
      <c r="C16" s="615">
        <f t="shared" ref="C16:J16" si="1">SUM(C11:C15)</f>
        <v>1322</v>
      </c>
      <c r="D16" s="615">
        <f t="shared" si="1"/>
        <v>3155</v>
      </c>
      <c r="E16" s="615">
        <f t="shared" si="1"/>
        <v>1326</v>
      </c>
      <c r="F16" s="615">
        <f t="shared" si="1"/>
        <v>1078</v>
      </c>
      <c r="G16" s="615">
        <f t="shared" si="1"/>
        <v>2404</v>
      </c>
      <c r="H16" s="615">
        <f t="shared" si="1"/>
        <v>3159</v>
      </c>
      <c r="I16" s="615">
        <f t="shared" si="1"/>
        <v>2400</v>
      </c>
      <c r="J16" s="615">
        <f t="shared" si="1"/>
        <v>5559</v>
      </c>
      <c r="K16" s="610" t="s">
        <v>43</v>
      </c>
    </row>
    <row r="17" spans="1:11" ht="15" customHeight="1">
      <c r="A17" s="525" t="s">
        <v>488</v>
      </c>
      <c r="B17" s="21"/>
      <c r="C17" s="457"/>
      <c r="D17" s="457"/>
      <c r="E17" s="457"/>
      <c r="F17" s="457"/>
      <c r="G17" s="457"/>
      <c r="H17" s="457"/>
      <c r="I17" s="457"/>
      <c r="J17" s="457"/>
      <c r="K17" s="526" t="s">
        <v>487</v>
      </c>
    </row>
    <row r="18" spans="1:11" ht="36" customHeight="1">
      <c r="A18" s="906" t="s">
        <v>710</v>
      </c>
      <c r="B18" s="906"/>
      <c r="C18" s="906"/>
      <c r="D18" s="906"/>
      <c r="E18" s="906"/>
      <c r="F18" s="457"/>
      <c r="G18" s="905" t="s">
        <v>707</v>
      </c>
      <c r="H18" s="905"/>
      <c r="I18" s="905"/>
      <c r="J18" s="905"/>
      <c r="K18" s="905"/>
    </row>
    <row r="56" spans="4:9" ht="13.5" thickBot="1"/>
    <row r="57" spans="4:9" ht="14.25" thickTop="1" thickBot="1">
      <c r="D57" s="294">
        <v>169</v>
      </c>
      <c r="E57" s="294">
        <v>424</v>
      </c>
      <c r="F57" s="285">
        <f>D57+E57</f>
        <v>593</v>
      </c>
      <c r="G57" s="294">
        <v>568</v>
      </c>
      <c r="H57" s="294">
        <v>468</v>
      </c>
      <c r="I57" s="285">
        <f>G57+H57</f>
        <v>1036</v>
      </c>
    </row>
    <row r="58" spans="4:9" ht="14.25" thickTop="1" thickBot="1">
      <c r="D58">
        <v>103</v>
      </c>
      <c r="E58">
        <v>133</v>
      </c>
      <c r="F58" s="285">
        <f>D58+E58</f>
        <v>236</v>
      </c>
      <c r="G58">
        <v>13</v>
      </c>
      <c r="H58">
        <v>14</v>
      </c>
      <c r="I58" s="285">
        <f>G58+H58</f>
        <v>27</v>
      </c>
    </row>
    <row r="59" spans="4:9" ht="13.5" thickTop="1">
      <c r="D59" s="341">
        <f>SUM(D57:D58)</f>
        <v>272</v>
      </c>
      <c r="E59" s="341">
        <f>SUM(E57:E58)</f>
        <v>557</v>
      </c>
      <c r="F59" s="341">
        <f t="shared" ref="F59:I59" si="2">SUM(F57:F58)</f>
        <v>829</v>
      </c>
      <c r="G59" s="341">
        <f t="shared" si="2"/>
        <v>581</v>
      </c>
      <c r="H59" s="341">
        <f t="shared" si="2"/>
        <v>482</v>
      </c>
      <c r="I59" s="341">
        <f t="shared" si="2"/>
        <v>1063</v>
      </c>
    </row>
  </sheetData>
  <mergeCells count="14">
    <mergeCell ref="A4:K4"/>
    <mergeCell ref="A3:K3"/>
    <mergeCell ref="A2:K2"/>
    <mergeCell ref="A1:K1"/>
    <mergeCell ref="K7:K10"/>
    <mergeCell ref="H8:J8"/>
    <mergeCell ref="G18:K18"/>
    <mergeCell ref="A18:E18"/>
    <mergeCell ref="A7:A10"/>
    <mergeCell ref="B8:D8"/>
    <mergeCell ref="B7:D7"/>
    <mergeCell ref="E7:G7"/>
    <mergeCell ref="E8:G8"/>
    <mergeCell ref="H7:J7"/>
  </mergeCells>
  <phoneticPr fontId="18" type="noConversion"/>
  <printOptions horizontalCentered="1" verticalCentered="1"/>
  <pageMargins left="0" right="0" top="0" bottom="0" header="0" footer="0"/>
  <pageSetup paperSize="9" orientation="landscape" r:id="rId1"/>
  <headerFooter alignWithMargins="0"/>
  <drawing r:id="rId2"/>
</worksheet>
</file>

<file path=xl/worksheets/sheet25.xml><?xml version="1.0" encoding="utf-8"?>
<worksheet xmlns="http://schemas.openxmlformats.org/spreadsheetml/2006/main" xmlns:r="http://schemas.openxmlformats.org/officeDocument/2006/relationships">
  <sheetPr>
    <tabColor theme="3" tint="0.39997558519241921"/>
  </sheetPr>
  <dimension ref="A1:T29"/>
  <sheetViews>
    <sheetView showGridLines="0" rightToLeft="1" view="pageBreakPreview" zoomScaleNormal="100" zoomScaleSheetLayoutView="100" workbookViewId="0">
      <selection activeCell="F26" sqref="F26"/>
    </sheetView>
  </sheetViews>
  <sheetFormatPr defaultRowHeight="12.75"/>
  <cols>
    <col min="1" max="1" width="33.7109375" customWidth="1"/>
    <col min="2" max="10" width="6.7109375" customWidth="1"/>
    <col min="11" max="11" width="33.7109375" customWidth="1"/>
  </cols>
  <sheetData>
    <row r="1" spans="1:20" s="103" customFormat="1" ht="21.95" customHeight="1">
      <c r="A1" s="911" t="s">
        <v>884</v>
      </c>
      <c r="B1" s="911"/>
      <c r="C1" s="911"/>
      <c r="D1" s="911"/>
      <c r="E1" s="911"/>
      <c r="F1" s="911"/>
      <c r="G1" s="911"/>
      <c r="H1" s="911"/>
      <c r="I1" s="911"/>
      <c r="J1" s="911"/>
      <c r="K1" s="911"/>
      <c r="L1" s="100"/>
      <c r="M1" s="100"/>
      <c r="N1" s="100"/>
      <c r="O1" s="100"/>
      <c r="P1" s="100"/>
      <c r="Q1" s="100"/>
      <c r="R1" s="100"/>
      <c r="S1" s="101"/>
      <c r="T1" s="102"/>
    </row>
    <row r="2" spans="1:20" s="105" customFormat="1" ht="18" customHeight="1">
      <c r="A2" s="911" t="s">
        <v>788</v>
      </c>
      <c r="B2" s="911"/>
      <c r="C2" s="911"/>
      <c r="D2" s="911"/>
      <c r="E2" s="911"/>
      <c r="F2" s="911"/>
      <c r="G2" s="911"/>
      <c r="H2" s="911"/>
      <c r="I2" s="911"/>
      <c r="J2" s="911"/>
      <c r="K2" s="911"/>
      <c r="L2" s="100"/>
      <c r="M2" s="104"/>
      <c r="N2" s="104"/>
      <c r="O2" s="104"/>
      <c r="P2" s="104"/>
      <c r="Q2" s="104"/>
      <c r="R2" s="104"/>
      <c r="S2" s="104"/>
      <c r="T2" s="104"/>
    </row>
    <row r="3" spans="1:20" s="105" customFormat="1" ht="18" customHeight="1">
      <c r="A3" s="910" t="s">
        <v>885</v>
      </c>
      <c r="B3" s="910"/>
      <c r="C3" s="910"/>
      <c r="D3" s="910"/>
      <c r="E3" s="910"/>
      <c r="F3" s="910"/>
      <c r="G3" s="910"/>
      <c r="H3" s="910"/>
      <c r="I3" s="910"/>
      <c r="J3" s="910"/>
      <c r="K3" s="910"/>
      <c r="L3" s="106"/>
      <c r="M3" s="106"/>
      <c r="N3" s="106"/>
      <c r="O3" s="106"/>
      <c r="P3" s="106"/>
      <c r="Q3" s="106"/>
      <c r="R3" s="106"/>
      <c r="S3" s="106"/>
      <c r="T3" s="106"/>
    </row>
    <row r="4" spans="1:20" s="19" customFormat="1" ht="15.75">
      <c r="A4" s="909" t="s">
        <v>785</v>
      </c>
      <c r="B4" s="909"/>
      <c r="C4" s="909"/>
      <c r="D4" s="909"/>
      <c r="E4" s="909"/>
      <c r="F4" s="909"/>
      <c r="G4" s="909"/>
      <c r="H4" s="909"/>
      <c r="I4" s="909"/>
      <c r="J4" s="909"/>
      <c r="K4" s="909"/>
      <c r="L4" s="108"/>
      <c r="M4" s="108"/>
      <c r="N4" s="108"/>
      <c r="O4" s="108"/>
      <c r="P4" s="108"/>
      <c r="Q4" s="108"/>
      <c r="R4" s="108"/>
      <c r="S4" s="108"/>
      <c r="T4" s="108"/>
    </row>
    <row r="5" spans="1:20" s="19" customFormat="1" ht="15.75">
      <c r="A5" s="342"/>
      <c r="B5" s="342"/>
      <c r="C5" s="342"/>
      <c r="D5" s="342"/>
      <c r="E5" s="342"/>
      <c r="F5" s="342"/>
      <c r="G5" s="342"/>
      <c r="H5" s="342"/>
      <c r="I5" s="342"/>
      <c r="J5" s="342"/>
      <c r="K5" s="342"/>
      <c r="L5" s="342"/>
      <c r="M5" s="108"/>
      <c r="N5" s="108"/>
      <c r="O5" s="108"/>
      <c r="P5" s="108"/>
      <c r="Q5" s="108"/>
      <c r="R5" s="108"/>
      <c r="S5" s="108"/>
      <c r="T5" s="108"/>
    </row>
    <row r="6" spans="1:20" s="12" customFormat="1" ht="20.100000000000001" customHeight="1">
      <c r="A6" s="17" t="s">
        <v>1027</v>
      </c>
      <c r="B6" s="10"/>
      <c r="C6" s="10"/>
      <c r="D6" s="10"/>
      <c r="E6" s="10"/>
      <c r="K6" s="52" t="s">
        <v>1028</v>
      </c>
    </row>
    <row r="7" spans="1:20" s="11" customFormat="1" ht="18" customHeight="1" thickBot="1">
      <c r="A7" s="711" t="s">
        <v>708</v>
      </c>
      <c r="B7" s="908" t="s">
        <v>381</v>
      </c>
      <c r="C7" s="908"/>
      <c r="D7" s="908"/>
      <c r="E7" s="908" t="s">
        <v>380</v>
      </c>
      <c r="F7" s="908"/>
      <c r="G7" s="908"/>
      <c r="H7" s="908" t="s">
        <v>9</v>
      </c>
      <c r="I7" s="908"/>
      <c r="J7" s="908"/>
      <c r="K7" s="716" t="s">
        <v>709</v>
      </c>
      <c r="L7" s="14"/>
    </row>
    <row r="8" spans="1:20" s="11" customFormat="1" ht="18" customHeight="1" thickTop="1" thickBot="1">
      <c r="A8" s="835"/>
      <c r="B8" s="907" t="s">
        <v>379</v>
      </c>
      <c r="C8" s="907"/>
      <c r="D8" s="907"/>
      <c r="E8" s="907" t="s">
        <v>378</v>
      </c>
      <c r="F8" s="907"/>
      <c r="G8" s="907"/>
      <c r="H8" s="907" t="s">
        <v>10</v>
      </c>
      <c r="I8" s="907"/>
      <c r="J8" s="907"/>
      <c r="K8" s="827"/>
      <c r="L8" s="14"/>
    </row>
    <row r="9" spans="1:20" s="11" customFormat="1" ht="15" customHeight="1" thickTop="1" thickBot="1">
      <c r="A9" s="835"/>
      <c r="B9" s="649" t="s">
        <v>11</v>
      </c>
      <c r="C9" s="649" t="s">
        <v>12</v>
      </c>
      <c r="D9" s="649" t="s">
        <v>9</v>
      </c>
      <c r="E9" s="649" t="s">
        <v>11</v>
      </c>
      <c r="F9" s="649" t="s">
        <v>12</v>
      </c>
      <c r="G9" s="649" t="s">
        <v>9</v>
      </c>
      <c r="H9" s="649" t="s">
        <v>11</v>
      </c>
      <c r="I9" s="649" t="s">
        <v>12</v>
      </c>
      <c r="J9" s="649" t="s">
        <v>9</v>
      </c>
      <c r="K9" s="827"/>
      <c r="L9" s="14"/>
    </row>
    <row r="10" spans="1:20" s="11" customFormat="1" ht="15" customHeight="1" thickTop="1">
      <c r="A10" s="712"/>
      <c r="B10" s="599" t="s">
        <v>13</v>
      </c>
      <c r="C10" s="599" t="s">
        <v>14</v>
      </c>
      <c r="D10" s="599" t="s">
        <v>47</v>
      </c>
      <c r="E10" s="599" t="s">
        <v>13</v>
      </c>
      <c r="F10" s="599" t="s">
        <v>14</v>
      </c>
      <c r="G10" s="599" t="s">
        <v>47</v>
      </c>
      <c r="H10" s="599" t="s">
        <v>13</v>
      </c>
      <c r="I10" s="599" t="s">
        <v>14</v>
      </c>
      <c r="J10" s="599" t="s">
        <v>47</v>
      </c>
      <c r="K10" s="717"/>
      <c r="L10" s="14"/>
    </row>
    <row r="11" spans="1:20" s="12" customFormat="1" ht="35.1" customHeight="1" thickBot="1">
      <c r="A11" s="393" t="s">
        <v>702</v>
      </c>
      <c r="B11" s="616">
        <v>27</v>
      </c>
      <c r="C11" s="616">
        <v>75</v>
      </c>
      <c r="D11" s="616">
        <f>B11+C11</f>
        <v>102</v>
      </c>
      <c r="E11" s="616">
        <v>99</v>
      </c>
      <c r="F11" s="616">
        <v>90</v>
      </c>
      <c r="G11" s="616">
        <f>E11+F11</f>
        <v>189</v>
      </c>
      <c r="H11" s="616">
        <f t="shared" ref="H11:I15" si="0">B11+E11</f>
        <v>126</v>
      </c>
      <c r="I11" s="616">
        <f t="shared" si="0"/>
        <v>165</v>
      </c>
      <c r="J11" s="616">
        <f>I11+H11</f>
        <v>291</v>
      </c>
      <c r="K11" s="35" t="s">
        <v>703</v>
      </c>
      <c r="L11" s="13"/>
    </row>
    <row r="12" spans="1:20" s="12" customFormat="1" ht="35.1" customHeight="1" thickTop="1" thickBot="1">
      <c r="A12" s="115" t="s">
        <v>226</v>
      </c>
      <c r="B12" s="617">
        <v>337</v>
      </c>
      <c r="C12" s="617">
        <v>77</v>
      </c>
      <c r="D12" s="617">
        <f>B12+C12</f>
        <v>414</v>
      </c>
      <c r="E12" s="617">
        <v>65</v>
      </c>
      <c r="F12" s="617">
        <v>79</v>
      </c>
      <c r="G12" s="617">
        <f>E12+F12</f>
        <v>144</v>
      </c>
      <c r="H12" s="617">
        <f t="shared" si="0"/>
        <v>402</v>
      </c>
      <c r="I12" s="617">
        <f t="shared" si="0"/>
        <v>156</v>
      </c>
      <c r="J12" s="617">
        <f>I12+H12</f>
        <v>558</v>
      </c>
      <c r="K12" s="33" t="s">
        <v>281</v>
      </c>
      <c r="L12" s="13"/>
    </row>
    <row r="13" spans="1:20" s="12" customFormat="1" ht="35.1" customHeight="1" thickTop="1" thickBot="1">
      <c r="A13" s="117" t="s">
        <v>704</v>
      </c>
      <c r="B13" s="618">
        <v>10</v>
      </c>
      <c r="C13" s="618">
        <v>13</v>
      </c>
      <c r="D13" s="618">
        <f>B13+C13</f>
        <v>23</v>
      </c>
      <c r="E13" s="618">
        <v>15</v>
      </c>
      <c r="F13" s="618">
        <v>18</v>
      </c>
      <c r="G13" s="618">
        <f>E13+F13</f>
        <v>33</v>
      </c>
      <c r="H13" s="618">
        <f t="shared" si="0"/>
        <v>25</v>
      </c>
      <c r="I13" s="618">
        <f t="shared" si="0"/>
        <v>31</v>
      </c>
      <c r="J13" s="618">
        <f>I13+H13</f>
        <v>56</v>
      </c>
      <c r="K13" s="29" t="s">
        <v>491</v>
      </c>
      <c r="L13" s="13"/>
    </row>
    <row r="14" spans="1:20" s="12" customFormat="1" ht="35.1" customHeight="1" thickTop="1" thickBot="1">
      <c r="A14" s="115" t="s">
        <v>705</v>
      </c>
      <c r="B14" s="617">
        <v>0</v>
      </c>
      <c r="C14" s="617">
        <v>14</v>
      </c>
      <c r="D14" s="617">
        <f>B14+C14</f>
        <v>14</v>
      </c>
      <c r="E14" s="617">
        <v>0</v>
      </c>
      <c r="F14" s="617">
        <v>14</v>
      </c>
      <c r="G14" s="617">
        <f>E14+F14</f>
        <v>14</v>
      </c>
      <c r="H14" s="617">
        <f t="shared" si="0"/>
        <v>0</v>
      </c>
      <c r="I14" s="617">
        <f t="shared" si="0"/>
        <v>28</v>
      </c>
      <c r="J14" s="617">
        <f>I14+H14</f>
        <v>28</v>
      </c>
      <c r="K14" s="33" t="s">
        <v>706</v>
      </c>
      <c r="L14" s="13"/>
    </row>
    <row r="15" spans="1:20" s="12" customFormat="1" ht="35.1" customHeight="1" thickTop="1">
      <c r="A15" s="44" t="s">
        <v>490</v>
      </c>
      <c r="B15" s="619">
        <v>26</v>
      </c>
      <c r="C15" s="619">
        <v>2</v>
      </c>
      <c r="D15" s="619">
        <f>B15+C15</f>
        <v>28</v>
      </c>
      <c r="E15" s="619">
        <v>37</v>
      </c>
      <c r="F15" s="619">
        <v>1</v>
      </c>
      <c r="G15" s="619">
        <f>E15+F15</f>
        <v>38</v>
      </c>
      <c r="H15" s="619">
        <f t="shared" si="0"/>
        <v>63</v>
      </c>
      <c r="I15" s="619">
        <f t="shared" si="0"/>
        <v>3</v>
      </c>
      <c r="J15" s="619">
        <f>I15+H15</f>
        <v>66</v>
      </c>
      <c r="K15" s="37" t="s">
        <v>489</v>
      </c>
      <c r="L15" s="13"/>
    </row>
    <row r="16" spans="1:20" ht="36.75" customHeight="1">
      <c r="A16" s="597" t="s">
        <v>23</v>
      </c>
      <c r="B16" s="620">
        <f>SUM(B11:B15)</f>
        <v>400</v>
      </c>
      <c r="C16" s="620">
        <f t="shared" ref="C16:J16" si="1">SUM(C11:C15)</f>
        <v>181</v>
      </c>
      <c r="D16" s="620">
        <f t="shared" si="1"/>
        <v>581</v>
      </c>
      <c r="E16" s="620">
        <f t="shared" si="1"/>
        <v>216</v>
      </c>
      <c r="F16" s="620">
        <f t="shared" si="1"/>
        <v>202</v>
      </c>
      <c r="G16" s="620">
        <f t="shared" si="1"/>
        <v>418</v>
      </c>
      <c r="H16" s="620">
        <f t="shared" si="1"/>
        <v>616</v>
      </c>
      <c r="I16" s="620">
        <f t="shared" si="1"/>
        <v>383</v>
      </c>
      <c r="J16" s="620">
        <f t="shared" si="1"/>
        <v>999</v>
      </c>
      <c r="K16" s="598" t="s">
        <v>43</v>
      </c>
    </row>
    <row r="17" spans="1:11" ht="15" customHeight="1">
      <c r="A17" s="525" t="s">
        <v>488</v>
      </c>
      <c r="B17" s="21"/>
      <c r="C17" s="457"/>
      <c r="D17" s="457"/>
      <c r="E17" s="457"/>
      <c r="F17" s="457"/>
      <c r="G17" s="457"/>
      <c r="H17" s="457"/>
      <c r="I17" s="457"/>
      <c r="J17" s="457"/>
      <c r="K17" s="526" t="s">
        <v>487</v>
      </c>
    </row>
    <row r="18" spans="1:11" ht="36" customHeight="1">
      <c r="A18" s="906" t="s">
        <v>710</v>
      </c>
      <c r="B18" s="906"/>
      <c r="C18" s="906"/>
      <c r="D18" s="906"/>
      <c r="E18" s="906"/>
      <c r="F18" s="457"/>
      <c r="G18" s="905" t="s">
        <v>707</v>
      </c>
      <c r="H18" s="905"/>
      <c r="I18" s="905"/>
      <c r="J18" s="905"/>
      <c r="K18" s="905"/>
    </row>
    <row r="26" spans="1:11" ht="13.5" thickBot="1"/>
    <row r="27" spans="1:11" ht="14.25" thickTop="1" thickBot="1">
      <c r="B27" s="294">
        <v>169</v>
      </c>
      <c r="C27" s="294">
        <v>424</v>
      </c>
      <c r="D27" s="285">
        <f>B27+C27</f>
        <v>593</v>
      </c>
      <c r="E27" s="294">
        <v>568</v>
      </c>
      <c r="F27" s="294">
        <v>468</v>
      </c>
      <c r="G27" s="285">
        <f>E27+F27</f>
        <v>1036</v>
      </c>
    </row>
    <row r="28" spans="1:11" ht="14.25" thickTop="1" thickBot="1">
      <c r="B28">
        <v>103</v>
      </c>
      <c r="C28">
        <v>133</v>
      </c>
      <c r="D28" s="285">
        <f>B28+C28</f>
        <v>236</v>
      </c>
      <c r="E28">
        <v>13</v>
      </c>
      <c r="F28">
        <v>14</v>
      </c>
      <c r="G28" s="285">
        <f>E28+F28</f>
        <v>27</v>
      </c>
    </row>
    <row r="29" spans="1:11" ht="13.5" thickTop="1">
      <c r="B29" s="341">
        <f>SUM(B27:B28)</f>
        <v>272</v>
      </c>
      <c r="C29" s="341">
        <f>SUM(C27:C28)</f>
        <v>557</v>
      </c>
      <c r="D29" s="341">
        <f t="shared" ref="D29:G29" si="2">SUM(D27:D28)</f>
        <v>829</v>
      </c>
      <c r="E29" s="341">
        <f t="shared" si="2"/>
        <v>581</v>
      </c>
      <c r="F29" s="341">
        <f t="shared" si="2"/>
        <v>482</v>
      </c>
      <c r="G29" s="341">
        <f t="shared" si="2"/>
        <v>1063</v>
      </c>
    </row>
  </sheetData>
  <mergeCells count="14">
    <mergeCell ref="E8:G8"/>
    <mergeCell ref="H8:J8"/>
    <mergeCell ref="A18:E18"/>
    <mergeCell ref="G18:K18"/>
    <mergeCell ref="A1:K1"/>
    <mergeCell ref="A2:K2"/>
    <mergeCell ref="A3:K3"/>
    <mergeCell ref="A4:K4"/>
    <mergeCell ref="A7:A10"/>
    <mergeCell ref="B7:D7"/>
    <mergeCell ref="E7:G7"/>
    <mergeCell ref="H7:J7"/>
    <mergeCell ref="K7:K10"/>
    <mergeCell ref="B8:D8"/>
  </mergeCells>
  <printOptions horizontalCentered="1" verticalCentered="1"/>
  <pageMargins left="0" right="0" top="0" bottom="0" header="0" footer="0"/>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sheetPr>
    <tabColor theme="3" tint="0.39997558519241921"/>
  </sheetPr>
  <dimension ref="A1:M88"/>
  <sheetViews>
    <sheetView showGridLines="0" rightToLeft="1" view="pageBreakPreview" zoomScaleNormal="100" zoomScaleSheetLayoutView="100" workbookViewId="0">
      <selection activeCell="F26" sqref="F26"/>
    </sheetView>
  </sheetViews>
  <sheetFormatPr defaultRowHeight="12.75"/>
  <cols>
    <col min="1" max="1" width="30.7109375" style="119" customWidth="1"/>
    <col min="2" max="6" width="6.7109375" style="119" customWidth="1"/>
    <col min="7" max="7" width="7.28515625" style="119" bestFit="1" customWidth="1"/>
    <col min="8" max="8" width="7.140625" style="119" customWidth="1"/>
    <col min="9" max="9" width="6.7109375" style="119" customWidth="1"/>
    <col min="10" max="10" width="7.28515625" style="119" bestFit="1" customWidth="1"/>
    <col min="11" max="11" width="30.7109375" style="119" customWidth="1"/>
    <col min="12" max="16384" width="9.140625" style="119"/>
  </cols>
  <sheetData>
    <row r="1" spans="1:13" s="132" customFormat="1" ht="37.5" customHeight="1">
      <c r="A1" s="745" t="s">
        <v>923</v>
      </c>
      <c r="B1" s="745"/>
      <c r="C1" s="745"/>
      <c r="D1" s="745"/>
      <c r="E1" s="745"/>
      <c r="F1" s="745"/>
      <c r="G1" s="745"/>
      <c r="H1" s="745"/>
      <c r="I1" s="745"/>
      <c r="J1" s="745"/>
      <c r="K1" s="745"/>
      <c r="L1" s="169"/>
      <c r="M1" s="169"/>
    </row>
    <row r="2" spans="1:13" s="132" customFormat="1" ht="18" customHeight="1">
      <c r="A2" s="718" t="s">
        <v>788</v>
      </c>
      <c r="B2" s="718"/>
      <c r="C2" s="718"/>
      <c r="D2" s="718"/>
      <c r="E2" s="718"/>
      <c r="F2" s="718"/>
      <c r="G2" s="718"/>
      <c r="H2" s="718"/>
      <c r="I2" s="718"/>
      <c r="J2" s="718"/>
      <c r="K2" s="718"/>
      <c r="L2" s="171"/>
      <c r="M2" s="171"/>
    </row>
    <row r="3" spans="1:13" s="128" customFormat="1" ht="36" customHeight="1">
      <c r="A3" s="912" t="s">
        <v>1047</v>
      </c>
      <c r="B3" s="913"/>
      <c r="C3" s="913"/>
      <c r="D3" s="913"/>
      <c r="E3" s="913"/>
      <c r="F3" s="913"/>
      <c r="G3" s="913"/>
      <c r="H3" s="913"/>
      <c r="I3" s="913"/>
      <c r="J3" s="913"/>
      <c r="K3" s="913"/>
      <c r="L3" s="211"/>
      <c r="M3" s="211"/>
    </row>
    <row r="4" spans="1:13" s="128" customFormat="1" ht="18.75" customHeight="1">
      <c r="A4" s="914" t="s">
        <v>785</v>
      </c>
      <c r="B4" s="914"/>
      <c r="C4" s="914"/>
      <c r="D4" s="914"/>
      <c r="E4" s="914"/>
      <c r="F4" s="914"/>
      <c r="G4" s="914"/>
      <c r="H4" s="914"/>
      <c r="I4" s="914"/>
      <c r="J4" s="914"/>
      <c r="K4" s="914"/>
      <c r="L4" s="213"/>
      <c r="M4" s="213"/>
    </row>
    <row r="5" spans="1:13" s="128" customFormat="1" ht="15.75">
      <c r="A5" s="212"/>
      <c r="B5" s="212"/>
      <c r="C5" s="212"/>
      <c r="D5" s="212"/>
      <c r="E5" s="212"/>
      <c r="F5" s="212"/>
      <c r="G5" s="212"/>
      <c r="H5" s="212"/>
      <c r="I5" s="212"/>
      <c r="J5" s="212"/>
      <c r="K5" s="212"/>
      <c r="L5" s="213"/>
      <c r="M5" s="213"/>
    </row>
    <row r="6" spans="1:13" s="128" customFormat="1" ht="20.100000000000001" customHeight="1">
      <c r="A6" s="17" t="s">
        <v>1029</v>
      </c>
      <c r="B6" s="155"/>
      <c r="C6" s="155"/>
      <c r="D6" s="155"/>
      <c r="E6" s="155"/>
      <c r="K6" s="185" t="s">
        <v>1030</v>
      </c>
    </row>
    <row r="7" spans="1:13" s="122" customFormat="1" ht="18" customHeight="1" thickBot="1">
      <c r="A7" s="915" t="s">
        <v>663</v>
      </c>
      <c r="B7" s="908" t="s">
        <v>381</v>
      </c>
      <c r="C7" s="908"/>
      <c r="D7" s="908"/>
      <c r="E7" s="908" t="s">
        <v>380</v>
      </c>
      <c r="F7" s="908"/>
      <c r="G7" s="908"/>
      <c r="H7" s="908" t="s">
        <v>9</v>
      </c>
      <c r="I7" s="908"/>
      <c r="J7" s="908"/>
      <c r="K7" s="918" t="s">
        <v>664</v>
      </c>
    </row>
    <row r="8" spans="1:13" s="122" customFormat="1" ht="18" customHeight="1" thickTop="1" thickBot="1">
      <c r="A8" s="916"/>
      <c r="B8" s="907" t="s">
        <v>379</v>
      </c>
      <c r="C8" s="907"/>
      <c r="D8" s="907"/>
      <c r="E8" s="907" t="s">
        <v>378</v>
      </c>
      <c r="F8" s="907"/>
      <c r="G8" s="907"/>
      <c r="H8" s="907" t="s">
        <v>10</v>
      </c>
      <c r="I8" s="907"/>
      <c r="J8" s="907"/>
      <c r="K8" s="919"/>
    </row>
    <row r="9" spans="1:13" s="122" customFormat="1" ht="15" customHeight="1" thickTop="1" thickBot="1">
      <c r="A9" s="916"/>
      <c r="B9" s="649" t="s">
        <v>11</v>
      </c>
      <c r="C9" s="649" t="s">
        <v>12</v>
      </c>
      <c r="D9" s="649" t="s">
        <v>9</v>
      </c>
      <c r="E9" s="649" t="s">
        <v>11</v>
      </c>
      <c r="F9" s="649" t="s">
        <v>12</v>
      </c>
      <c r="G9" s="649" t="s">
        <v>9</v>
      </c>
      <c r="H9" s="649" t="s">
        <v>11</v>
      </c>
      <c r="I9" s="649" t="s">
        <v>12</v>
      </c>
      <c r="J9" s="649" t="s">
        <v>9</v>
      </c>
      <c r="K9" s="919"/>
    </row>
    <row r="10" spans="1:13" s="122" customFormat="1" ht="15" customHeight="1" thickTop="1">
      <c r="A10" s="917"/>
      <c r="B10" s="599" t="s">
        <v>13</v>
      </c>
      <c r="C10" s="599" t="s">
        <v>14</v>
      </c>
      <c r="D10" s="599" t="s">
        <v>47</v>
      </c>
      <c r="E10" s="599" t="s">
        <v>13</v>
      </c>
      <c r="F10" s="599" t="s">
        <v>14</v>
      </c>
      <c r="G10" s="599" t="s">
        <v>47</v>
      </c>
      <c r="H10" s="599" t="s">
        <v>13</v>
      </c>
      <c r="I10" s="599" t="s">
        <v>14</v>
      </c>
      <c r="J10" s="599" t="s">
        <v>47</v>
      </c>
      <c r="K10" s="920"/>
    </row>
    <row r="11" spans="1:13" s="121" customFormat="1" ht="35.1" customHeight="1" thickBot="1">
      <c r="A11" s="216" t="s">
        <v>187</v>
      </c>
      <c r="B11" s="295">
        <v>0</v>
      </c>
      <c r="C11" s="295">
        <v>0</v>
      </c>
      <c r="D11" s="529">
        <f t="shared" ref="D11:D16" si="0">SUM(B11:C11)</f>
        <v>0</v>
      </c>
      <c r="E11" s="295">
        <v>57</v>
      </c>
      <c r="F11" s="295">
        <v>11</v>
      </c>
      <c r="G11" s="529">
        <f t="shared" ref="G11:G16" si="1">SUM(E11:F11)</f>
        <v>68</v>
      </c>
      <c r="H11" s="529">
        <f>B11+E11</f>
        <v>57</v>
      </c>
      <c r="I11" s="529">
        <f>C11+F11</f>
        <v>11</v>
      </c>
      <c r="J11" s="529">
        <f>I11+H11</f>
        <v>68</v>
      </c>
      <c r="K11" s="251" t="s">
        <v>189</v>
      </c>
    </row>
    <row r="12" spans="1:13" s="121" customFormat="1" ht="35.1" customHeight="1" thickTop="1" thickBot="1">
      <c r="A12" s="215" t="s">
        <v>260</v>
      </c>
      <c r="B12" s="296">
        <v>1</v>
      </c>
      <c r="C12" s="296">
        <v>0</v>
      </c>
      <c r="D12" s="530">
        <f t="shared" si="0"/>
        <v>1</v>
      </c>
      <c r="E12" s="296">
        <v>48</v>
      </c>
      <c r="F12" s="296">
        <v>16</v>
      </c>
      <c r="G12" s="530">
        <f t="shared" si="1"/>
        <v>64</v>
      </c>
      <c r="H12" s="530">
        <f t="shared" ref="H12:I16" si="2">B12+E12</f>
        <v>49</v>
      </c>
      <c r="I12" s="530">
        <f t="shared" si="2"/>
        <v>16</v>
      </c>
      <c r="J12" s="530">
        <f t="shared" ref="J12:J16" si="3">I12+H12</f>
        <v>65</v>
      </c>
      <c r="K12" s="253" t="s">
        <v>190</v>
      </c>
    </row>
    <row r="13" spans="1:13" s="121" customFormat="1" ht="35.1" customHeight="1" thickTop="1" thickBot="1">
      <c r="A13" s="214" t="s">
        <v>188</v>
      </c>
      <c r="B13" s="297">
        <v>0</v>
      </c>
      <c r="C13" s="297">
        <v>1</v>
      </c>
      <c r="D13" s="531">
        <f t="shared" si="0"/>
        <v>1</v>
      </c>
      <c r="E13" s="297">
        <v>76</v>
      </c>
      <c r="F13" s="297">
        <v>51</v>
      </c>
      <c r="G13" s="531">
        <f t="shared" si="1"/>
        <v>127</v>
      </c>
      <c r="H13" s="531">
        <f t="shared" si="2"/>
        <v>76</v>
      </c>
      <c r="I13" s="531">
        <f t="shared" si="2"/>
        <v>52</v>
      </c>
      <c r="J13" s="531">
        <f t="shared" si="3"/>
        <v>128</v>
      </c>
      <c r="K13" s="252" t="s">
        <v>263</v>
      </c>
    </row>
    <row r="14" spans="1:13" s="121" customFormat="1" ht="35.1" customHeight="1" thickTop="1" thickBot="1">
      <c r="A14" s="215" t="s">
        <v>258</v>
      </c>
      <c r="B14" s="296">
        <v>0</v>
      </c>
      <c r="C14" s="296">
        <v>0</v>
      </c>
      <c r="D14" s="530">
        <f t="shared" si="0"/>
        <v>0</v>
      </c>
      <c r="E14" s="296">
        <v>364</v>
      </c>
      <c r="F14" s="296">
        <v>249</v>
      </c>
      <c r="G14" s="530">
        <f t="shared" si="1"/>
        <v>613</v>
      </c>
      <c r="H14" s="530">
        <f t="shared" si="2"/>
        <v>364</v>
      </c>
      <c r="I14" s="530">
        <f t="shared" si="2"/>
        <v>249</v>
      </c>
      <c r="J14" s="530">
        <f t="shared" si="3"/>
        <v>613</v>
      </c>
      <c r="K14" s="253" t="s">
        <v>264</v>
      </c>
    </row>
    <row r="15" spans="1:13" s="121" customFormat="1" ht="35.1" customHeight="1" thickTop="1" thickBot="1">
      <c r="A15" s="214" t="s">
        <v>261</v>
      </c>
      <c r="B15" s="297">
        <v>0</v>
      </c>
      <c r="C15" s="297">
        <v>5</v>
      </c>
      <c r="D15" s="531">
        <f t="shared" si="0"/>
        <v>5</v>
      </c>
      <c r="E15" s="297">
        <v>25</v>
      </c>
      <c r="F15" s="297">
        <v>20</v>
      </c>
      <c r="G15" s="531">
        <f t="shared" si="1"/>
        <v>45</v>
      </c>
      <c r="H15" s="531">
        <f t="shared" si="2"/>
        <v>25</v>
      </c>
      <c r="I15" s="531">
        <f t="shared" si="2"/>
        <v>25</v>
      </c>
      <c r="J15" s="531">
        <f t="shared" si="3"/>
        <v>50</v>
      </c>
      <c r="K15" s="252" t="s">
        <v>262</v>
      </c>
    </row>
    <row r="16" spans="1:13" s="121" customFormat="1" ht="35.1" customHeight="1" thickTop="1">
      <c r="A16" s="94" t="s">
        <v>750</v>
      </c>
      <c r="B16" s="304">
        <v>24</v>
      </c>
      <c r="C16" s="304">
        <v>38</v>
      </c>
      <c r="D16" s="532">
        <f t="shared" si="0"/>
        <v>62</v>
      </c>
      <c r="E16" s="304">
        <v>413</v>
      </c>
      <c r="F16" s="304">
        <v>510</v>
      </c>
      <c r="G16" s="532">
        <f t="shared" si="1"/>
        <v>923</v>
      </c>
      <c r="H16" s="532">
        <f t="shared" si="2"/>
        <v>437</v>
      </c>
      <c r="I16" s="532">
        <f t="shared" si="2"/>
        <v>548</v>
      </c>
      <c r="J16" s="532">
        <f t="shared" si="3"/>
        <v>985</v>
      </c>
      <c r="K16" s="305" t="s">
        <v>492</v>
      </c>
    </row>
    <row r="17" spans="1:11" s="121" customFormat="1" ht="35.1" customHeight="1">
      <c r="A17" s="306" t="s">
        <v>23</v>
      </c>
      <c r="B17" s="533">
        <f>SUM(B11:B16)</f>
        <v>25</v>
      </c>
      <c r="C17" s="533">
        <f t="shared" ref="C17:J17" si="4">SUM(C11:C16)</f>
        <v>44</v>
      </c>
      <c r="D17" s="533">
        <f t="shared" si="4"/>
        <v>69</v>
      </c>
      <c r="E17" s="533">
        <f t="shared" si="4"/>
        <v>983</v>
      </c>
      <c r="F17" s="533">
        <f t="shared" si="4"/>
        <v>857</v>
      </c>
      <c r="G17" s="533">
        <f t="shared" si="4"/>
        <v>1840</v>
      </c>
      <c r="H17" s="533">
        <f t="shared" si="4"/>
        <v>1008</v>
      </c>
      <c r="I17" s="533">
        <f t="shared" si="4"/>
        <v>901</v>
      </c>
      <c r="J17" s="533">
        <f t="shared" si="4"/>
        <v>1909</v>
      </c>
      <c r="K17" s="307" t="s">
        <v>43</v>
      </c>
    </row>
    <row r="18" spans="1:11" ht="15" customHeight="1">
      <c r="A18" s="160"/>
      <c r="B18" s="123"/>
      <c r="K18" s="159"/>
    </row>
    <row r="19" spans="1:11" ht="15" customHeight="1">
      <c r="A19" s="160"/>
      <c r="B19" s="123"/>
      <c r="K19" s="159"/>
    </row>
    <row r="20" spans="1:11" ht="15" customHeight="1">
      <c r="A20" s="160"/>
      <c r="B20" s="123"/>
      <c r="K20" s="159"/>
    </row>
    <row r="21" spans="1:11" ht="15" customHeight="1">
      <c r="A21" s="160"/>
      <c r="B21" s="123"/>
      <c r="K21" s="159"/>
    </row>
    <row r="22" spans="1:11" ht="15" customHeight="1">
      <c r="A22" s="160"/>
      <c r="B22" s="123"/>
      <c r="K22" s="159"/>
    </row>
    <row r="23" spans="1:11" ht="15" customHeight="1">
      <c r="A23" s="160"/>
      <c r="B23" s="123"/>
      <c r="K23" s="159"/>
    </row>
    <row r="24" spans="1:11" ht="15" customHeight="1">
      <c r="A24" s="160"/>
      <c r="B24" s="123"/>
      <c r="K24" s="159"/>
    </row>
    <row r="25" spans="1:11" ht="15" customHeight="1">
      <c r="A25" s="160"/>
      <c r="B25" s="123"/>
      <c r="K25" s="159"/>
    </row>
    <row r="26" spans="1:11" ht="15" customHeight="1">
      <c r="A26" s="160"/>
      <c r="B26" s="123"/>
      <c r="K26" s="159"/>
    </row>
    <row r="27" spans="1:11" ht="15" customHeight="1">
      <c r="A27" s="160"/>
      <c r="B27" s="123"/>
      <c r="K27" s="159"/>
    </row>
    <row r="29" spans="1:11" ht="11.25" customHeight="1" thickBot="1">
      <c r="A29" s="316" t="s">
        <v>808</v>
      </c>
      <c r="B29"/>
      <c r="C29"/>
      <c r="D29"/>
      <c r="E29"/>
      <c r="F29"/>
      <c r="G29"/>
      <c r="H29"/>
      <c r="I29"/>
      <c r="J29"/>
    </row>
    <row r="30" spans="1:11" ht="16.5" thickBot="1">
      <c r="A30" s="318" t="s">
        <v>187</v>
      </c>
      <c r="B30" s="319"/>
      <c r="C30" s="319"/>
      <c r="D30" s="319">
        <f t="shared" ref="D30:D35" si="5">SUM(B30:C30)</f>
        <v>0</v>
      </c>
      <c r="E30" s="319">
        <v>0</v>
      </c>
      <c r="F30" s="319">
        <v>3</v>
      </c>
      <c r="G30" s="319">
        <f t="shared" ref="G30:G35" si="6">SUM(E30:F30)</f>
        <v>3</v>
      </c>
      <c r="H30" s="320">
        <f t="shared" ref="H30:I35" si="7">B30+E30</f>
        <v>0</v>
      </c>
      <c r="I30" s="320">
        <f t="shared" si="7"/>
        <v>3</v>
      </c>
      <c r="J30" s="320">
        <f t="shared" ref="J30:J35" si="8">I30+H30</f>
        <v>3</v>
      </c>
    </row>
    <row r="31" spans="1:11" ht="16.5" thickBot="1">
      <c r="A31" s="321" t="s">
        <v>260</v>
      </c>
      <c r="B31" s="322"/>
      <c r="C31" s="322"/>
      <c r="D31" s="323">
        <f t="shared" si="5"/>
        <v>0</v>
      </c>
      <c r="E31" s="323">
        <v>0</v>
      </c>
      <c r="F31" s="322">
        <v>0</v>
      </c>
      <c r="G31" s="323">
        <f t="shared" si="6"/>
        <v>0</v>
      </c>
      <c r="H31" s="324">
        <f t="shared" si="7"/>
        <v>0</v>
      </c>
      <c r="I31" s="324">
        <f t="shared" si="7"/>
        <v>0</v>
      </c>
      <c r="J31" s="324">
        <f t="shared" si="8"/>
        <v>0</v>
      </c>
    </row>
    <row r="32" spans="1:11" ht="16.5" thickBot="1">
      <c r="A32" s="318" t="s">
        <v>188</v>
      </c>
      <c r="B32" s="319"/>
      <c r="C32" s="319"/>
      <c r="D32" s="319">
        <f t="shared" si="5"/>
        <v>0</v>
      </c>
      <c r="E32" s="319">
        <v>0</v>
      </c>
      <c r="F32" s="319">
        <v>5</v>
      </c>
      <c r="G32" s="319">
        <f t="shared" si="6"/>
        <v>5</v>
      </c>
      <c r="H32" s="320">
        <f t="shared" si="7"/>
        <v>0</v>
      </c>
      <c r="I32" s="320">
        <f t="shared" si="7"/>
        <v>5</v>
      </c>
      <c r="J32" s="320">
        <f t="shared" si="8"/>
        <v>5</v>
      </c>
    </row>
    <row r="33" spans="1:10" ht="16.5" thickBot="1">
      <c r="A33" s="321" t="s">
        <v>258</v>
      </c>
      <c r="B33" s="322"/>
      <c r="C33" s="322"/>
      <c r="D33" s="323">
        <f t="shared" si="5"/>
        <v>0</v>
      </c>
      <c r="E33" s="323">
        <v>7</v>
      </c>
      <c r="F33" s="322">
        <v>11</v>
      </c>
      <c r="G33" s="323">
        <f t="shared" si="6"/>
        <v>18</v>
      </c>
      <c r="H33" s="324">
        <f t="shared" si="7"/>
        <v>7</v>
      </c>
      <c r="I33" s="324">
        <f t="shared" si="7"/>
        <v>11</v>
      </c>
      <c r="J33" s="324">
        <f t="shared" si="8"/>
        <v>18</v>
      </c>
    </row>
    <row r="34" spans="1:10" ht="16.5" thickBot="1">
      <c r="A34" s="318" t="s">
        <v>261</v>
      </c>
      <c r="B34" s="319"/>
      <c r="C34" s="319"/>
      <c r="D34" s="319">
        <f t="shared" si="5"/>
        <v>0</v>
      </c>
      <c r="E34" s="319">
        <v>0</v>
      </c>
      <c r="F34" s="319">
        <v>0</v>
      </c>
      <c r="G34" s="319">
        <f t="shared" si="6"/>
        <v>0</v>
      </c>
      <c r="H34" s="320">
        <f t="shared" si="7"/>
        <v>0</v>
      </c>
      <c r="I34" s="320">
        <f t="shared" si="7"/>
        <v>0</v>
      </c>
      <c r="J34" s="320">
        <f t="shared" si="8"/>
        <v>0</v>
      </c>
    </row>
    <row r="35" spans="1:10" ht="16.5" thickBot="1">
      <c r="A35" s="321" t="s">
        <v>809</v>
      </c>
      <c r="B35" s="322"/>
      <c r="C35" s="322"/>
      <c r="D35" s="323">
        <f t="shared" si="5"/>
        <v>0</v>
      </c>
      <c r="E35" s="323">
        <v>8</v>
      </c>
      <c r="F35" s="322">
        <v>9</v>
      </c>
      <c r="G35" s="323">
        <f t="shared" si="6"/>
        <v>17</v>
      </c>
      <c r="H35" s="324">
        <f t="shared" si="7"/>
        <v>8</v>
      </c>
      <c r="I35" s="324">
        <f t="shared" si="7"/>
        <v>9</v>
      </c>
      <c r="J35" s="324">
        <f t="shared" si="8"/>
        <v>17</v>
      </c>
    </row>
    <row r="36" spans="1:10" ht="16.5" thickBot="1">
      <c r="A36" s="325" t="s">
        <v>23</v>
      </c>
      <c r="B36" s="326">
        <f t="shared" ref="B36:J36" si="9">SUM(B30:B35)</f>
        <v>0</v>
      </c>
      <c r="C36" s="326">
        <f t="shared" si="9"/>
        <v>0</v>
      </c>
      <c r="D36" s="326">
        <f t="shared" si="9"/>
        <v>0</v>
      </c>
      <c r="E36" s="326">
        <f t="shared" si="9"/>
        <v>15</v>
      </c>
      <c r="F36" s="326">
        <f t="shared" si="9"/>
        <v>28</v>
      </c>
      <c r="G36" s="326">
        <f t="shared" si="9"/>
        <v>43</v>
      </c>
      <c r="H36" s="327">
        <f t="shared" si="9"/>
        <v>15</v>
      </c>
      <c r="I36" s="327">
        <f t="shared" si="9"/>
        <v>28</v>
      </c>
      <c r="J36" s="327">
        <f t="shared" si="9"/>
        <v>43</v>
      </c>
    </row>
    <row r="37" spans="1:10" ht="15.75" thickBot="1">
      <c r="A37" s="328" t="s">
        <v>810</v>
      </c>
      <c r="B37"/>
      <c r="C37"/>
      <c r="D37"/>
      <c r="E37"/>
      <c r="F37"/>
      <c r="G37"/>
      <c r="H37"/>
      <c r="I37"/>
      <c r="J37"/>
    </row>
    <row r="38" spans="1:10" ht="16.5" thickBot="1">
      <c r="A38" s="318" t="s">
        <v>187</v>
      </c>
      <c r="B38" s="319"/>
      <c r="C38" s="319"/>
      <c r="D38" s="319">
        <f t="shared" ref="D38:D43" si="10">SUM(B38:C38)</f>
        <v>0</v>
      </c>
      <c r="E38" s="319"/>
      <c r="F38" s="319"/>
      <c r="G38" s="319">
        <f t="shared" ref="G38:G43" si="11">SUM(E38:F38)</f>
        <v>0</v>
      </c>
      <c r="H38" s="320">
        <f t="shared" ref="H38:I43" si="12">B38+E38</f>
        <v>0</v>
      </c>
      <c r="I38" s="320">
        <f t="shared" si="12"/>
        <v>0</v>
      </c>
      <c r="J38" s="320">
        <f t="shared" ref="J38:J43" si="13">I38+H38</f>
        <v>0</v>
      </c>
    </row>
    <row r="39" spans="1:10" ht="16.5" thickBot="1">
      <c r="A39" s="321" t="s">
        <v>260</v>
      </c>
      <c r="B39" s="322"/>
      <c r="C39" s="322"/>
      <c r="D39" s="323">
        <f t="shared" si="10"/>
        <v>0</v>
      </c>
      <c r="E39" s="323"/>
      <c r="F39" s="322"/>
      <c r="G39" s="323">
        <f t="shared" si="11"/>
        <v>0</v>
      </c>
      <c r="H39" s="324">
        <f t="shared" si="12"/>
        <v>0</v>
      </c>
      <c r="I39" s="324">
        <f t="shared" si="12"/>
        <v>0</v>
      </c>
      <c r="J39" s="324">
        <f t="shared" si="13"/>
        <v>0</v>
      </c>
    </row>
    <row r="40" spans="1:10" ht="16.5" thickBot="1">
      <c r="A40" s="318" t="s">
        <v>188</v>
      </c>
      <c r="B40" s="319"/>
      <c r="C40" s="319"/>
      <c r="D40" s="319">
        <f t="shared" si="10"/>
        <v>0</v>
      </c>
      <c r="E40" s="319"/>
      <c r="F40" s="319"/>
      <c r="G40" s="319">
        <f t="shared" si="11"/>
        <v>0</v>
      </c>
      <c r="H40" s="320">
        <f t="shared" si="12"/>
        <v>0</v>
      </c>
      <c r="I40" s="320">
        <f t="shared" si="12"/>
        <v>0</v>
      </c>
      <c r="J40" s="320">
        <f t="shared" si="13"/>
        <v>0</v>
      </c>
    </row>
    <row r="41" spans="1:10" ht="16.5" thickBot="1">
      <c r="A41" s="321" t="s">
        <v>258</v>
      </c>
      <c r="B41" s="322"/>
      <c r="C41" s="322"/>
      <c r="D41" s="323">
        <f t="shared" si="10"/>
        <v>0</v>
      </c>
      <c r="E41" s="323">
        <v>243</v>
      </c>
      <c r="F41" s="322">
        <v>148</v>
      </c>
      <c r="G41" s="323">
        <f t="shared" si="11"/>
        <v>391</v>
      </c>
      <c r="H41" s="324">
        <f t="shared" si="12"/>
        <v>243</v>
      </c>
      <c r="I41" s="324">
        <f t="shared" si="12"/>
        <v>148</v>
      </c>
      <c r="J41" s="324">
        <f t="shared" si="13"/>
        <v>391</v>
      </c>
    </row>
    <row r="42" spans="1:10" ht="16.5" thickBot="1">
      <c r="A42" s="318" t="s">
        <v>261</v>
      </c>
      <c r="B42" s="319"/>
      <c r="C42" s="319">
        <v>2</v>
      </c>
      <c r="D42" s="319">
        <f t="shared" si="10"/>
        <v>2</v>
      </c>
      <c r="E42" s="319">
        <v>7</v>
      </c>
      <c r="F42" s="319">
        <v>7</v>
      </c>
      <c r="G42" s="319">
        <f t="shared" si="11"/>
        <v>14</v>
      </c>
      <c r="H42" s="320">
        <f t="shared" si="12"/>
        <v>7</v>
      </c>
      <c r="I42" s="320">
        <f t="shared" si="12"/>
        <v>9</v>
      </c>
      <c r="J42" s="320">
        <f t="shared" si="13"/>
        <v>16</v>
      </c>
    </row>
    <row r="43" spans="1:10" ht="16.5" thickBot="1">
      <c r="A43" s="321" t="s">
        <v>809</v>
      </c>
      <c r="B43" s="322">
        <v>4</v>
      </c>
      <c r="C43" s="322">
        <v>2</v>
      </c>
      <c r="D43" s="323">
        <f t="shared" si="10"/>
        <v>6</v>
      </c>
      <c r="E43" s="323">
        <v>94</v>
      </c>
      <c r="F43" s="322">
        <v>147</v>
      </c>
      <c r="G43" s="323">
        <f t="shared" si="11"/>
        <v>241</v>
      </c>
      <c r="H43" s="324">
        <f t="shared" si="12"/>
        <v>98</v>
      </c>
      <c r="I43" s="324">
        <f t="shared" si="12"/>
        <v>149</v>
      </c>
      <c r="J43" s="324">
        <f t="shared" si="13"/>
        <v>247</v>
      </c>
    </row>
    <row r="44" spans="1:10" ht="16.5" thickBot="1">
      <c r="A44" s="325" t="s">
        <v>23</v>
      </c>
      <c r="B44" s="326">
        <f t="shared" ref="B44:J44" si="14">SUM(B38:B43)</f>
        <v>4</v>
      </c>
      <c r="C44" s="326">
        <f t="shared" si="14"/>
        <v>4</v>
      </c>
      <c r="D44" s="326">
        <f t="shared" si="14"/>
        <v>8</v>
      </c>
      <c r="E44" s="326">
        <f t="shared" si="14"/>
        <v>344</v>
      </c>
      <c r="F44" s="326">
        <f t="shared" si="14"/>
        <v>302</v>
      </c>
      <c r="G44" s="326">
        <f t="shared" si="14"/>
        <v>646</v>
      </c>
      <c r="H44" s="327">
        <f t="shared" si="14"/>
        <v>348</v>
      </c>
      <c r="I44" s="327">
        <f t="shared" si="14"/>
        <v>306</v>
      </c>
      <c r="J44" s="327">
        <f t="shared" si="14"/>
        <v>654</v>
      </c>
    </row>
    <row r="45" spans="1:10" ht="15.75" thickBot="1">
      <c r="A45" s="329" t="s">
        <v>811</v>
      </c>
      <c r="B45"/>
      <c r="C45"/>
      <c r="D45"/>
      <c r="E45"/>
      <c r="F45"/>
      <c r="G45"/>
      <c r="H45"/>
      <c r="I45"/>
      <c r="J45"/>
    </row>
    <row r="46" spans="1:10" ht="16.5" thickBot="1">
      <c r="A46" s="318" t="s">
        <v>187</v>
      </c>
      <c r="B46" s="319"/>
      <c r="C46" s="319"/>
      <c r="D46" s="319">
        <f t="shared" ref="D46:D51" si="15">SUM(B46:C46)</f>
        <v>0</v>
      </c>
      <c r="E46" s="319">
        <v>0</v>
      </c>
      <c r="F46" s="319">
        <v>1</v>
      </c>
      <c r="G46" s="319">
        <f t="shared" ref="G46:G51" si="16">SUM(E46:F46)</f>
        <v>1</v>
      </c>
      <c r="H46" s="320">
        <f t="shared" ref="H46:I51" si="17">B46+E46</f>
        <v>0</v>
      </c>
      <c r="I46" s="320">
        <f t="shared" si="17"/>
        <v>1</v>
      </c>
      <c r="J46" s="320">
        <f t="shared" ref="J46:J51" si="18">I46+H46</f>
        <v>1</v>
      </c>
    </row>
    <row r="47" spans="1:10" ht="16.5" thickBot="1">
      <c r="A47" s="321" t="s">
        <v>260</v>
      </c>
      <c r="B47" s="322"/>
      <c r="C47" s="322"/>
      <c r="D47" s="323">
        <f t="shared" si="15"/>
        <v>0</v>
      </c>
      <c r="E47" s="323">
        <v>0</v>
      </c>
      <c r="F47" s="322">
        <v>1</v>
      </c>
      <c r="G47" s="323">
        <f t="shared" si="16"/>
        <v>1</v>
      </c>
      <c r="H47" s="324">
        <f t="shared" si="17"/>
        <v>0</v>
      </c>
      <c r="I47" s="324">
        <f t="shared" si="17"/>
        <v>1</v>
      </c>
      <c r="J47" s="324">
        <f t="shared" si="18"/>
        <v>1</v>
      </c>
    </row>
    <row r="48" spans="1:10" ht="16.5" thickBot="1">
      <c r="A48" s="318" t="s">
        <v>188</v>
      </c>
      <c r="B48" s="319"/>
      <c r="C48" s="319"/>
      <c r="D48" s="319">
        <f t="shared" si="15"/>
        <v>0</v>
      </c>
      <c r="E48" s="319">
        <v>1</v>
      </c>
      <c r="F48" s="319">
        <v>3</v>
      </c>
      <c r="G48" s="319">
        <f t="shared" si="16"/>
        <v>4</v>
      </c>
      <c r="H48" s="320">
        <f t="shared" si="17"/>
        <v>1</v>
      </c>
      <c r="I48" s="320">
        <f t="shared" si="17"/>
        <v>3</v>
      </c>
      <c r="J48" s="320">
        <f t="shared" si="18"/>
        <v>4</v>
      </c>
    </row>
    <row r="49" spans="1:10" ht="16.5" thickBot="1">
      <c r="A49" s="321" t="s">
        <v>258</v>
      </c>
      <c r="B49" s="322"/>
      <c r="C49" s="322"/>
      <c r="D49" s="323">
        <f t="shared" si="15"/>
        <v>0</v>
      </c>
      <c r="E49" s="323">
        <v>7</v>
      </c>
      <c r="F49" s="322">
        <v>21</v>
      </c>
      <c r="G49" s="323">
        <f t="shared" si="16"/>
        <v>28</v>
      </c>
      <c r="H49" s="324">
        <f t="shared" si="17"/>
        <v>7</v>
      </c>
      <c r="I49" s="324">
        <f t="shared" si="17"/>
        <v>21</v>
      </c>
      <c r="J49" s="324">
        <f t="shared" si="18"/>
        <v>28</v>
      </c>
    </row>
    <row r="50" spans="1:10" ht="16.5" thickBot="1">
      <c r="A50" s="318" t="s">
        <v>261</v>
      </c>
      <c r="B50" s="319"/>
      <c r="C50" s="319"/>
      <c r="D50" s="319">
        <f t="shared" si="15"/>
        <v>0</v>
      </c>
      <c r="E50" s="319">
        <v>1</v>
      </c>
      <c r="F50" s="319">
        <v>1</v>
      </c>
      <c r="G50" s="319">
        <f t="shared" si="16"/>
        <v>2</v>
      </c>
      <c r="H50" s="320">
        <f t="shared" si="17"/>
        <v>1</v>
      </c>
      <c r="I50" s="320">
        <f t="shared" si="17"/>
        <v>1</v>
      </c>
      <c r="J50" s="320">
        <f t="shared" si="18"/>
        <v>2</v>
      </c>
    </row>
    <row r="51" spans="1:10" ht="16.5" thickBot="1">
      <c r="A51" s="321" t="s">
        <v>809</v>
      </c>
      <c r="B51" s="322"/>
      <c r="C51" s="322"/>
      <c r="D51" s="323">
        <f t="shared" si="15"/>
        <v>0</v>
      </c>
      <c r="E51" s="323">
        <v>4</v>
      </c>
      <c r="F51" s="322">
        <v>4</v>
      </c>
      <c r="G51" s="323">
        <f t="shared" si="16"/>
        <v>8</v>
      </c>
      <c r="H51" s="324">
        <f t="shared" si="17"/>
        <v>4</v>
      </c>
      <c r="I51" s="324">
        <f t="shared" si="17"/>
        <v>4</v>
      </c>
      <c r="J51" s="324">
        <f t="shared" si="18"/>
        <v>8</v>
      </c>
    </row>
    <row r="52" spans="1:10" ht="16.5" thickBot="1">
      <c r="A52" s="325" t="s">
        <v>23</v>
      </c>
      <c r="B52" s="326">
        <f t="shared" ref="B52:J52" si="19">SUM(B46:B51)</f>
        <v>0</v>
      </c>
      <c r="C52" s="326">
        <f t="shared" si="19"/>
        <v>0</v>
      </c>
      <c r="D52" s="326">
        <f t="shared" si="19"/>
        <v>0</v>
      </c>
      <c r="E52" s="326">
        <f t="shared" si="19"/>
        <v>13</v>
      </c>
      <c r="F52" s="326">
        <f t="shared" si="19"/>
        <v>31</v>
      </c>
      <c r="G52" s="326">
        <f t="shared" si="19"/>
        <v>44</v>
      </c>
      <c r="H52" s="327">
        <f t="shared" si="19"/>
        <v>13</v>
      </c>
      <c r="I52" s="327">
        <f t="shared" si="19"/>
        <v>31</v>
      </c>
      <c r="J52" s="327">
        <f t="shared" si="19"/>
        <v>44</v>
      </c>
    </row>
    <row r="53" spans="1:10" ht="15.75" thickBot="1">
      <c r="A53" s="328" t="s">
        <v>812</v>
      </c>
      <c r="B53"/>
      <c r="C53"/>
      <c r="D53"/>
      <c r="E53"/>
      <c r="F53"/>
      <c r="G53"/>
      <c r="H53"/>
      <c r="I53"/>
      <c r="J53"/>
    </row>
    <row r="54" spans="1:10" ht="16.5" thickBot="1">
      <c r="A54" s="318" t="s">
        <v>187</v>
      </c>
      <c r="B54" s="319"/>
      <c r="C54" s="319"/>
      <c r="D54" s="319">
        <f t="shared" ref="D54:D59" si="20">SUM(B54:C54)</f>
        <v>0</v>
      </c>
      <c r="E54" s="319">
        <v>3</v>
      </c>
      <c r="F54" s="319">
        <v>1</v>
      </c>
      <c r="G54" s="319">
        <f t="shared" ref="G54:G59" si="21">SUM(E54:F54)</f>
        <v>4</v>
      </c>
      <c r="H54" s="320">
        <f t="shared" ref="H54:I59" si="22">B54+E54</f>
        <v>3</v>
      </c>
      <c r="I54" s="320">
        <f t="shared" si="22"/>
        <v>1</v>
      </c>
      <c r="J54" s="320">
        <f t="shared" ref="J54:J59" si="23">I54+H54</f>
        <v>4</v>
      </c>
    </row>
    <row r="55" spans="1:10" ht="16.5" thickBot="1">
      <c r="A55" s="321" t="s">
        <v>260</v>
      </c>
      <c r="B55" s="322"/>
      <c r="C55" s="322"/>
      <c r="D55" s="323">
        <f t="shared" si="20"/>
        <v>0</v>
      </c>
      <c r="E55" s="323"/>
      <c r="F55" s="322"/>
      <c r="G55" s="323">
        <f t="shared" si="21"/>
        <v>0</v>
      </c>
      <c r="H55" s="324">
        <f t="shared" si="22"/>
        <v>0</v>
      </c>
      <c r="I55" s="324">
        <f t="shared" si="22"/>
        <v>0</v>
      </c>
      <c r="J55" s="324">
        <f t="shared" si="23"/>
        <v>0</v>
      </c>
    </row>
    <row r="56" spans="1:10" ht="16.5" thickBot="1">
      <c r="A56" s="318" t="s">
        <v>188</v>
      </c>
      <c r="B56" s="319"/>
      <c r="C56" s="319"/>
      <c r="D56" s="319">
        <f t="shared" si="20"/>
        <v>0</v>
      </c>
      <c r="E56" s="319"/>
      <c r="F56" s="319"/>
      <c r="G56" s="319">
        <f t="shared" si="21"/>
        <v>0</v>
      </c>
      <c r="H56" s="320">
        <f t="shared" si="22"/>
        <v>0</v>
      </c>
      <c r="I56" s="320">
        <f t="shared" si="22"/>
        <v>0</v>
      </c>
      <c r="J56" s="320">
        <f t="shared" si="23"/>
        <v>0</v>
      </c>
    </row>
    <row r="57" spans="1:10" ht="16.5" thickBot="1">
      <c r="A57" s="321" t="s">
        <v>258</v>
      </c>
      <c r="B57" s="322"/>
      <c r="C57" s="322"/>
      <c r="D57" s="323">
        <f t="shared" si="20"/>
        <v>0</v>
      </c>
      <c r="E57" s="323">
        <v>65</v>
      </c>
      <c r="F57" s="322">
        <v>20</v>
      </c>
      <c r="G57" s="323">
        <f t="shared" si="21"/>
        <v>85</v>
      </c>
      <c r="H57" s="324">
        <f t="shared" si="22"/>
        <v>65</v>
      </c>
      <c r="I57" s="324">
        <f t="shared" si="22"/>
        <v>20</v>
      </c>
      <c r="J57" s="324">
        <f t="shared" si="23"/>
        <v>85</v>
      </c>
    </row>
    <row r="58" spans="1:10" ht="16.5" thickBot="1">
      <c r="A58" s="318" t="s">
        <v>261</v>
      </c>
      <c r="B58" s="319"/>
      <c r="C58" s="319"/>
      <c r="D58" s="319">
        <f t="shared" si="20"/>
        <v>0</v>
      </c>
      <c r="E58" s="319">
        <v>1</v>
      </c>
      <c r="F58" s="319">
        <v>1</v>
      </c>
      <c r="G58" s="319">
        <f t="shared" si="21"/>
        <v>2</v>
      </c>
      <c r="H58" s="320">
        <f t="shared" si="22"/>
        <v>1</v>
      </c>
      <c r="I58" s="320">
        <f t="shared" si="22"/>
        <v>1</v>
      </c>
      <c r="J58" s="320">
        <f t="shared" si="23"/>
        <v>2</v>
      </c>
    </row>
    <row r="59" spans="1:10" ht="16.5" thickBot="1">
      <c r="A59" s="321" t="s">
        <v>809</v>
      </c>
      <c r="B59" s="322">
        <v>8</v>
      </c>
      <c r="C59" s="322">
        <v>4</v>
      </c>
      <c r="D59" s="323">
        <f t="shared" si="20"/>
        <v>12</v>
      </c>
      <c r="E59" s="323">
        <v>39</v>
      </c>
      <c r="F59" s="322">
        <v>16</v>
      </c>
      <c r="G59" s="323">
        <f t="shared" si="21"/>
        <v>55</v>
      </c>
      <c r="H59" s="324">
        <f t="shared" si="22"/>
        <v>47</v>
      </c>
      <c r="I59" s="324">
        <f t="shared" si="22"/>
        <v>20</v>
      </c>
      <c r="J59" s="324">
        <f t="shared" si="23"/>
        <v>67</v>
      </c>
    </row>
    <row r="60" spans="1:10" ht="16.5" thickBot="1">
      <c r="A60" s="325" t="s">
        <v>23</v>
      </c>
      <c r="B60" s="326">
        <f t="shared" ref="B60:J60" si="24">SUM(B54:B59)</f>
        <v>8</v>
      </c>
      <c r="C60" s="326">
        <f t="shared" si="24"/>
        <v>4</v>
      </c>
      <c r="D60" s="326">
        <f t="shared" si="24"/>
        <v>12</v>
      </c>
      <c r="E60" s="326">
        <f t="shared" si="24"/>
        <v>108</v>
      </c>
      <c r="F60" s="326">
        <f t="shared" si="24"/>
        <v>38</v>
      </c>
      <c r="G60" s="326">
        <f t="shared" si="24"/>
        <v>146</v>
      </c>
      <c r="H60" s="327">
        <f t="shared" si="24"/>
        <v>116</v>
      </c>
      <c r="I60" s="327">
        <f t="shared" si="24"/>
        <v>42</v>
      </c>
      <c r="J60" s="327">
        <f t="shared" si="24"/>
        <v>158</v>
      </c>
    </row>
    <row r="62" spans="1:10" ht="15.75" thickBot="1">
      <c r="A62" s="328" t="s">
        <v>883</v>
      </c>
      <c r="B62"/>
      <c r="C62"/>
      <c r="D62"/>
      <c r="E62"/>
      <c r="F62"/>
      <c r="G62"/>
      <c r="H62"/>
      <c r="I62"/>
      <c r="J62"/>
    </row>
    <row r="63" spans="1:10" ht="16.5" thickBot="1">
      <c r="A63" s="318" t="s">
        <v>187</v>
      </c>
      <c r="B63" s="340"/>
      <c r="C63" s="340"/>
      <c r="D63" s="340">
        <f t="shared" ref="D63:D68" si="25">SUM(B63:C63)</f>
        <v>0</v>
      </c>
      <c r="E63" s="340">
        <v>54</v>
      </c>
      <c r="F63" s="340">
        <v>6</v>
      </c>
      <c r="G63" s="340">
        <f t="shared" ref="G63:G68" si="26">SUM(E63:F63)</f>
        <v>60</v>
      </c>
      <c r="H63" s="320">
        <f t="shared" ref="H63:H68" si="27">B63+E63</f>
        <v>54</v>
      </c>
      <c r="I63" s="320">
        <f t="shared" ref="I63:I68" si="28">C63+F63</f>
        <v>6</v>
      </c>
      <c r="J63" s="320">
        <f t="shared" ref="J63:J68" si="29">I63+H63</f>
        <v>60</v>
      </c>
    </row>
    <row r="64" spans="1:10" ht="16.5" thickBot="1">
      <c r="A64" s="321" t="s">
        <v>260</v>
      </c>
      <c r="B64" s="322">
        <v>1</v>
      </c>
      <c r="C64" s="322">
        <v>0</v>
      </c>
      <c r="D64" s="323">
        <f t="shared" si="25"/>
        <v>1</v>
      </c>
      <c r="E64" s="323">
        <v>48</v>
      </c>
      <c r="F64" s="322">
        <v>15</v>
      </c>
      <c r="G64" s="323">
        <f t="shared" si="26"/>
        <v>63</v>
      </c>
      <c r="H64" s="324">
        <f t="shared" si="27"/>
        <v>49</v>
      </c>
      <c r="I64" s="324">
        <f t="shared" si="28"/>
        <v>15</v>
      </c>
      <c r="J64" s="324">
        <f t="shared" si="29"/>
        <v>64</v>
      </c>
    </row>
    <row r="65" spans="1:10" ht="16.5" thickBot="1">
      <c r="A65" s="318" t="s">
        <v>188</v>
      </c>
      <c r="B65" s="340"/>
      <c r="C65" s="340">
        <v>1</v>
      </c>
      <c r="D65" s="340">
        <f t="shared" si="25"/>
        <v>1</v>
      </c>
      <c r="E65" s="340">
        <v>75</v>
      </c>
      <c r="F65" s="340">
        <v>43</v>
      </c>
      <c r="G65" s="340">
        <f t="shared" si="26"/>
        <v>118</v>
      </c>
      <c r="H65" s="320">
        <f t="shared" si="27"/>
        <v>75</v>
      </c>
      <c r="I65" s="320">
        <f t="shared" si="28"/>
        <v>44</v>
      </c>
      <c r="J65" s="320">
        <f t="shared" si="29"/>
        <v>119</v>
      </c>
    </row>
    <row r="66" spans="1:10" ht="16.5" thickBot="1">
      <c r="A66" s="321" t="s">
        <v>258</v>
      </c>
      <c r="B66" s="322"/>
      <c r="C66" s="322"/>
      <c r="D66" s="323">
        <f t="shared" si="25"/>
        <v>0</v>
      </c>
      <c r="E66" s="323">
        <v>25</v>
      </c>
      <c r="F66" s="322">
        <v>30</v>
      </c>
      <c r="G66" s="323">
        <f t="shared" si="26"/>
        <v>55</v>
      </c>
      <c r="H66" s="324">
        <f t="shared" si="27"/>
        <v>25</v>
      </c>
      <c r="I66" s="324">
        <f t="shared" si="28"/>
        <v>30</v>
      </c>
      <c r="J66" s="324">
        <f t="shared" si="29"/>
        <v>55</v>
      </c>
    </row>
    <row r="67" spans="1:10" ht="16.5" thickBot="1">
      <c r="A67" s="318" t="s">
        <v>261</v>
      </c>
      <c r="B67" s="340"/>
      <c r="C67" s="340">
        <v>3</v>
      </c>
      <c r="D67" s="340">
        <f t="shared" si="25"/>
        <v>3</v>
      </c>
      <c r="E67" s="340">
        <v>16</v>
      </c>
      <c r="F67" s="340">
        <v>11</v>
      </c>
      <c r="G67" s="340">
        <f t="shared" si="26"/>
        <v>27</v>
      </c>
      <c r="H67" s="320">
        <f t="shared" si="27"/>
        <v>16</v>
      </c>
      <c r="I67" s="320">
        <f t="shared" si="28"/>
        <v>14</v>
      </c>
      <c r="J67" s="320">
        <f t="shared" si="29"/>
        <v>30</v>
      </c>
    </row>
    <row r="68" spans="1:10" ht="16.5" thickBot="1">
      <c r="A68" s="321" t="s">
        <v>809</v>
      </c>
      <c r="B68" s="322">
        <v>11</v>
      </c>
      <c r="C68" s="322">
        <v>28</v>
      </c>
      <c r="D68" s="323">
        <f t="shared" si="25"/>
        <v>39</v>
      </c>
      <c r="E68" s="323">
        <v>264</v>
      </c>
      <c r="F68" s="322">
        <v>334</v>
      </c>
      <c r="G68" s="323">
        <f t="shared" si="26"/>
        <v>598</v>
      </c>
      <c r="H68" s="324">
        <f t="shared" si="27"/>
        <v>275</v>
      </c>
      <c r="I68" s="324">
        <f t="shared" si="28"/>
        <v>362</v>
      </c>
      <c r="J68" s="324">
        <f t="shared" si="29"/>
        <v>637</v>
      </c>
    </row>
    <row r="69" spans="1:10" ht="16.5" thickBot="1">
      <c r="A69" s="325" t="s">
        <v>23</v>
      </c>
      <c r="B69" s="326"/>
      <c r="C69" s="326"/>
      <c r="D69" s="326">
        <f t="shared" ref="D69:J69" si="30">SUM(D63:D68)</f>
        <v>44</v>
      </c>
      <c r="E69" s="326"/>
      <c r="F69" s="326"/>
      <c r="G69" s="326">
        <f t="shared" si="30"/>
        <v>921</v>
      </c>
      <c r="H69" s="327">
        <f t="shared" si="30"/>
        <v>494</v>
      </c>
      <c r="I69" s="327">
        <f t="shared" si="30"/>
        <v>471</v>
      </c>
      <c r="J69" s="327">
        <f t="shared" si="30"/>
        <v>965</v>
      </c>
    </row>
    <row r="71" spans="1:10" ht="15.75" thickBot="1">
      <c r="A71" s="328" t="s">
        <v>501</v>
      </c>
      <c r="B71"/>
      <c r="C71"/>
      <c r="D71"/>
      <c r="E71"/>
      <c r="F71"/>
      <c r="G71"/>
      <c r="H71"/>
      <c r="I71"/>
      <c r="J71"/>
    </row>
    <row r="72" spans="1:10" ht="16.5" thickBot="1">
      <c r="A72" s="318" t="s">
        <v>187</v>
      </c>
      <c r="B72" s="340"/>
      <c r="C72" s="340"/>
      <c r="D72" s="340">
        <f t="shared" ref="D72:D77" si="31">SUM(B72:C72)</f>
        <v>0</v>
      </c>
      <c r="E72" s="340"/>
      <c r="F72" s="340"/>
      <c r="G72" s="340">
        <f t="shared" ref="G72:G77" si="32">SUM(E72:F72)</f>
        <v>0</v>
      </c>
      <c r="H72" s="320">
        <f t="shared" ref="H72:H77" si="33">B72+E72</f>
        <v>0</v>
      </c>
      <c r="I72" s="320">
        <f t="shared" ref="I72:I77" si="34">C72+F72</f>
        <v>0</v>
      </c>
      <c r="J72" s="320">
        <f t="shared" ref="J72:J77" si="35">I72+H72</f>
        <v>0</v>
      </c>
    </row>
    <row r="73" spans="1:10" ht="16.5" thickBot="1">
      <c r="A73" s="321" t="s">
        <v>260</v>
      </c>
      <c r="B73" s="322"/>
      <c r="C73" s="322"/>
      <c r="D73" s="323">
        <f t="shared" si="31"/>
        <v>0</v>
      </c>
      <c r="E73" s="323"/>
      <c r="F73" s="322"/>
      <c r="G73" s="323">
        <f t="shared" si="32"/>
        <v>0</v>
      </c>
      <c r="H73" s="324">
        <f t="shared" si="33"/>
        <v>0</v>
      </c>
      <c r="I73" s="324">
        <f t="shared" si="34"/>
        <v>0</v>
      </c>
      <c r="J73" s="324">
        <f t="shared" si="35"/>
        <v>0</v>
      </c>
    </row>
    <row r="74" spans="1:10" ht="16.5" thickBot="1">
      <c r="A74" s="318" t="s">
        <v>188</v>
      </c>
      <c r="B74" s="340"/>
      <c r="C74" s="340"/>
      <c r="D74" s="340">
        <f t="shared" si="31"/>
        <v>0</v>
      </c>
      <c r="E74" s="340"/>
      <c r="F74" s="340"/>
      <c r="G74" s="340">
        <f t="shared" si="32"/>
        <v>0</v>
      </c>
      <c r="H74" s="320">
        <f t="shared" si="33"/>
        <v>0</v>
      </c>
      <c r="I74" s="320">
        <f t="shared" si="34"/>
        <v>0</v>
      </c>
      <c r="J74" s="320">
        <f t="shared" si="35"/>
        <v>0</v>
      </c>
    </row>
    <row r="75" spans="1:10" ht="16.5" thickBot="1">
      <c r="A75" s="321" t="s">
        <v>258</v>
      </c>
      <c r="B75" s="322"/>
      <c r="C75" s="322"/>
      <c r="D75" s="323">
        <f t="shared" si="31"/>
        <v>0</v>
      </c>
      <c r="E75" s="323">
        <v>17</v>
      </c>
      <c r="F75" s="322">
        <v>19</v>
      </c>
      <c r="G75" s="323">
        <f t="shared" si="32"/>
        <v>36</v>
      </c>
      <c r="H75" s="324">
        <f t="shared" si="33"/>
        <v>17</v>
      </c>
      <c r="I75" s="324">
        <f t="shared" si="34"/>
        <v>19</v>
      </c>
      <c r="J75" s="324">
        <f t="shared" si="35"/>
        <v>36</v>
      </c>
    </row>
    <row r="76" spans="1:10" ht="16.5" thickBot="1">
      <c r="A76" s="318" t="s">
        <v>261</v>
      </c>
      <c r="B76" s="340"/>
      <c r="C76" s="340"/>
      <c r="D76" s="340">
        <f t="shared" si="31"/>
        <v>0</v>
      </c>
      <c r="E76" s="340"/>
      <c r="F76" s="340"/>
      <c r="G76" s="340">
        <f t="shared" si="32"/>
        <v>0</v>
      </c>
      <c r="H76" s="320">
        <f t="shared" si="33"/>
        <v>0</v>
      </c>
      <c r="I76" s="320">
        <f t="shared" si="34"/>
        <v>0</v>
      </c>
      <c r="J76" s="320">
        <f t="shared" si="35"/>
        <v>0</v>
      </c>
    </row>
    <row r="77" spans="1:10" ht="16.5" thickBot="1">
      <c r="A77" s="321" t="s">
        <v>809</v>
      </c>
      <c r="B77" s="322">
        <v>1</v>
      </c>
      <c r="C77" s="322">
        <v>4</v>
      </c>
      <c r="D77" s="323">
        <f t="shared" si="31"/>
        <v>5</v>
      </c>
      <c r="E77" s="323">
        <v>4</v>
      </c>
      <c r="F77" s="322">
        <v>0</v>
      </c>
      <c r="G77" s="323">
        <f t="shared" si="32"/>
        <v>4</v>
      </c>
      <c r="H77" s="324">
        <f t="shared" si="33"/>
        <v>5</v>
      </c>
      <c r="I77" s="324">
        <f t="shared" si="34"/>
        <v>4</v>
      </c>
      <c r="J77" s="324">
        <f t="shared" si="35"/>
        <v>9</v>
      </c>
    </row>
    <row r="78" spans="1:10" ht="16.5" thickBot="1">
      <c r="A78" s="325" t="s">
        <v>23</v>
      </c>
      <c r="B78" s="326"/>
      <c r="C78" s="326"/>
      <c r="D78" s="326">
        <f t="shared" ref="D78" si="36">SUM(D72:D77)</f>
        <v>5</v>
      </c>
      <c r="E78" s="326"/>
      <c r="F78" s="326"/>
      <c r="G78" s="326">
        <f t="shared" ref="G78:J78" si="37">SUM(G72:G77)</f>
        <v>40</v>
      </c>
      <c r="H78" s="327">
        <f t="shared" si="37"/>
        <v>22</v>
      </c>
      <c r="I78" s="327">
        <f t="shared" si="37"/>
        <v>23</v>
      </c>
      <c r="J78" s="327">
        <f t="shared" si="37"/>
        <v>45</v>
      </c>
    </row>
    <row r="81" spans="1:10" ht="15.75" thickBot="1">
      <c r="A81" s="328" t="s">
        <v>23</v>
      </c>
      <c r="B81"/>
      <c r="C81"/>
      <c r="D81"/>
      <c r="E81"/>
      <c r="F81"/>
      <c r="G81"/>
      <c r="H81"/>
      <c r="I81"/>
      <c r="J81"/>
    </row>
    <row r="82" spans="1:10" ht="16.5" thickBot="1">
      <c r="A82" s="318" t="s">
        <v>187</v>
      </c>
      <c r="B82" s="340">
        <f>SUM(B30+B38+B46+B54+B63+B72)</f>
        <v>0</v>
      </c>
      <c r="C82" s="340">
        <f>SUM(C30+C38+C46+C54+C63+C72)</f>
        <v>0</v>
      </c>
      <c r="D82" s="340">
        <f t="shared" ref="D82:D87" si="38">SUM(B82:C82)</f>
        <v>0</v>
      </c>
      <c r="E82" s="340">
        <f t="shared" ref="E82:F82" si="39">SUM(E30+E38+E46+E54+E63+E72)</f>
        <v>57</v>
      </c>
      <c r="F82" s="340">
        <f t="shared" si="39"/>
        <v>11</v>
      </c>
      <c r="G82" s="340">
        <f t="shared" ref="G82:G87" si="40">SUM(E82:F82)</f>
        <v>68</v>
      </c>
      <c r="H82" s="320">
        <f t="shared" ref="H82:H87" si="41">B82+E82</f>
        <v>57</v>
      </c>
      <c r="I82" s="320">
        <f t="shared" ref="I82:I87" si="42">C82+F82</f>
        <v>11</v>
      </c>
      <c r="J82" s="320">
        <f t="shared" ref="J82:J87" si="43">I82+H82</f>
        <v>68</v>
      </c>
    </row>
    <row r="83" spans="1:10" ht="16.5" thickBot="1">
      <c r="A83" s="321" t="s">
        <v>260</v>
      </c>
      <c r="B83" s="340">
        <f t="shared" ref="B83:C87" si="44">SUM(B31+B39+B47+B55+B64+B73)</f>
        <v>1</v>
      </c>
      <c r="C83" s="340">
        <f t="shared" si="44"/>
        <v>0</v>
      </c>
      <c r="D83" s="323">
        <f t="shared" si="38"/>
        <v>1</v>
      </c>
      <c r="E83" s="340">
        <f t="shared" ref="E83:F83" si="45">SUM(E31+E39+E47+E55+E64+E73)</f>
        <v>48</v>
      </c>
      <c r="F83" s="340">
        <f t="shared" si="45"/>
        <v>16</v>
      </c>
      <c r="G83" s="323">
        <f t="shared" si="40"/>
        <v>64</v>
      </c>
      <c r="H83" s="324">
        <f t="shared" si="41"/>
        <v>49</v>
      </c>
      <c r="I83" s="324">
        <f t="shared" si="42"/>
        <v>16</v>
      </c>
      <c r="J83" s="324">
        <f t="shared" si="43"/>
        <v>65</v>
      </c>
    </row>
    <row r="84" spans="1:10" ht="16.5" thickBot="1">
      <c r="A84" s="318" t="s">
        <v>188</v>
      </c>
      <c r="B84" s="340">
        <f t="shared" si="44"/>
        <v>0</v>
      </c>
      <c r="C84" s="340">
        <f t="shared" si="44"/>
        <v>1</v>
      </c>
      <c r="D84" s="340">
        <f t="shared" si="38"/>
        <v>1</v>
      </c>
      <c r="E84" s="340">
        <f t="shared" ref="E84:F84" si="46">SUM(E32+E40+E48+E56+E65+E74)</f>
        <v>76</v>
      </c>
      <c r="F84" s="340">
        <f t="shared" si="46"/>
        <v>51</v>
      </c>
      <c r="G84" s="340">
        <f t="shared" si="40"/>
        <v>127</v>
      </c>
      <c r="H84" s="320">
        <f t="shared" si="41"/>
        <v>76</v>
      </c>
      <c r="I84" s="320">
        <f t="shared" si="42"/>
        <v>52</v>
      </c>
      <c r="J84" s="320">
        <f t="shared" si="43"/>
        <v>128</v>
      </c>
    </row>
    <row r="85" spans="1:10" ht="16.5" thickBot="1">
      <c r="A85" s="321" t="s">
        <v>258</v>
      </c>
      <c r="B85" s="340">
        <f t="shared" si="44"/>
        <v>0</v>
      </c>
      <c r="C85" s="340">
        <f t="shared" si="44"/>
        <v>0</v>
      </c>
      <c r="D85" s="323">
        <f t="shared" si="38"/>
        <v>0</v>
      </c>
      <c r="E85" s="340">
        <f t="shared" ref="E85:F85" si="47">SUM(E33+E41+E49+E57+E66+E75)</f>
        <v>364</v>
      </c>
      <c r="F85" s="340">
        <f t="shared" si="47"/>
        <v>249</v>
      </c>
      <c r="G85" s="323">
        <f t="shared" si="40"/>
        <v>613</v>
      </c>
      <c r="H85" s="324">
        <f t="shared" si="41"/>
        <v>364</v>
      </c>
      <c r="I85" s="324">
        <f t="shared" si="42"/>
        <v>249</v>
      </c>
      <c r="J85" s="324">
        <f t="shared" si="43"/>
        <v>613</v>
      </c>
    </row>
    <row r="86" spans="1:10" ht="16.5" thickBot="1">
      <c r="A86" s="318" t="s">
        <v>261</v>
      </c>
      <c r="B86" s="340">
        <f t="shared" si="44"/>
        <v>0</v>
      </c>
      <c r="C86" s="340">
        <f t="shared" si="44"/>
        <v>5</v>
      </c>
      <c r="D86" s="340">
        <f t="shared" si="38"/>
        <v>5</v>
      </c>
      <c r="E86" s="340">
        <f t="shared" ref="E86:F86" si="48">SUM(E34+E42+E50+E58+E67+E76)</f>
        <v>25</v>
      </c>
      <c r="F86" s="340">
        <f t="shared" si="48"/>
        <v>20</v>
      </c>
      <c r="G86" s="340">
        <f t="shared" si="40"/>
        <v>45</v>
      </c>
      <c r="H86" s="320">
        <f t="shared" si="41"/>
        <v>25</v>
      </c>
      <c r="I86" s="320">
        <f t="shared" si="42"/>
        <v>25</v>
      </c>
      <c r="J86" s="320">
        <f t="shared" si="43"/>
        <v>50</v>
      </c>
    </row>
    <row r="87" spans="1:10" ht="16.5" thickBot="1">
      <c r="A87" s="321" t="s">
        <v>809</v>
      </c>
      <c r="B87" s="340">
        <f t="shared" si="44"/>
        <v>24</v>
      </c>
      <c r="C87" s="340">
        <f t="shared" si="44"/>
        <v>38</v>
      </c>
      <c r="D87" s="323">
        <f t="shared" si="38"/>
        <v>62</v>
      </c>
      <c r="E87" s="340">
        <f t="shared" ref="E87:F87" si="49">SUM(E35+E43+E51+E59+E68+E77)</f>
        <v>413</v>
      </c>
      <c r="F87" s="340">
        <f t="shared" si="49"/>
        <v>510</v>
      </c>
      <c r="G87" s="323">
        <f t="shared" si="40"/>
        <v>923</v>
      </c>
      <c r="H87" s="324">
        <f t="shared" si="41"/>
        <v>437</v>
      </c>
      <c r="I87" s="324">
        <f t="shared" si="42"/>
        <v>548</v>
      </c>
      <c r="J87" s="324">
        <f t="shared" si="43"/>
        <v>985</v>
      </c>
    </row>
    <row r="88" spans="1:10" ht="16.5" thickBot="1">
      <c r="A88" s="325" t="s">
        <v>23</v>
      </c>
      <c r="B88" s="326">
        <f>SUM(B82:B87)</f>
        <v>25</v>
      </c>
      <c r="C88" s="326">
        <f>SUM(C82:C87)</f>
        <v>44</v>
      </c>
      <c r="D88" s="326">
        <f t="shared" ref="D88" si="50">SUM(D82:D87)</f>
        <v>69</v>
      </c>
      <c r="E88" s="326">
        <f>SUM(E82:E87)</f>
        <v>983</v>
      </c>
      <c r="F88" s="326">
        <f>SUM(F82:F87)</f>
        <v>857</v>
      </c>
      <c r="G88" s="326">
        <f t="shared" ref="G88:J88" si="51">SUM(G82:G87)</f>
        <v>1840</v>
      </c>
      <c r="H88" s="327">
        <f t="shared" si="51"/>
        <v>1008</v>
      </c>
      <c r="I88" s="327">
        <f t="shared" si="51"/>
        <v>901</v>
      </c>
      <c r="J88" s="327">
        <f t="shared" si="51"/>
        <v>1909</v>
      </c>
    </row>
  </sheetData>
  <mergeCells count="12">
    <mergeCell ref="A1:K1"/>
    <mergeCell ref="A2:K2"/>
    <mergeCell ref="A3:K3"/>
    <mergeCell ref="A4:K4"/>
    <mergeCell ref="B8:D8"/>
    <mergeCell ref="E8:G8"/>
    <mergeCell ref="B7:D7"/>
    <mergeCell ref="E7:G7"/>
    <mergeCell ref="H7:J7"/>
    <mergeCell ref="A7:A10"/>
    <mergeCell ref="K7:K10"/>
    <mergeCell ref="H8:J8"/>
  </mergeCells>
  <printOptions horizontalCentered="1" verticalCentered="1"/>
  <pageMargins left="0" right="0" top="0" bottom="0" header="0" footer="0"/>
  <pageSetup paperSize="9" orientation="landscape" r:id="rId1"/>
  <headerFooter alignWithMargins="0"/>
  <drawing r:id="rId2"/>
</worksheet>
</file>

<file path=xl/worksheets/sheet27.xml><?xml version="1.0" encoding="utf-8"?>
<worksheet xmlns="http://schemas.openxmlformats.org/spreadsheetml/2006/main" xmlns:r="http://schemas.openxmlformats.org/officeDocument/2006/relationships">
  <sheetPr>
    <tabColor theme="3" tint="0.39997558519241921"/>
  </sheetPr>
  <dimension ref="A1:U21"/>
  <sheetViews>
    <sheetView showGridLines="0" rightToLeft="1" view="pageBreakPreview" zoomScaleNormal="100" zoomScaleSheetLayoutView="100" workbookViewId="0">
      <selection activeCell="F26" sqref="F26"/>
    </sheetView>
  </sheetViews>
  <sheetFormatPr defaultRowHeight="12.75"/>
  <cols>
    <col min="1" max="1" width="20.5703125" style="120" customWidth="1"/>
    <col min="2" max="11" width="7.7109375" style="120" customWidth="1"/>
    <col min="12" max="12" width="28.42578125" style="120" customWidth="1"/>
    <col min="13" max="16384" width="9.140625" style="120"/>
  </cols>
  <sheetData>
    <row r="1" spans="1:21" s="230" customFormat="1" ht="21.95" customHeight="1">
      <c r="A1" s="921" t="s">
        <v>924</v>
      </c>
      <c r="B1" s="921"/>
      <c r="C1" s="921"/>
      <c r="D1" s="921"/>
      <c r="E1" s="921"/>
      <c r="F1" s="921"/>
      <c r="G1" s="921"/>
      <c r="H1" s="921"/>
      <c r="I1" s="921"/>
      <c r="J1" s="921"/>
      <c r="K1" s="921"/>
      <c r="L1" s="921"/>
      <c r="M1" s="227"/>
      <c r="N1" s="227"/>
      <c r="O1" s="227"/>
      <c r="P1" s="227"/>
      <c r="Q1" s="227"/>
      <c r="R1" s="227"/>
      <c r="S1" s="227"/>
      <c r="T1" s="228"/>
      <c r="U1" s="229"/>
    </row>
    <row r="2" spans="1:21" s="231" customFormat="1" ht="18" customHeight="1">
      <c r="A2" s="921" t="s">
        <v>813</v>
      </c>
      <c r="B2" s="921"/>
      <c r="C2" s="921"/>
      <c r="D2" s="921"/>
      <c r="E2" s="921"/>
      <c r="F2" s="921"/>
      <c r="G2" s="921"/>
      <c r="H2" s="921"/>
      <c r="I2" s="921"/>
      <c r="J2" s="921"/>
      <c r="K2" s="921"/>
      <c r="L2" s="921"/>
      <c r="M2" s="227"/>
      <c r="N2" s="227"/>
      <c r="O2" s="227"/>
      <c r="P2" s="227"/>
      <c r="Q2" s="227"/>
      <c r="R2" s="227"/>
      <c r="S2" s="227"/>
      <c r="T2" s="227"/>
      <c r="U2" s="227"/>
    </row>
    <row r="3" spans="1:21" s="222" customFormat="1" ht="18" customHeight="1">
      <c r="A3" s="922" t="s">
        <v>504</v>
      </c>
      <c r="B3" s="922"/>
      <c r="C3" s="922"/>
      <c r="D3" s="922"/>
      <c r="E3" s="922"/>
      <c r="F3" s="922"/>
      <c r="G3" s="922"/>
      <c r="H3" s="922"/>
      <c r="I3" s="922"/>
      <c r="J3" s="922"/>
      <c r="K3" s="922"/>
      <c r="L3" s="922"/>
      <c r="M3" s="223"/>
      <c r="N3" s="223"/>
      <c r="O3" s="223"/>
      <c r="P3" s="223"/>
      <c r="Q3" s="223"/>
      <c r="R3" s="223"/>
      <c r="S3" s="223"/>
      <c r="T3" s="223"/>
      <c r="U3" s="223"/>
    </row>
    <row r="4" spans="1:21" s="157" customFormat="1" ht="15.75">
      <c r="A4" s="922" t="s">
        <v>1057</v>
      </c>
      <c r="B4" s="922"/>
      <c r="C4" s="922"/>
      <c r="D4" s="922"/>
      <c r="E4" s="922"/>
      <c r="F4" s="922"/>
      <c r="G4" s="922"/>
      <c r="H4" s="922"/>
      <c r="I4" s="922"/>
      <c r="J4" s="922"/>
      <c r="K4" s="922"/>
      <c r="L4" s="922"/>
      <c r="M4" s="224"/>
      <c r="N4" s="224"/>
      <c r="O4" s="224"/>
      <c r="P4" s="224"/>
      <c r="Q4" s="224"/>
      <c r="R4" s="224"/>
      <c r="S4" s="224"/>
      <c r="T4" s="224"/>
      <c r="U4" s="224"/>
    </row>
    <row r="5" spans="1:21" s="157" customFormat="1" ht="15.75">
      <c r="A5" s="923" t="s">
        <v>814</v>
      </c>
      <c r="B5" s="923"/>
      <c r="C5" s="923"/>
      <c r="D5" s="923"/>
      <c r="E5" s="923"/>
      <c r="F5" s="923"/>
      <c r="G5" s="923"/>
      <c r="H5" s="923"/>
      <c r="I5" s="923"/>
      <c r="J5" s="923"/>
      <c r="K5" s="923"/>
      <c r="L5" s="923"/>
      <c r="M5" s="406"/>
      <c r="N5" s="224"/>
      <c r="O5" s="224"/>
      <c r="P5" s="224"/>
      <c r="Q5" s="224"/>
      <c r="R5" s="224"/>
      <c r="S5" s="224"/>
      <c r="T5" s="224"/>
      <c r="U5" s="224"/>
    </row>
    <row r="6" spans="1:21" s="157" customFormat="1" ht="20.100000000000001" customHeight="1">
      <c r="A6" s="225" t="s">
        <v>1031</v>
      </c>
      <c r="B6" s="225"/>
      <c r="C6" s="225"/>
      <c r="D6" s="225"/>
      <c r="E6" s="225"/>
      <c r="F6" s="225"/>
      <c r="G6" s="225"/>
      <c r="H6" s="225"/>
      <c r="I6" s="225"/>
      <c r="J6" s="225"/>
      <c r="K6" s="225"/>
      <c r="L6" s="226" t="s">
        <v>1032</v>
      </c>
    </row>
    <row r="7" spans="1:21" s="535" customFormat="1" ht="18" customHeight="1" thickBot="1">
      <c r="A7" s="711" t="s">
        <v>751</v>
      </c>
      <c r="B7" s="851" t="s">
        <v>285</v>
      </c>
      <c r="C7" s="851"/>
      <c r="D7" s="851" t="s">
        <v>299</v>
      </c>
      <c r="E7" s="851"/>
      <c r="F7" s="851" t="s">
        <v>694</v>
      </c>
      <c r="G7" s="851"/>
      <c r="H7" s="851" t="s">
        <v>740</v>
      </c>
      <c r="I7" s="851"/>
      <c r="J7" s="851" t="s">
        <v>785</v>
      </c>
      <c r="K7" s="851"/>
      <c r="L7" s="716" t="s">
        <v>665</v>
      </c>
      <c r="M7" s="534"/>
    </row>
    <row r="8" spans="1:21" s="535" customFormat="1" ht="14.25" customHeight="1" thickTop="1" thickBot="1">
      <c r="A8" s="835"/>
      <c r="B8" s="527" t="s">
        <v>503</v>
      </c>
      <c r="C8" s="527" t="s">
        <v>502</v>
      </c>
      <c r="D8" s="527" t="s">
        <v>503</v>
      </c>
      <c r="E8" s="527" t="s">
        <v>502</v>
      </c>
      <c r="F8" s="527" t="s">
        <v>503</v>
      </c>
      <c r="G8" s="527" t="s">
        <v>502</v>
      </c>
      <c r="H8" s="527" t="s">
        <v>503</v>
      </c>
      <c r="I8" s="527" t="s">
        <v>502</v>
      </c>
      <c r="J8" s="527" t="s">
        <v>503</v>
      </c>
      <c r="K8" s="527" t="s">
        <v>502</v>
      </c>
      <c r="L8" s="827"/>
      <c r="M8" s="534"/>
    </row>
    <row r="9" spans="1:21" s="535" customFormat="1" ht="14.25" customHeight="1" thickTop="1" thickBot="1">
      <c r="A9" s="835"/>
      <c r="B9" s="528" t="s">
        <v>13</v>
      </c>
      <c r="C9" s="528" t="s">
        <v>14</v>
      </c>
      <c r="D9" s="528" t="s">
        <v>13</v>
      </c>
      <c r="E9" s="528" t="s">
        <v>14</v>
      </c>
      <c r="F9" s="528" t="s">
        <v>13</v>
      </c>
      <c r="G9" s="528" t="s">
        <v>14</v>
      </c>
      <c r="H9" s="528" t="s">
        <v>13</v>
      </c>
      <c r="I9" s="528" t="s">
        <v>14</v>
      </c>
      <c r="J9" s="528" t="s">
        <v>13</v>
      </c>
      <c r="K9" s="528" t="s">
        <v>14</v>
      </c>
      <c r="L9" s="827"/>
      <c r="M9" s="534"/>
    </row>
    <row r="10" spans="1:21" s="157" customFormat="1" ht="29.25" customHeight="1" thickTop="1" thickBot="1">
      <c r="A10" s="593" t="s">
        <v>501</v>
      </c>
      <c r="B10" s="621">
        <v>26</v>
      </c>
      <c r="C10" s="621">
        <v>47</v>
      </c>
      <c r="D10" s="621">
        <v>28</v>
      </c>
      <c r="E10" s="621">
        <v>64</v>
      </c>
      <c r="F10" s="621">
        <v>65</v>
      </c>
      <c r="G10" s="621">
        <v>170</v>
      </c>
      <c r="H10" s="621">
        <v>68</v>
      </c>
      <c r="I10" s="621">
        <v>130</v>
      </c>
      <c r="J10" s="621">
        <v>116</v>
      </c>
      <c r="K10" s="621">
        <v>159</v>
      </c>
      <c r="L10" s="594" t="s">
        <v>712</v>
      </c>
      <c r="M10" s="536"/>
    </row>
    <row r="11" spans="1:21" s="157" customFormat="1" ht="29.25" customHeight="1" thickTop="1" thickBot="1">
      <c r="A11" s="409" t="s">
        <v>500</v>
      </c>
      <c r="B11" s="296">
        <v>5</v>
      </c>
      <c r="C11" s="296">
        <v>12</v>
      </c>
      <c r="D11" s="296">
        <v>4</v>
      </c>
      <c r="E11" s="296">
        <v>10</v>
      </c>
      <c r="F11" s="296">
        <v>10</v>
      </c>
      <c r="G11" s="296">
        <v>7</v>
      </c>
      <c r="H11" s="296">
        <v>9</v>
      </c>
      <c r="I11" s="296">
        <v>15</v>
      </c>
      <c r="J11" s="296">
        <v>5</v>
      </c>
      <c r="K11" s="296">
        <v>18</v>
      </c>
      <c r="L11" s="410" t="s">
        <v>713</v>
      </c>
      <c r="M11" s="536"/>
    </row>
    <row r="12" spans="1:21" s="157" customFormat="1" ht="29.25" customHeight="1" thickTop="1" thickBot="1">
      <c r="A12" s="405" t="s">
        <v>714</v>
      </c>
      <c r="B12" s="622" t="s">
        <v>711</v>
      </c>
      <c r="C12" s="622" t="s">
        <v>711</v>
      </c>
      <c r="D12" s="622" t="s">
        <v>711</v>
      </c>
      <c r="E12" s="622" t="s">
        <v>711</v>
      </c>
      <c r="F12" s="622">
        <v>2</v>
      </c>
      <c r="G12" s="622">
        <v>4</v>
      </c>
      <c r="H12" s="622">
        <v>8</v>
      </c>
      <c r="I12" s="622">
        <v>10</v>
      </c>
      <c r="J12" s="622">
        <v>2</v>
      </c>
      <c r="K12" s="622">
        <v>2</v>
      </c>
      <c r="L12" s="408" t="s">
        <v>715</v>
      </c>
      <c r="M12" s="536"/>
    </row>
    <row r="13" spans="1:21" s="157" customFormat="1" ht="29.25" customHeight="1" thickTop="1" thickBot="1">
      <c r="A13" s="409" t="s">
        <v>499</v>
      </c>
      <c r="B13" s="296">
        <v>15</v>
      </c>
      <c r="C13" s="296">
        <v>21</v>
      </c>
      <c r="D13" s="296">
        <v>7</v>
      </c>
      <c r="E13" s="296">
        <v>8</v>
      </c>
      <c r="F13" s="296">
        <v>6</v>
      </c>
      <c r="G13" s="296">
        <v>12</v>
      </c>
      <c r="H13" s="296">
        <v>14</v>
      </c>
      <c r="I13" s="296">
        <v>24</v>
      </c>
      <c r="J13" s="296">
        <v>18</v>
      </c>
      <c r="K13" s="296">
        <v>44</v>
      </c>
      <c r="L13" s="410" t="s">
        <v>716</v>
      </c>
      <c r="M13" s="536"/>
    </row>
    <row r="14" spans="1:21" s="157" customFormat="1" ht="29.25" customHeight="1" thickTop="1" thickBot="1">
      <c r="A14" s="405" t="s">
        <v>498</v>
      </c>
      <c r="B14" s="622">
        <v>7</v>
      </c>
      <c r="C14" s="622">
        <v>8</v>
      </c>
      <c r="D14" s="622">
        <v>4</v>
      </c>
      <c r="E14" s="622">
        <v>16</v>
      </c>
      <c r="F14" s="622">
        <v>2</v>
      </c>
      <c r="G14" s="622">
        <v>8</v>
      </c>
      <c r="H14" s="622">
        <v>3</v>
      </c>
      <c r="I14" s="622">
        <v>6</v>
      </c>
      <c r="J14" s="622">
        <v>3</v>
      </c>
      <c r="K14" s="622">
        <v>8</v>
      </c>
      <c r="L14" s="408" t="s">
        <v>717</v>
      </c>
      <c r="M14" s="536"/>
    </row>
    <row r="15" spans="1:21" s="157" customFormat="1" ht="29.25" customHeight="1" thickTop="1" thickBot="1">
      <c r="A15" s="409" t="s">
        <v>718</v>
      </c>
      <c r="B15" s="296">
        <v>0</v>
      </c>
      <c r="C15" s="296">
        <v>0</v>
      </c>
      <c r="D15" s="296">
        <v>0</v>
      </c>
      <c r="E15" s="296">
        <v>0</v>
      </c>
      <c r="F15" s="296">
        <v>1</v>
      </c>
      <c r="G15" s="296">
        <v>11</v>
      </c>
      <c r="H15" s="296">
        <v>0</v>
      </c>
      <c r="I15" s="296">
        <v>16</v>
      </c>
      <c r="J15" s="296">
        <v>1</v>
      </c>
      <c r="K15" s="296">
        <v>10</v>
      </c>
      <c r="L15" s="410" t="s">
        <v>719</v>
      </c>
      <c r="M15" s="536"/>
    </row>
    <row r="16" spans="1:21" s="157" customFormat="1" ht="29.25" customHeight="1" thickTop="1" thickBot="1">
      <c r="A16" s="405" t="s">
        <v>497</v>
      </c>
      <c r="B16" s="622">
        <v>0</v>
      </c>
      <c r="C16" s="622">
        <v>0</v>
      </c>
      <c r="D16" s="622">
        <v>0</v>
      </c>
      <c r="E16" s="622">
        <v>0</v>
      </c>
      <c r="F16" s="622">
        <v>0</v>
      </c>
      <c r="G16" s="622">
        <v>0</v>
      </c>
      <c r="H16" s="622">
        <v>0</v>
      </c>
      <c r="I16" s="622">
        <v>0</v>
      </c>
      <c r="J16" s="622">
        <v>0</v>
      </c>
      <c r="K16" s="622">
        <v>0</v>
      </c>
      <c r="L16" s="408" t="s">
        <v>496</v>
      </c>
      <c r="M16" s="536"/>
    </row>
    <row r="17" spans="1:13" s="157" customFormat="1" ht="29.25" customHeight="1" thickTop="1" thickBot="1">
      <c r="A17" s="409" t="s">
        <v>495</v>
      </c>
      <c r="B17" s="296">
        <v>8</v>
      </c>
      <c r="C17" s="296">
        <v>6</v>
      </c>
      <c r="D17" s="296">
        <v>9</v>
      </c>
      <c r="E17" s="296">
        <v>17</v>
      </c>
      <c r="F17" s="296">
        <v>8</v>
      </c>
      <c r="G17" s="296">
        <v>19</v>
      </c>
      <c r="H17" s="296">
        <v>11</v>
      </c>
      <c r="I17" s="296">
        <v>21</v>
      </c>
      <c r="J17" s="296">
        <v>14</v>
      </c>
      <c r="K17" s="296">
        <v>26</v>
      </c>
      <c r="L17" s="410" t="s">
        <v>720</v>
      </c>
      <c r="M17" s="536"/>
    </row>
    <row r="18" spans="1:13" ht="29.25" customHeight="1" thickTop="1" thickBot="1">
      <c r="A18" s="405" t="s">
        <v>721</v>
      </c>
      <c r="B18" s="622">
        <v>0</v>
      </c>
      <c r="C18" s="622">
        <v>0</v>
      </c>
      <c r="D18" s="622">
        <v>0</v>
      </c>
      <c r="E18" s="622">
        <v>0</v>
      </c>
      <c r="F18" s="622">
        <v>0</v>
      </c>
      <c r="G18" s="622">
        <v>1</v>
      </c>
      <c r="H18" s="622">
        <v>0</v>
      </c>
      <c r="I18" s="622">
        <v>5</v>
      </c>
      <c r="J18" s="622">
        <v>0</v>
      </c>
      <c r="K18" s="622">
        <v>5</v>
      </c>
      <c r="L18" s="408" t="s">
        <v>706</v>
      </c>
    </row>
    <row r="19" spans="1:13" ht="29.25" customHeight="1" thickTop="1" thickBot="1">
      <c r="A19" s="409" t="s">
        <v>494</v>
      </c>
      <c r="B19" s="296">
        <v>0</v>
      </c>
      <c r="C19" s="296">
        <v>21</v>
      </c>
      <c r="D19" s="296">
        <v>2</v>
      </c>
      <c r="E19" s="296">
        <v>23</v>
      </c>
      <c r="F19" s="296">
        <v>2</v>
      </c>
      <c r="G19" s="296">
        <v>19</v>
      </c>
      <c r="H19" s="296">
        <v>2</v>
      </c>
      <c r="I19" s="296">
        <v>28</v>
      </c>
      <c r="J19" s="296">
        <v>2</v>
      </c>
      <c r="K19" s="296">
        <v>31</v>
      </c>
      <c r="L19" s="410" t="s">
        <v>280</v>
      </c>
    </row>
    <row r="20" spans="1:13" ht="29.25" customHeight="1" thickTop="1">
      <c r="A20" s="595" t="s">
        <v>493</v>
      </c>
      <c r="B20" s="623">
        <v>1</v>
      </c>
      <c r="C20" s="623">
        <v>6</v>
      </c>
      <c r="D20" s="623">
        <v>3</v>
      </c>
      <c r="E20" s="623">
        <v>14</v>
      </c>
      <c r="F20" s="623">
        <v>4</v>
      </c>
      <c r="G20" s="623">
        <v>13</v>
      </c>
      <c r="H20" s="623">
        <v>7</v>
      </c>
      <c r="I20" s="623">
        <v>5</v>
      </c>
      <c r="J20" s="623">
        <v>5</v>
      </c>
      <c r="K20" s="623">
        <v>9</v>
      </c>
      <c r="L20" s="596" t="s">
        <v>722</v>
      </c>
    </row>
    <row r="21" spans="1:13" ht="37.5" customHeight="1">
      <c r="A21" s="537" t="s">
        <v>40</v>
      </c>
      <c r="B21" s="624">
        <f t="shared" ref="B21:K21" si="0">SUM(B10:B20)</f>
        <v>62</v>
      </c>
      <c r="C21" s="624">
        <f t="shared" si="0"/>
        <v>121</v>
      </c>
      <c r="D21" s="624">
        <f t="shared" si="0"/>
        <v>57</v>
      </c>
      <c r="E21" s="624">
        <f t="shared" si="0"/>
        <v>152</v>
      </c>
      <c r="F21" s="624">
        <f t="shared" si="0"/>
        <v>100</v>
      </c>
      <c r="G21" s="624">
        <f t="shared" si="0"/>
        <v>264</v>
      </c>
      <c r="H21" s="624">
        <f t="shared" si="0"/>
        <v>122</v>
      </c>
      <c r="I21" s="624">
        <f t="shared" si="0"/>
        <v>260</v>
      </c>
      <c r="J21" s="624">
        <f t="shared" si="0"/>
        <v>166</v>
      </c>
      <c r="K21" s="624">
        <f t="shared" si="0"/>
        <v>312</v>
      </c>
      <c r="L21" s="538" t="s">
        <v>41</v>
      </c>
    </row>
  </sheetData>
  <mergeCells count="12">
    <mergeCell ref="D7:E7"/>
    <mergeCell ref="F7:G7"/>
    <mergeCell ref="A1:L1"/>
    <mergeCell ref="A4:L4"/>
    <mergeCell ref="A7:A9"/>
    <mergeCell ref="A2:L2"/>
    <mergeCell ref="L7:L9"/>
    <mergeCell ref="H7:I7"/>
    <mergeCell ref="B7:C7"/>
    <mergeCell ref="A3:L3"/>
    <mergeCell ref="A5:L5"/>
    <mergeCell ref="J7:K7"/>
  </mergeCells>
  <printOptions horizontalCentered="1" verticalCentered="1"/>
  <pageMargins left="0" right="0" top="0" bottom="0" header="0" footer="0"/>
  <pageSetup paperSize="9" orientation="landscape" r:id="rId1"/>
  <headerFooter alignWithMargins="0"/>
  <drawing r:id="rId2"/>
</worksheet>
</file>

<file path=xl/worksheets/sheet28.xml><?xml version="1.0" encoding="utf-8"?>
<worksheet xmlns="http://schemas.openxmlformats.org/spreadsheetml/2006/main" xmlns:r="http://schemas.openxmlformats.org/officeDocument/2006/relationships">
  <sheetPr>
    <tabColor theme="3" tint="0.39997558519241921"/>
  </sheetPr>
  <dimension ref="A1:W35"/>
  <sheetViews>
    <sheetView showGridLines="0" rightToLeft="1" view="pageBreakPreview" zoomScaleNormal="100" zoomScaleSheetLayoutView="100" workbookViewId="0">
      <selection activeCell="F26" sqref="F26"/>
    </sheetView>
  </sheetViews>
  <sheetFormatPr defaultRowHeight="12.75"/>
  <cols>
    <col min="1" max="1" width="23.140625" style="120" customWidth="1"/>
    <col min="2" max="13" width="7.5703125" style="120" customWidth="1"/>
    <col min="14" max="14" width="27" style="120" customWidth="1"/>
    <col min="15" max="16384" width="9.140625" style="120"/>
  </cols>
  <sheetData>
    <row r="1" spans="1:23" s="131" customFormat="1" ht="21.95" customHeight="1">
      <c r="A1" s="924" t="s">
        <v>925</v>
      </c>
      <c r="B1" s="924"/>
      <c r="C1" s="924"/>
      <c r="D1" s="924"/>
      <c r="E1" s="924"/>
      <c r="F1" s="924"/>
      <c r="G1" s="924"/>
      <c r="H1" s="924"/>
      <c r="I1" s="924"/>
      <c r="J1" s="924"/>
      <c r="K1" s="924"/>
      <c r="L1" s="924"/>
      <c r="M1" s="924"/>
      <c r="N1" s="924"/>
      <c r="O1" s="233"/>
      <c r="P1" s="233"/>
      <c r="Q1" s="233"/>
      <c r="R1" s="233"/>
      <c r="S1" s="233"/>
      <c r="T1" s="233"/>
      <c r="U1" s="233"/>
      <c r="V1" s="130"/>
      <c r="W1" s="234"/>
    </row>
    <row r="2" spans="1:23" s="132" customFormat="1" ht="18" customHeight="1">
      <c r="A2" s="924" t="s">
        <v>832</v>
      </c>
      <c r="B2" s="924"/>
      <c r="C2" s="924"/>
      <c r="D2" s="924"/>
      <c r="E2" s="924"/>
      <c r="F2" s="924"/>
      <c r="G2" s="924"/>
      <c r="H2" s="924"/>
      <c r="I2" s="924"/>
      <c r="J2" s="924"/>
      <c r="K2" s="924"/>
      <c r="L2" s="924"/>
      <c r="M2" s="924"/>
      <c r="N2" s="924"/>
      <c r="O2" s="233"/>
      <c r="P2" s="233"/>
      <c r="Q2" s="233"/>
      <c r="R2" s="233"/>
      <c r="S2" s="233"/>
      <c r="T2" s="233"/>
      <c r="U2" s="233"/>
      <c r="V2" s="233"/>
      <c r="W2" s="233"/>
    </row>
    <row r="3" spans="1:23" s="128" customFormat="1" ht="18" customHeight="1">
      <c r="A3" s="929" t="s">
        <v>666</v>
      </c>
      <c r="B3" s="929"/>
      <c r="C3" s="929"/>
      <c r="D3" s="929"/>
      <c r="E3" s="929"/>
      <c r="F3" s="929"/>
      <c r="G3" s="929"/>
      <c r="H3" s="929"/>
      <c r="I3" s="929"/>
      <c r="J3" s="929"/>
      <c r="K3" s="929"/>
      <c r="L3" s="929"/>
      <c r="M3" s="929"/>
      <c r="N3" s="929"/>
      <c r="O3" s="211"/>
      <c r="P3" s="211"/>
      <c r="Q3" s="211"/>
      <c r="R3" s="211"/>
      <c r="S3" s="211"/>
      <c r="T3" s="211"/>
      <c r="U3" s="211"/>
      <c r="V3" s="211"/>
      <c r="W3" s="211"/>
    </row>
    <row r="4" spans="1:23" s="127" customFormat="1" ht="15.75">
      <c r="A4" s="914" t="s">
        <v>816</v>
      </c>
      <c r="B4" s="914"/>
      <c r="C4" s="914"/>
      <c r="D4" s="914"/>
      <c r="E4" s="914"/>
      <c r="F4" s="914"/>
      <c r="G4" s="914"/>
      <c r="H4" s="914"/>
      <c r="I4" s="914"/>
      <c r="J4" s="914"/>
      <c r="K4" s="914"/>
      <c r="L4" s="914"/>
      <c r="M4" s="914"/>
      <c r="N4" s="914"/>
      <c r="O4" s="213"/>
      <c r="P4" s="213"/>
      <c r="Q4" s="213"/>
      <c r="R4" s="213"/>
      <c r="S4" s="213"/>
      <c r="T4" s="213"/>
      <c r="U4" s="213"/>
      <c r="V4" s="213"/>
      <c r="W4" s="213"/>
    </row>
    <row r="5" spans="1:23" s="127" customFormat="1" ht="15.75">
      <c r="A5" s="403"/>
      <c r="B5" s="403"/>
      <c r="C5" s="403"/>
      <c r="D5" s="403"/>
      <c r="E5" s="403"/>
      <c r="F5" s="403"/>
      <c r="G5" s="403"/>
      <c r="H5" s="403"/>
      <c r="I5" s="403"/>
      <c r="J5" s="403"/>
      <c r="K5" s="403"/>
      <c r="L5" s="403"/>
      <c r="M5" s="403"/>
      <c r="N5" s="403"/>
      <c r="O5" s="403"/>
      <c r="P5" s="213"/>
      <c r="Q5" s="213"/>
      <c r="R5" s="213"/>
      <c r="S5" s="213"/>
      <c r="T5" s="213"/>
      <c r="U5" s="213"/>
      <c r="V5" s="213"/>
      <c r="W5" s="213"/>
    </row>
    <row r="6" spans="1:23" s="127" customFormat="1" ht="20.100000000000001" customHeight="1">
      <c r="A6" s="17" t="s">
        <v>1033</v>
      </c>
      <c r="B6" s="17"/>
      <c r="C6" s="17"/>
      <c r="D6" s="17"/>
      <c r="E6" s="17"/>
      <c r="F6" s="17"/>
      <c r="G6" s="17"/>
      <c r="H6" s="17"/>
      <c r="I6" s="17"/>
      <c r="J6" s="17"/>
      <c r="K6" s="17"/>
      <c r="L6" s="17"/>
      <c r="M6" s="17"/>
      <c r="N6" s="185" t="s">
        <v>1034</v>
      </c>
    </row>
    <row r="7" spans="1:23" s="415" customFormat="1" ht="18" customHeight="1" thickBot="1">
      <c r="A7" s="711" t="s">
        <v>752</v>
      </c>
      <c r="B7" s="713" t="s">
        <v>694</v>
      </c>
      <c r="C7" s="836"/>
      <c r="D7" s="836"/>
      <c r="E7" s="714"/>
      <c r="F7" s="713" t="s">
        <v>740</v>
      </c>
      <c r="G7" s="836"/>
      <c r="H7" s="836"/>
      <c r="I7" s="714"/>
      <c r="J7" s="713" t="s">
        <v>785</v>
      </c>
      <c r="K7" s="836"/>
      <c r="L7" s="836"/>
      <c r="M7" s="714"/>
      <c r="N7" s="925" t="s">
        <v>667</v>
      </c>
      <c r="O7" s="414"/>
    </row>
    <row r="8" spans="1:23" s="415" customFormat="1" ht="28.5" customHeight="1" thickTop="1" thickBot="1">
      <c r="A8" s="835"/>
      <c r="B8" s="934" t="s">
        <v>523</v>
      </c>
      <c r="C8" s="935"/>
      <c r="D8" s="934" t="s">
        <v>522</v>
      </c>
      <c r="E8" s="935"/>
      <c r="F8" s="904" t="s">
        <v>523</v>
      </c>
      <c r="G8" s="904"/>
      <c r="H8" s="904" t="s">
        <v>522</v>
      </c>
      <c r="I8" s="904"/>
      <c r="J8" s="904" t="s">
        <v>523</v>
      </c>
      <c r="K8" s="904"/>
      <c r="L8" s="904" t="s">
        <v>522</v>
      </c>
      <c r="M8" s="904"/>
      <c r="N8" s="926"/>
      <c r="O8" s="414"/>
    </row>
    <row r="9" spans="1:23" s="415" customFormat="1" ht="24" customHeight="1" thickTop="1" thickBot="1">
      <c r="A9" s="835"/>
      <c r="B9" s="936" t="s">
        <v>521</v>
      </c>
      <c r="C9" s="937"/>
      <c r="D9" s="936" t="s">
        <v>520</v>
      </c>
      <c r="E9" s="937"/>
      <c r="F9" s="928" t="s">
        <v>521</v>
      </c>
      <c r="G9" s="928"/>
      <c r="H9" s="928" t="s">
        <v>520</v>
      </c>
      <c r="I9" s="928"/>
      <c r="J9" s="928" t="s">
        <v>521</v>
      </c>
      <c r="K9" s="928"/>
      <c r="L9" s="928" t="s">
        <v>520</v>
      </c>
      <c r="M9" s="928"/>
      <c r="N9" s="926"/>
      <c r="O9" s="414"/>
    </row>
    <row r="10" spans="1:23" s="415" customFormat="1" ht="14.25" customHeight="1" thickTop="1" thickBot="1">
      <c r="A10" s="835"/>
      <c r="B10" s="56" t="s">
        <v>503</v>
      </c>
      <c r="C10" s="56" t="s">
        <v>502</v>
      </c>
      <c r="D10" s="56" t="s">
        <v>503</v>
      </c>
      <c r="E10" s="56" t="s">
        <v>502</v>
      </c>
      <c r="F10" s="56" t="s">
        <v>503</v>
      </c>
      <c r="G10" s="56" t="s">
        <v>502</v>
      </c>
      <c r="H10" s="56" t="s">
        <v>503</v>
      </c>
      <c r="I10" s="56" t="s">
        <v>502</v>
      </c>
      <c r="J10" s="56" t="s">
        <v>503</v>
      </c>
      <c r="K10" s="56" t="s">
        <v>502</v>
      </c>
      <c r="L10" s="56" t="s">
        <v>503</v>
      </c>
      <c r="M10" s="56" t="s">
        <v>502</v>
      </c>
      <c r="N10" s="926"/>
      <c r="O10" s="414"/>
    </row>
    <row r="11" spans="1:23" s="415" customFormat="1" ht="14.25" customHeight="1" thickTop="1">
      <c r="A11" s="712"/>
      <c r="B11" s="411" t="s">
        <v>13</v>
      </c>
      <c r="C11" s="411" t="s">
        <v>14</v>
      </c>
      <c r="D11" s="411" t="s">
        <v>13</v>
      </c>
      <c r="E11" s="411" t="s">
        <v>14</v>
      </c>
      <c r="F11" s="411" t="s">
        <v>13</v>
      </c>
      <c r="G11" s="411" t="s">
        <v>14</v>
      </c>
      <c r="H11" s="411" t="s">
        <v>13</v>
      </c>
      <c r="I11" s="411" t="s">
        <v>14</v>
      </c>
      <c r="J11" s="411" t="s">
        <v>13</v>
      </c>
      <c r="K11" s="411" t="s">
        <v>14</v>
      </c>
      <c r="L11" s="411" t="s">
        <v>13</v>
      </c>
      <c r="M11" s="411" t="s">
        <v>14</v>
      </c>
      <c r="N11" s="927"/>
      <c r="O11" s="414"/>
    </row>
    <row r="12" spans="1:23" s="127" customFormat="1" ht="36" customHeight="1" thickBot="1">
      <c r="A12" s="404" t="s">
        <v>519</v>
      </c>
      <c r="B12" s="588">
        <v>4</v>
      </c>
      <c r="C12" s="588">
        <v>3</v>
      </c>
      <c r="D12" s="588">
        <v>2</v>
      </c>
      <c r="E12" s="588">
        <v>5</v>
      </c>
      <c r="F12" s="588">
        <v>3</v>
      </c>
      <c r="G12" s="588">
        <v>0</v>
      </c>
      <c r="H12" s="588">
        <v>5</v>
      </c>
      <c r="I12" s="588">
        <v>4</v>
      </c>
      <c r="J12" s="588">
        <v>4</v>
      </c>
      <c r="K12" s="588">
        <v>4</v>
      </c>
      <c r="L12" s="588">
        <v>3</v>
      </c>
      <c r="M12" s="588">
        <v>5</v>
      </c>
      <c r="N12" s="407" t="s">
        <v>518</v>
      </c>
      <c r="O12" s="413"/>
    </row>
    <row r="13" spans="1:23" s="127" customFormat="1" ht="36" customHeight="1" thickTop="1" thickBot="1">
      <c r="A13" s="409" t="s">
        <v>517</v>
      </c>
      <c r="B13" s="589">
        <v>8</v>
      </c>
      <c r="C13" s="589">
        <v>6</v>
      </c>
      <c r="D13" s="589">
        <v>9</v>
      </c>
      <c r="E13" s="589">
        <v>8</v>
      </c>
      <c r="F13" s="589">
        <v>17</v>
      </c>
      <c r="G13" s="589">
        <v>8</v>
      </c>
      <c r="H13" s="589">
        <v>2</v>
      </c>
      <c r="I13" s="589">
        <v>4</v>
      </c>
      <c r="J13" s="589">
        <v>16</v>
      </c>
      <c r="K13" s="589">
        <v>18</v>
      </c>
      <c r="L13" s="589">
        <v>7</v>
      </c>
      <c r="M13" s="589">
        <v>4</v>
      </c>
      <c r="N13" s="410" t="s">
        <v>516</v>
      </c>
      <c r="O13" s="413"/>
    </row>
    <row r="14" spans="1:23" s="127" customFormat="1" ht="36" customHeight="1" thickTop="1" thickBot="1">
      <c r="A14" s="405" t="s">
        <v>515</v>
      </c>
      <c r="B14" s="590">
        <v>57</v>
      </c>
      <c r="C14" s="590">
        <v>14</v>
      </c>
      <c r="D14" s="590">
        <v>48</v>
      </c>
      <c r="E14" s="590">
        <v>21</v>
      </c>
      <c r="F14" s="590">
        <v>87</v>
      </c>
      <c r="G14" s="590">
        <v>32</v>
      </c>
      <c r="H14" s="590">
        <v>31</v>
      </c>
      <c r="I14" s="590">
        <v>30</v>
      </c>
      <c r="J14" s="590">
        <v>98</v>
      </c>
      <c r="K14" s="590">
        <v>40</v>
      </c>
      <c r="L14" s="590">
        <v>35</v>
      </c>
      <c r="M14" s="590">
        <v>21</v>
      </c>
      <c r="N14" s="408" t="s">
        <v>514</v>
      </c>
      <c r="O14" s="413"/>
    </row>
    <row r="15" spans="1:23" s="127" customFormat="1" ht="36" customHeight="1" thickTop="1" thickBot="1">
      <c r="A15" s="409" t="s">
        <v>513</v>
      </c>
      <c r="B15" s="589">
        <v>0</v>
      </c>
      <c r="C15" s="589">
        <v>0</v>
      </c>
      <c r="D15" s="589">
        <v>0</v>
      </c>
      <c r="E15" s="589">
        <v>0</v>
      </c>
      <c r="F15" s="589">
        <v>0</v>
      </c>
      <c r="G15" s="589">
        <v>0</v>
      </c>
      <c r="H15" s="589">
        <v>0</v>
      </c>
      <c r="I15" s="589">
        <v>0</v>
      </c>
      <c r="J15" s="589">
        <v>0</v>
      </c>
      <c r="K15" s="589">
        <v>0</v>
      </c>
      <c r="L15" s="589">
        <v>0</v>
      </c>
      <c r="M15" s="589">
        <v>0</v>
      </c>
      <c r="N15" s="410" t="s">
        <v>512</v>
      </c>
      <c r="O15" s="413"/>
    </row>
    <row r="16" spans="1:23" s="127" customFormat="1" ht="36" customHeight="1" thickTop="1" thickBot="1">
      <c r="A16" s="405" t="s">
        <v>511</v>
      </c>
      <c r="B16" s="590">
        <v>0</v>
      </c>
      <c r="C16" s="590">
        <v>0</v>
      </c>
      <c r="D16" s="590">
        <v>0</v>
      </c>
      <c r="E16" s="590">
        <v>0</v>
      </c>
      <c r="F16" s="590">
        <v>0</v>
      </c>
      <c r="G16" s="590">
        <v>0</v>
      </c>
      <c r="H16" s="590">
        <v>0</v>
      </c>
      <c r="I16" s="590">
        <v>0</v>
      </c>
      <c r="J16" s="590">
        <v>0</v>
      </c>
      <c r="K16" s="590">
        <v>0</v>
      </c>
      <c r="L16" s="590">
        <v>0</v>
      </c>
      <c r="M16" s="590">
        <v>0</v>
      </c>
      <c r="N16" s="408" t="s">
        <v>510</v>
      </c>
      <c r="O16" s="413"/>
    </row>
    <row r="17" spans="1:15" s="127" customFormat="1" ht="36" customHeight="1" thickTop="1">
      <c r="A17" s="235" t="s">
        <v>509</v>
      </c>
      <c r="B17" s="591">
        <v>4</v>
      </c>
      <c r="C17" s="591">
        <v>0</v>
      </c>
      <c r="D17" s="591">
        <v>0</v>
      </c>
      <c r="E17" s="591">
        <v>2</v>
      </c>
      <c r="F17" s="591">
        <v>6</v>
      </c>
      <c r="G17" s="591">
        <v>2</v>
      </c>
      <c r="H17" s="591">
        <v>7</v>
      </c>
      <c r="I17" s="591">
        <v>0</v>
      </c>
      <c r="J17" s="591">
        <v>10</v>
      </c>
      <c r="K17" s="591">
        <v>1</v>
      </c>
      <c r="L17" s="591">
        <v>3</v>
      </c>
      <c r="M17" s="591">
        <v>0</v>
      </c>
      <c r="N17" s="236" t="s">
        <v>508</v>
      </c>
      <c r="O17" s="413"/>
    </row>
    <row r="18" spans="1:15" ht="39.75" customHeight="1">
      <c r="A18" s="237" t="s">
        <v>40</v>
      </c>
      <c r="B18" s="592">
        <f t="shared" ref="B18:M18" si="0">SUM(B12:B17)</f>
        <v>73</v>
      </c>
      <c r="C18" s="592">
        <f t="shared" si="0"/>
        <v>23</v>
      </c>
      <c r="D18" s="592">
        <f t="shared" si="0"/>
        <v>59</v>
      </c>
      <c r="E18" s="592">
        <f t="shared" si="0"/>
        <v>36</v>
      </c>
      <c r="F18" s="592">
        <f t="shared" si="0"/>
        <v>113</v>
      </c>
      <c r="G18" s="592">
        <f t="shared" si="0"/>
        <v>42</v>
      </c>
      <c r="H18" s="592">
        <f t="shared" si="0"/>
        <v>45</v>
      </c>
      <c r="I18" s="592">
        <f t="shared" si="0"/>
        <v>38</v>
      </c>
      <c r="J18" s="592">
        <f t="shared" si="0"/>
        <v>128</v>
      </c>
      <c r="K18" s="592">
        <f t="shared" si="0"/>
        <v>63</v>
      </c>
      <c r="L18" s="592">
        <f t="shared" si="0"/>
        <v>48</v>
      </c>
      <c r="M18" s="592">
        <f t="shared" si="0"/>
        <v>30</v>
      </c>
      <c r="N18" s="238" t="s">
        <v>41</v>
      </c>
    </row>
    <row r="28" spans="1:15" ht="13.5" thickBot="1"/>
    <row r="29" spans="1:15" ht="26.25" thickBot="1">
      <c r="B29" s="153"/>
      <c r="C29" s="153"/>
      <c r="D29" s="239" t="s">
        <v>305</v>
      </c>
      <c r="E29" s="239" t="s">
        <v>507</v>
      </c>
    </row>
    <row r="30" spans="1:15" ht="60.75" thickBot="1">
      <c r="B30" s="932" t="s">
        <v>694</v>
      </c>
      <c r="C30" s="240" t="s">
        <v>506</v>
      </c>
      <c r="D30" s="232">
        <f>B18</f>
        <v>73</v>
      </c>
      <c r="E30" s="232">
        <f>C18</f>
        <v>23</v>
      </c>
    </row>
    <row r="31" spans="1:15" ht="45.75" thickBot="1">
      <c r="B31" s="933"/>
      <c r="C31" s="241" t="s">
        <v>505</v>
      </c>
      <c r="D31" s="232">
        <f>D18</f>
        <v>59</v>
      </c>
      <c r="E31" s="232">
        <f>E18</f>
        <v>36</v>
      </c>
    </row>
    <row r="32" spans="1:15" ht="60.75" thickBot="1">
      <c r="B32" s="930" t="s">
        <v>740</v>
      </c>
      <c r="C32" s="240" t="s">
        <v>506</v>
      </c>
      <c r="D32" s="232">
        <f>F18</f>
        <v>113</v>
      </c>
      <c r="E32" s="232">
        <f>G18</f>
        <v>42</v>
      </c>
    </row>
    <row r="33" spans="2:5" ht="45.75" thickBot="1">
      <c r="B33" s="931"/>
      <c r="C33" s="241" t="s">
        <v>505</v>
      </c>
      <c r="D33" s="232">
        <f>H18</f>
        <v>45</v>
      </c>
      <c r="E33" s="232">
        <f>I18</f>
        <v>38</v>
      </c>
    </row>
    <row r="34" spans="2:5" ht="60.75" thickBot="1">
      <c r="B34" s="930" t="s">
        <v>785</v>
      </c>
      <c r="C34" s="240" t="s">
        <v>506</v>
      </c>
      <c r="D34" s="232">
        <f>J18</f>
        <v>128</v>
      </c>
      <c r="E34" s="232">
        <f>K18</f>
        <v>63</v>
      </c>
    </row>
    <row r="35" spans="2:5" ht="45">
      <c r="B35" s="931"/>
      <c r="C35" s="241" t="s">
        <v>505</v>
      </c>
      <c r="D35" s="232">
        <f>L18</f>
        <v>48</v>
      </c>
      <c r="E35" s="232">
        <f>M18</f>
        <v>30</v>
      </c>
    </row>
  </sheetData>
  <mergeCells count="24">
    <mergeCell ref="B34:B35"/>
    <mergeCell ref="B32:B33"/>
    <mergeCell ref="J8:K8"/>
    <mergeCell ref="B7:E7"/>
    <mergeCell ref="J9:K9"/>
    <mergeCell ref="B30:B31"/>
    <mergeCell ref="F7:I7"/>
    <mergeCell ref="F8:G8"/>
    <mergeCell ref="H8:I8"/>
    <mergeCell ref="B8:C8"/>
    <mergeCell ref="B9:C9"/>
    <mergeCell ref="D8:E8"/>
    <mergeCell ref="D9:E9"/>
    <mergeCell ref="A1:N1"/>
    <mergeCell ref="N7:N11"/>
    <mergeCell ref="A7:A11"/>
    <mergeCell ref="L9:M9"/>
    <mergeCell ref="A3:N3"/>
    <mergeCell ref="L8:M8"/>
    <mergeCell ref="H9:I9"/>
    <mergeCell ref="F9:G9"/>
    <mergeCell ref="A2:N2"/>
    <mergeCell ref="A4:N4"/>
    <mergeCell ref="J7:M7"/>
  </mergeCells>
  <printOptions horizontalCentered="1" verticalCentered="1"/>
  <pageMargins left="0" right="0" top="0" bottom="0" header="0" footer="0"/>
  <pageSetup paperSize="9" orientation="landscape" r:id="rId1"/>
  <headerFooter alignWithMargins="0"/>
  <drawing r:id="rId2"/>
</worksheet>
</file>

<file path=xl/worksheets/sheet29.xml><?xml version="1.0" encoding="utf-8"?>
<worksheet xmlns="http://schemas.openxmlformats.org/spreadsheetml/2006/main" xmlns:r="http://schemas.openxmlformats.org/officeDocument/2006/relationships">
  <sheetPr>
    <tabColor theme="3" tint="0.39997558519241921"/>
  </sheetPr>
  <dimension ref="A1:H83"/>
  <sheetViews>
    <sheetView showGridLines="0" rightToLeft="1" view="pageBreakPreview" zoomScaleNormal="100" zoomScaleSheetLayoutView="100" workbookViewId="0">
      <selection activeCell="F26" sqref="F26"/>
    </sheetView>
  </sheetViews>
  <sheetFormatPr defaultRowHeight="15"/>
  <cols>
    <col min="1" max="1" width="27.42578125" style="523" customWidth="1"/>
    <col min="2" max="3" width="7.7109375" style="153" customWidth="1"/>
    <col min="4" max="4" width="7.7109375" style="523" customWidth="1"/>
    <col min="5" max="5" width="7.7109375" style="153" customWidth="1"/>
    <col min="6" max="6" width="7.7109375" style="523" customWidth="1"/>
    <col min="7" max="7" width="7.7109375" style="153" customWidth="1"/>
    <col min="8" max="8" width="33.85546875" style="153" customWidth="1"/>
    <col min="9" max="16384" width="9.140625" style="127"/>
  </cols>
  <sheetData>
    <row r="1" spans="1:8" s="131" customFormat="1" ht="20.100000000000001" customHeight="1">
      <c r="A1" s="715" t="s">
        <v>926</v>
      </c>
      <c r="B1" s="715"/>
      <c r="C1" s="715"/>
      <c r="D1" s="715"/>
      <c r="E1" s="715"/>
      <c r="F1" s="715"/>
      <c r="G1" s="715"/>
      <c r="H1" s="715"/>
    </row>
    <row r="2" spans="1:8" s="132" customFormat="1" ht="20.100000000000001" customHeight="1">
      <c r="A2" s="718" t="s">
        <v>820</v>
      </c>
      <c r="B2" s="718"/>
      <c r="C2" s="718"/>
      <c r="D2" s="718"/>
      <c r="E2" s="718"/>
      <c r="F2" s="718"/>
      <c r="G2" s="718"/>
      <c r="H2" s="718"/>
    </row>
    <row r="3" spans="1:8" ht="33.75" customHeight="1">
      <c r="A3" s="938" t="s">
        <v>995</v>
      </c>
      <c r="B3" s="929"/>
      <c r="C3" s="929"/>
      <c r="D3" s="929"/>
      <c r="E3" s="929"/>
      <c r="F3" s="929"/>
      <c r="G3" s="929"/>
      <c r="H3" s="929"/>
    </row>
    <row r="4" spans="1:8" ht="20.100000000000001" customHeight="1">
      <c r="A4" s="914" t="s">
        <v>816</v>
      </c>
      <c r="B4" s="914"/>
      <c r="C4" s="914"/>
      <c r="D4" s="914"/>
      <c r="E4" s="914"/>
      <c r="F4" s="914"/>
      <c r="G4" s="914"/>
      <c r="H4" s="914"/>
    </row>
    <row r="5" spans="1:8" ht="20.100000000000001" customHeight="1">
      <c r="A5" s="17" t="s">
        <v>1035</v>
      </c>
      <c r="B5" s="184"/>
      <c r="C5" s="184"/>
      <c r="D5" s="184"/>
      <c r="E5" s="184"/>
      <c r="F5" s="184"/>
      <c r="G5" s="184"/>
      <c r="H5" s="185" t="s">
        <v>1036</v>
      </c>
    </row>
    <row r="6" spans="1:8" s="415" customFormat="1" ht="14.25" customHeight="1" thickBot="1">
      <c r="A6" s="711" t="s">
        <v>757</v>
      </c>
      <c r="B6" s="713" t="s">
        <v>694</v>
      </c>
      <c r="C6" s="714"/>
      <c r="D6" s="690" t="s">
        <v>740</v>
      </c>
      <c r="E6" s="690"/>
      <c r="F6" s="690" t="s">
        <v>785</v>
      </c>
      <c r="G6" s="690"/>
      <c r="H6" s="716" t="s">
        <v>756</v>
      </c>
    </row>
    <row r="7" spans="1:8" s="415" customFormat="1" ht="14.25" customHeight="1" thickTop="1" thickBot="1">
      <c r="A7" s="835"/>
      <c r="B7" s="56" t="s">
        <v>503</v>
      </c>
      <c r="C7" s="56" t="s">
        <v>502</v>
      </c>
      <c r="D7" s="56" t="s">
        <v>503</v>
      </c>
      <c r="E7" s="56" t="s">
        <v>502</v>
      </c>
      <c r="F7" s="56" t="s">
        <v>503</v>
      </c>
      <c r="G7" s="56" t="s">
        <v>502</v>
      </c>
      <c r="H7" s="827"/>
    </row>
    <row r="8" spans="1:8" s="415" customFormat="1" ht="14.25" customHeight="1" thickTop="1">
      <c r="A8" s="712"/>
      <c r="B8" s="411" t="s">
        <v>13</v>
      </c>
      <c r="C8" s="411" t="s">
        <v>14</v>
      </c>
      <c r="D8" s="411" t="s">
        <v>13</v>
      </c>
      <c r="E8" s="411" t="s">
        <v>14</v>
      </c>
      <c r="F8" s="411" t="s">
        <v>13</v>
      </c>
      <c r="G8" s="411" t="s">
        <v>14</v>
      </c>
      <c r="H8" s="717"/>
    </row>
    <row r="9" spans="1:8" ht="16.5" customHeight="1" thickBot="1">
      <c r="A9" s="164" t="s">
        <v>569</v>
      </c>
      <c r="B9" s="280"/>
      <c r="C9" s="280"/>
      <c r="D9" s="280"/>
      <c r="E9" s="280"/>
      <c r="F9" s="280"/>
      <c r="G9" s="280"/>
      <c r="H9" s="265" t="s">
        <v>568</v>
      </c>
    </row>
    <row r="10" spans="1:8" ht="14.25" customHeight="1" thickTop="1">
      <c r="A10" s="310" t="s">
        <v>567</v>
      </c>
      <c r="B10" s="287">
        <v>0</v>
      </c>
      <c r="C10" s="287">
        <v>0</v>
      </c>
      <c r="D10" s="287">
        <v>0</v>
      </c>
      <c r="E10" s="287">
        <v>0</v>
      </c>
      <c r="F10" s="287">
        <v>3</v>
      </c>
      <c r="G10" s="287">
        <v>3</v>
      </c>
      <c r="H10" s="95" t="s">
        <v>566</v>
      </c>
    </row>
    <row r="11" spans="1:8" ht="15.75" customHeight="1" thickBot="1">
      <c r="A11" s="270" t="s">
        <v>135</v>
      </c>
      <c r="B11" s="541"/>
      <c r="C11" s="541"/>
      <c r="D11" s="541"/>
      <c r="E11" s="541"/>
      <c r="F11" s="541"/>
      <c r="G11" s="541"/>
      <c r="H11" s="271" t="s">
        <v>136</v>
      </c>
    </row>
    <row r="12" spans="1:8" ht="14.25" thickTop="1" thickBot="1">
      <c r="A12" s="243" t="s">
        <v>575</v>
      </c>
      <c r="B12" s="281">
        <v>1</v>
      </c>
      <c r="C12" s="281">
        <v>0</v>
      </c>
      <c r="D12" s="281">
        <v>0</v>
      </c>
      <c r="E12" s="281">
        <v>0</v>
      </c>
      <c r="F12" s="281">
        <v>1</v>
      </c>
      <c r="G12" s="281">
        <v>1</v>
      </c>
      <c r="H12" s="89" t="s">
        <v>574</v>
      </c>
    </row>
    <row r="13" spans="1:8" ht="14.25" thickTop="1" thickBot="1">
      <c r="A13" s="242" t="s">
        <v>573</v>
      </c>
      <c r="B13" s="282">
        <v>11</v>
      </c>
      <c r="C13" s="282">
        <v>1</v>
      </c>
      <c r="D13" s="282">
        <v>18</v>
      </c>
      <c r="E13" s="282">
        <v>4</v>
      </c>
      <c r="F13" s="282">
        <v>42</v>
      </c>
      <c r="G13" s="282">
        <v>10</v>
      </c>
      <c r="H13" s="87" t="s">
        <v>572</v>
      </c>
    </row>
    <row r="14" spans="1:8" ht="14.25" thickTop="1" thickBot="1">
      <c r="A14" s="243" t="s">
        <v>571</v>
      </c>
      <c r="B14" s="281">
        <v>0</v>
      </c>
      <c r="C14" s="281">
        <v>0</v>
      </c>
      <c r="D14" s="281">
        <v>9</v>
      </c>
      <c r="E14" s="281">
        <v>0</v>
      </c>
      <c r="F14" s="281">
        <v>0</v>
      </c>
      <c r="G14" s="281">
        <v>0</v>
      </c>
      <c r="H14" s="89" t="s">
        <v>570</v>
      </c>
    </row>
    <row r="15" spans="1:8" ht="14.25" thickTop="1" thickBot="1">
      <c r="A15" s="242" t="s">
        <v>753</v>
      </c>
      <c r="B15" s="282">
        <v>0</v>
      </c>
      <c r="C15" s="282">
        <v>0</v>
      </c>
      <c r="D15" s="282">
        <v>2</v>
      </c>
      <c r="E15" s="282">
        <v>0</v>
      </c>
      <c r="F15" s="282">
        <v>2</v>
      </c>
      <c r="G15" s="282">
        <v>1</v>
      </c>
      <c r="H15" s="87" t="s">
        <v>754</v>
      </c>
    </row>
    <row r="16" spans="1:8" ht="21.75" customHeight="1" thickTop="1" thickBot="1">
      <c r="A16" s="266" t="s">
        <v>578</v>
      </c>
      <c r="B16" s="543"/>
      <c r="C16" s="543"/>
      <c r="D16" s="543"/>
      <c r="E16" s="543"/>
      <c r="F16" s="543"/>
      <c r="G16" s="543"/>
      <c r="H16" s="267" t="s">
        <v>577</v>
      </c>
    </row>
    <row r="17" spans="1:8" ht="14.25" thickTop="1" thickBot="1">
      <c r="A17" s="242" t="s">
        <v>622</v>
      </c>
      <c r="B17" s="282">
        <v>39</v>
      </c>
      <c r="C17" s="282">
        <v>7</v>
      </c>
      <c r="D17" s="282">
        <v>64</v>
      </c>
      <c r="E17" s="282">
        <v>15</v>
      </c>
      <c r="F17" s="282">
        <v>39</v>
      </c>
      <c r="G17" s="282">
        <v>17</v>
      </c>
      <c r="H17" s="87" t="s">
        <v>576</v>
      </c>
    </row>
    <row r="18" spans="1:8" ht="23.25" customHeight="1" thickTop="1" thickBot="1">
      <c r="A18" s="266" t="s">
        <v>246</v>
      </c>
      <c r="B18" s="543"/>
      <c r="C18" s="543"/>
      <c r="D18" s="543"/>
      <c r="E18" s="543"/>
      <c r="F18" s="543"/>
      <c r="G18" s="543"/>
      <c r="H18" s="267" t="s">
        <v>565</v>
      </c>
    </row>
    <row r="19" spans="1:8" ht="14.25" thickTop="1" thickBot="1">
      <c r="A19" s="242" t="s">
        <v>564</v>
      </c>
      <c r="B19" s="282">
        <v>0</v>
      </c>
      <c r="C19" s="282">
        <v>0</v>
      </c>
      <c r="D19" s="282">
        <v>1</v>
      </c>
      <c r="E19" s="282">
        <v>0</v>
      </c>
      <c r="F19" s="282">
        <v>0</v>
      </c>
      <c r="G19" s="282">
        <v>0</v>
      </c>
      <c r="H19" s="87" t="s">
        <v>563</v>
      </c>
    </row>
    <row r="20" spans="1:8" ht="14.25" thickTop="1" thickBot="1">
      <c r="A20" s="243" t="s">
        <v>723</v>
      </c>
      <c r="B20" s="281">
        <v>1</v>
      </c>
      <c r="C20" s="281">
        <v>1</v>
      </c>
      <c r="D20" s="281">
        <v>0</v>
      </c>
      <c r="E20" s="281">
        <v>1</v>
      </c>
      <c r="F20" s="281">
        <v>1</v>
      </c>
      <c r="G20" s="281">
        <v>3</v>
      </c>
      <c r="H20" s="89" t="s">
        <v>724</v>
      </c>
    </row>
    <row r="21" spans="1:8" ht="14.25" thickTop="1" thickBot="1">
      <c r="A21" s="242" t="s">
        <v>562</v>
      </c>
      <c r="B21" s="282">
        <v>0</v>
      </c>
      <c r="C21" s="282">
        <v>1</v>
      </c>
      <c r="D21" s="282">
        <v>0</v>
      </c>
      <c r="E21" s="282">
        <v>1</v>
      </c>
      <c r="F21" s="282">
        <v>0</v>
      </c>
      <c r="G21" s="282">
        <v>0</v>
      </c>
      <c r="H21" s="87" t="s">
        <v>561</v>
      </c>
    </row>
    <row r="22" spans="1:8" ht="27" thickTop="1" thickBot="1">
      <c r="A22" s="243" t="s">
        <v>560</v>
      </c>
      <c r="B22" s="281">
        <v>0</v>
      </c>
      <c r="C22" s="281">
        <v>0</v>
      </c>
      <c r="D22" s="281">
        <v>0</v>
      </c>
      <c r="E22" s="281">
        <v>1</v>
      </c>
      <c r="F22" s="281">
        <v>0</v>
      </c>
      <c r="G22" s="281">
        <v>0</v>
      </c>
      <c r="H22" s="89" t="s">
        <v>725</v>
      </c>
    </row>
    <row r="23" spans="1:8" ht="14.25" thickTop="1" thickBot="1">
      <c r="A23" s="242" t="s">
        <v>559</v>
      </c>
      <c r="B23" s="282">
        <v>5</v>
      </c>
      <c r="C23" s="282">
        <v>4</v>
      </c>
      <c r="D23" s="282">
        <v>0</v>
      </c>
      <c r="E23" s="282">
        <v>0</v>
      </c>
      <c r="F23" s="282">
        <v>1</v>
      </c>
      <c r="G23" s="282">
        <v>2</v>
      </c>
      <c r="H23" s="87" t="s">
        <v>558</v>
      </c>
    </row>
    <row r="24" spans="1:8" ht="24" thickTop="1" thickBot="1">
      <c r="A24" s="539" t="s">
        <v>557</v>
      </c>
      <c r="B24" s="543">
        <v>0</v>
      </c>
      <c r="C24" s="543">
        <v>1</v>
      </c>
      <c r="D24" s="543">
        <v>1</v>
      </c>
      <c r="E24" s="543">
        <v>0</v>
      </c>
      <c r="F24" s="543">
        <v>0</v>
      </c>
      <c r="G24" s="543">
        <v>1</v>
      </c>
      <c r="H24" s="540" t="s">
        <v>556</v>
      </c>
    </row>
    <row r="25" spans="1:8" ht="14.25" thickTop="1" thickBot="1">
      <c r="A25" s="242" t="s">
        <v>555</v>
      </c>
      <c r="B25" s="282">
        <v>0</v>
      </c>
      <c r="C25" s="282">
        <v>1</v>
      </c>
      <c r="D25" s="282">
        <v>0</v>
      </c>
      <c r="E25" s="282">
        <v>0</v>
      </c>
      <c r="F25" s="282">
        <v>0</v>
      </c>
      <c r="G25" s="282">
        <v>0</v>
      </c>
      <c r="H25" s="87" t="s">
        <v>554</v>
      </c>
    </row>
    <row r="26" spans="1:8" ht="14.25" thickTop="1" thickBot="1">
      <c r="A26" s="243" t="s">
        <v>553</v>
      </c>
      <c r="B26" s="281">
        <v>0</v>
      </c>
      <c r="C26" s="281">
        <v>0</v>
      </c>
      <c r="D26" s="281">
        <v>1</v>
      </c>
      <c r="E26" s="281">
        <v>0</v>
      </c>
      <c r="F26" s="281">
        <v>3</v>
      </c>
      <c r="G26" s="281">
        <v>1</v>
      </c>
      <c r="H26" s="89" t="s">
        <v>552</v>
      </c>
    </row>
    <row r="27" spans="1:8" ht="14.25" thickTop="1" thickBot="1">
      <c r="A27" s="242" t="s">
        <v>551</v>
      </c>
      <c r="B27" s="282">
        <v>0</v>
      </c>
      <c r="C27" s="282">
        <v>0</v>
      </c>
      <c r="D27" s="282">
        <v>0</v>
      </c>
      <c r="E27" s="282">
        <v>0</v>
      </c>
      <c r="F27" s="282">
        <v>0</v>
      </c>
      <c r="G27" s="282">
        <v>0</v>
      </c>
      <c r="H27" s="87" t="s">
        <v>550</v>
      </c>
    </row>
    <row r="28" spans="1:8" ht="14.25" thickTop="1" thickBot="1">
      <c r="A28" s="243" t="s">
        <v>549</v>
      </c>
      <c r="B28" s="281">
        <v>1</v>
      </c>
      <c r="C28" s="281">
        <v>0</v>
      </c>
      <c r="D28" s="281">
        <v>1</v>
      </c>
      <c r="E28" s="281">
        <v>3</v>
      </c>
      <c r="F28" s="281">
        <v>1</v>
      </c>
      <c r="G28" s="281">
        <v>0</v>
      </c>
      <c r="H28" s="89" t="s">
        <v>548</v>
      </c>
    </row>
    <row r="29" spans="1:8" ht="27" thickTop="1" thickBot="1">
      <c r="A29" s="242" t="s">
        <v>547</v>
      </c>
      <c r="B29" s="282">
        <v>1</v>
      </c>
      <c r="C29" s="282">
        <v>1</v>
      </c>
      <c r="D29" s="282">
        <v>0</v>
      </c>
      <c r="E29" s="282">
        <v>0</v>
      </c>
      <c r="F29" s="282">
        <v>0</v>
      </c>
      <c r="G29" s="282">
        <v>0</v>
      </c>
      <c r="H29" s="87" t="s">
        <v>546</v>
      </c>
    </row>
    <row r="30" spans="1:8" ht="14.25" thickTop="1" thickBot="1">
      <c r="A30" s="243" t="s">
        <v>545</v>
      </c>
      <c r="B30" s="281">
        <v>0</v>
      </c>
      <c r="C30" s="281">
        <v>0</v>
      </c>
      <c r="D30" s="281">
        <v>0</v>
      </c>
      <c r="E30" s="281">
        <v>0</v>
      </c>
      <c r="F30" s="281">
        <v>0</v>
      </c>
      <c r="G30" s="281">
        <v>1</v>
      </c>
      <c r="H30" s="89" t="s">
        <v>544</v>
      </c>
    </row>
    <row r="31" spans="1:8" ht="14.25" thickTop="1" thickBot="1">
      <c r="A31" s="242" t="s">
        <v>726</v>
      </c>
      <c r="B31" s="282">
        <v>1</v>
      </c>
      <c r="C31" s="282">
        <v>0</v>
      </c>
      <c r="D31" s="282">
        <v>0</v>
      </c>
      <c r="E31" s="282">
        <v>0</v>
      </c>
      <c r="F31" s="282">
        <v>0</v>
      </c>
      <c r="G31" s="282">
        <v>0</v>
      </c>
      <c r="H31" s="87" t="s">
        <v>727</v>
      </c>
    </row>
    <row r="32" spans="1:8" ht="14.25" thickTop="1" thickBot="1">
      <c r="A32" s="243" t="s">
        <v>543</v>
      </c>
      <c r="B32" s="281">
        <v>0</v>
      </c>
      <c r="C32" s="281">
        <v>0</v>
      </c>
      <c r="D32" s="281">
        <v>0</v>
      </c>
      <c r="E32" s="281">
        <v>0</v>
      </c>
      <c r="F32" s="281">
        <v>1</v>
      </c>
      <c r="G32" s="281">
        <v>0</v>
      </c>
      <c r="H32" s="89" t="s">
        <v>542</v>
      </c>
    </row>
    <row r="33" spans="1:8" ht="14.25" thickTop="1" thickBot="1">
      <c r="A33" s="242" t="s">
        <v>541</v>
      </c>
      <c r="B33" s="282">
        <v>0</v>
      </c>
      <c r="C33" s="282">
        <v>1</v>
      </c>
      <c r="D33" s="282">
        <v>1</v>
      </c>
      <c r="E33" s="282">
        <v>0</v>
      </c>
      <c r="F33" s="282">
        <v>1</v>
      </c>
      <c r="G33" s="282">
        <v>0</v>
      </c>
      <c r="H33" s="87" t="s">
        <v>728</v>
      </c>
    </row>
    <row r="34" spans="1:8" ht="14.25" thickTop="1" thickBot="1">
      <c r="A34" s="243" t="s">
        <v>540</v>
      </c>
      <c r="B34" s="281">
        <v>0</v>
      </c>
      <c r="C34" s="281">
        <v>1</v>
      </c>
      <c r="D34" s="281">
        <v>0</v>
      </c>
      <c r="E34" s="281">
        <v>3</v>
      </c>
      <c r="F34" s="281">
        <v>0</v>
      </c>
      <c r="G34" s="281">
        <v>0</v>
      </c>
      <c r="H34" s="89" t="s">
        <v>539</v>
      </c>
    </row>
    <row r="35" spans="1:8" ht="14.25" thickTop="1" thickBot="1">
      <c r="A35" s="242" t="s">
        <v>538</v>
      </c>
      <c r="B35" s="282">
        <v>3</v>
      </c>
      <c r="C35" s="282">
        <v>4</v>
      </c>
      <c r="D35" s="282">
        <v>6</v>
      </c>
      <c r="E35" s="282">
        <v>6</v>
      </c>
      <c r="F35" s="282">
        <v>5</v>
      </c>
      <c r="G35" s="282">
        <v>10</v>
      </c>
      <c r="H35" s="87" t="s">
        <v>537</v>
      </c>
    </row>
    <row r="36" spans="1:8" ht="14.25" thickTop="1" thickBot="1">
      <c r="A36" s="243" t="s">
        <v>536</v>
      </c>
      <c r="B36" s="281">
        <v>0</v>
      </c>
      <c r="C36" s="281">
        <v>0</v>
      </c>
      <c r="D36" s="281">
        <v>1</v>
      </c>
      <c r="E36" s="281">
        <v>0</v>
      </c>
      <c r="F36" s="281">
        <v>0</v>
      </c>
      <c r="G36" s="281">
        <v>0</v>
      </c>
      <c r="H36" s="89" t="s">
        <v>535</v>
      </c>
    </row>
    <row r="37" spans="1:8" ht="14.25" thickTop="1" thickBot="1">
      <c r="A37" s="242" t="s">
        <v>608</v>
      </c>
      <c r="B37" s="282">
        <v>4</v>
      </c>
      <c r="C37" s="282">
        <v>0</v>
      </c>
      <c r="D37" s="282">
        <v>4</v>
      </c>
      <c r="E37" s="282">
        <v>1</v>
      </c>
      <c r="F37" s="282">
        <v>9</v>
      </c>
      <c r="G37" s="282">
        <v>0</v>
      </c>
      <c r="H37" s="87" t="s">
        <v>729</v>
      </c>
    </row>
    <row r="38" spans="1:8" ht="14.25" thickTop="1" thickBot="1">
      <c r="A38" s="243" t="s">
        <v>730</v>
      </c>
      <c r="B38" s="281">
        <v>3</v>
      </c>
      <c r="C38" s="281">
        <v>0</v>
      </c>
      <c r="D38" s="281">
        <v>2</v>
      </c>
      <c r="E38" s="281">
        <v>0</v>
      </c>
      <c r="F38" s="281">
        <v>7</v>
      </c>
      <c r="G38" s="281">
        <v>1</v>
      </c>
      <c r="H38" s="89" t="s">
        <v>590</v>
      </c>
    </row>
    <row r="39" spans="1:8" ht="19.5" customHeight="1" thickTop="1" thickBot="1">
      <c r="A39" s="242" t="s">
        <v>818</v>
      </c>
      <c r="B39" s="282">
        <v>0</v>
      </c>
      <c r="C39" s="282">
        <v>0</v>
      </c>
      <c r="D39" s="282">
        <v>0</v>
      </c>
      <c r="E39" s="282">
        <v>0</v>
      </c>
      <c r="F39" s="282">
        <v>0</v>
      </c>
      <c r="G39" s="282">
        <v>1</v>
      </c>
      <c r="H39" s="87" t="s">
        <v>819</v>
      </c>
    </row>
    <row r="40" spans="1:8" ht="14.25" thickTop="1" thickBot="1">
      <c r="A40" s="243" t="s">
        <v>817</v>
      </c>
      <c r="B40" s="281">
        <v>0</v>
      </c>
      <c r="C40" s="281">
        <v>0</v>
      </c>
      <c r="D40" s="281">
        <v>0</v>
      </c>
      <c r="E40" s="281">
        <v>0</v>
      </c>
      <c r="F40" s="281">
        <v>0</v>
      </c>
      <c r="G40" s="281">
        <v>4</v>
      </c>
      <c r="H40" s="89" t="s">
        <v>132</v>
      </c>
    </row>
    <row r="41" spans="1:8" ht="24.75" customHeight="1" thickTop="1" thickBot="1">
      <c r="A41" s="272" t="s">
        <v>534</v>
      </c>
      <c r="B41" s="544"/>
      <c r="C41" s="544"/>
      <c r="D41" s="544"/>
      <c r="E41" s="544"/>
      <c r="F41" s="544"/>
      <c r="G41" s="544"/>
      <c r="H41" s="273" t="s">
        <v>533</v>
      </c>
    </row>
    <row r="42" spans="1:8" ht="14.25" thickTop="1" thickBot="1">
      <c r="A42" s="308" t="s">
        <v>248</v>
      </c>
      <c r="B42" s="545">
        <v>0</v>
      </c>
      <c r="C42" s="545">
        <v>0</v>
      </c>
      <c r="D42" s="545">
        <v>2</v>
      </c>
      <c r="E42" s="545">
        <v>3</v>
      </c>
      <c r="F42" s="545">
        <v>10</v>
      </c>
      <c r="G42" s="545">
        <v>5</v>
      </c>
      <c r="H42" s="309" t="s">
        <v>249</v>
      </c>
    </row>
    <row r="43" spans="1:8" ht="14.25" thickTop="1" thickBot="1">
      <c r="A43" s="243" t="s">
        <v>532</v>
      </c>
      <c r="B43" s="281">
        <v>3</v>
      </c>
      <c r="C43" s="281">
        <v>0</v>
      </c>
      <c r="D43" s="281">
        <v>0</v>
      </c>
      <c r="E43" s="281">
        <v>0</v>
      </c>
      <c r="F43" s="281">
        <v>0</v>
      </c>
      <c r="G43" s="281">
        <v>0</v>
      </c>
      <c r="H43" s="89" t="s">
        <v>531</v>
      </c>
    </row>
    <row r="44" spans="1:8" ht="16.5" customHeight="1" thickTop="1" thickBot="1">
      <c r="A44" s="313" t="s">
        <v>530</v>
      </c>
      <c r="B44" s="542"/>
      <c r="C44" s="542"/>
      <c r="D44" s="542"/>
      <c r="E44" s="542"/>
      <c r="F44" s="542"/>
      <c r="G44" s="542"/>
      <c r="H44" s="314" t="s">
        <v>529</v>
      </c>
    </row>
    <row r="45" spans="1:8" ht="27" thickTop="1" thickBot="1">
      <c r="A45" s="243" t="s">
        <v>528</v>
      </c>
      <c r="B45" s="281">
        <v>0</v>
      </c>
      <c r="C45" s="281">
        <v>0</v>
      </c>
      <c r="D45" s="281">
        <v>0</v>
      </c>
      <c r="E45" s="281">
        <v>0</v>
      </c>
      <c r="F45" s="281">
        <v>1</v>
      </c>
      <c r="G45" s="281">
        <v>0</v>
      </c>
      <c r="H45" s="89" t="s">
        <v>527</v>
      </c>
    </row>
    <row r="46" spans="1:8" ht="14.25" thickTop="1" thickBot="1">
      <c r="A46" s="308" t="s">
        <v>526</v>
      </c>
      <c r="B46" s="545">
        <v>0</v>
      </c>
      <c r="C46" s="545">
        <v>0</v>
      </c>
      <c r="D46" s="545">
        <v>0</v>
      </c>
      <c r="E46" s="545">
        <v>4</v>
      </c>
      <c r="F46" s="545">
        <v>0</v>
      </c>
      <c r="G46" s="545">
        <v>0</v>
      </c>
      <c r="H46" s="309" t="s">
        <v>525</v>
      </c>
    </row>
    <row r="47" spans="1:8" ht="13.5" thickTop="1">
      <c r="A47" s="310" t="s">
        <v>755</v>
      </c>
      <c r="B47" s="287">
        <v>0</v>
      </c>
      <c r="C47" s="287">
        <v>0</v>
      </c>
      <c r="D47" s="287">
        <v>0</v>
      </c>
      <c r="E47" s="287">
        <v>0</v>
      </c>
      <c r="F47" s="287">
        <v>1</v>
      </c>
      <c r="G47" s="287">
        <v>2</v>
      </c>
      <c r="H47" s="95" t="s">
        <v>524</v>
      </c>
    </row>
    <row r="48" spans="1:8" ht="23.25" customHeight="1">
      <c r="A48" s="311" t="s">
        <v>20</v>
      </c>
      <c r="B48" s="546">
        <f t="shared" ref="B48:C48" si="0">SUM(B6:B47)</f>
        <v>73</v>
      </c>
      <c r="C48" s="546">
        <f t="shared" si="0"/>
        <v>23</v>
      </c>
      <c r="D48" s="546">
        <f>SUM(D6:D47)</f>
        <v>113</v>
      </c>
      <c r="E48" s="546">
        <f>SUM(E6:E47)</f>
        <v>42</v>
      </c>
      <c r="F48" s="546">
        <f>SUM(F6:F47)</f>
        <v>128</v>
      </c>
      <c r="G48" s="546">
        <f>SUM(G6:G47)</f>
        <v>63</v>
      </c>
      <c r="H48" s="312" t="s">
        <v>176</v>
      </c>
    </row>
    <row r="82" spans="1:8" ht="12.75">
      <c r="A82" s="415"/>
      <c r="B82" s="415"/>
      <c r="C82" s="415"/>
      <c r="D82" s="415"/>
      <c r="E82" s="415"/>
      <c r="F82" s="415"/>
      <c r="G82" s="415"/>
      <c r="H82" s="415"/>
    </row>
    <row r="83" spans="1:8" ht="12.75">
      <c r="A83" s="127"/>
      <c r="B83" s="127"/>
      <c r="C83" s="127"/>
      <c r="D83" s="127"/>
      <c r="E83" s="127"/>
      <c r="F83" s="127"/>
      <c r="G83" s="127"/>
      <c r="H83" s="127"/>
    </row>
  </sheetData>
  <mergeCells count="9">
    <mergeCell ref="B6:C6"/>
    <mergeCell ref="H6:H8"/>
    <mergeCell ref="A1:H1"/>
    <mergeCell ref="A2:H2"/>
    <mergeCell ref="A6:A8"/>
    <mergeCell ref="F6:G6"/>
    <mergeCell ref="A3:H3"/>
    <mergeCell ref="A4:H4"/>
    <mergeCell ref="D6:E6"/>
  </mergeCells>
  <printOptions horizontalCentered="1" verticalCentered="1"/>
  <pageMargins left="0" right="0" top="0" bottom="0" header="0" footer="0"/>
  <pageSetup paperSize="9" scale="82" orientation="portrait" r:id="rId1"/>
  <headerFooter alignWithMargins="0"/>
  <drawing r:id="rId2"/>
</worksheet>
</file>

<file path=xl/worksheets/sheet3.xml><?xml version="1.0" encoding="utf-8"?>
<worksheet xmlns="http://schemas.openxmlformats.org/spreadsheetml/2006/main" xmlns:r="http://schemas.openxmlformats.org/officeDocument/2006/relationships">
  <sheetPr>
    <tabColor theme="3" tint="0.39997558519241921"/>
  </sheetPr>
  <dimension ref="A1:W55"/>
  <sheetViews>
    <sheetView showGridLines="0" rightToLeft="1" view="pageBreakPreview" zoomScaleNormal="100" zoomScaleSheetLayoutView="100" workbookViewId="0">
      <selection activeCell="F26" sqref="F26"/>
    </sheetView>
  </sheetViews>
  <sheetFormatPr defaultRowHeight="12.75"/>
  <cols>
    <col min="1" max="1" width="24" style="120" customWidth="1"/>
    <col min="2" max="2" width="6.85546875" style="120" customWidth="1"/>
    <col min="3" max="10" width="8.85546875" style="120" customWidth="1"/>
    <col min="11" max="11" width="9.28515625" style="120" customWidth="1"/>
    <col min="12" max="12" width="8.85546875" style="120" customWidth="1"/>
    <col min="13" max="13" width="6.7109375" style="120" customWidth="1"/>
    <col min="14" max="14" width="27.42578125" style="120" customWidth="1"/>
    <col min="15" max="17" width="9.140625" style="120"/>
    <col min="18" max="18" width="38.5703125" style="120" customWidth="1"/>
    <col min="19" max="27" width="10.5703125" style="120" customWidth="1"/>
    <col min="28" max="16384" width="9.140625" style="120"/>
  </cols>
  <sheetData>
    <row r="1" spans="1:17" ht="39.75" customHeight="1">
      <c r="A1" s="147"/>
      <c r="B1" s="147"/>
    </row>
    <row r="2" spans="1:17" s="131" customFormat="1" ht="23.25">
      <c r="A2" s="715" t="s">
        <v>944</v>
      </c>
      <c r="B2" s="715"/>
      <c r="C2" s="715"/>
      <c r="D2" s="715"/>
      <c r="E2" s="715"/>
      <c r="F2" s="715"/>
      <c r="G2" s="715"/>
      <c r="H2" s="715"/>
      <c r="I2" s="715"/>
      <c r="J2" s="715"/>
      <c r="K2" s="715"/>
      <c r="L2" s="715"/>
      <c r="M2" s="715"/>
      <c r="N2" s="715"/>
      <c r="O2" s="130"/>
      <c r="P2" s="120"/>
      <c r="Q2" s="256"/>
    </row>
    <row r="3" spans="1:17" s="132" customFormat="1" ht="20.25">
      <c r="A3" s="718" t="s">
        <v>786</v>
      </c>
      <c r="B3" s="718"/>
      <c r="C3" s="718"/>
      <c r="D3" s="718"/>
      <c r="E3" s="718"/>
      <c r="F3" s="718"/>
      <c r="G3" s="718"/>
      <c r="H3" s="718"/>
      <c r="I3" s="718"/>
      <c r="J3" s="718"/>
      <c r="K3" s="718"/>
      <c r="L3" s="718"/>
      <c r="M3" s="718"/>
      <c r="N3" s="718"/>
      <c r="O3" s="130"/>
      <c r="P3" s="120"/>
      <c r="Q3" s="412"/>
    </row>
    <row r="4" spans="1:17" s="127" customFormat="1" ht="18" customHeight="1">
      <c r="A4" s="709" t="s">
        <v>672</v>
      </c>
      <c r="B4" s="709"/>
      <c r="C4" s="709"/>
      <c r="D4" s="709"/>
      <c r="E4" s="709"/>
      <c r="F4" s="709"/>
      <c r="G4" s="709"/>
      <c r="H4" s="709"/>
      <c r="I4" s="709"/>
      <c r="J4" s="709"/>
      <c r="K4" s="709"/>
      <c r="L4" s="709"/>
      <c r="M4" s="709"/>
      <c r="N4" s="709"/>
      <c r="O4" s="129"/>
      <c r="P4" s="120"/>
      <c r="Q4" s="706"/>
    </row>
    <row r="5" spans="1:17" s="128" customFormat="1" ht="15.75">
      <c r="A5" s="709" t="s">
        <v>787</v>
      </c>
      <c r="B5" s="709"/>
      <c r="C5" s="709"/>
      <c r="D5" s="709"/>
      <c r="E5" s="709"/>
      <c r="F5" s="709"/>
      <c r="G5" s="709"/>
      <c r="H5" s="709"/>
      <c r="I5" s="709"/>
      <c r="J5" s="709"/>
      <c r="K5" s="709"/>
      <c r="L5" s="709"/>
      <c r="M5" s="709"/>
      <c r="N5" s="709"/>
      <c r="O5" s="146"/>
      <c r="P5" s="120"/>
      <c r="Q5" s="706"/>
    </row>
    <row r="6" spans="1:17" s="127" customFormat="1" ht="15.75">
      <c r="A6" s="17" t="s">
        <v>976</v>
      </c>
      <c r="B6" s="17"/>
      <c r="C6" s="184"/>
      <c r="D6" s="184"/>
      <c r="E6" s="184"/>
      <c r="F6" s="184"/>
      <c r="G6" s="184"/>
      <c r="H6" s="184"/>
      <c r="I6" s="184"/>
      <c r="J6" s="184"/>
      <c r="K6" s="184"/>
      <c r="L6" s="184"/>
      <c r="M6" s="184"/>
      <c r="N6" s="185" t="s">
        <v>977</v>
      </c>
      <c r="O6" s="413"/>
      <c r="P6" s="120"/>
      <c r="Q6" s="120"/>
    </row>
    <row r="7" spans="1:17" s="415" customFormat="1" ht="30" customHeight="1" thickBot="1">
      <c r="A7" s="711" t="s">
        <v>758</v>
      </c>
      <c r="B7" s="719" t="s">
        <v>350</v>
      </c>
      <c r="C7" s="713" t="s">
        <v>285</v>
      </c>
      <c r="D7" s="714"/>
      <c r="E7" s="713" t="s">
        <v>299</v>
      </c>
      <c r="F7" s="714"/>
      <c r="G7" s="713" t="s">
        <v>694</v>
      </c>
      <c r="H7" s="714"/>
      <c r="I7" s="690" t="s">
        <v>740</v>
      </c>
      <c r="J7" s="690"/>
      <c r="K7" s="690" t="s">
        <v>785</v>
      </c>
      <c r="L7" s="690"/>
      <c r="M7" s="707" t="s">
        <v>349</v>
      </c>
      <c r="N7" s="716" t="s">
        <v>945</v>
      </c>
      <c r="O7" s="414"/>
      <c r="P7" s="120"/>
      <c r="Q7" s="120"/>
    </row>
    <row r="8" spans="1:17" s="415" customFormat="1" ht="30" customHeight="1" thickTop="1">
      <c r="A8" s="712"/>
      <c r="B8" s="720"/>
      <c r="C8" s="133" t="s">
        <v>348</v>
      </c>
      <c r="D8" s="133" t="s">
        <v>347</v>
      </c>
      <c r="E8" s="133" t="s">
        <v>348</v>
      </c>
      <c r="F8" s="133" t="s">
        <v>347</v>
      </c>
      <c r="G8" s="133" t="s">
        <v>348</v>
      </c>
      <c r="H8" s="133" t="s">
        <v>347</v>
      </c>
      <c r="I8" s="133" t="s">
        <v>348</v>
      </c>
      <c r="J8" s="133" t="s">
        <v>347</v>
      </c>
      <c r="K8" s="133" t="s">
        <v>348</v>
      </c>
      <c r="L8" s="133" t="s">
        <v>347</v>
      </c>
      <c r="M8" s="708"/>
      <c r="N8" s="717"/>
      <c r="P8" s="120"/>
      <c r="Q8" s="120"/>
    </row>
    <row r="9" spans="1:17" s="127" customFormat="1" ht="22.5" customHeight="1" thickBot="1">
      <c r="A9" s="710" t="s">
        <v>298</v>
      </c>
      <c r="B9" s="351" t="s">
        <v>341</v>
      </c>
      <c r="C9" s="280">
        <v>929</v>
      </c>
      <c r="D9" s="280">
        <v>1110</v>
      </c>
      <c r="E9" s="280">
        <v>703</v>
      </c>
      <c r="F9" s="280">
        <v>958</v>
      </c>
      <c r="G9" s="280">
        <v>1691</v>
      </c>
      <c r="H9" s="280">
        <v>1596</v>
      </c>
      <c r="I9" s="280">
        <v>1907</v>
      </c>
      <c r="J9" s="280">
        <v>2764</v>
      </c>
      <c r="K9" s="280">
        <v>2411</v>
      </c>
      <c r="L9" s="280">
        <v>3173</v>
      </c>
      <c r="M9" s="136" t="s">
        <v>340</v>
      </c>
      <c r="N9" s="696" t="s">
        <v>346</v>
      </c>
      <c r="P9" s="120"/>
      <c r="Q9" s="120"/>
    </row>
    <row r="10" spans="1:17" s="127" customFormat="1" ht="22.5" customHeight="1" thickTop="1" thickBot="1">
      <c r="A10" s="702"/>
      <c r="B10" s="346" t="s">
        <v>338</v>
      </c>
      <c r="C10" s="282">
        <v>7982</v>
      </c>
      <c r="D10" s="282">
        <v>7394</v>
      </c>
      <c r="E10" s="282">
        <v>10536</v>
      </c>
      <c r="F10" s="282">
        <v>9686</v>
      </c>
      <c r="G10" s="282">
        <v>11694</v>
      </c>
      <c r="H10" s="282">
        <v>10403</v>
      </c>
      <c r="I10" s="282">
        <v>9635</v>
      </c>
      <c r="J10" s="282">
        <v>8389</v>
      </c>
      <c r="K10" s="282">
        <v>12636</v>
      </c>
      <c r="L10" s="282">
        <v>11296</v>
      </c>
      <c r="M10" s="135" t="s">
        <v>337</v>
      </c>
      <c r="N10" s="697"/>
    </row>
    <row r="11" spans="1:17" s="127" customFormat="1" ht="22.5" customHeight="1" thickTop="1" thickBot="1">
      <c r="A11" s="688" t="s">
        <v>345</v>
      </c>
      <c r="B11" s="343" t="s">
        <v>341</v>
      </c>
      <c r="C11" s="281">
        <v>18082</v>
      </c>
      <c r="D11" s="281">
        <v>20363</v>
      </c>
      <c r="E11" s="281">
        <v>17987</v>
      </c>
      <c r="F11" s="281">
        <v>20214</v>
      </c>
      <c r="G11" s="281">
        <v>18162</v>
      </c>
      <c r="H11" s="281">
        <v>20436</v>
      </c>
      <c r="I11" s="281">
        <v>18825</v>
      </c>
      <c r="J11" s="281">
        <v>20685</v>
      </c>
      <c r="K11" s="281">
        <v>19645</v>
      </c>
      <c r="L11" s="281">
        <v>21515</v>
      </c>
      <c r="M11" s="137" t="s">
        <v>340</v>
      </c>
      <c r="N11" s="694" t="s">
        <v>4</v>
      </c>
    </row>
    <row r="12" spans="1:17" s="127" customFormat="1" ht="22.5" customHeight="1" thickTop="1" thickBot="1">
      <c r="A12" s="688"/>
      <c r="B12" s="343" t="s">
        <v>338</v>
      </c>
      <c r="C12" s="281">
        <v>20592</v>
      </c>
      <c r="D12" s="281">
        <v>16414</v>
      </c>
      <c r="E12" s="281">
        <v>21539</v>
      </c>
      <c r="F12" s="281">
        <v>17792</v>
      </c>
      <c r="G12" s="281">
        <v>25099</v>
      </c>
      <c r="H12" s="281">
        <v>20948</v>
      </c>
      <c r="I12" s="281">
        <v>26640</v>
      </c>
      <c r="J12" s="281">
        <v>22573</v>
      </c>
      <c r="K12" s="281">
        <v>29047</v>
      </c>
      <c r="L12" s="281">
        <v>24778</v>
      </c>
      <c r="M12" s="137" t="s">
        <v>337</v>
      </c>
      <c r="N12" s="694"/>
    </row>
    <row r="13" spans="1:17" s="127" customFormat="1" ht="22.5" customHeight="1" thickTop="1" thickBot="1">
      <c r="A13" s="710" t="s">
        <v>344</v>
      </c>
      <c r="B13" s="351" t="s">
        <v>341</v>
      </c>
      <c r="C13" s="280">
        <v>10223</v>
      </c>
      <c r="D13" s="280">
        <v>10841</v>
      </c>
      <c r="E13" s="280">
        <v>10084</v>
      </c>
      <c r="F13" s="280">
        <v>10740</v>
      </c>
      <c r="G13" s="280">
        <v>10169</v>
      </c>
      <c r="H13" s="280">
        <v>10784</v>
      </c>
      <c r="I13" s="280">
        <v>10272</v>
      </c>
      <c r="J13" s="280">
        <v>10840</v>
      </c>
      <c r="K13" s="280">
        <v>10536</v>
      </c>
      <c r="L13" s="280">
        <v>11041</v>
      </c>
      <c r="M13" s="136" t="s">
        <v>340</v>
      </c>
      <c r="N13" s="696" t="s">
        <v>5</v>
      </c>
    </row>
    <row r="14" spans="1:17" s="127" customFormat="1" ht="22.5" customHeight="1" thickTop="1" thickBot="1">
      <c r="A14" s="702"/>
      <c r="B14" s="346" t="s">
        <v>338</v>
      </c>
      <c r="C14" s="282">
        <v>6552</v>
      </c>
      <c r="D14" s="282">
        <v>5334</v>
      </c>
      <c r="E14" s="282">
        <v>8069</v>
      </c>
      <c r="F14" s="282">
        <v>6454</v>
      </c>
      <c r="G14" s="282">
        <v>8371</v>
      </c>
      <c r="H14" s="282">
        <v>6682</v>
      </c>
      <c r="I14" s="282">
        <v>8556</v>
      </c>
      <c r="J14" s="282">
        <v>7145</v>
      </c>
      <c r="K14" s="282">
        <v>9242</v>
      </c>
      <c r="L14" s="282">
        <v>7803</v>
      </c>
      <c r="M14" s="135" t="s">
        <v>337</v>
      </c>
      <c r="N14" s="697"/>
    </row>
    <row r="15" spans="1:17" s="127" customFormat="1" ht="22.5" customHeight="1" thickTop="1" thickBot="1">
      <c r="A15" s="688" t="s">
        <v>343</v>
      </c>
      <c r="B15" s="343" t="s">
        <v>341</v>
      </c>
      <c r="C15" s="281">
        <v>9098</v>
      </c>
      <c r="D15" s="281">
        <v>10149</v>
      </c>
      <c r="E15" s="281">
        <v>9431</v>
      </c>
      <c r="F15" s="281">
        <v>10179</v>
      </c>
      <c r="G15" s="281">
        <v>9663</v>
      </c>
      <c r="H15" s="281">
        <v>10391</v>
      </c>
      <c r="I15" s="281">
        <v>10384</v>
      </c>
      <c r="J15" s="281">
        <v>10821</v>
      </c>
      <c r="K15" s="281">
        <v>11071</v>
      </c>
      <c r="L15" s="281">
        <v>11279</v>
      </c>
      <c r="M15" s="137" t="s">
        <v>340</v>
      </c>
      <c r="N15" s="694" t="s">
        <v>342</v>
      </c>
    </row>
    <row r="16" spans="1:17" s="127" customFormat="1" ht="22.5" customHeight="1" thickTop="1">
      <c r="A16" s="689"/>
      <c r="B16" s="344" t="s">
        <v>338</v>
      </c>
      <c r="C16" s="287">
        <v>5034</v>
      </c>
      <c r="D16" s="287">
        <v>3995</v>
      </c>
      <c r="E16" s="287">
        <v>5953</v>
      </c>
      <c r="F16" s="287">
        <v>4699</v>
      </c>
      <c r="G16" s="287">
        <v>5839</v>
      </c>
      <c r="H16" s="287">
        <v>4685</v>
      </c>
      <c r="I16" s="287">
        <v>5898</v>
      </c>
      <c r="J16" s="287">
        <v>5008</v>
      </c>
      <c r="K16" s="287">
        <v>6396</v>
      </c>
      <c r="L16" s="287">
        <v>5386</v>
      </c>
      <c r="M16" s="140" t="s">
        <v>337</v>
      </c>
      <c r="N16" s="695"/>
    </row>
    <row r="17" spans="1:14" s="127" customFormat="1" ht="22.5" customHeight="1" thickBot="1">
      <c r="A17" s="701" t="s">
        <v>383</v>
      </c>
      <c r="B17" s="345" t="s">
        <v>341</v>
      </c>
      <c r="C17" s="459">
        <f t="shared" ref="C17:J17" si="0">SUM(C9+C11+C13+C15)</f>
        <v>38332</v>
      </c>
      <c r="D17" s="459">
        <f t="shared" si="0"/>
        <v>42463</v>
      </c>
      <c r="E17" s="459">
        <f t="shared" si="0"/>
        <v>38205</v>
      </c>
      <c r="F17" s="459">
        <f t="shared" si="0"/>
        <v>42091</v>
      </c>
      <c r="G17" s="459">
        <f t="shared" si="0"/>
        <v>39685</v>
      </c>
      <c r="H17" s="459">
        <f t="shared" si="0"/>
        <v>43207</v>
      </c>
      <c r="I17" s="459">
        <f t="shared" si="0"/>
        <v>41388</v>
      </c>
      <c r="J17" s="459">
        <f t="shared" si="0"/>
        <v>45110</v>
      </c>
      <c r="K17" s="459">
        <f t="shared" ref="K17:L18" si="1">SUM(K9+K11+K13+K15)</f>
        <v>43663</v>
      </c>
      <c r="L17" s="459">
        <f t="shared" si="1"/>
        <v>47008</v>
      </c>
      <c r="M17" s="141" t="s">
        <v>340</v>
      </c>
      <c r="N17" s="691" t="s">
        <v>10</v>
      </c>
    </row>
    <row r="18" spans="1:14" s="127" customFormat="1" ht="22.5" customHeight="1" thickTop="1" thickBot="1">
      <c r="A18" s="702"/>
      <c r="B18" s="346" t="s">
        <v>338</v>
      </c>
      <c r="C18" s="451">
        <f t="shared" ref="C18:J18" si="2">SUM(C10+C12+C14+C16)</f>
        <v>40160</v>
      </c>
      <c r="D18" s="451">
        <f t="shared" si="2"/>
        <v>33137</v>
      </c>
      <c r="E18" s="451">
        <f t="shared" si="2"/>
        <v>46097</v>
      </c>
      <c r="F18" s="451">
        <f t="shared" si="2"/>
        <v>38631</v>
      </c>
      <c r="G18" s="451">
        <f t="shared" si="2"/>
        <v>51003</v>
      </c>
      <c r="H18" s="451">
        <f t="shared" si="2"/>
        <v>42718</v>
      </c>
      <c r="I18" s="451">
        <f t="shared" si="2"/>
        <v>50729</v>
      </c>
      <c r="J18" s="451">
        <f t="shared" si="2"/>
        <v>43115</v>
      </c>
      <c r="K18" s="451">
        <f t="shared" si="1"/>
        <v>57321</v>
      </c>
      <c r="L18" s="451">
        <f t="shared" si="1"/>
        <v>49263</v>
      </c>
      <c r="M18" s="138" t="s">
        <v>337</v>
      </c>
      <c r="N18" s="692"/>
    </row>
    <row r="19" spans="1:14" s="127" customFormat="1" ht="22.5" customHeight="1" thickTop="1">
      <c r="A19" s="703"/>
      <c r="B19" s="347" t="s">
        <v>336</v>
      </c>
      <c r="C19" s="647">
        <f t="shared" ref="C19:F19" si="3">SUM(C17:C18)</f>
        <v>78492</v>
      </c>
      <c r="D19" s="647">
        <f t="shared" si="3"/>
        <v>75600</v>
      </c>
      <c r="E19" s="647">
        <f t="shared" si="3"/>
        <v>84302</v>
      </c>
      <c r="F19" s="647">
        <f t="shared" si="3"/>
        <v>80722</v>
      </c>
      <c r="G19" s="647">
        <f t="shared" ref="G19:H19" si="4">SUM(G17:G18)</f>
        <v>90688</v>
      </c>
      <c r="H19" s="647">
        <f t="shared" si="4"/>
        <v>85925</v>
      </c>
      <c r="I19" s="647">
        <f t="shared" ref="I19:J19" si="5">SUM(I17:I18)</f>
        <v>92117</v>
      </c>
      <c r="J19" s="647">
        <f t="shared" si="5"/>
        <v>88225</v>
      </c>
      <c r="K19" s="647">
        <f t="shared" ref="K19:L19" si="6">SUM(K17:K18)</f>
        <v>100984</v>
      </c>
      <c r="L19" s="647">
        <f t="shared" si="6"/>
        <v>96271</v>
      </c>
      <c r="M19" s="139" t="s">
        <v>10</v>
      </c>
      <c r="N19" s="693"/>
    </row>
    <row r="20" spans="1:14" s="127" customFormat="1" ht="22.5" customHeight="1" thickBot="1">
      <c r="A20" s="704" t="s">
        <v>384</v>
      </c>
      <c r="B20" s="348" t="s">
        <v>341</v>
      </c>
      <c r="C20" s="573">
        <v>2198</v>
      </c>
      <c r="D20" s="573">
        <v>5986</v>
      </c>
      <c r="E20" s="573">
        <v>2210</v>
      </c>
      <c r="F20" s="573">
        <v>6419</v>
      </c>
      <c r="G20" s="573">
        <v>2045</v>
      </c>
      <c r="H20" s="573">
        <v>6642</v>
      </c>
      <c r="I20" s="573">
        <v>2090</v>
      </c>
      <c r="J20" s="573">
        <v>6616</v>
      </c>
      <c r="K20" s="573">
        <v>2339</v>
      </c>
      <c r="L20" s="573">
        <v>7454</v>
      </c>
      <c r="M20" s="142" t="s">
        <v>340</v>
      </c>
      <c r="N20" s="698" t="s">
        <v>339</v>
      </c>
    </row>
    <row r="21" spans="1:14" s="127" customFormat="1" ht="22.5" customHeight="1" thickTop="1" thickBot="1">
      <c r="A21" s="688"/>
      <c r="B21" s="343" t="s">
        <v>338</v>
      </c>
      <c r="C21" s="452">
        <v>1672</v>
      </c>
      <c r="D21" s="452">
        <v>1245</v>
      </c>
      <c r="E21" s="452">
        <v>2393</v>
      </c>
      <c r="F21" s="452">
        <v>1558</v>
      </c>
      <c r="G21" s="452">
        <v>2844</v>
      </c>
      <c r="H21" s="452">
        <v>1602</v>
      </c>
      <c r="I21" s="452">
        <v>3062</v>
      </c>
      <c r="J21" s="452">
        <v>2171</v>
      </c>
      <c r="K21" s="452">
        <v>3159</v>
      </c>
      <c r="L21" s="452">
        <v>2400</v>
      </c>
      <c r="M21" s="137" t="s">
        <v>337</v>
      </c>
      <c r="N21" s="699"/>
    </row>
    <row r="22" spans="1:14" s="127" customFormat="1" ht="22.5" customHeight="1" thickTop="1">
      <c r="A22" s="705"/>
      <c r="B22" s="349" t="s">
        <v>336</v>
      </c>
      <c r="C22" s="462">
        <f t="shared" ref="C22:J22" si="7">SUM(C20:C21)</f>
        <v>3870</v>
      </c>
      <c r="D22" s="462">
        <f t="shared" si="7"/>
        <v>7231</v>
      </c>
      <c r="E22" s="462">
        <f t="shared" si="7"/>
        <v>4603</v>
      </c>
      <c r="F22" s="462">
        <f t="shared" si="7"/>
        <v>7977</v>
      </c>
      <c r="G22" s="462">
        <f t="shared" si="7"/>
        <v>4889</v>
      </c>
      <c r="H22" s="462">
        <f t="shared" si="7"/>
        <v>8244</v>
      </c>
      <c r="I22" s="462">
        <f t="shared" si="7"/>
        <v>5152</v>
      </c>
      <c r="J22" s="462">
        <f t="shared" si="7"/>
        <v>8787</v>
      </c>
      <c r="K22" s="462">
        <f t="shared" ref="K22:L22" si="8">SUM(K20:K21)</f>
        <v>5498</v>
      </c>
      <c r="L22" s="462">
        <f t="shared" si="8"/>
        <v>9854</v>
      </c>
      <c r="M22" s="143" t="s">
        <v>10</v>
      </c>
      <c r="N22" s="700"/>
    </row>
    <row r="23" spans="1:14" ht="12" customHeight="1">
      <c r="A23" s="416" t="s">
        <v>795</v>
      </c>
      <c r="C23" s="299"/>
      <c r="D23" s="299"/>
      <c r="E23" s="299"/>
      <c r="F23" s="299"/>
      <c r="G23" s="134"/>
      <c r="H23" s="134"/>
      <c r="I23" s="299"/>
      <c r="J23" s="299"/>
      <c r="K23" s="299"/>
      <c r="L23" s="299"/>
      <c r="N23" s="417" t="s">
        <v>796</v>
      </c>
    </row>
    <row r="24" spans="1:14">
      <c r="A24" s="416" t="s">
        <v>912</v>
      </c>
      <c r="B24" s="418"/>
      <c r="N24" s="419" t="s">
        <v>913</v>
      </c>
    </row>
    <row r="25" spans="1:14">
      <c r="A25" s="416" t="s">
        <v>335</v>
      </c>
      <c r="N25" s="420" t="s">
        <v>334</v>
      </c>
    </row>
    <row r="27" spans="1:14" ht="12.75" customHeight="1"/>
    <row r="40" spans="4:23" ht="13.5" thickBot="1"/>
    <row r="41" spans="4:23" ht="25.5">
      <c r="E41" s="421" t="s">
        <v>285</v>
      </c>
      <c r="F41" s="421" t="s">
        <v>299</v>
      </c>
      <c r="G41" s="421" t="s">
        <v>694</v>
      </c>
      <c r="H41" s="421" t="s">
        <v>740</v>
      </c>
      <c r="I41" s="421" t="s">
        <v>785</v>
      </c>
    </row>
    <row r="42" spans="4:23" ht="102">
      <c r="D42" s="257" t="s">
        <v>697</v>
      </c>
      <c r="E42" s="422">
        <f>C17+D17</f>
        <v>80795</v>
      </c>
      <c r="F42" s="422">
        <f>E17+F17</f>
        <v>80296</v>
      </c>
      <c r="G42" s="422">
        <f>G17+H17</f>
        <v>82892</v>
      </c>
      <c r="H42" s="422">
        <f>I17+J17</f>
        <v>86498</v>
      </c>
      <c r="I42" s="422">
        <f>K17+L17</f>
        <v>90671</v>
      </c>
      <c r="J42" s="350"/>
      <c r="K42" s="350"/>
      <c r="M42" s="423"/>
      <c r="S42" s="131"/>
      <c r="T42" s="131"/>
    </row>
    <row r="43" spans="4:23" ht="76.5">
      <c r="D43" s="257" t="s">
        <v>698</v>
      </c>
      <c r="E43" s="422">
        <f>C18+D18</f>
        <v>73297</v>
      </c>
      <c r="F43" s="422">
        <f>E18+F18</f>
        <v>84728</v>
      </c>
      <c r="G43" s="422">
        <f>G18+H18</f>
        <v>93721</v>
      </c>
      <c r="H43" s="422">
        <f>I18+J18</f>
        <v>93844</v>
      </c>
      <c r="I43" s="422">
        <f>K18+L18</f>
        <v>106584</v>
      </c>
      <c r="J43" s="350"/>
      <c r="K43" s="350"/>
      <c r="S43" s="132"/>
      <c r="T43" s="132"/>
    </row>
    <row r="44" spans="4:23" ht="102">
      <c r="D44" s="257" t="s">
        <v>696</v>
      </c>
      <c r="E44" s="422">
        <f>C20+D20</f>
        <v>8184</v>
      </c>
      <c r="F44" s="422">
        <f>E20+F20</f>
        <v>8629</v>
      </c>
      <c r="G44" s="422">
        <f>G20+H20</f>
        <v>8687</v>
      </c>
      <c r="H44" s="422">
        <f>I20+J20</f>
        <v>8706</v>
      </c>
      <c r="I44" s="422">
        <f>K20+L20</f>
        <v>9793</v>
      </c>
      <c r="J44" s="350"/>
      <c r="K44" s="350"/>
      <c r="S44" s="127"/>
      <c r="T44" s="127"/>
    </row>
    <row r="45" spans="4:23" ht="76.5">
      <c r="D45" s="257" t="s">
        <v>695</v>
      </c>
      <c r="E45" s="422">
        <f>C21+D21</f>
        <v>2917</v>
      </c>
      <c r="F45" s="422">
        <f>E21+F21</f>
        <v>3951</v>
      </c>
      <c r="G45" s="422">
        <f>G21+H21</f>
        <v>4446</v>
      </c>
      <c r="H45" s="422">
        <f>I21+J21</f>
        <v>5233</v>
      </c>
      <c r="I45" s="422">
        <f>K21+L21</f>
        <v>5559</v>
      </c>
      <c r="J45" s="350"/>
      <c r="K45" s="350"/>
      <c r="S45" s="128"/>
      <c r="T45" s="128"/>
    </row>
    <row r="46" spans="4:23">
      <c r="V46" s="127"/>
      <c r="W46" s="127"/>
    </row>
    <row r="47" spans="4:23">
      <c r="W47" s="415"/>
    </row>
    <row r="48" spans="4:23">
      <c r="W48" s="415"/>
    </row>
    <row r="49" spans="3:23" ht="13.5" thickBot="1">
      <c r="W49" s="127"/>
    </row>
    <row r="50" spans="3:23" ht="12.75" customHeight="1">
      <c r="D50" s="424"/>
      <c r="E50" s="686"/>
      <c r="F50" s="687"/>
      <c r="G50" s="421" t="s">
        <v>285</v>
      </c>
      <c r="H50" s="425"/>
      <c r="I50" s="421" t="s">
        <v>299</v>
      </c>
      <c r="J50" s="425"/>
      <c r="K50" s="421" t="s">
        <v>694</v>
      </c>
      <c r="L50" s="425"/>
      <c r="M50" s="421" t="s">
        <v>740</v>
      </c>
      <c r="N50" s="425"/>
      <c r="O50" s="421" t="s">
        <v>785</v>
      </c>
      <c r="P50" s="425"/>
    </row>
    <row r="51" spans="3:23" ht="76.5">
      <c r="E51" s="256"/>
      <c r="G51" s="256" t="s">
        <v>734</v>
      </c>
      <c r="H51" s="256" t="s">
        <v>733</v>
      </c>
      <c r="I51" s="256" t="s">
        <v>734</v>
      </c>
      <c r="J51" s="256" t="s">
        <v>733</v>
      </c>
      <c r="K51" s="256" t="s">
        <v>734</v>
      </c>
      <c r="L51" s="256" t="s">
        <v>733</v>
      </c>
      <c r="M51" s="256" t="s">
        <v>734</v>
      </c>
      <c r="N51" s="256" t="s">
        <v>733</v>
      </c>
      <c r="O51" s="256" t="s">
        <v>734</v>
      </c>
      <c r="P51" s="256" t="s">
        <v>733</v>
      </c>
    </row>
    <row r="52" spans="3:23" ht="25.5">
      <c r="F52" s="256" t="s">
        <v>735</v>
      </c>
      <c r="G52" s="423">
        <f>C19</f>
        <v>78492</v>
      </c>
      <c r="H52" s="120">
        <f>C22</f>
        <v>3870</v>
      </c>
      <c r="I52" s="120">
        <f>E19</f>
        <v>84302</v>
      </c>
      <c r="J52" s="120">
        <f>E22</f>
        <v>4603</v>
      </c>
      <c r="K52" s="120">
        <f>G19</f>
        <v>90688</v>
      </c>
      <c r="L52" s="120">
        <f>G22</f>
        <v>4889</v>
      </c>
      <c r="M52" s="423">
        <f>I19</f>
        <v>92117</v>
      </c>
      <c r="N52" s="423">
        <f>I22</f>
        <v>5152</v>
      </c>
      <c r="O52" s="120">
        <f>K19</f>
        <v>100984</v>
      </c>
      <c r="P52" s="120">
        <f>K22</f>
        <v>5498</v>
      </c>
    </row>
    <row r="53" spans="3:23" ht="25.5">
      <c r="F53" s="256" t="s">
        <v>736</v>
      </c>
      <c r="G53" s="120">
        <f>D19</f>
        <v>75600</v>
      </c>
      <c r="H53" s="120">
        <f>D22</f>
        <v>7231</v>
      </c>
      <c r="I53" s="120">
        <f>F19</f>
        <v>80722</v>
      </c>
      <c r="J53" s="120">
        <f>F22</f>
        <v>7977</v>
      </c>
      <c r="K53" s="120">
        <f>H19</f>
        <v>85925</v>
      </c>
      <c r="L53" s="120">
        <f>H22</f>
        <v>8244</v>
      </c>
      <c r="M53" s="423">
        <f>J19</f>
        <v>88225</v>
      </c>
      <c r="N53" s="423">
        <f>J22</f>
        <v>8787</v>
      </c>
      <c r="O53" s="120">
        <f>L19</f>
        <v>96271</v>
      </c>
      <c r="P53" s="120">
        <f>L22</f>
        <v>9854</v>
      </c>
    </row>
    <row r="55" spans="3:23">
      <c r="C55" s="127"/>
      <c r="D55" s="127"/>
      <c r="E55" s="127"/>
      <c r="F55" s="127"/>
      <c r="G55" s="127"/>
      <c r="H55" s="127"/>
      <c r="I55" s="127"/>
      <c r="J55" s="127"/>
      <c r="K55" s="127"/>
      <c r="L55" s="127"/>
      <c r="M55" s="127"/>
      <c r="N55" s="127"/>
      <c r="O55" s="127"/>
      <c r="P55" s="127"/>
      <c r="Q55" s="127"/>
      <c r="R55" s="127"/>
      <c r="S55" s="127"/>
      <c r="T55" s="127"/>
      <c r="U55" s="127"/>
      <c r="V55" s="127"/>
    </row>
  </sheetData>
  <mergeCells count="27">
    <mergeCell ref="A2:N2"/>
    <mergeCell ref="E7:F7"/>
    <mergeCell ref="G7:H7"/>
    <mergeCell ref="K7:L7"/>
    <mergeCell ref="N7:N8"/>
    <mergeCell ref="A3:N3"/>
    <mergeCell ref="B7:B8"/>
    <mergeCell ref="Q4:Q5"/>
    <mergeCell ref="M7:M8"/>
    <mergeCell ref="N9:N10"/>
    <mergeCell ref="A4:N4"/>
    <mergeCell ref="A13:A14"/>
    <mergeCell ref="A5:N5"/>
    <mergeCell ref="A7:A8"/>
    <mergeCell ref="C7:D7"/>
    <mergeCell ref="N11:N12"/>
    <mergeCell ref="A9:A10"/>
    <mergeCell ref="A11:A12"/>
    <mergeCell ref="E50:F50"/>
    <mergeCell ref="A15:A16"/>
    <mergeCell ref="I7:J7"/>
    <mergeCell ref="N17:N19"/>
    <mergeCell ref="N15:N16"/>
    <mergeCell ref="N13:N14"/>
    <mergeCell ref="N20:N22"/>
    <mergeCell ref="A17:A19"/>
    <mergeCell ref="A20:A22"/>
  </mergeCells>
  <printOptions horizontalCentered="1" verticalCentered="1"/>
  <pageMargins left="0" right="0" top="0" bottom="0" header="0" footer="0"/>
  <pageSetup paperSize="9" scale="90" orientation="landscape" r:id="rId1"/>
  <headerFooter alignWithMargins="0"/>
  <drawing r:id="rId2"/>
</worksheet>
</file>

<file path=xl/worksheets/sheet30.xml><?xml version="1.0" encoding="utf-8"?>
<worksheet xmlns="http://schemas.openxmlformats.org/spreadsheetml/2006/main" xmlns:r="http://schemas.openxmlformats.org/officeDocument/2006/relationships">
  <sheetPr>
    <tabColor theme="3" tint="0.39997558519241921"/>
  </sheetPr>
  <dimension ref="A1:U30"/>
  <sheetViews>
    <sheetView showGridLines="0" rightToLeft="1" view="pageBreakPreview" topLeftCell="A16" zoomScaleNormal="100" zoomScaleSheetLayoutView="100" workbookViewId="0">
      <selection activeCell="F26" sqref="F26"/>
    </sheetView>
  </sheetViews>
  <sheetFormatPr defaultRowHeight="15"/>
  <cols>
    <col min="1" max="1" width="30.7109375" style="158" customWidth="1"/>
    <col min="2" max="3" width="5.7109375" style="126" customWidth="1"/>
    <col min="4" max="4" width="5.7109375" style="158" customWidth="1"/>
    <col min="5" max="5" width="5.7109375" style="126" customWidth="1"/>
    <col min="6" max="6" width="5.7109375" style="158" customWidth="1"/>
    <col min="7" max="7" width="5.7109375" style="126" customWidth="1"/>
    <col min="8" max="8" width="30.7109375" style="126" customWidth="1"/>
    <col min="9" max="16384" width="9.140625" style="121"/>
  </cols>
  <sheetData>
    <row r="1" spans="1:8" s="132" customFormat="1" ht="20.100000000000001" customHeight="1">
      <c r="A1" s="715" t="s">
        <v>927</v>
      </c>
      <c r="B1" s="715"/>
      <c r="C1" s="715"/>
      <c r="D1" s="715"/>
      <c r="E1" s="715"/>
      <c r="F1" s="715"/>
      <c r="G1" s="715"/>
      <c r="H1" s="715"/>
    </row>
    <row r="2" spans="1:8" s="132" customFormat="1" ht="20.100000000000001" customHeight="1">
      <c r="A2" s="718" t="s">
        <v>820</v>
      </c>
      <c r="B2" s="718"/>
      <c r="C2" s="718"/>
      <c r="D2" s="718"/>
      <c r="E2" s="718"/>
      <c r="F2" s="718"/>
      <c r="G2" s="718"/>
      <c r="H2" s="718"/>
    </row>
    <row r="3" spans="1:8" s="128" customFormat="1" ht="34.5" customHeight="1">
      <c r="A3" s="938" t="s">
        <v>681</v>
      </c>
      <c r="B3" s="938"/>
      <c r="C3" s="938"/>
      <c r="D3" s="938"/>
      <c r="E3" s="938"/>
      <c r="F3" s="938"/>
      <c r="G3" s="938"/>
      <c r="H3" s="938"/>
    </row>
    <row r="4" spans="1:8" s="128" customFormat="1" ht="20.100000000000001" customHeight="1">
      <c r="A4" s="914" t="s">
        <v>816</v>
      </c>
      <c r="B4" s="914"/>
      <c r="C4" s="914"/>
      <c r="D4" s="914"/>
      <c r="E4" s="914"/>
      <c r="F4" s="914"/>
      <c r="G4" s="914"/>
      <c r="H4" s="914"/>
    </row>
    <row r="5" spans="1:8" s="128" customFormat="1" ht="20.100000000000001" customHeight="1">
      <c r="A5" s="17" t="s">
        <v>1037</v>
      </c>
      <c r="B5" s="155"/>
      <c r="C5" s="155"/>
      <c r="D5" s="155"/>
      <c r="E5" s="155"/>
      <c r="F5" s="155"/>
      <c r="G5" s="155"/>
      <c r="H5" s="185" t="s">
        <v>1038</v>
      </c>
    </row>
    <row r="6" spans="1:8" s="122" customFormat="1" ht="14.25" customHeight="1" thickBot="1">
      <c r="A6" s="711" t="s">
        <v>668</v>
      </c>
      <c r="B6" s="713" t="s">
        <v>694</v>
      </c>
      <c r="C6" s="714"/>
      <c r="D6" s="690" t="s">
        <v>740</v>
      </c>
      <c r="E6" s="690"/>
      <c r="F6" s="690" t="s">
        <v>785</v>
      </c>
      <c r="G6" s="690"/>
      <c r="H6" s="716" t="s">
        <v>669</v>
      </c>
    </row>
    <row r="7" spans="1:8" s="122" customFormat="1" ht="17.25" customHeight="1" thickTop="1" thickBot="1">
      <c r="A7" s="835"/>
      <c r="B7" s="56" t="s">
        <v>503</v>
      </c>
      <c r="C7" s="56" t="s">
        <v>502</v>
      </c>
      <c r="D7" s="56" t="s">
        <v>503</v>
      </c>
      <c r="E7" s="56" t="s">
        <v>502</v>
      </c>
      <c r="F7" s="56" t="s">
        <v>503</v>
      </c>
      <c r="G7" s="56" t="s">
        <v>502</v>
      </c>
      <c r="H7" s="827"/>
    </row>
    <row r="8" spans="1:8" s="122" customFormat="1" ht="17.25" customHeight="1" thickTop="1">
      <c r="A8" s="712"/>
      <c r="B8" s="317" t="s">
        <v>13</v>
      </c>
      <c r="C8" s="317" t="s">
        <v>14</v>
      </c>
      <c r="D8" s="317" t="s">
        <v>13</v>
      </c>
      <c r="E8" s="317" t="s">
        <v>14</v>
      </c>
      <c r="F8" s="303" t="s">
        <v>13</v>
      </c>
      <c r="G8" s="303" t="s">
        <v>14</v>
      </c>
      <c r="H8" s="717"/>
    </row>
    <row r="9" spans="1:8" ht="21" customHeight="1" thickBot="1">
      <c r="A9" s="250" t="s">
        <v>575</v>
      </c>
      <c r="B9" s="298">
        <v>1</v>
      </c>
      <c r="C9" s="298">
        <v>1</v>
      </c>
      <c r="D9" s="298">
        <v>0</v>
      </c>
      <c r="E9" s="298">
        <v>0</v>
      </c>
      <c r="F9" s="298">
        <v>0</v>
      </c>
      <c r="G9" s="298">
        <v>0</v>
      </c>
      <c r="H9" s="246" t="s">
        <v>574</v>
      </c>
    </row>
    <row r="10" spans="1:8" ht="21" customHeight="1" thickTop="1" thickBot="1">
      <c r="A10" s="249" t="s">
        <v>601</v>
      </c>
      <c r="B10" s="274">
        <v>0</v>
      </c>
      <c r="C10" s="274">
        <v>0</v>
      </c>
      <c r="D10" s="274">
        <v>0</v>
      </c>
      <c r="E10" s="274">
        <v>1</v>
      </c>
      <c r="F10" s="274">
        <v>1</v>
      </c>
      <c r="G10" s="274">
        <v>0</v>
      </c>
      <c r="H10" s="247" t="s">
        <v>600</v>
      </c>
    </row>
    <row r="11" spans="1:8" ht="27" customHeight="1" thickTop="1" thickBot="1">
      <c r="A11" s="245" t="s">
        <v>599</v>
      </c>
      <c r="B11" s="275">
        <v>18</v>
      </c>
      <c r="C11" s="275">
        <v>2</v>
      </c>
      <c r="D11" s="275">
        <v>14</v>
      </c>
      <c r="E11" s="275">
        <v>6</v>
      </c>
      <c r="F11" s="275">
        <v>13</v>
      </c>
      <c r="G11" s="275">
        <v>3</v>
      </c>
      <c r="H11" s="244" t="s">
        <v>598</v>
      </c>
    </row>
    <row r="12" spans="1:8" ht="21" customHeight="1" thickTop="1" thickBot="1">
      <c r="A12" s="249" t="s">
        <v>731</v>
      </c>
      <c r="B12" s="274">
        <v>1</v>
      </c>
      <c r="C12" s="274">
        <v>1</v>
      </c>
      <c r="D12" s="274">
        <v>0</v>
      </c>
      <c r="E12" s="274">
        <v>0</v>
      </c>
      <c r="F12" s="274">
        <v>0</v>
      </c>
      <c r="G12" s="274">
        <v>0</v>
      </c>
      <c r="H12" s="247" t="s">
        <v>732</v>
      </c>
    </row>
    <row r="13" spans="1:8" ht="24" customHeight="1" thickTop="1" thickBot="1">
      <c r="A13" s="245" t="s">
        <v>612</v>
      </c>
      <c r="B13" s="275">
        <v>0</v>
      </c>
      <c r="C13" s="275">
        <v>4</v>
      </c>
      <c r="D13" s="275">
        <v>0</v>
      </c>
      <c r="E13" s="275">
        <v>5</v>
      </c>
      <c r="F13" s="275">
        <v>2</v>
      </c>
      <c r="G13" s="275">
        <v>2</v>
      </c>
      <c r="H13" s="244" t="s">
        <v>611</v>
      </c>
    </row>
    <row r="14" spans="1:8" ht="24" customHeight="1" thickTop="1" thickBot="1">
      <c r="A14" s="249" t="s">
        <v>595</v>
      </c>
      <c r="B14" s="274">
        <v>2</v>
      </c>
      <c r="C14" s="274">
        <v>6</v>
      </c>
      <c r="D14" s="274">
        <v>6</v>
      </c>
      <c r="E14" s="274">
        <v>9</v>
      </c>
      <c r="F14" s="274">
        <v>5</v>
      </c>
      <c r="G14" s="274">
        <v>6</v>
      </c>
      <c r="H14" s="247" t="s">
        <v>594</v>
      </c>
    </row>
    <row r="15" spans="1:8" ht="21" customHeight="1" thickTop="1" thickBot="1">
      <c r="A15" s="245" t="s">
        <v>610</v>
      </c>
      <c r="B15" s="275">
        <v>12</v>
      </c>
      <c r="C15" s="275">
        <v>3</v>
      </c>
      <c r="D15" s="275">
        <v>10</v>
      </c>
      <c r="E15" s="275">
        <v>3</v>
      </c>
      <c r="F15" s="275">
        <v>11</v>
      </c>
      <c r="G15" s="275">
        <v>5</v>
      </c>
      <c r="H15" s="244" t="s">
        <v>609</v>
      </c>
    </row>
    <row r="16" spans="1:8" ht="24" customHeight="1" thickTop="1" thickBot="1">
      <c r="A16" s="249" t="s">
        <v>608</v>
      </c>
      <c r="B16" s="274">
        <v>0</v>
      </c>
      <c r="C16" s="274">
        <v>1</v>
      </c>
      <c r="D16" s="274">
        <v>2</v>
      </c>
      <c r="E16" s="274">
        <v>0</v>
      </c>
      <c r="F16" s="274">
        <v>1</v>
      </c>
      <c r="G16" s="274">
        <v>0</v>
      </c>
      <c r="H16" s="247" t="s">
        <v>607</v>
      </c>
    </row>
    <row r="17" spans="1:21" ht="21" customHeight="1" thickTop="1" thickBot="1">
      <c r="A17" s="245" t="s">
        <v>606</v>
      </c>
      <c r="B17" s="275">
        <v>0</v>
      </c>
      <c r="C17" s="275">
        <v>0</v>
      </c>
      <c r="D17" s="275">
        <v>0</v>
      </c>
      <c r="E17" s="275">
        <v>1</v>
      </c>
      <c r="F17" s="275">
        <v>0</v>
      </c>
      <c r="G17" s="275">
        <v>2</v>
      </c>
      <c r="H17" s="244" t="s">
        <v>605</v>
      </c>
    </row>
    <row r="18" spans="1:21" ht="24" customHeight="1" thickTop="1" thickBot="1">
      <c r="A18" s="249" t="s">
        <v>604</v>
      </c>
      <c r="B18" s="274">
        <v>1</v>
      </c>
      <c r="C18" s="274">
        <v>1</v>
      </c>
      <c r="D18" s="274">
        <v>2</v>
      </c>
      <c r="E18" s="274">
        <v>2</v>
      </c>
      <c r="F18" s="274">
        <v>3</v>
      </c>
      <c r="G18" s="274">
        <v>1</v>
      </c>
      <c r="H18" s="247" t="s">
        <v>603</v>
      </c>
      <c r="P18" s="587"/>
      <c r="Q18" s="587"/>
      <c r="R18" s="587"/>
      <c r="S18" s="587"/>
      <c r="T18" s="587"/>
      <c r="U18" s="587"/>
    </row>
    <row r="19" spans="1:21" ht="24" customHeight="1" thickTop="1" thickBot="1">
      <c r="A19" s="245" t="s">
        <v>602</v>
      </c>
      <c r="B19" s="275">
        <v>0</v>
      </c>
      <c r="C19" s="275">
        <v>1</v>
      </c>
      <c r="D19" s="275">
        <v>0</v>
      </c>
      <c r="E19" s="275">
        <v>1</v>
      </c>
      <c r="F19" s="275">
        <v>0</v>
      </c>
      <c r="G19" s="275">
        <v>1</v>
      </c>
      <c r="H19" s="244" t="s">
        <v>132</v>
      </c>
    </row>
    <row r="20" spans="1:21" ht="21" customHeight="1" thickTop="1" thickBot="1">
      <c r="A20" s="249" t="s">
        <v>597</v>
      </c>
      <c r="B20" s="274">
        <v>0</v>
      </c>
      <c r="C20" s="274">
        <v>1</v>
      </c>
      <c r="D20" s="274">
        <v>0</v>
      </c>
      <c r="E20" s="274">
        <v>2</v>
      </c>
      <c r="F20" s="274">
        <v>1</v>
      </c>
      <c r="G20" s="274">
        <v>0</v>
      </c>
      <c r="H20" s="247" t="s">
        <v>596</v>
      </c>
    </row>
    <row r="21" spans="1:21" ht="21" customHeight="1" thickTop="1" thickBot="1">
      <c r="A21" s="245" t="s">
        <v>593</v>
      </c>
      <c r="B21" s="275">
        <v>11</v>
      </c>
      <c r="C21" s="275">
        <v>6</v>
      </c>
      <c r="D21" s="275">
        <v>6</v>
      </c>
      <c r="E21" s="275">
        <v>2</v>
      </c>
      <c r="F21" s="275">
        <v>8</v>
      </c>
      <c r="G21" s="275">
        <v>3</v>
      </c>
      <c r="H21" s="244" t="s">
        <v>592</v>
      </c>
    </row>
    <row r="22" spans="1:21" ht="21" customHeight="1" thickTop="1" thickBot="1">
      <c r="A22" s="245" t="s">
        <v>591</v>
      </c>
      <c r="B22" s="275">
        <v>3</v>
      </c>
      <c r="C22" s="275">
        <v>0</v>
      </c>
      <c r="D22" s="275">
        <v>3</v>
      </c>
      <c r="E22" s="275">
        <v>0</v>
      </c>
      <c r="F22" s="275">
        <v>0</v>
      </c>
      <c r="G22" s="275">
        <v>1</v>
      </c>
      <c r="H22" s="244" t="s">
        <v>590</v>
      </c>
    </row>
    <row r="23" spans="1:21" ht="21" customHeight="1" thickTop="1" thickBot="1">
      <c r="A23" s="249" t="s">
        <v>543</v>
      </c>
      <c r="B23" s="274">
        <v>2</v>
      </c>
      <c r="C23" s="274">
        <v>0</v>
      </c>
      <c r="D23" s="274">
        <v>0</v>
      </c>
      <c r="E23" s="274">
        <v>1</v>
      </c>
      <c r="F23" s="274">
        <v>0</v>
      </c>
      <c r="G23" s="274">
        <v>0</v>
      </c>
      <c r="H23" s="247" t="s">
        <v>542</v>
      </c>
    </row>
    <row r="24" spans="1:21" ht="21" customHeight="1" thickTop="1" thickBot="1">
      <c r="A24" s="245" t="s">
        <v>589</v>
      </c>
      <c r="B24" s="275">
        <v>0</v>
      </c>
      <c r="C24" s="275">
        <v>2</v>
      </c>
      <c r="D24" s="275">
        <v>0</v>
      </c>
      <c r="E24" s="275">
        <v>0</v>
      </c>
      <c r="F24" s="275">
        <v>0</v>
      </c>
      <c r="G24" s="275">
        <v>1</v>
      </c>
      <c r="H24" s="244" t="s">
        <v>588</v>
      </c>
    </row>
    <row r="25" spans="1:21" ht="21" customHeight="1" thickTop="1" thickBot="1">
      <c r="A25" s="249" t="s">
        <v>587</v>
      </c>
      <c r="B25" s="274">
        <v>1</v>
      </c>
      <c r="C25" s="274">
        <v>0</v>
      </c>
      <c r="D25" s="274">
        <v>0</v>
      </c>
      <c r="E25" s="274">
        <v>0</v>
      </c>
      <c r="F25" s="274">
        <v>0</v>
      </c>
      <c r="G25" s="274">
        <v>0</v>
      </c>
      <c r="H25" s="247" t="s">
        <v>586</v>
      </c>
    </row>
    <row r="26" spans="1:21" ht="21" customHeight="1" thickTop="1" thickBot="1">
      <c r="A26" s="245" t="s">
        <v>585</v>
      </c>
      <c r="B26" s="275">
        <v>0</v>
      </c>
      <c r="C26" s="275">
        <v>0</v>
      </c>
      <c r="D26" s="275">
        <v>1</v>
      </c>
      <c r="E26" s="275">
        <v>0</v>
      </c>
      <c r="F26" s="275">
        <v>2</v>
      </c>
      <c r="G26" s="275">
        <v>0</v>
      </c>
      <c r="H26" s="244" t="s">
        <v>584</v>
      </c>
    </row>
    <row r="27" spans="1:21" ht="24" customHeight="1" thickTop="1" thickBot="1">
      <c r="A27" s="249" t="s">
        <v>583</v>
      </c>
      <c r="B27" s="274">
        <v>7</v>
      </c>
      <c r="C27" s="274">
        <v>7</v>
      </c>
      <c r="D27" s="274">
        <v>1</v>
      </c>
      <c r="E27" s="274">
        <v>3</v>
      </c>
      <c r="F27" s="274">
        <v>1</v>
      </c>
      <c r="G27" s="274">
        <v>4</v>
      </c>
      <c r="H27" s="247" t="s">
        <v>582</v>
      </c>
    </row>
    <row r="28" spans="1:21" ht="21" customHeight="1" thickTop="1" thickBot="1">
      <c r="A28" s="249" t="s">
        <v>823</v>
      </c>
      <c r="B28" s="274">
        <v>0</v>
      </c>
      <c r="C28" s="274">
        <v>0</v>
      </c>
      <c r="D28" s="274">
        <v>0</v>
      </c>
      <c r="E28" s="274">
        <v>0</v>
      </c>
      <c r="F28" s="274">
        <v>0</v>
      </c>
      <c r="G28" s="274">
        <v>1</v>
      </c>
      <c r="H28" s="247" t="s">
        <v>822</v>
      </c>
    </row>
    <row r="29" spans="1:21" ht="21" customHeight="1" thickTop="1">
      <c r="A29" s="330" t="s">
        <v>581</v>
      </c>
      <c r="B29" s="586">
        <v>0</v>
      </c>
      <c r="C29" s="586">
        <v>0</v>
      </c>
      <c r="D29" s="586">
        <v>0</v>
      </c>
      <c r="E29" s="586">
        <v>2</v>
      </c>
      <c r="F29" s="586">
        <v>0</v>
      </c>
      <c r="G29" s="586">
        <v>0</v>
      </c>
      <c r="H29" s="331" t="s">
        <v>580</v>
      </c>
    </row>
    <row r="30" spans="1:21" ht="30.75" customHeight="1">
      <c r="A30" s="268" t="s">
        <v>20</v>
      </c>
      <c r="B30" s="681">
        <f>SUM(B9:B29)</f>
        <v>59</v>
      </c>
      <c r="C30" s="681">
        <f>SUM(C9:C29)</f>
        <v>36</v>
      </c>
      <c r="D30" s="681">
        <f>SUM(D9:D29)</f>
        <v>45</v>
      </c>
      <c r="E30" s="681">
        <f>SUM(E9:E29)</f>
        <v>38</v>
      </c>
      <c r="F30" s="681">
        <f t="shared" ref="F30:G30" si="0">SUM(F9:F29)</f>
        <v>48</v>
      </c>
      <c r="G30" s="681">
        <f t="shared" si="0"/>
        <v>30</v>
      </c>
      <c r="H30" s="178" t="s">
        <v>176</v>
      </c>
    </row>
  </sheetData>
  <mergeCells count="9">
    <mergeCell ref="A1:H1"/>
    <mergeCell ref="A2:H2"/>
    <mergeCell ref="A6:A8"/>
    <mergeCell ref="D6:E6"/>
    <mergeCell ref="B6:C6"/>
    <mergeCell ref="H6:H8"/>
    <mergeCell ref="A3:H3"/>
    <mergeCell ref="A4:H4"/>
    <mergeCell ref="F6:G6"/>
  </mergeCells>
  <printOptions horizontalCentered="1" verticalCentered="1"/>
  <pageMargins left="0" right="0" top="0" bottom="0" header="0" footer="0"/>
  <pageSetup paperSize="9"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sheetPr>
    <tabColor theme="3" tint="0.39997558519241921"/>
  </sheetPr>
  <dimension ref="A1:Q34"/>
  <sheetViews>
    <sheetView showGridLines="0" rightToLeft="1" view="pageBreakPreview" zoomScaleNormal="100" zoomScaleSheetLayoutView="100" workbookViewId="0">
      <selection activeCell="F26" sqref="F26"/>
    </sheetView>
  </sheetViews>
  <sheetFormatPr defaultRowHeight="12.75"/>
  <cols>
    <col min="1" max="1" width="25.5703125" style="557" customWidth="1"/>
    <col min="2" max="7" width="6.7109375" style="557" customWidth="1"/>
    <col min="8" max="8" width="25.5703125" style="557" customWidth="1"/>
    <col min="9" max="16384" width="9.140625" style="557"/>
  </cols>
  <sheetData>
    <row r="1" spans="1:17" s="220" customFormat="1" ht="21.95" customHeight="1">
      <c r="A1" s="921" t="s">
        <v>886</v>
      </c>
      <c r="B1" s="921"/>
      <c r="C1" s="921"/>
      <c r="D1" s="921"/>
      <c r="E1" s="921"/>
      <c r="F1" s="921"/>
      <c r="G1" s="921"/>
      <c r="H1" s="921"/>
      <c r="I1" s="217"/>
      <c r="J1" s="217"/>
      <c r="K1" s="217"/>
      <c r="L1" s="217"/>
      <c r="M1" s="217"/>
      <c r="N1" s="217"/>
      <c r="O1" s="217"/>
      <c r="P1" s="218"/>
      <c r="Q1" s="219"/>
    </row>
    <row r="2" spans="1:17" s="222" customFormat="1" ht="18" customHeight="1">
      <c r="A2" s="921" t="s">
        <v>832</v>
      </c>
      <c r="B2" s="921"/>
      <c r="C2" s="921"/>
      <c r="D2" s="921"/>
      <c r="E2" s="921"/>
      <c r="F2" s="921"/>
      <c r="G2" s="921"/>
      <c r="H2" s="921"/>
      <c r="I2" s="217"/>
      <c r="J2" s="221"/>
      <c r="K2" s="221"/>
      <c r="L2" s="221"/>
      <c r="M2" s="221"/>
      <c r="N2" s="221"/>
      <c r="O2" s="221"/>
      <c r="P2" s="221"/>
      <c r="Q2" s="221"/>
    </row>
    <row r="3" spans="1:17" s="222" customFormat="1" ht="34.5" customHeight="1">
      <c r="A3" s="946" t="s">
        <v>996</v>
      </c>
      <c r="B3" s="922"/>
      <c r="C3" s="922"/>
      <c r="D3" s="922"/>
      <c r="E3" s="922"/>
      <c r="F3" s="922"/>
      <c r="G3" s="922"/>
      <c r="H3" s="922"/>
      <c r="I3" s="223"/>
      <c r="J3" s="223"/>
      <c r="K3" s="223"/>
      <c r="L3" s="223"/>
      <c r="M3" s="223"/>
      <c r="N3" s="223"/>
      <c r="O3" s="223"/>
      <c r="P3" s="223"/>
      <c r="Q3" s="223"/>
    </row>
    <row r="4" spans="1:17" s="157" customFormat="1" ht="15.75">
      <c r="A4" s="923" t="s">
        <v>815</v>
      </c>
      <c r="B4" s="923"/>
      <c r="C4" s="923"/>
      <c r="D4" s="923"/>
      <c r="E4" s="923"/>
      <c r="F4" s="923"/>
      <c r="G4" s="923"/>
      <c r="H4" s="923"/>
      <c r="I4" s="224"/>
      <c r="J4" s="224"/>
      <c r="K4" s="224"/>
      <c r="L4" s="224"/>
      <c r="M4" s="224"/>
      <c r="N4" s="224"/>
      <c r="O4" s="224"/>
      <c r="P4" s="224"/>
      <c r="Q4" s="224"/>
    </row>
    <row r="5" spans="1:17" s="157" customFormat="1" ht="20.100000000000001" customHeight="1">
      <c r="A5" s="225" t="s">
        <v>1039</v>
      </c>
      <c r="B5" s="225"/>
      <c r="C5" s="225"/>
      <c r="D5" s="225"/>
      <c r="E5" s="225"/>
      <c r="F5" s="225"/>
      <c r="G5" s="225"/>
      <c r="H5" s="226" t="s">
        <v>1040</v>
      </c>
    </row>
    <row r="6" spans="1:17" s="535" customFormat="1" ht="18" customHeight="1" thickBot="1">
      <c r="A6" s="940" t="s">
        <v>671</v>
      </c>
      <c r="B6" s="943" t="s">
        <v>694</v>
      </c>
      <c r="C6" s="944"/>
      <c r="D6" s="945" t="s">
        <v>740</v>
      </c>
      <c r="E6" s="945"/>
      <c r="F6" s="945" t="s">
        <v>785</v>
      </c>
      <c r="G6" s="945"/>
      <c r="H6" s="839" t="s">
        <v>670</v>
      </c>
      <c r="I6" s="534"/>
    </row>
    <row r="7" spans="1:17" s="535" customFormat="1" ht="14.25" customHeight="1" thickTop="1" thickBot="1">
      <c r="A7" s="941"/>
      <c r="B7" s="547" t="s">
        <v>503</v>
      </c>
      <c r="C7" s="547" t="s">
        <v>502</v>
      </c>
      <c r="D7" s="547" t="s">
        <v>503</v>
      </c>
      <c r="E7" s="547" t="s">
        <v>502</v>
      </c>
      <c r="F7" s="547" t="s">
        <v>503</v>
      </c>
      <c r="G7" s="547" t="s">
        <v>502</v>
      </c>
      <c r="H7" s="939"/>
      <c r="I7" s="534"/>
    </row>
    <row r="8" spans="1:17" s="535" customFormat="1" ht="13.5" customHeight="1" thickTop="1">
      <c r="A8" s="942"/>
      <c r="B8" s="548" t="s">
        <v>13</v>
      </c>
      <c r="C8" s="548" t="s">
        <v>14</v>
      </c>
      <c r="D8" s="548" t="s">
        <v>13</v>
      </c>
      <c r="E8" s="548" t="s">
        <v>14</v>
      </c>
      <c r="F8" s="548" t="s">
        <v>13</v>
      </c>
      <c r="G8" s="548" t="s">
        <v>14</v>
      </c>
      <c r="H8" s="840"/>
      <c r="I8" s="534"/>
    </row>
    <row r="9" spans="1:17" s="157" customFormat="1" ht="20.100000000000001" customHeight="1" thickBot="1">
      <c r="A9" s="549" t="s">
        <v>118</v>
      </c>
      <c r="B9" s="578">
        <v>3</v>
      </c>
      <c r="C9" s="578">
        <v>0</v>
      </c>
      <c r="D9" s="578">
        <v>2</v>
      </c>
      <c r="E9" s="578">
        <v>0</v>
      </c>
      <c r="F9" s="578">
        <v>3</v>
      </c>
      <c r="G9" s="578">
        <v>0</v>
      </c>
      <c r="H9" s="550" t="s">
        <v>119</v>
      </c>
      <c r="I9" s="536"/>
    </row>
    <row r="10" spans="1:17" s="157" customFormat="1" ht="20.100000000000001" customHeight="1" thickTop="1" thickBot="1">
      <c r="A10" s="551" t="s">
        <v>824</v>
      </c>
      <c r="B10" s="579">
        <v>0</v>
      </c>
      <c r="C10" s="579">
        <v>0</v>
      </c>
      <c r="D10" s="579">
        <v>0</v>
      </c>
      <c r="E10" s="579">
        <v>0</v>
      </c>
      <c r="F10" s="579">
        <v>1</v>
      </c>
      <c r="G10" s="579">
        <v>0</v>
      </c>
      <c r="H10" s="552" t="s">
        <v>825</v>
      </c>
      <c r="I10" s="536"/>
    </row>
    <row r="11" spans="1:17" s="157" customFormat="1" ht="20.100000000000001" customHeight="1" thickTop="1" thickBot="1">
      <c r="A11" s="553" t="s">
        <v>148</v>
      </c>
      <c r="B11" s="580">
        <v>0</v>
      </c>
      <c r="C11" s="580">
        <v>0</v>
      </c>
      <c r="D11" s="580">
        <v>0</v>
      </c>
      <c r="E11" s="580">
        <v>0</v>
      </c>
      <c r="F11" s="580">
        <v>2</v>
      </c>
      <c r="G11" s="580">
        <v>2</v>
      </c>
      <c r="H11" s="554" t="s">
        <v>149</v>
      </c>
      <c r="I11" s="536"/>
    </row>
    <row r="12" spans="1:17" s="157" customFormat="1" ht="20.100000000000001" customHeight="1" thickTop="1" thickBot="1">
      <c r="A12" s="551" t="s">
        <v>619</v>
      </c>
      <c r="B12" s="579">
        <v>0</v>
      </c>
      <c r="C12" s="579">
        <v>0</v>
      </c>
      <c r="D12" s="579">
        <v>0</v>
      </c>
      <c r="E12" s="579">
        <v>0</v>
      </c>
      <c r="F12" s="579">
        <v>1</v>
      </c>
      <c r="G12" s="579">
        <v>1</v>
      </c>
      <c r="H12" s="552" t="s">
        <v>129</v>
      </c>
      <c r="I12" s="536"/>
    </row>
    <row r="13" spans="1:17" s="157" customFormat="1" ht="20.100000000000001" customHeight="1" thickTop="1" thickBot="1">
      <c r="A13" s="553" t="s">
        <v>146</v>
      </c>
      <c r="B13" s="580">
        <v>0</v>
      </c>
      <c r="C13" s="580">
        <v>0</v>
      </c>
      <c r="D13" s="580">
        <v>0</v>
      </c>
      <c r="E13" s="580">
        <v>0</v>
      </c>
      <c r="F13" s="580">
        <v>1</v>
      </c>
      <c r="G13" s="580">
        <v>1</v>
      </c>
      <c r="H13" s="554" t="s">
        <v>147</v>
      </c>
      <c r="I13" s="536"/>
    </row>
    <row r="14" spans="1:17" s="157" customFormat="1" ht="20.100000000000001" customHeight="1" thickTop="1" thickBot="1">
      <c r="A14" s="551" t="s">
        <v>826</v>
      </c>
      <c r="B14" s="579">
        <v>0</v>
      </c>
      <c r="C14" s="579">
        <v>0</v>
      </c>
      <c r="D14" s="579">
        <v>0</v>
      </c>
      <c r="E14" s="579">
        <v>0</v>
      </c>
      <c r="F14" s="579">
        <v>2</v>
      </c>
      <c r="G14" s="579">
        <v>0</v>
      </c>
      <c r="H14" s="552" t="s">
        <v>827</v>
      </c>
      <c r="I14" s="536"/>
    </row>
    <row r="15" spans="1:17" s="157" customFormat="1" ht="20.100000000000001" customHeight="1" thickTop="1" thickBot="1">
      <c r="A15" s="553" t="s">
        <v>779</v>
      </c>
      <c r="B15" s="580">
        <v>0</v>
      </c>
      <c r="C15" s="580">
        <v>0</v>
      </c>
      <c r="D15" s="580">
        <v>1</v>
      </c>
      <c r="E15" s="580">
        <v>0</v>
      </c>
      <c r="F15" s="580">
        <v>0</v>
      </c>
      <c r="G15" s="580">
        <v>0</v>
      </c>
      <c r="H15" s="554" t="s">
        <v>780</v>
      </c>
      <c r="I15" s="536"/>
    </row>
    <row r="16" spans="1:17" s="157" customFormat="1" ht="20.100000000000001" customHeight="1" thickTop="1" thickBot="1">
      <c r="A16" s="551" t="s">
        <v>407</v>
      </c>
      <c r="B16" s="579">
        <v>23</v>
      </c>
      <c r="C16" s="579">
        <v>13</v>
      </c>
      <c r="D16" s="579">
        <v>39</v>
      </c>
      <c r="E16" s="579">
        <v>29</v>
      </c>
      <c r="F16" s="579">
        <v>66</v>
      </c>
      <c r="G16" s="579">
        <v>49</v>
      </c>
      <c r="H16" s="552" t="s">
        <v>406</v>
      </c>
      <c r="I16" s="536"/>
    </row>
    <row r="17" spans="1:9" s="157" customFormat="1" ht="20.100000000000001" customHeight="1" thickTop="1" thickBot="1">
      <c r="A17" s="553" t="s">
        <v>405</v>
      </c>
      <c r="B17" s="580">
        <v>5</v>
      </c>
      <c r="C17" s="580">
        <v>0</v>
      </c>
      <c r="D17" s="580">
        <v>2</v>
      </c>
      <c r="E17" s="580">
        <v>0</v>
      </c>
      <c r="F17" s="580">
        <v>6</v>
      </c>
      <c r="G17" s="580">
        <v>0</v>
      </c>
      <c r="H17" s="554" t="s">
        <v>404</v>
      </c>
      <c r="I17" s="536"/>
    </row>
    <row r="18" spans="1:9" s="157" customFormat="1" ht="20.100000000000001" customHeight="1" thickTop="1" thickBot="1">
      <c r="A18" s="551" t="s">
        <v>828</v>
      </c>
      <c r="B18" s="579">
        <v>0</v>
      </c>
      <c r="C18" s="579">
        <v>0</v>
      </c>
      <c r="D18" s="579">
        <v>0</v>
      </c>
      <c r="E18" s="579">
        <v>0</v>
      </c>
      <c r="F18" s="579">
        <v>2</v>
      </c>
      <c r="G18" s="579">
        <v>1</v>
      </c>
      <c r="H18" s="552" t="s">
        <v>829</v>
      </c>
      <c r="I18" s="536"/>
    </row>
    <row r="19" spans="1:9" s="157" customFormat="1" ht="20.100000000000001" customHeight="1" thickTop="1" thickBot="1">
      <c r="A19" s="553" t="s">
        <v>830</v>
      </c>
      <c r="B19" s="580">
        <v>0</v>
      </c>
      <c r="C19" s="580">
        <v>0</v>
      </c>
      <c r="D19" s="580">
        <v>0</v>
      </c>
      <c r="E19" s="580">
        <v>0</v>
      </c>
      <c r="F19" s="580">
        <v>1</v>
      </c>
      <c r="G19" s="580">
        <v>0</v>
      </c>
      <c r="H19" s="554" t="s">
        <v>831</v>
      </c>
      <c r="I19" s="536"/>
    </row>
    <row r="20" spans="1:9" s="157" customFormat="1" ht="20.100000000000001" customHeight="1" thickTop="1" thickBot="1">
      <c r="A20" s="551" t="s">
        <v>618</v>
      </c>
      <c r="B20" s="579">
        <v>0</v>
      </c>
      <c r="C20" s="579">
        <v>0</v>
      </c>
      <c r="D20" s="579">
        <v>0</v>
      </c>
      <c r="E20" s="579">
        <v>0</v>
      </c>
      <c r="F20" s="579">
        <v>1</v>
      </c>
      <c r="G20" s="579">
        <v>1</v>
      </c>
      <c r="H20" s="552" t="s">
        <v>617</v>
      </c>
      <c r="I20" s="536"/>
    </row>
    <row r="21" spans="1:9" s="157" customFormat="1" ht="20.100000000000001" customHeight="1" thickTop="1" thickBot="1">
      <c r="A21" s="555" t="s">
        <v>781</v>
      </c>
      <c r="B21" s="581">
        <v>0</v>
      </c>
      <c r="C21" s="581">
        <v>0</v>
      </c>
      <c r="D21" s="581">
        <v>0</v>
      </c>
      <c r="E21" s="581">
        <v>1</v>
      </c>
      <c r="F21" s="581">
        <v>0</v>
      </c>
      <c r="G21" s="581">
        <v>0</v>
      </c>
      <c r="H21" s="556" t="s">
        <v>782</v>
      </c>
      <c r="I21" s="536"/>
    </row>
    <row r="22" spans="1:9" ht="20.100000000000001" customHeight="1" thickTop="1" thickBot="1">
      <c r="A22" s="551" t="s">
        <v>783</v>
      </c>
      <c r="B22" s="579">
        <v>0</v>
      </c>
      <c r="C22" s="579">
        <v>0</v>
      </c>
      <c r="D22" s="579">
        <v>1</v>
      </c>
      <c r="E22" s="579">
        <v>0</v>
      </c>
      <c r="F22" s="579">
        <v>0</v>
      </c>
      <c r="G22" s="579">
        <v>0</v>
      </c>
      <c r="H22" s="552" t="s">
        <v>784</v>
      </c>
    </row>
    <row r="23" spans="1:9" ht="20.100000000000001" customHeight="1" thickTop="1" thickBot="1">
      <c r="A23" s="555" t="s">
        <v>409</v>
      </c>
      <c r="B23" s="581">
        <v>36</v>
      </c>
      <c r="C23" s="581">
        <v>9</v>
      </c>
      <c r="D23" s="581">
        <v>67</v>
      </c>
      <c r="E23" s="581">
        <v>11</v>
      </c>
      <c r="F23" s="581">
        <v>34</v>
      </c>
      <c r="G23" s="581">
        <v>6</v>
      </c>
      <c r="H23" s="556" t="s">
        <v>408</v>
      </c>
    </row>
    <row r="24" spans="1:9" ht="20.100000000000001" customHeight="1" thickTop="1" thickBot="1">
      <c r="A24" s="551" t="s">
        <v>616</v>
      </c>
      <c r="B24" s="579">
        <v>1</v>
      </c>
      <c r="C24" s="579">
        <v>1</v>
      </c>
      <c r="D24" s="579">
        <v>0</v>
      </c>
      <c r="E24" s="579">
        <v>0</v>
      </c>
      <c r="F24" s="579">
        <v>3</v>
      </c>
      <c r="G24" s="579">
        <v>2</v>
      </c>
      <c r="H24" s="552" t="s">
        <v>615</v>
      </c>
    </row>
    <row r="25" spans="1:9" ht="20.100000000000001" customHeight="1" thickTop="1" thickBot="1">
      <c r="A25" s="555" t="s">
        <v>614</v>
      </c>
      <c r="B25" s="581">
        <v>4</v>
      </c>
      <c r="C25" s="581">
        <v>0</v>
      </c>
      <c r="D25" s="581">
        <v>0</v>
      </c>
      <c r="E25" s="581">
        <v>1</v>
      </c>
      <c r="F25" s="581">
        <v>3</v>
      </c>
      <c r="G25" s="581">
        <v>0</v>
      </c>
      <c r="H25" s="556" t="s">
        <v>613</v>
      </c>
    </row>
    <row r="26" spans="1:9" ht="20.100000000000001" customHeight="1" thickTop="1">
      <c r="A26" s="558" t="s">
        <v>509</v>
      </c>
      <c r="B26" s="582">
        <v>1</v>
      </c>
      <c r="C26" s="582">
        <v>0</v>
      </c>
      <c r="D26" s="582">
        <v>1</v>
      </c>
      <c r="E26" s="582">
        <v>0</v>
      </c>
      <c r="F26" s="582">
        <v>2</v>
      </c>
      <c r="G26" s="582">
        <v>0</v>
      </c>
      <c r="H26" s="559" t="s">
        <v>579</v>
      </c>
    </row>
    <row r="27" spans="1:9" ht="29.25" customHeight="1">
      <c r="A27" s="583" t="s">
        <v>783</v>
      </c>
      <c r="B27" s="585">
        <f>SUM(B9:B26)</f>
        <v>73</v>
      </c>
      <c r="C27" s="585">
        <f t="shared" ref="C27:G27" si="0">SUM(C9:C26)</f>
        <v>23</v>
      </c>
      <c r="D27" s="585">
        <f t="shared" si="0"/>
        <v>113</v>
      </c>
      <c r="E27" s="585">
        <f t="shared" si="0"/>
        <v>42</v>
      </c>
      <c r="F27" s="585">
        <f t="shared" si="0"/>
        <v>128</v>
      </c>
      <c r="G27" s="585">
        <f t="shared" si="0"/>
        <v>63</v>
      </c>
      <c r="H27" s="584" t="s">
        <v>784</v>
      </c>
    </row>
    <row r="28" spans="1:9" ht="40.5" customHeight="1"/>
    <row r="29" spans="1:9" ht="40.5" customHeight="1"/>
    <row r="30" spans="1:9" ht="40.5" customHeight="1"/>
    <row r="31" spans="1:9" ht="40.5" customHeight="1"/>
    <row r="32" spans="1:9" ht="40.5" customHeight="1"/>
    <row r="33" ht="40.5" customHeight="1"/>
    <row r="34" ht="40.5" customHeight="1"/>
  </sheetData>
  <mergeCells count="9">
    <mergeCell ref="H6:H8"/>
    <mergeCell ref="A1:H1"/>
    <mergeCell ref="A6:A8"/>
    <mergeCell ref="B6:C6"/>
    <mergeCell ref="F6:G6"/>
    <mergeCell ref="A4:H4"/>
    <mergeCell ref="A3:H3"/>
    <mergeCell ref="A2:H2"/>
    <mergeCell ref="D6:E6"/>
  </mergeCells>
  <printOptions horizontalCentered="1" verticalCentered="1"/>
  <pageMargins left="0" right="0" top="0" bottom="0" header="0" footer="0"/>
  <pageSetup paperSize="9" orientation="portrait" r:id="rId1"/>
  <headerFooter alignWithMargins="0"/>
  <drawing r:id="rId2"/>
</worksheet>
</file>

<file path=xl/worksheets/sheet32.xml><?xml version="1.0" encoding="utf-8"?>
<worksheet xmlns="http://schemas.openxmlformats.org/spreadsheetml/2006/main" xmlns:r="http://schemas.openxmlformats.org/officeDocument/2006/relationships">
  <sheetPr>
    <tabColor theme="3" tint="0.39997558519241921"/>
  </sheetPr>
  <dimension ref="A1:P36"/>
  <sheetViews>
    <sheetView showGridLines="0" rightToLeft="1" view="pageBreakPreview" topLeftCell="A10" zoomScaleNormal="100" zoomScaleSheetLayoutView="100" workbookViewId="0">
      <selection activeCell="G40" sqref="G40"/>
    </sheetView>
  </sheetViews>
  <sheetFormatPr defaultRowHeight="15"/>
  <cols>
    <col min="1" max="1" width="32.85546875" style="523" customWidth="1"/>
    <col min="2" max="9" width="5.7109375" style="523" customWidth="1"/>
    <col min="10" max="13" width="5.7109375" style="153" customWidth="1"/>
    <col min="14" max="14" width="5.7109375" style="523" customWidth="1"/>
    <col min="15" max="15" width="5.7109375" style="153" customWidth="1"/>
    <col min="16" max="16" width="40.7109375" style="153" customWidth="1"/>
    <col min="17" max="16384" width="9.140625" style="127"/>
  </cols>
  <sheetData>
    <row r="1" spans="1:16" s="131" customFormat="1" ht="20.100000000000001" customHeight="1">
      <c r="A1" s="715" t="s">
        <v>887</v>
      </c>
      <c r="B1" s="715"/>
      <c r="C1" s="715"/>
      <c r="D1" s="715"/>
      <c r="E1" s="715"/>
      <c r="F1" s="715"/>
      <c r="G1" s="715"/>
      <c r="H1" s="715"/>
      <c r="I1" s="715"/>
      <c r="J1" s="715"/>
      <c r="K1" s="715"/>
      <c r="L1" s="715"/>
      <c r="M1" s="715"/>
      <c r="N1" s="715"/>
      <c r="O1" s="715"/>
      <c r="P1" s="715"/>
    </row>
    <row r="2" spans="1:16" s="132" customFormat="1" ht="20.100000000000001" customHeight="1">
      <c r="A2" s="718" t="s">
        <v>788</v>
      </c>
      <c r="B2" s="718"/>
      <c r="C2" s="718"/>
      <c r="D2" s="718"/>
      <c r="E2" s="718"/>
      <c r="F2" s="718"/>
      <c r="G2" s="718"/>
      <c r="H2" s="718"/>
      <c r="I2" s="718"/>
      <c r="J2" s="718"/>
      <c r="K2" s="718"/>
      <c r="L2" s="718"/>
      <c r="M2" s="718"/>
      <c r="N2" s="718"/>
      <c r="O2" s="718"/>
      <c r="P2" s="718"/>
    </row>
    <row r="3" spans="1:16" ht="20.100000000000001" customHeight="1">
      <c r="A3" s="929" t="s">
        <v>623</v>
      </c>
      <c r="B3" s="929"/>
      <c r="C3" s="929"/>
      <c r="D3" s="929"/>
      <c r="E3" s="929"/>
      <c r="F3" s="929"/>
      <c r="G3" s="929"/>
      <c r="H3" s="929"/>
      <c r="I3" s="929"/>
      <c r="J3" s="929"/>
      <c r="K3" s="929"/>
      <c r="L3" s="929"/>
      <c r="M3" s="929"/>
      <c r="N3" s="929"/>
      <c r="O3" s="929"/>
      <c r="P3" s="929"/>
    </row>
    <row r="4" spans="1:16" ht="20.100000000000001" customHeight="1">
      <c r="A4" s="709" t="s">
        <v>785</v>
      </c>
      <c r="B4" s="709"/>
      <c r="C4" s="709"/>
      <c r="D4" s="709"/>
      <c r="E4" s="709"/>
      <c r="F4" s="709"/>
      <c r="G4" s="709"/>
      <c r="H4" s="709"/>
      <c r="I4" s="709"/>
      <c r="J4" s="709"/>
      <c r="K4" s="709"/>
      <c r="L4" s="709"/>
      <c r="M4" s="709"/>
      <c r="N4" s="709"/>
      <c r="O4" s="709"/>
      <c r="P4" s="709"/>
    </row>
    <row r="5" spans="1:16" ht="20.100000000000001" customHeight="1">
      <c r="A5" s="17" t="s">
        <v>1041</v>
      </c>
      <c r="B5" s="17"/>
      <c r="C5" s="17"/>
      <c r="D5" s="17"/>
      <c r="E5" s="17"/>
      <c r="F5" s="17"/>
      <c r="G5" s="17"/>
      <c r="H5" s="17"/>
      <c r="I5" s="17"/>
      <c r="J5" s="184"/>
      <c r="K5" s="184"/>
      <c r="L5" s="184"/>
      <c r="M5" s="184"/>
      <c r="N5" s="184"/>
      <c r="O5" s="184"/>
      <c r="P5" s="185" t="s">
        <v>1042</v>
      </c>
    </row>
    <row r="6" spans="1:16" s="415" customFormat="1" ht="13.5" customHeight="1" thickBot="1">
      <c r="A6" s="947" t="s">
        <v>637</v>
      </c>
      <c r="B6" s="904" t="s">
        <v>621</v>
      </c>
      <c r="C6" s="904"/>
      <c r="D6" s="904" t="s">
        <v>517</v>
      </c>
      <c r="E6" s="904"/>
      <c r="F6" s="904" t="s">
        <v>515</v>
      </c>
      <c r="G6" s="904"/>
      <c r="H6" s="904" t="s">
        <v>620</v>
      </c>
      <c r="I6" s="904"/>
      <c r="J6" s="904" t="s">
        <v>511</v>
      </c>
      <c r="K6" s="904"/>
      <c r="L6" s="904" t="s">
        <v>509</v>
      </c>
      <c r="M6" s="904"/>
      <c r="N6" s="904" t="s">
        <v>9</v>
      </c>
      <c r="O6" s="904"/>
      <c r="P6" s="950" t="s">
        <v>638</v>
      </c>
    </row>
    <row r="7" spans="1:16" s="415" customFormat="1" ht="13.5" customHeight="1" thickBot="1">
      <c r="A7" s="948"/>
      <c r="B7" s="903" t="s">
        <v>518</v>
      </c>
      <c r="C7" s="903"/>
      <c r="D7" s="903" t="s">
        <v>516</v>
      </c>
      <c r="E7" s="903"/>
      <c r="F7" s="903" t="s">
        <v>514</v>
      </c>
      <c r="G7" s="903"/>
      <c r="H7" s="903" t="s">
        <v>512</v>
      </c>
      <c r="I7" s="903"/>
      <c r="J7" s="903" t="s">
        <v>510</v>
      </c>
      <c r="K7" s="903"/>
      <c r="L7" s="903" t="s">
        <v>579</v>
      </c>
      <c r="M7" s="903"/>
      <c r="N7" s="903" t="s">
        <v>10</v>
      </c>
      <c r="O7" s="903"/>
      <c r="P7" s="951"/>
    </row>
    <row r="8" spans="1:16" s="415" customFormat="1" ht="13.5" thickBot="1">
      <c r="A8" s="948"/>
      <c r="B8" s="56" t="s">
        <v>503</v>
      </c>
      <c r="C8" s="56" t="s">
        <v>502</v>
      </c>
      <c r="D8" s="56" t="s">
        <v>503</v>
      </c>
      <c r="E8" s="56" t="s">
        <v>502</v>
      </c>
      <c r="F8" s="56" t="s">
        <v>503</v>
      </c>
      <c r="G8" s="56" t="s">
        <v>502</v>
      </c>
      <c r="H8" s="56" t="s">
        <v>503</v>
      </c>
      <c r="I8" s="56" t="s">
        <v>502</v>
      </c>
      <c r="J8" s="56" t="s">
        <v>503</v>
      </c>
      <c r="K8" s="56" t="s">
        <v>502</v>
      </c>
      <c r="L8" s="56" t="s">
        <v>503</v>
      </c>
      <c r="M8" s="56" t="s">
        <v>502</v>
      </c>
      <c r="N8" s="56" t="s">
        <v>503</v>
      </c>
      <c r="O8" s="56" t="s">
        <v>502</v>
      </c>
      <c r="P8" s="951"/>
    </row>
    <row r="9" spans="1:16" s="415" customFormat="1" ht="12.75">
      <c r="A9" s="949"/>
      <c r="B9" s="411" t="s">
        <v>13</v>
      </c>
      <c r="C9" s="411" t="s">
        <v>14</v>
      </c>
      <c r="D9" s="411" t="s">
        <v>13</v>
      </c>
      <c r="E9" s="411" t="s">
        <v>14</v>
      </c>
      <c r="F9" s="411" t="s">
        <v>13</v>
      </c>
      <c r="G9" s="411" t="s">
        <v>14</v>
      </c>
      <c r="H9" s="411" t="s">
        <v>13</v>
      </c>
      <c r="I9" s="411" t="s">
        <v>14</v>
      </c>
      <c r="J9" s="411" t="s">
        <v>13</v>
      </c>
      <c r="K9" s="411" t="s">
        <v>14</v>
      </c>
      <c r="L9" s="411" t="s">
        <v>13</v>
      </c>
      <c r="M9" s="411" t="s">
        <v>14</v>
      </c>
      <c r="N9" s="411" t="s">
        <v>13</v>
      </c>
      <c r="O9" s="411" t="s">
        <v>14</v>
      </c>
      <c r="P9" s="952"/>
    </row>
    <row r="10" spans="1:16" ht="17.25" customHeight="1" thickBot="1">
      <c r="A10" s="335" t="s">
        <v>578</v>
      </c>
      <c r="B10" s="571"/>
      <c r="C10" s="571"/>
      <c r="D10" s="571"/>
      <c r="E10" s="571"/>
      <c r="F10" s="571"/>
      <c r="G10" s="571"/>
      <c r="H10" s="571"/>
      <c r="I10" s="571"/>
      <c r="J10" s="571"/>
      <c r="K10" s="571"/>
      <c r="L10" s="571"/>
      <c r="M10" s="571"/>
      <c r="N10" s="572"/>
      <c r="O10" s="572"/>
      <c r="P10" s="560" t="s">
        <v>577</v>
      </c>
    </row>
    <row r="11" spans="1:16" ht="24" thickTop="1" thickBot="1">
      <c r="A11" s="336" t="s">
        <v>833</v>
      </c>
      <c r="B11" s="567">
        <v>0</v>
      </c>
      <c r="C11" s="567">
        <v>0</v>
      </c>
      <c r="D11" s="567">
        <v>3</v>
      </c>
      <c r="E11" s="567">
        <v>6</v>
      </c>
      <c r="F11" s="567">
        <v>36</v>
      </c>
      <c r="G11" s="567">
        <v>11</v>
      </c>
      <c r="H11" s="567">
        <v>0</v>
      </c>
      <c r="I11" s="567">
        <v>0</v>
      </c>
      <c r="J11" s="567">
        <v>0</v>
      </c>
      <c r="K11" s="567">
        <v>0</v>
      </c>
      <c r="L11" s="567">
        <v>0</v>
      </c>
      <c r="M11" s="567">
        <v>0</v>
      </c>
      <c r="N11" s="568">
        <f>SUM(B11+D11+F11+H11+J11+L11)</f>
        <v>39</v>
      </c>
      <c r="O11" s="568">
        <f>SUM(C11+E11+G11+I11+K11+M11)</f>
        <v>17</v>
      </c>
      <c r="P11" s="248" t="s">
        <v>852</v>
      </c>
    </row>
    <row r="12" spans="1:16" ht="25.5" thickTop="1" thickBot="1">
      <c r="A12" s="333" t="s">
        <v>834</v>
      </c>
      <c r="B12" s="564">
        <v>0</v>
      </c>
      <c r="C12" s="564">
        <v>0</v>
      </c>
      <c r="D12" s="564">
        <v>0</v>
      </c>
      <c r="E12" s="564">
        <v>0</v>
      </c>
      <c r="F12" s="564">
        <v>1</v>
      </c>
      <c r="G12" s="564">
        <v>0</v>
      </c>
      <c r="H12" s="564">
        <v>0</v>
      </c>
      <c r="I12" s="564">
        <v>0</v>
      </c>
      <c r="J12" s="564">
        <v>0</v>
      </c>
      <c r="K12" s="564">
        <v>0</v>
      </c>
      <c r="L12" s="564">
        <v>0</v>
      </c>
      <c r="M12" s="564">
        <v>0</v>
      </c>
      <c r="N12" s="565">
        <f>SUM(B12+D12+F12+H12+J12+L12)</f>
        <v>1</v>
      </c>
      <c r="O12" s="565">
        <f>SUM(C12+E12+G12+I12+K12+M12)</f>
        <v>0</v>
      </c>
      <c r="P12" s="561" t="s">
        <v>853</v>
      </c>
    </row>
    <row r="13" spans="1:16" ht="17.25" customHeight="1" thickBot="1">
      <c r="A13" s="272" t="s">
        <v>135</v>
      </c>
      <c r="B13" s="567"/>
      <c r="C13" s="567"/>
      <c r="D13" s="567"/>
      <c r="E13" s="567"/>
      <c r="F13" s="567"/>
      <c r="G13" s="567"/>
      <c r="H13" s="567"/>
      <c r="I13" s="567"/>
      <c r="J13" s="567"/>
      <c r="K13" s="567"/>
      <c r="L13" s="567"/>
      <c r="M13" s="567"/>
      <c r="N13" s="568"/>
      <c r="O13" s="568"/>
      <c r="P13" s="273" t="s">
        <v>136</v>
      </c>
    </row>
    <row r="14" spans="1:16" ht="17.25" customHeight="1" thickTop="1" thickBot="1">
      <c r="A14" s="334" t="s">
        <v>835</v>
      </c>
      <c r="B14" s="564">
        <v>0</v>
      </c>
      <c r="C14" s="564">
        <v>0</v>
      </c>
      <c r="D14" s="564">
        <v>0</v>
      </c>
      <c r="E14" s="564">
        <v>0</v>
      </c>
      <c r="F14" s="564">
        <v>1</v>
      </c>
      <c r="G14" s="564">
        <v>1</v>
      </c>
      <c r="H14" s="564">
        <v>0</v>
      </c>
      <c r="I14" s="564">
        <v>0</v>
      </c>
      <c r="J14" s="564">
        <v>0</v>
      </c>
      <c r="K14" s="564">
        <v>0</v>
      </c>
      <c r="L14" s="564">
        <v>0</v>
      </c>
      <c r="M14" s="564">
        <v>0</v>
      </c>
      <c r="N14" s="565">
        <f t="shared" ref="N14:O16" si="0">SUM(B14+D14+F14+H14+J14+L14)</f>
        <v>1</v>
      </c>
      <c r="O14" s="565">
        <f t="shared" si="0"/>
        <v>1</v>
      </c>
      <c r="P14" s="561" t="s">
        <v>854</v>
      </c>
    </row>
    <row r="15" spans="1:16" ht="17.25" customHeight="1" thickTop="1" thickBot="1">
      <c r="A15" s="336" t="s">
        <v>836</v>
      </c>
      <c r="B15" s="567">
        <v>0</v>
      </c>
      <c r="C15" s="567">
        <v>0</v>
      </c>
      <c r="D15" s="567">
        <v>0</v>
      </c>
      <c r="E15" s="567">
        <v>0</v>
      </c>
      <c r="F15" s="567">
        <v>2</v>
      </c>
      <c r="G15" s="567">
        <v>1</v>
      </c>
      <c r="H15" s="567">
        <v>0</v>
      </c>
      <c r="I15" s="567">
        <v>0</v>
      </c>
      <c r="J15" s="567">
        <v>0</v>
      </c>
      <c r="K15" s="567">
        <v>0</v>
      </c>
      <c r="L15" s="567">
        <v>0</v>
      </c>
      <c r="M15" s="567">
        <v>0</v>
      </c>
      <c r="N15" s="568">
        <f t="shared" si="0"/>
        <v>2</v>
      </c>
      <c r="O15" s="568">
        <f t="shared" si="0"/>
        <v>1</v>
      </c>
      <c r="P15" s="248" t="s">
        <v>855</v>
      </c>
    </row>
    <row r="16" spans="1:16" ht="17.25" customHeight="1" thickTop="1" thickBot="1">
      <c r="A16" s="334" t="s">
        <v>837</v>
      </c>
      <c r="B16" s="564">
        <v>1</v>
      </c>
      <c r="C16" s="564">
        <v>0</v>
      </c>
      <c r="D16" s="564">
        <v>0</v>
      </c>
      <c r="E16" s="564">
        <v>0</v>
      </c>
      <c r="F16" s="564">
        <v>41</v>
      </c>
      <c r="G16" s="564">
        <v>10</v>
      </c>
      <c r="H16" s="564">
        <v>0</v>
      </c>
      <c r="I16" s="564">
        <v>0</v>
      </c>
      <c r="J16" s="564">
        <v>0</v>
      </c>
      <c r="K16" s="564">
        <v>0</v>
      </c>
      <c r="L16" s="564">
        <v>0</v>
      </c>
      <c r="M16" s="564">
        <v>0</v>
      </c>
      <c r="N16" s="565">
        <f t="shared" si="0"/>
        <v>42</v>
      </c>
      <c r="O16" s="565">
        <f t="shared" si="0"/>
        <v>10</v>
      </c>
      <c r="P16" s="561" t="s">
        <v>136</v>
      </c>
    </row>
    <row r="17" spans="1:16" ht="17.25" customHeight="1" thickBot="1">
      <c r="A17" s="272" t="s">
        <v>246</v>
      </c>
      <c r="B17" s="567"/>
      <c r="C17" s="567"/>
      <c r="D17" s="567"/>
      <c r="E17" s="567"/>
      <c r="F17" s="567"/>
      <c r="G17" s="567"/>
      <c r="H17" s="567"/>
      <c r="I17" s="567"/>
      <c r="J17" s="567"/>
      <c r="K17" s="567"/>
      <c r="L17" s="567"/>
      <c r="M17" s="567"/>
      <c r="N17" s="568"/>
      <c r="O17" s="568"/>
      <c r="P17" s="273" t="s">
        <v>565</v>
      </c>
    </row>
    <row r="18" spans="1:16" ht="17.25" customHeight="1" thickTop="1" thickBot="1">
      <c r="A18" s="337" t="s">
        <v>838</v>
      </c>
      <c r="B18" s="564">
        <v>0</v>
      </c>
      <c r="C18" s="564">
        <v>1</v>
      </c>
      <c r="D18" s="564">
        <v>0</v>
      </c>
      <c r="E18" s="564">
        <v>0</v>
      </c>
      <c r="F18" s="564">
        <v>1</v>
      </c>
      <c r="G18" s="564">
        <v>2</v>
      </c>
      <c r="H18" s="564">
        <v>0</v>
      </c>
      <c r="I18" s="564">
        <v>0</v>
      </c>
      <c r="J18" s="564">
        <v>0</v>
      </c>
      <c r="K18" s="564">
        <v>0</v>
      </c>
      <c r="L18" s="564">
        <v>0</v>
      </c>
      <c r="M18" s="564">
        <v>0</v>
      </c>
      <c r="N18" s="565">
        <f t="shared" ref="N18:O33" si="1">SUM(B18+D18+F18+H18+J18+L18)</f>
        <v>1</v>
      </c>
      <c r="O18" s="565">
        <f t="shared" si="1"/>
        <v>3</v>
      </c>
      <c r="P18" s="269" t="s">
        <v>611</v>
      </c>
    </row>
    <row r="19" spans="1:16" ht="17.25" customHeight="1" thickTop="1" thickBot="1">
      <c r="A19" s="336" t="s">
        <v>839</v>
      </c>
      <c r="B19" s="567">
        <v>0</v>
      </c>
      <c r="C19" s="567">
        <v>0</v>
      </c>
      <c r="D19" s="567">
        <v>2</v>
      </c>
      <c r="E19" s="567">
        <v>0</v>
      </c>
      <c r="F19" s="567">
        <v>0</v>
      </c>
      <c r="G19" s="567">
        <v>0</v>
      </c>
      <c r="H19" s="567">
        <v>0</v>
      </c>
      <c r="I19" s="567">
        <v>0</v>
      </c>
      <c r="J19" s="567">
        <v>0</v>
      </c>
      <c r="K19" s="567">
        <v>0</v>
      </c>
      <c r="L19" s="567">
        <v>6</v>
      </c>
      <c r="M19" s="567">
        <v>0</v>
      </c>
      <c r="N19" s="568">
        <f t="shared" si="1"/>
        <v>8</v>
      </c>
      <c r="O19" s="568">
        <f t="shared" si="1"/>
        <v>0</v>
      </c>
      <c r="P19" s="248" t="s">
        <v>856</v>
      </c>
    </row>
    <row r="20" spans="1:16" ht="14.25" thickTop="1" thickBot="1">
      <c r="A20" s="337" t="s">
        <v>840</v>
      </c>
      <c r="B20" s="564">
        <v>0</v>
      </c>
      <c r="C20" s="564">
        <v>0</v>
      </c>
      <c r="D20" s="564">
        <v>0</v>
      </c>
      <c r="E20" s="564">
        <v>0</v>
      </c>
      <c r="F20" s="564">
        <v>1</v>
      </c>
      <c r="G20" s="564">
        <v>0</v>
      </c>
      <c r="H20" s="564">
        <v>0</v>
      </c>
      <c r="I20" s="564">
        <v>0</v>
      </c>
      <c r="J20" s="564">
        <v>0</v>
      </c>
      <c r="K20" s="564">
        <v>0</v>
      </c>
      <c r="L20" s="564">
        <v>0</v>
      </c>
      <c r="M20" s="564">
        <v>0</v>
      </c>
      <c r="N20" s="565">
        <f t="shared" si="1"/>
        <v>1</v>
      </c>
      <c r="O20" s="565">
        <f t="shared" si="1"/>
        <v>0</v>
      </c>
      <c r="P20" s="269" t="s">
        <v>857</v>
      </c>
    </row>
    <row r="21" spans="1:16" ht="24" thickTop="1" thickBot="1">
      <c r="A21" s="336" t="s">
        <v>841</v>
      </c>
      <c r="B21" s="567">
        <v>0</v>
      </c>
      <c r="C21" s="567">
        <v>0</v>
      </c>
      <c r="D21" s="567">
        <v>0</v>
      </c>
      <c r="E21" s="567">
        <v>1</v>
      </c>
      <c r="F21" s="567">
        <v>1</v>
      </c>
      <c r="G21" s="567">
        <v>1</v>
      </c>
      <c r="H21" s="567">
        <v>0</v>
      </c>
      <c r="I21" s="567">
        <v>0</v>
      </c>
      <c r="J21" s="567">
        <v>0</v>
      </c>
      <c r="K21" s="567">
        <v>0</v>
      </c>
      <c r="L21" s="567">
        <v>0</v>
      </c>
      <c r="M21" s="567">
        <v>0</v>
      </c>
      <c r="N21" s="568">
        <f t="shared" si="1"/>
        <v>1</v>
      </c>
      <c r="O21" s="568">
        <f t="shared" si="1"/>
        <v>2</v>
      </c>
      <c r="P21" s="248" t="s">
        <v>858</v>
      </c>
    </row>
    <row r="22" spans="1:16" ht="17.25" customHeight="1" thickTop="1" thickBot="1">
      <c r="A22" s="337" t="s">
        <v>602</v>
      </c>
      <c r="B22" s="564">
        <v>0</v>
      </c>
      <c r="C22" s="564">
        <v>2</v>
      </c>
      <c r="D22" s="564">
        <v>0</v>
      </c>
      <c r="E22" s="564">
        <v>2</v>
      </c>
      <c r="F22" s="564">
        <v>0</v>
      </c>
      <c r="G22" s="564">
        <v>0</v>
      </c>
      <c r="H22" s="564">
        <v>0</v>
      </c>
      <c r="I22" s="564">
        <v>0</v>
      </c>
      <c r="J22" s="564">
        <v>0</v>
      </c>
      <c r="K22" s="564">
        <v>0</v>
      </c>
      <c r="L22" s="564">
        <v>0</v>
      </c>
      <c r="M22" s="564">
        <v>0</v>
      </c>
      <c r="N22" s="565">
        <f t="shared" si="1"/>
        <v>0</v>
      </c>
      <c r="O22" s="565">
        <f t="shared" si="1"/>
        <v>4</v>
      </c>
      <c r="P22" s="269" t="s">
        <v>132</v>
      </c>
    </row>
    <row r="23" spans="1:16" ht="17.25" customHeight="1" thickTop="1" thickBot="1">
      <c r="A23" s="336" t="s">
        <v>842</v>
      </c>
      <c r="B23" s="567">
        <v>0</v>
      </c>
      <c r="C23" s="567">
        <v>0</v>
      </c>
      <c r="D23" s="567">
        <v>0</v>
      </c>
      <c r="E23" s="567">
        <v>1</v>
      </c>
      <c r="F23" s="567">
        <v>0</v>
      </c>
      <c r="G23" s="567">
        <v>0</v>
      </c>
      <c r="H23" s="567">
        <v>0</v>
      </c>
      <c r="I23" s="567">
        <v>0</v>
      </c>
      <c r="J23" s="567">
        <v>0</v>
      </c>
      <c r="K23" s="567">
        <v>0</v>
      </c>
      <c r="L23" s="567">
        <v>0</v>
      </c>
      <c r="M23" s="567">
        <v>0</v>
      </c>
      <c r="N23" s="568">
        <f t="shared" si="1"/>
        <v>0</v>
      </c>
      <c r="O23" s="568">
        <f t="shared" si="1"/>
        <v>1</v>
      </c>
      <c r="P23" s="248" t="s">
        <v>859</v>
      </c>
    </row>
    <row r="24" spans="1:16" ht="17.25" customHeight="1" thickTop="1" thickBot="1">
      <c r="A24" s="337" t="s">
        <v>843</v>
      </c>
      <c r="B24" s="564">
        <v>0</v>
      </c>
      <c r="C24" s="564">
        <v>0</v>
      </c>
      <c r="D24" s="564">
        <v>0</v>
      </c>
      <c r="E24" s="564">
        <v>1</v>
      </c>
      <c r="F24" s="564">
        <v>0</v>
      </c>
      <c r="G24" s="564">
        <v>0</v>
      </c>
      <c r="H24" s="564">
        <v>0</v>
      </c>
      <c r="I24" s="564">
        <v>0</v>
      </c>
      <c r="J24" s="564">
        <v>0</v>
      </c>
      <c r="K24" s="564">
        <v>0</v>
      </c>
      <c r="L24" s="564">
        <v>0</v>
      </c>
      <c r="M24" s="564">
        <v>0</v>
      </c>
      <c r="N24" s="565">
        <f t="shared" si="1"/>
        <v>0</v>
      </c>
      <c r="O24" s="565">
        <f t="shared" si="1"/>
        <v>1</v>
      </c>
      <c r="P24" s="269" t="s">
        <v>860</v>
      </c>
    </row>
    <row r="25" spans="1:16" ht="17.25" customHeight="1" thickTop="1" thickBot="1">
      <c r="A25" s="336" t="s">
        <v>844</v>
      </c>
      <c r="B25" s="567">
        <v>0</v>
      </c>
      <c r="C25" s="567">
        <v>0</v>
      </c>
      <c r="D25" s="567">
        <v>0</v>
      </c>
      <c r="E25" s="567">
        <v>0</v>
      </c>
      <c r="F25" s="567">
        <v>0</v>
      </c>
      <c r="G25" s="567">
        <v>0</v>
      </c>
      <c r="H25" s="567">
        <v>0</v>
      </c>
      <c r="I25" s="567">
        <v>0</v>
      </c>
      <c r="J25" s="567">
        <v>0</v>
      </c>
      <c r="K25" s="567">
        <v>0</v>
      </c>
      <c r="L25" s="567">
        <v>3</v>
      </c>
      <c r="M25" s="567">
        <v>1</v>
      </c>
      <c r="N25" s="568">
        <f t="shared" si="1"/>
        <v>3</v>
      </c>
      <c r="O25" s="568">
        <f t="shared" si="1"/>
        <v>1</v>
      </c>
      <c r="P25" s="248" t="s">
        <v>861</v>
      </c>
    </row>
    <row r="26" spans="1:16" ht="17.25" customHeight="1" thickTop="1" thickBot="1">
      <c r="A26" s="337" t="s">
        <v>845</v>
      </c>
      <c r="B26" s="564">
        <v>0</v>
      </c>
      <c r="C26" s="564">
        <v>0</v>
      </c>
      <c r="D26" s="564">
        <v>0</v>
      </c>
      <c r="E26" s="564">
        <v>1</v>
      </c>
      <c r="F26" s="564">
        <v>3</v>
      </c>
      <c r="G26" s="564">
        <v>2</v>
      </c>
      <c r="H26" s="564">
        <v>0</v>
      </c>
      <c r="I26" s="564">
        <v>0</v>
      </c>
      <c r="J26" s="564">
        <v>0</v>
      </c>
      <c r="K26" s="564">
        <v>0</v>
      </c>
      <c r="L26" s="564">
        <v>0</v>
      </c>
      <c r="M26" s="564">
        <v>0</v>
      </c>
      <c r="N26" s="565">
        <f t="shared" si="1"/>
        <v>3</v>
      </c>
      <c r="O26" s="565">
        <f t="shared" si="1"/>
        <v>3</v>
      </c>
      <c r="P26" s="269" t="s">
        <v>862</v>
      </c>
    </row>
    <row r="27" spans="1:16" ht="24" thickTop="1" thickBot="1">
      <c r="A27" s="336" t="s">
        <v>821</v>
      </c>
      <c r="B27" s="567">
        <v>0</v>
      </c>
      <c r="C27" s="567">
        <v>0</v>
      </c>
      <c r="D27" s="567">
        <v>0</v>
      </c>
      <c r="E27" s="567">
        <v>1</v>
      </c>
      <c r="F27" s="567">
        <v>1</v>
      </c>
      <c r="G27" s="567">
        <v>1</v>
      </c>
      <c r="H27" s="567">
        <v>0</v>
      </c>
      <c r="I27" s="567">
        <v>0</v>
      </c>
      <c r="J27" s="567">
        <v>0</v>
      </c>
      <c r="K27" s="567">
        <v>0</v>
      </c>
      <c r="L27" s="567">
        <v>0</v>
      </c>
      <c r="M27" s="567">
        <v>0</v>
      </c>
      <c r="N27" s="568">
        <f t="shared" si="1"/>
        <v>1</v>
      </c>
      <c r="O27" s="568">
        <f t="shared" si="1"/>
        <v>2</v>
      </c>
      <c r="P27" s="248" t="s">
        <v>822</v>
      </c>
    </row>
    <row r="28" spans="1:16" ht="17.25" customHeight="1" thickTop="1" thickBot="1">
      <c r="A28" s="337" t="s">
        <v>846</v>
      </c>
      <c r="B28" s="564">
        <v>0</v>
      </c>
      <c r="C28" s="564">
        <v>0</v>
      </c>
      <c r="D28" s="564">
        <v>0</v>
      </c>
      <c r="E28" s="564">
        <v>1</v>
      </c>
      <c r="F28" s="564">
        <v>0</v>
      </c>
      <c r="G28" s="564">
        <v>0</v>
      </c>
      <c r="H28" s="564">
        <v>0</v>
      </c>
      <c r="I28" s="564">
        <v>0</v>
      </c>
      <c r="J28" s="564">
        <v>0</v>
      </c>
      <c r="K28" s="564">
        <v>0</v>
      </c>
      <c r="L28" s="564">
        <v>0</v>
      </c>
      <c r="M28" s="564">
        <v>0</v>
      </c>
      <c r="N28" s="565">
        <f t="shared" si="1"/>
        <v>0</v>
      </c>
      <c r="O28" s="565">
        <f t="shared" si="1"/>
        <v>1</v>
      </c>
      <c r="P28" s="269" t="s">
        <v>863</v>
      </c>
    </row>
    <row r="29" spans="1:16" ht="17.25" customHeight="1" thickTop="1" thickBot="1">
      <c r="A29" s="336" t="s">
        <v>591</v>
      </c>
      <c r="B29" s="567">
        <v>1</v>
      </c>
      <c r="C29" s="567">
        <v>0</v>
      </c>
      <c r="D29" s="567">
        <v>6</v>
      </c>
      <c r="E29" s="567">
        <v>1</v>
      </c>
      <c r="F29" s="567">
        <v>0</v>
      </c>
      <c r="G29" s="567">
        <v>0</v>
      </c>
      <c r="H29" s="567">
        <v>0</v>
      </c>
      <c r="I29" s="567">
        <v>0</v>
      </c>
      <c r="J29" s="567">
        <v>0</v>
      </c>
      <c r="K29" s="567">
        <v>0</v>
      </c>
      <c r="L29" s="567">
        <v>0</v>
      </c>
      <c r="M29" s="567">
        <v>0</v>
      </c>
      <c r="N29" s="568">
        <f t="shared" si="1"/>
        <v>7</v>
      </c>
      <c r="O29" s="568">
        <f t="shared" si="1"/>
        <v>1</v>
      </c>
      <c r="P29" s="248" t="s">
        <v>590</v>
      </c>
    </row>
    <row r="30" spans="1:16" ht="17.25" customHeight="1" thickTop="1" thickBot="1">
      <c r="A30" s="337" t="s">
        <v>847</v>
      </c>
      <c r="B30" s="564">
        <v>0</v>
      </c>
      <c r="C30" s="564">
        <v>0</v>
      </c>
      <c r="D30" s="564">
        <v>0</v>
      </c>
      <c r="E30" s="564">
        <v>0</v>
      </c>
      <c r="F30" s="564">
        <v>1</v>
      </c>
      <c r="G30" s="564">
        <v>0</v>
      </c>
      <c r="H30" s="564">
        <v>0</v>
      </c>
      <c r="I30" s="564">
        <v>0</v>
      </c>
      <c r="J30" s="564">
        <v>0</v>
      </c>
      <c r="K30" s="564">
        <v>0</v>
      </c>
      <c r="L30" s="564">
        <v>0</v>
      </c>
      <c r="M30" s="564">
        <v>0</v>
      </c>
      <c r="N30" s="565">
        <f t="shared" si="1"/>
        <v>1</v>
      </c>
      <c r="O30" s="565">
        <f t="shared" si="1"/>
        <v>0</v>
      </c>
      <c r="P30" s="269" t="s">
        <v>542</v>
      </c>
    </row>
    <row r="31" spans="1:16" ht="17.25" customHeight="1" thickTop="1" thickBot="1">
      <c r="A31" s="336" t="s">
        <v>848</v>
      </c>
      <c r="B31" s="567">
        <v>0</v>
      </c>
      <c r="C31" s="567">
        <v>0</v>
      </c>
      <c r="D31" s="567">
        <v>1</v>
      </c>
      <c r="E31" s="567">
        <v>2</v>
      </c>
      <c r="F31" s="567">
        <v>4</v>
      </c>
      <c r="G31" s="567">
        <v>8</v>
      </c>
      <c r="H31" s="567">
        <v>0</v>
      </c>
      <c r="I31" s="567">
        <v>0</v>
      </c>
      <c r="J31" s="567">
        <v>0</v>
      </c>
      <c r="K31" s="567">
        <v>0</v>
      </c>
      <c r="L31" s="567">
        <v>0</v>
      </c>
      <c r="M31" s="567">
        <v>0</v>
      </c>
      <c r="N31" s="568">
        <f t="shared" si="1"/>
        <v>5</v>
      </c>
      <c r="O31" s="568">
        <f t="shared" si="1"/>
        <v>10</v>
      </c>
      <c r="P31" s="248" t="s">
        <v>864</v>
      </c>
    </row>
    <row r="32" spans="1:16" ht="17.25" customHeight="1" thickTop="1" thickBot="1">
      <c r="A32" s="337" t="s">
        <v>849</v>
      </c>
      <c r="B32" s="564">
        <v>0</v>
      </c>
      <c r="C32" s="564">
        <v>0</v>
      </c>
      <c r="D32" s="564">
        <v>0</v>
      </c>
      <c r="E32" s="564">
        <v>0</v>
      </c>
      <c r="F32" s="564">
        <v>1</v>
      </c>
      <c r="G32" s="564">
        <v>0</v>
      </c>
      <c r="H32" s="564">
        <v>0</v>
      </c>
      <c r="I32" s="564">
        <v>0</v>
      </c>
      <c r="J32" s="564">
        <v>0</v>
      </c>
      <c r="K32" s="564">
        <v>0</v>
      </c>
      <c r="L32" s="564">
        <v>0</v>
      </c>
      <c r="M32" s="564">
        <v>0</v>
      </c>
      <c r="N32" s="565">
        <f t="shared" si="1"/>
        <v>1</v>
      </c>
      <c r="O32" s="565">
        <f t="shared" si="1"/>
        <v>0</v>
      </c>
      <c r="P32" s="269" t="s">
        <v>865</v>
      </c>
    </row>
    <row r="33" spans="1:16" ht="17.25" customHeight="1" thickTop="1" thickBot="1">
      <c r="A33" s="336" t="s">
        <v>850</v>
      </c>
      <c r="B33" s="567">
        <v>0</v>
      </c>
      <c r="C33" s="567">
        <v>0</v>
      </c>
      <c r="D33" s="567">
        <v>0</v>
      </c>
      <c r="E33" s="567">
        <v>0</v>
      </c>
      <c r="F33" s="567">
        <v>0</v>
      </c>
      <c r="G33" s="567">
        <v>0</v>
      </c>
      <c r="H33" s="567">
        <v>0</v>
      </c>
      <c r="I33" s="567">
        <v>0</v>
      </c>
      <c r="J33" s="567">
        <v>0</v>
      </c>
      <c r="K33" s="567">
        <v>0</v>
      </c>
      <c r="L33" s="567">
        <v>1</v>
      </c>
      <c r="M33" s="567">
        <v>0</v>
      </c>
      <c r="N33" s="568">
        <f t="shared" si="1"/>
        <v>1</v>
      </c>
      <c r="O33" s="568">
        <f t="shared" si="1"/>
        <v>0</v>
      </c>
      <c r="P33" s="248" t="s">
        <v>579</v>
      </c>
    </row>
    <row r="34" spans="1:16" ht="17.25" customHeight="1" thickTop="1" thickBot="1">
      <c r="A34" s="313" t="s">
        <v>534</v>
      </c>
      <c r="B34" s="564"/>
      <c r="C34" s="564"/>
      <c r="D34" s="564"/>
      <c r="E34" s="564"/>
      <c r="F34" s="564"/>
      <c r="G34" s="564"/>
      <c r="H34" s="564"/>
      <c r="I34" s="564"/>
      <c r="J34" s="564"/>
      <c r="K34" s="564"/>
      <c r="L34" s="564"/>
      <c r="M34" s="564"/>
      <c r="N34" s="565"/>
      <c r="O34" s="565"/>
      <c r="P34" s="314" t="s">
        <v>533</v>
      </c>
    </row>
    <row r="35" spans="1:16" ht="17.25" customHeight="1" thickTop="1">
      <c r="A35" s="574" t="s">
        <v>851</v>
      </c>
      <c r="B35" s="569">
        <v>2</v>
      </c>
      <c r="C35" s="569">
        <v>1</v>
      </c>
      <c r="D35" s="569">
        <v>4</v>
      </c>
      <c r="E35" s="569">
        <v>1</v>
      </c>
      <c r="F35" s="569">
        <v>4</v>
      </c>
      <c r="G35" s="569">
        <v>3</v>
      </c>
      <c r="H35" s="569">
        <v>0</v>
      </c>
      <c r="I35" s="569">
        <v>0</v>
      </c>
      <c r="J35" s="569">
        <v>0</v>
      </c>
      <c r="K35" s="569">
        <v>0</v>
      </c>
      <c r="L35" s="569">
        <v>0</v>
      </c>
      <c r="M35" s="569">
        <v>0</v>
      </c>
      <c r="N35" s="570">
        <f>SUM(B35+D35+F35+H35+J35+L35)</f>
        <v>10</v>
      </c>
      <c r="O35" s="570">
        <f>SUM(C35+E35+G35+I35+K35+M35)</f>
        <v>5</v>
      </c>
      <c r="P35" s="575" t="s">
        <v>866</v>
      </c>
    </row>
    <row r="36" spans="1:16" ht="27" customHeight="1">
      <c r="A36" s="576" t="s">
        <v>20</v>
      </c>
      <c r="B36" s="546">
        <f>SUM(B11:B35)</f>
        <v>4</v>
      </c>
      <c r="C36" s="546">
        <f t="shared" ref="C36:O36" si="2">SUM(C11:C35)</f>
        <v>4</v>
      </c>
      <c r="D36" s="546">
        <f t="shared" si="2"/>
        <v>16</v>
      </c>
      <c r="E36" s="546">
        <f t="shared" si="2"/>
        <v>18</v>
      </c>
      <c r="F36" s="546">
        <f t="shared" si="2"/>
        <v>98</v>
      </c>
      <c r="G36" s="546">
        <f t="shared" si="2"/>
        <v>40</v>
      </c>
      <c r="H36" s="546">
        <f t="shared" si="2"/>
        <v>0</v>
      </c>
      <c r="I36" s="546">
        <f t="shared" si="2"/>
        <v>0</v>
      </c>
      <c r="J36" s="546">
        <f t="shared" si="2"/>
        <v>0</v>
      </c>
      <c r="K36" s="546">
        <f t="shared" si="2"/>
        <v>0</v>
      </c>
      <c r="L36" s="546">
        <f t="shared" si="2"/>
        <v>10</v>
      </c>
      <c r="M36" s="546">
        <f t="shared" si="2"/>
        <v>1</v>
      </c>
      <c r="N36" s="546">
        <f t="shared" si="2"/>
        <v>128</v>
      </c>
      <c r="O36" s="546">
        <f t="shared" si="2"/>
        <v>63</v>
      </c>
      <c r="P36" s="577" t="s">
        <v>176</v>
      </c>
    </row>
  </sheetData>
  <mergeCells count="20">
    <mergeCell ref="H7:I7"/>
    <mergeCell ref="A4:P4"/>
    <mergeCell ref="B6:C6"/>
    <mergeCell ref="B7:C7"/>
    <mergeCell ref="D7:E7"/>
    <mergeCell ref="F7:G7"/>
    <mergeCell ref="J7:K7"/>
    <mergeCell ref="L7:M7"/>
    <mergeCell ref="A1:P1"/>
    <mergeCell ref="A2:P2"/>
    <mergeCell ref="A6:A9"/>
    <mergeCell ref="J6:K6"/>
    <mergeCell ref="L6:M6"/>
    <mergeCell ref="N6:O6"/>
    <mergeCell ref="P6:P9"/>
    <mergeCell ref="D6:E6"/>
    <mergeCell ref="F6:G6"/>
    <mergeCell ref="A3:P3"/>
    <mergeCell ref="N7:O7"/>
    <mergeCell ref="H6:I6"/>
  </mergeCells>
  <printOptions horizontalCentered="1" verticalCentered="1"/>
  <pageMargins left="0" right="0" top="0" bottom="0" header="0.27559055118110237" footer="0.27559055118110237"/>
  <pageSetup paperSize="9" scale="85" orientation="landscape" r:id="rId1"/>
  <headerFooter alignWithMargins="0"/>
  <drawing r:id="rId2"/>
</worksheet>
</file>

<file path=xl/worksheets/sheet33.xml><?xml version="1.0" encoding="utf-8"?>
<worksheet xmlns="http://schemas.openxmlformats.org/spreadsheetml/2006/main" xmlns:r="http://schemas.openxmlformats.org/officeDocument/2006/relationships">
  <sheetPr>
    <tabColor theme="3" tint="0.39997558519241921"/>
  </sheetPr>
  <dimension ref="A1:P27"/>
  <sheetViews>
    <sheetView showGridLines="0" rightToLeft="1" view="pageBreakPreview" zoomScaleNormal="100" zoomScaleSheetLayoutView="100" workbookViewId="0">
      <selection activeCell="F26" sqref="F26"/>
    </sheetView>
  </sheetViews>
  <sheetFormatPr defaultRowHeight="15"/>
  <cols>
    <col min="1" max="1" width="33.85546875" style="523" customWidth="1"/>
    <col min="2" max="9" width="5.7109375" style="523" customWidth="1"/>
    <col min="10" max="13" width="5.7109375" style="153" customWidth="1"/>
    <col min="14" max="14" width="5.7109375" style="523" customWidth="1"/>
    <col min="15" max="15" width="5.7109375" style="153" customWidth="1"/>
    <col min="16" max="16" width="35.7109375" style="153" customWidth="1"/>
    <col min="17" max="16384" width="9.140625" style="127"/>
  </cols>
  <sheetData>
    <row r="1" spans="1:16" s="131" customFormat="1" ht="18" customHeight="1">
      <c r="A1" s="715" t="s">
        <v>928</v>
      </c>
      <c r="B1" s="715"/>
      <c r="C1" s="715"/>
      <c r="D1" s="715"/>
      <c r="E1" s="715"/>
      <c r="F1" s="715"/>
      <c r="G1" s="715"/>
      <c r="H1" s="715"/>
      <c r="I1" s="715"/>
      <c r="J1" s="715"/>
      <c r="K1" s="715"/>
      <c r="L1" s="715"/>
      <c r="M1" s="715"/>
      <c r="N1" s="715"/>
      <c r="O1" s="715"/>
      <c r="P1" s="715"/>
    </row>
    <row r="2" spans="1:16" s="132" customFormat="1" ht="18" customHeight="1">
      <c r="A2" s="718" t="s">
        <v>788</v>
      </c>
      <c r="B2" s="718"/>
      <c r="C2" s="718"/>
      <c r="D2" s="718"/>
      <c r="E2" s="718"/>
      <c r="F2" s="718"/>
      <c r="G2" s="718"/>
      <c r="H2" s="718"/>
      <c r="I2" s="718"/>
      <c r="J2" s="718"/>
      <c r="K2" s="718"/>
      <c r="L2" s="718"/>
      <c r="M2" s="718"/>
      <c r="N2" s="718"/>
      <c r="O2" s="718"/>
      <c r="P2" s="718"/>
    </row>
    <row r="3" spans="1:16" ht="18" customHeight="1">
      <c r="A3" s="929" t="s">
        <v>624</v>
      </c>
      <c r="B3" s="929"/>
      <c r="C3" s="929"/>
      <c r="D3" s="929"/>
      <c r="E3" s="929"/>
      <c r="F3" s="929"/>
      <c r="G3" s="929"/>
      <c r="H3" s="929"/>
      <c r="I3" s="929"/>
      <c r="J3" s="929"/>
      <c r="K3" s="929"/>
      <c r="L3" s="929"/>
      <c r="M3" s="929"/>
      <c r="N3" s="929"/>
      <c r="O3" s="929"/>
      <c r="P3" s="929"/>
    </row>
    <row r="4" spans="1:16" ht="18" customHeight="1">
      <c r="A4" s="929" t="s">
        <v>682</v>
      </c>
      <c r="B4" s="929"/>
      <c r="C4" s="929"/>
      <c r="D4" s="929"/>
      <c r="E4" s="929"/>
      <c r="F4" s="929"/>
      <c r="G4" s="929"/>
      <c r="H4" s="929"/>
      <c r="I4" s="929"/>
      <c r="J4" s="929"/>
      <c r="K4" s="929"/>
      <c r="L4" s="929"/>
      <c r="M4" s="929"/>
      <c r="N4" s="929"/>
      <c r="O4" s="929"/>
      <c r="P4" s="929"/>
    </row>
    <row r="5" spans="1:16" ht="15" customHeight="1">
      <c r="A5" s="929" t="s">
        <v>785</v>
      </c>
      <c r="B5" s="929"/>
      <c r="C5" s="929"/>
      <c r="D5" s="929"/>
      <c r="E5" s="929"/>
      <c r="F5" s="929"/>
      <c r="G5" s="929"/>
      <c r="H5" s="929"/>
      <c r="I5" s="929"/>
      <c r="J5" s="929"/>
      <c r="K5" s="929"/>
      <c r="L5" s="929"/>
      <c r="M5" s="929"/>
      <c r="N5" s="929"/>
      <c r="O5" s="929"/>
      <c r="P5" s="929"/>
    </row>
    <row r="6" spans="1:16" ht="12.75" customHeight="1">
      <c r="A6" s="17" t="s">
        <v>1043</v>
      </c>
      <c r="B6" s="17"/>
      <c r="C6" s="17"/>
      <c r="D6" s="17"/>
      <c r="E6" s="17"/>
      <c r="F6" s="17"/>
      <c r="G6" s="17"/>
      <c r="H6" s="17"/>
      <c r="I6" s="17"/>
      <c r="J6" s="184"/>
      <c r="K6" s="184"/>
      <c r="L6" s="184"/>
      <c r="M6" s="184"/>
      <c r="N6" s="184"/>
      <c r="O6" s="184"/>
      <c r="P6" s="185" t="s">
        <v>1044</v>
      </c>
    </row>
    <row r="7" spans="1:16" s="415" customFormat="1" ht="16.5" customHeight="1" thickBot="1">
      <c r="A7" s="947" t="s">
        <v>906</v>
      </c>
      <c r="B7" s="904" t="s">
        <v>621</v>
      </c>
      <c r="C7" s="904"/>
      <c r="D7" s="904" t="s">
        <v>517</v>
      </c>
      <c r="E7" s="904"/>
      <c r="F7" s="904" t="s">
        <v>515</v>
      </c>
      <c r="G7" s="904"/>
      <c r="H7" s="904" t="s">
        <v>620</v>
      </c>
      <c r="I7" s="904"/>
      <c r="J7" s="904" t="s">
        <v>511</v>
      </c>
      <c r="K7" s="904"/>
      <c r="L7" s="904" t="s">
        <v>509</v>
      </c>
      <c r="M7" s="904"/>
      <c r="N7" s="904" t="s">
        <v>9</v>
      </c>
      <c r="O7" s="904"/>
      <c r="P7" s="950" t="s">
        <v>639</v>
      </c>
    </row>
    <row r="8" spans="1:16" s="415" customFormat="1" ht="16.5" customHeight="1" thickBot="1">
      <c r="A8" s="948"/>
      <c r="B8" s="903" t="s">
        <v>518</v>
      </c>
      <c r="C8" s="903"/>
      <c r="D8" s="903" t="s">
        <v>516</v>
      </c>
      <c r="E8" s="903"/>
      <c r="F8" s="903" t="s">
        <v>514</v>
      </c>
      <c r="G8" s="903"/>
      <c r="H8" s="903" t="s">
        <v>512</v>
      </c>
      <c r="I8" s="903"/>
      <c r="J8" s="903" t="s">
        <v>510</v>
      </c>
      <c r="K8" s="903"/>
      <c r="L8" s="903" t="s">
        <v>579</v>
      </c>
      <c r="M8" s="903"/>
      <c r="N8" s="903" t="s">
        <v>10</v>
      </c>
      <c r="O8" s="903"/>
      <c r="P8" s="951"/>
    </row>
    <row r="9" spans="1:16" s="415" customFormat="1" ht="16.5" customHeight="1" thickBot="1">
      <c r="A9" s="948"/>
      <c r="B9" s="56" t="s">
        <v>503</v>
      </c>
      <c r="C9" s="56" t="s">
        <v>502</v>
      </c>
      <c r="D9" s="56" t="s">
        <v>503</v>
      </c>
      <c r="E9" s="56" t="s">
        <v>502</v>
      </c>
      <c r="F9" s="56" t="s">
        <v>503</v>
      </c>
      <c r="G9" s="56" t="s">
        <v>502</v>
      </c>
      <c r="H9" s="56" t="s">
        <v>503</v>
      </c>
      <c r="I9" s="56" t="s">
        <v>502</v>
      </c>
      <c r="J9" s="56" t="s">
        <v>503</v>
      </c>
      <c r="K9" s="56" t="s">
        <v>502</v>
      </c>
      <c r="L9" s="56" t="s">
        <v>503</v>
      </c>
      <c r="M9" s="56" t="s">
        <v>502</v>
      </c>
      <c r="N9" s="56" t="s">
        <v>503</v>
      </c>
      <c r="O9" s="56" t="s">
        <v>502</v>
      </c>
      <c r="P9" s="951"/>
    </row>
    <row r="10" spans="1:16" s="415" customFormat="1" ht="16.5" customHeight="1" thickBot="1">
      <c r="A10" s="949"/>
      <c r="B10" s="411" t="s">
        <v>13</v>
      </c>
      <c r="C10" s="411" t="s">
        <v>14</v>
      </c>
      <c r="D10" s="411" t="s">
        <v>13</v>
      </c>
      <c r="E10" s="411" t="s">
        <v>14</v>
      </c>
      <c r="F10" s="411" t="s">
        <v>13</v>
      </c>
      <c r="G10" s="411" t="s">
        <v>14</v>
      </c>
      <c r="H10" s="411" t="s">
        <v>13</v>
      </c>
      <c r="I10" s="411" t="s">
        <v>14</v>
      </c>
      <c r="J10" s="411" t="s">
        <v>13</v>
      </c>
      <c r="K10" s="411" t="s">
        <v>14</v>
      </c>
      <c r="L10" s="411" t="s">
        <v>13</v>
      </c>
      <c r="M10" s="411" t="s">
        <v>14</v>
      </c>
      <c r="N10" s="411" t="s">
        <v>13</v>
      </c>
      <c r="O10" s="411" t="s">
        <v>14</v>
      </c>
      <c r="P10" s="952"/>
    </row>
    <row r="11" spans="1:16" ht="15.75" customHeight="1" thickBot="1">
      <c r="A11" s="334" t="s">
        <v>612</v>
      </c>
      <c r="B11" s="564">
        <v>0</v>
      </c>
      <c r="C11" s="564">
        <v>1</v>
      </c>
      <c r="D11" s="564">
        <v>1</v>
      </c>
      <c r="E11" s="564">
        <v>1</v>
      </c>
      <c r="F11" s="564">
        <v>1</v>
      </c>
      <c r="G11" s="564">
        <v>0</v>
      </c>
      <c r="H11" s="564">
        <v>0</v>
      </c>
      <c r="I11" s="564">
        <v>0</v>
      </c>
      <c r="J11" s="564">
        <v>0</v>
      </c>
      <c r="K11" s="564">
        <v>0</v>
      </c>
      <c r="L11" s="564">
        <v>0</v>
      </c>
      <c r="M11" s="564">
        <v>0</v>
      </c>
      <c r="N11" s="565">
        <f>SUM(B11+D11+F11+H11+J11+L11)</f>
        <v>2</v>
      </c>
      <c r="O11" s="565">
        <f>SUM(C11+E11+G11+I11+K11+M11)</f>
        <v>2</v>
      </c>
      <c r="P11" s="561" t="s">
        <v>611</v>
      </c>
    </row>
    <row r="12" spans="1:16" ht="22.5" customHeight="1" thickTop="1" thickBot="1">
      <c r="A12" s="336" t="s">
        <v>610</v>
      </c>
      <c r="B12" s="567">
        <v>1</v>
      </c>
      <c r="C12" s="567">
        <v>0</v>
      </c>
      <c r="D12" s="567">
        <v>1</v>
      </c>
      <c r="E12" s="567">
        <v>1</v>
      </c>
      <c r="F12" s="567">
        <v>9</v>
      </c>
      <c r="G12" s="567">
        <v>4</v>
      </c>
      <c r="H12" s="567">
        <v>0</v>
      </c>
      <c r="I12" s="567">
        <v>0</v>
      </c>
      <c r="J12" s="567">
        <v>0</v>
      </c>
      <c r="K12" s="567">
        <v>0</v>
      </c>
      <c r="L12" s="567">
        <v>0</v>
      </c>
      <c r="M12" s="567">
        <v>0</v>
      </c>
      <c r="N12" s="568">
        <f t="shared" ref="N12:O26" si="0">SUM(B12+D12+F12+H12+J12+L12)</f>
        <v>11</v>
      </c>
      <c r="O12" s="568">
        <f t="shared" si="0"/>
        <v>5</v>
      </c>
      <c r="P12" s="248" t="s">
        <v>609</v>
      </c>
    </row>
    <row r="13" spans="1:16" ht="18" customHeight="1" thickTop="1" thickBot="1">
      <c r="A13" s="334" t="s">
        <v>608</v>
      </c>
      <c r="B13" s="564">
        <v>0</v>
      </c>
      <c r="C13" s="564">
        <v>0</v>
      </c>
      <c r="D13" s="564">
        <v>0</v>
      </c>
      <c r="E13" s="564">
        <v>0</v>
      </c>
      <c r="F13" s="564">
        <v>0</v>
      </c>
      <c r="G13" s="564">
        <v>0</v>
      </c>
      <c r="H13" s="564">
        <v>0</v>
      </c>
      <c r="I13" s="564">
        <v>0</v>
      </c>
      <c r="J13" s="564">
        <v>0</v>
      </c>
      <c r="K13" s="564">
        <v>0</v>
      </c>
      <c r="L13" s="564">
        <v>1</v>
      </c>
      <c r="M13" s="564">
        <v>0</v>
      </c>
      <c r="N13" s="565">
        <f t="shared" si="0"/>
        <v>1</v>
      </c>
      <c r="O13" s="565">
        <f t="shared" si="0"/>
        <v>0</v>
      </c>
      <c r="P13" s="561" t="s">
        <v>607</v>
      </c>
    </row>
    <row r="14" spans="1:16" ht="22.5" customHeight="1" thickTop="1" thickBot="1">
      <c r="A14" s="336" t="s">
        <v>606</v>
      </c>
      <c r="B14" s="567">
        <v>0</v>
      </c>
      <c r="C14" s="567">
        <v>0</v>
      </c>
      <c r="D14" s="567">
        <v>0</v>
      </c>
      <c r="E14" s="567">
        <v>0</v>
      </c>
      <c r="F14" s="567">
        <v>0</v>
      </c>
      <c r="G14" s="567">
        <v>2</v>
      </c>
      <c r="H14" s="567">
        <v>0</v>
      </c>
      <c r="I14" s="567">
        <v>0</v>
      </c>
      <c r="J14" s="567">
        <v>0</v>
      </c>
      <c r="K14" s="567">
        <v>0</v>
      </c>
      <c r="L14" s="567">
        <v>0</v>
      </c>
      <c r="M14" s="567">
        <v>0</v>
      </c>
      <c r="N14" s="568">
        <f t="shared" si="0"/>
        <v>0</v>
      </c>
      <c r="O14" s="568">
        <f t="shared" si="0"/>
        <v>2</v>
      </c>
      <c r="P14" s="248" t="s">
        <v>605</v>
      </c>
    </row>
    <row r="15" spans="1:16" ht="25.5" thickTop="1" thickBot="1">
      <c r="A15" s="334" t="s">
        <v>604</v>
      </c>
      <c r="B15" s="564">
        <v>0</v>
      </c>
      <c r="C15" s="564">
        <v>1</v>
      </c>
      <c r="D15" s="564">
        <v>0</v>
      </c>
      <c r="E15" s="564">
        <v>0</v>
      </c>
      <c r="F15" s="564">
        <v>3</v>
      </c>
      <c r="G15" s="564">
        <v>0</v>
      </c>
      <c r="H15" s="564">
        <v>0</v>
      </c>
      <c r="I15" s="564">
        <v>0</v>
      </c>
      <c r="J15" s="564">
        <v>0</v>
      </c>
      <c r="K15" s="564">
        <v>0</v>
      </c>
      <c r="L15" s="564">
        <v>0</v>
      </c>
      <c r="M15" s="564">
        <v>0</v>
      </c>
      <c r="N15" s="565">
        <f t="shared" si="0"/>
        <v>3</v>
      </c>
      <c r="O15" s="565">
        <f t="shared" si="0"/>
        <v>1</v>
      </c>
      <c r="P15" s="561" t="s">
        <v>603</v>
      </c>
    </row>
    <row r="16" spans="1:16" ht="22.5" customHeight="1" thickTop="1" thickBot="1">
      <c r="A16" s="336" t="s">
        <v>602</v>
      </c>
      <c r="B16" s="567">
        <v>0</v>
      </c>
      <c r="C16" s="567">
        <v>1</v>
      </c>
      <c r="D16" s="567">
        <v>0</v>
      </c>
      <c r="E16" s="567">
        <v>0</v>
      </c>
      <c r="F16" s="567">
        <v>0</v>
      </c>
      <c r="G16" s="567">
        <v>0</v>
      </c>
      <c r="H16" s="567">
        <v>0</v>
      </c>
      <c r="I16" s="567">
        <v>0</v>
      </c>
      <c r="J16" s="567">
        <v>0</v>
      </c>
      <c r="K16" s="567">
        <v>0</v>
      </c>
      <c r="L16" s="567">
        <v>0</v>
      </c>
      <c r="M16" s="567">
        <v>0</v>
      </c>
      <c r="N16" s="568">
        <f t="shared" si="0"/>
        <v>0</v>
      </c>
      <c r="O16" s="568">
        <f t="shared" si="0"/>
        <v>1</v>
      </c>
      <c r="P16" s="248" t="s">
        <v>132</v>
      </c>
    </row>
    <row r="17" spans="1:16" ht="15.75" customHeight="1" thickTop="1" thickBot="1">
      <c r="A17" s="334" t="s">
        <v>601</v>
      </c>
      <c r="B17" s="564">
        <v>0</v>
      </c>
      <c r="C17" s="564">
        <v>0</v>
      </c>
      <c r="D17" s="564">
        <v>0</v>
      </c>
      <c r="E17" s="564">
        <v>0</v>
      </c>
      <c r="F17" s="564">
        <v>1</v>
      </c>
      <c r="G17" s="564">
        <v>0</v>
      </c>
      <c r="H17" s="564">
        <v>0</v>
      </c>
      <c r="I17" s="564">
        <v>0</v>
      </c>
      <c r="J17" s="564">
        <v>0</v>
      </c>
      <c r="K17" s="564">
        <v>0</v>
      </c>
      <c r="L17" s="564">
        <v>0</v>
      </c>
      <c r="M17" s="564">
        <v>0</v>
      </c>
      <c r="N17" s="565">
        <f t="shared" si="0"/>
        <v>1</v>
      </c>
      <c r="O17" s="565">
        <f t="shared" si="0"/>
        <v>0</v>
      </c>
      <c r="P17" s="561" t="s">
        <v>600</v>
      </c>
    </row>
    <row r="18" spans="1:16" ht="22.5" customHeight="1" thickTop="1" thickBot="1">
      <c r="A18" s="336" t="s">
        <v>599</v>
      </c>
      <c r="B18" s="567">
        <v>0</v>
      </c>
      <c r="C18" s="567">
        <v>0</v>
      </c>
      <c r="D18" s="567">
        <v>3</v>
      </c>
      <c r="E18" s="567">
        <v>0</v>
      </c>
      <c r="F18" s="567">
        <v>10</v>
      </c>
      <c r="G18" s="567">
        <v>3</v>
      </c>
      <c r="H18" s="567">
        <v>0</v>
      </c>
      <c r="I18" s="567">
        <v>0</v>
      </c>
      <c r="J18" s="567">
        <v>0</v>
      </c>
      <c r="K18" s="567">
        <v>0</v>
      </c>
      <c r="L18" s="567">
        <v>0</v>
      </c>
      <c r="M18" s="567">
        <v>0</v>
      </c>
      <c r="N18" s="568">
        <f t="shared" si="0"/>
        <v>13</v>
      </c>
      <c r="O18" s="568">
        <f t="shared" si="0"/>
        <v>3</v>
      </c>
      <c r="P18" s="248" t="s">
        <v>598</v>
      </c>
    </row>
    <row r="19" spans="1:16" ht="25.5" thickTop="1" thickBot="1">
      <c r="A19" s="334" t="s">
        <v>597</v>
      </c>
      <c r="B19" s="564">
        <v>1</v>
      </c>
      <c r="C19" s="564">
        <v>0</v>
      </c>
      <c r="D19" s="564">
        <v>0</v>
      </c>
      <c r="E19" s="564">
        <v>0</v>
      </c>
      <c r="F19" s="564">
        <v>0</v>
      </c>
      <c r="G19" s="564">
        <v>0</v>
      </c>
      <c r="H19" s="564">
        <v>0</v>
      </c>
      <c r="I19" s="564">
        <v>0</v>
      </c>
      <c r="J19" s="564">
        <v>0</v>
      </c>
      <c r="K19" s="564">
        <v>0</v>
      </c>
      <c r="L19" s="564">
        <v>0</v>
      </c>
      <c r="M19" s="564">
        <v>0</v>
      </c>
      <c r="N19" s="565">
        <f t="shared" si="0"/>
        <v>1</v>
      </c>
      <c r="O19" s="565">
        <f t="shared" si="0"/>
        <v>0</v>
      </c>
      <c r="P19" s="561" t="s">
        <v>596</v>
      </c>
    </row>
    <row r="20" spans="1:16" ht="24" thickTop="1" thickBot="1">
      <c r="A20" s="336" t="s">
        <v>595</v>
      </c>
      <c r="B20" s="567">
        <v>0</v>
      </c>
      <c r="C20" s="567">
        <v>1</v>
      </c>
      <c r="D20" s="567">
        <v>0</v>
      </c>
      <c r="E20" s="567">
        <v>0</v>
      </c>
      <c r="F20" s="567">
        <v>4</v>
      </c>
      <c r="G20" s="567">
        <v>5</v>
      </c>
      <c r="H20" s="567">
        <v>0</v>
      </c>
      <c r="I20" s="567">
        <v>0</v>
      </c>
      <c r="J20" s="567">
        <v>0</v>
      </c>
      <c r="K20" s="567">
        <v>0</v>
      </c>
      <c r="L20" s="567">
        <v>1</v>
      </c>
      <c r="M20" s="567">
        <v>0</v>
      </c>
      <c r="N20" s="568">
        <f t="shared" si="0"/>
        <v>5</v>
      </c>
      <c r="O20" s="568">
        <f t="shared" si="0"/>
        <v>6</v>
      </c>
      <c r="P20" s="248" t="s">
        <v>594</v>
      </c>
    </row>
    <row r="21" spans="1:16" ht="15.75" customHeight="1" thickTop="1" thickBot="1">
      <c r="A21" s="334" t="s">
        <v>593</v>
      </c>
      <c r="B21" s="564">
        <v>0</v>
      </c>
      <c r="C21" s="564">
        <v>0</v>
      </c>
      <c r="D21" s="564">
        <v>2</v>
      </c>
      <c r="E21" s="564">
        <v>0</v>
      </c>
      <c r="F21" s="564">
        <v>6</v>
      </c>
      <c r="G21" s="564">
        <v>3</v>
      </c>
      <c r="H21" s="564">
        <v>0</v>
      </c>
      <c r="I21" s="564">
        <v>0</v>
      </c>
      <c r="J21" s="564">
        <v>0</v>
      </c>
      <c r="K21" s="564">
        <v>0</v>
      </c>
      <c r="L21" s="564">
        <v>0</v>
      </c>
      <c r="M21" s="564">
        <v>0</v>
      </c>
      <c r="N21" s="565">
        <f t="shared" si="0"/>
        <v>8</v>
      </c>
      <c r="O21" s="565">
        <f t="shared" si="0"/>
        <v>3</v>
      </c>
      <c r="P21" s="561" t="s">
        <v>592</v>
      </c>
    </row>
    <row r="22" spans="1:16" ht="22.5" customHeight="1" thickTop="1" thickBot="1">
      <c r="A22" s="336" t="s">
        <v>821</v>
      </c>
      <c r="B22" s="567">
        <v>0</v>
      </c>
      <c r="C22" s="567">
        <v>0</v>
      </c>
      <c r="D22" s="567">
        <v>0</v>
      </c>
      <c r="E22" s="567">
        <v>0</v>
      </c>
      <c r="F22" s="567">
        <v>0</v>
      </c>
      <c r="G22" s="567">
        <v>1</v>
      </c>
      <c r="H22" s="567">
        <v>0</v>
      </c>
      <c r="I22" s="567">
        <v>0</v>
      </c>
      <c r="J22" s="567">
        <v>0</v>
      </c>
      <c r="K22" s="567">
        <v>0</v>
      </c>
      <c r="L22" s="567">
        <v>0</v>
      </c>
      <c r="M22" s="567">
        <v>0</v>
      </c>
      <c r="N22" s="568">
        <f t="shared" si="0"/>
        <v>0</v>
      </c>
      <c r="O22" s="568">
        <f t="shared" si="0"/>
        <v>1</v>
      </c>
      <c r="P22" s="248" t="s">
        <v>822</v>
      </c>
    </row>
    <row r="23" spans="1:16" ht="15.75" customHeight="1" thickTop="1" thickBot="1">
      <c r="A23" s="334" t="s">
        <v>591</v>
      </c>
      <c r="B23" s="564">
        <v>0</v>
      </c>
      <c r="C23" s="564">
        <v>0</v>
      </c>
      <c r="D23" s="564">
        <v>0</v>
      </c>
      <c r="E23" s="564">
        <v>0</v>
      </c>
      <c r="F23" s="564">
        <v>0</v>
      </c>
      <c r="G23" s="564">
        <v>1</v>
      </c>
      <c r="H23" s="564">
        <v>0</v>
      </c>
      <c r="I23" s="564">
        <v>0</v>
      </c>
      <c r="J23" s="564">
        <v>0</v>
      </c>
      <c r="K23" s="564">
        <v>0</v>
      </c>
      <c r="L23" s="564">
        <v>0</v>
      </c>
      <c r="M23" s="564">
        <v>0</v>
      </c>
      <c r="N23" s="565">
        <f t="shared" si="0"/>
        <v>0</v>
      </c>
      <c r="O23" s="565">
        <f t="shared" si="0"/>
        <v>1</v>
      </c>
      <c r="P23" s="561" t="s">
        <v>590</v>
      </c>
    </row>
    <row r="24" spans="1:16" ht="22.5" customHeight="1" thickTop="1" thickBot="1">
      <c r="A24" s="336" t="s">
        <v>867</v>
      </c>
      <c r="B24" s="567">
        <v>0</v>
      </c>
      <c r="C24" s="567">
        <v>1</v>
      </c>
      <c r="D24" s="567">
        <v>0</v>
      </c>
      <c r="E24" s="567">
        <v>0</v>
      </c>
      <c r="F24" s="567">
        <v>0</v>
      </c>
      <c r="G24" s="567">
        <v>0</v>
      </c>
      <c r="H24" s="567">
        <v>0</v>
      </c>
      <c r="I24" s="567">
        <v>0</v>
      </c>
      <c r="J24" s="567">
        <v>0</v>
      </c>
      <c r="K24" s="567">
        <v>0</v>
      </c>
      <c r="L24" s="567">
        <v>0</v>
      </c>
      <c r="M24" s="567">
        <v>0</v>
      </c>
      <c r="N24" s="568">
        <f t="shared" si="0"/>
        <v>0</v>
      </c>
      <c r="O24" s="568">
        <f t="shared" si="0"/>
        <v>1</v>
      </c>
      <c r="P24" s="248" t="s">
        <v>588</v>
      </c>
    </row>
    <row r="25" spans="1:16" ht="15.75" customHeight="1" thickTop="1" thickBot="1">
      <c r="A25" s="334" t="s">
        <v>585</v>
      </c>
      <c r="B25" s="564">
        <v>0</v>
      </c>
      <c r="C25" s="564">
        <v>0</v>
      </c>
      <c r="D25" s="564">
        <v>0</v>
      </c>
      <c r="E25" s="564">
        <v>0</v>
      </c>
      <c r="F25" s="564">
        <v>1</v>
      </c>
      <c r="G25" s="564">
        <v>0</v>
      </c>
      <c r="H25" s="564">
        <v>0</v>
      </c>
      <c r="I25" s="564">
        <v>0</v>
      </c>
      <c r="J25" s="564">
        <v>0</v>
      </c>
      <c r="K25" s="564">
        <v>0</v>
      </c>
      <c r="L25" s="564">
        <v>1</v>
      </c>
      <c r="M25" s="564">
        <v>0</v>
      </c>
      <c r="N25" s="565">
        <f t="shared" si="0"/>
        <v>2</v>
      </c>
      <c r="O25" s="565">
        <f t="shared" si="0"/>
        <v>0</v>
      </c>
      <c r="P25" s="561" t="s">
        <v>584</v>
      </c>
    </row>
    <row r="26" spans="1:16" ht="22.5" customHeight="1" thickTop="1">
      <c r="A26" s="338" t="s">
        <v>583</v>
      </c>
      <c r="B26" s="569">
        <v>1</v>
      </c>
      <c r="C26" s="569">
        <v>0</v>
      </c>
      <c r="D26" s="569">
        <v>0</v>
      </c>
      <c r="E26" s="569">
        <v>2</v>
      </c>
      <c r="F26" s="569">
        <v>0</v>
      </c>
      <c r="G26" s="569">
        <v>2</v>
      </c>
      <c r="H26" s="569">
        <v>0</v>
      </c>
      <c r="I26" s="569">
        <v>0</v>
      </c>
      <c r="J26" s="569">
        <v>0</v>
      </c>
      <c r="K26" s="569">
        <v>0</v>
      </c>
      <c r="L26" s="569">
        <v>0</v>
      </c>
      <c r="M26" s="569">
        <v>0</v>
      </c>
      <c r="N26" s="570">
        <f t="shared" si="0"/>
        <v>1</v>
      </c>
      <c r="O26" s="570">
        <f t="shared" si="0"/>
        <v>4</v>
      </c>
      <c r="P26" s="332" t="s">
        <v>582</v>
      </c>
    </row>
    <row r="27" spans="1:16" s="59" customFormat="1" ht="24" customHeight="1">
      <c r="A27" s="562" t="s">
        <v>20</v>
      </c>
      <c r="B27" s="566">
        <f>SUM(B11:B26)</f>
        <v>3</v>
      </c>
      <c r="C27" s="566">
        <f t="shared" ref="C27:O27" si="1">SUM(C11:C26)</f>
        <v>5</v>
      </c>
      <c r="D27" s="566">
        <f t="shared" si="1"/>
        <v>7</v>
      </c>
      <c r="E27" s="566">
        <f t="shared" si="1"/>
        <v>4</v>
      </c>
      <c r="F27" s="566">
        <f t="shared" si="1"/>
        <v>35</v>
      </c>
      <c r="G27" s="566">
        <f t="shared" si="1"/>
        <v>21</v>
      </c>
      <c r="H27" s="566">
        <f t="shared" si="1"/>
        <v>0</v>
      </c>
      <c r="I27" s="566">
        <f t="shared" si="1"/>
        <v>0</v>
      </c>
      <c r="J27" s="566">
        <f t="shared" si="1"/>
        <v>0</v>
      </c>
      <c r="K27" s="566">
        <f t="shared" si="1"/>
        <v>0</v>
      </c>
      <c r="L27" s="566">
        <f t="shared" si="1"/>
        <v>3</v>
      </c>
      <c r="M27" s="566">
        <f t="shared" si="1"/>
        <v>0</v>
      </c>
      <c r="N27" s="566">
        <f t="shared" si="1"/>
        <v>48</v>
      </c>
      <c r="O27" s="566">
        <f t="shared" si="1"/>
        <v>30</v>
      </c>
      <c r="P27" s="563" t="s">
        <v>176</v>
      </c>
    </row>
  </sheetData>
  <mergeCells count="21">
    <mergeCell ref="L8:M8"/>
    <mergeCell ref="B8:C8"/>
    <mergeCell ref="F8:G8"/>
    <mergeCell ref="J8:K8"/>
    <mergeCell ref="D8:E8"/>
    <mergeCell ref="N7:O7"/>
    <mergeCell ref="A1:P1"/>
    <mergeCell ref="A2:P2"/>
    <mergeCell ref="A7:A10"/>
    <mergeCell ref="J7:K7"/>
    <mergeCell ref="L7:M7"/>
    <mergeCell ref="H8:I8"/>
    <mergeCell ref="F7:G7"/>
    <mergeCell ref="D7:E7"/>
    <mergeCell ref="B7:C7"/>
    <mergeCell ref="N8:O8"/>
    <mergeCell ref="A3:P3"/>
    <mergeCell ref="A4:P4"/>
    <mergeCell ref="P7:P10"/>
    <mergeCell ref="H7:I7"/>
    <mergeCell ref="A5:P5"/>
  </mergeCells>
  <printOptions horizontalCentered="1" verticalCentered="1"/>
  <pageMargins left="0" right="0" top="0" bottom="0" header="0" footer="0"/>
  <pageSetup paperSize="9" scale="9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sheetPr>
    <tabColor theme="3" tint="0.39997558519241921"/>
  </sheetPr>
  <dimension ref="A1:IP29"/>
  <sheetViews>
    <sheetView showGridLines="0" rightToLeft="1" view="pageBreakPreview" topLeftCell="A7" zoomScaleNormal="100" zoomScaleSheetLayoutView="100" workbookViewId="0">
      <selection activeCell="F26" sqref="F26"/>
    </sheetView>
  </sheetViews>
  <sheetFormatPr defaultRowHeight="13.5"/>
  <cols>
    <col min="1" max="1" width="15.7109375" style="124" customWidth="1"/>
    <col min="2" max="2" width="8.7109375" style="120" customWidth="1"/>
    <col min="3" max="6" width="13.140625" style="153" customWidth="1"/>
    <col min="7" max="7" width="8.7109375" style="120" customWidth="1"/>
    <col min="8" max="8" width="15.7109375" style="120" customWidth="1"/>
    <col min="9" max="16384" width="9.140625" style="120"/>
  </cols>
  <sheetData>
    <row r="1" spans="1:250" ht="35.25" customHeight="1"/>
    <row r="2" spans="1:250" s="148" customFormat="1" ht="20.100000000000001" customHeight="1">
      <c r="A2" s="715" t="s">
        <v>366</v>
      </c>
      <c r="B2" s="715"/>
      <c r="C2" s="715"/>
      <c r="D2" s="715"/>
      <c r="E2" s="715"/>
      <c r="F2" s="715"/>
      <c r="G2" s="715"/>
      <c r="H2" s="715"/>
    </row>
    <row r="3" spans="1:250" s="643" customFormat="1" ht="20.100000000000001" customHeight="1">
      <c r="A3" s="718" t="s">
        <v>788</v>
      </c>
      <c r="B3" s="718"/>
      <c r="C3" s="718"/>
      <c r="D3" s="718"/>
      <c r="E3" s="718"/>
      <c r="F3" s="718"/>
      <c r="G3" s="718"/>
      <c r="H3" s="718"/>
      <c r="I3" s="727"/>
      <c r="J3" s="727"/>
      <c r="K3" s="727"/>
      <c r="L3" s="727"/>
      <c r="M3" s="727"/>
      <c r="N3" s="727"/>
      <c r="O3" s="727"/>
      <c r="P3" s="727"/>
      <c r="Q3" s="727"/>
      <c r="R3" s="727"/>
      <c r="S3" s="727"/>
      <c r="T3" s="727"/>
      <c r="U3" s="727"/>
      <c r="V3" s="727"/>
      <c r="W3" s="727"/>
      <c r="X3" s="727"/>
      <c r="Y3" s="727"/>
      <c r="Z3" s="727"/>
      <c r="AA3" s="727"/>
      <c r="AB3" s="727"/>
      <c r="AC3" s="727"/>
      <c r="AD3" s="727"/>
      <c r="AE3" s="727"/>
      <c r="AF3" s="727"/>
      <c r="AG3" s="727"/>
      <c r="AH3" s="727"/>
      <c r="AI3" s="727"/>
      <c r="AJ3" s="727"/>
      <c r="AK3" s="727"/>
      <c r="AL3" s="727"/>
      <c r="AM3" s="727"/>
      <c r="AN3" s="727"/>
      <c r="AO3" s="727"/>
      <c r="AP3" s="727"/>
      <c r="AQ3" s="727"/>
      <c r="AR3" s="727"/>
      <c r="AS3" s="727"/>
      <c r="AT3" s="727"/>
      <c r="AU3" s="727"/>
      <c r="AV3" s="727"/>
      <c r="AW3" s="727"/>
      <c r="AX3" s="727"/>
      <c r="AY3" s="727"/>
      <c r="AZ3" s="727"/>
      <c r="BA3" s="727"/>
      <c r="BB3" s="727"/>
      <c r="BC3" s="727"/>
      <c r="BD3" s="727"/>
      <c r="BE3" s="727"/>
      <c r="BF3" s="727"/>
      <c r="BG3" s="727"/>
      <c r="BH3" s="727"/>
      <c r="BI3" s="727"/>
      <c r="BJ3" s="727"/>
      <c r="BK3" s="727"/>
      <c r="BL3" s="727"/>
      <c r="BM3" s="727"/>
      <c r="BN3" s="727"/>
      <c r="BO3" s="727"/>
      <c r="BP3" s="727"/>
      <c r="BQ3" s="727"/>
      <c r="BR3" s="727"/>
      <c r="BS3" s="727"/>
      <c r="BT3" s="727"/>
      <c r="BU3" s="727"/>
      <c r="BV3" s="727"/>
      <c r="BW3" s="727"/>
      <c r="BX3" s="727"/>
      <c r="BY3" s="727"/>
      <c r="BZ3" s="727"/>
      <c r="CA3" s="727"/>
      <c r="CB3" s="727"/>
      <c r="CC3" s="727"/>
      <c r="CD3" s="727"/>
      <c r="CE3" s="727"/>
      <c r="CF3" s="727"/>
      <c r="CG3" s="727"/>
      <c r="CH3" s="727"/>
      <c r="CI3" s="727"/>
      <c r="CJ3" s="727"/>
      <c r="CK3" s="727"/>
      <c r="CL3" s="727"/>
      <c r="CM3" s="727"/>
      <c r="CN3" s="727"/>
      <c r="CO3" s="727"/>
      <c r="CP3" s="727"/>
      <c r="CQ3" s="727"/>
      <c r="CR3" s="727"/>
      <c r="CS3" s="727"/>
      <c r="CT3" s="727"/>
      <c r="CU3" s="727"/>
      <c r="CV3" s="727"/>
      <c r="CW3" s="727"/>
      <c r="CX3" s="727"/>
      <c r="CY3" s="727"/>
      <c r="CZ3" s="727"/>
      <c r="DA3" s="727"/>
      <c r="DB3" s="727"/>
      <c r="DC3" s="727"/>
      <c r="DD3" s="727"/>
      <c r="DE3" s="727"/>
      <c r="DF3" s="727"/>
      <c r="DG3" s="727"/>
      <c r="DH3" s="727"/>
      <c r="DI3" s="727"/>
      <c r="DJ3" s="727"/>
      <c r="DK3" s="727"/>
      <c r="DL3" s="727"/>
      <c r="DM3" s="727"/>
      <c r="DN3" s="727"/>
      <c r="DO3" s="727"/>
      <c r="DP3" s="727"/>
      <c r="DQ3" s="727"/>
      <c r="DR3" s="727"/>
      <c r="DS3" s="727"/>
      <c r="DT3" s="727"/>
      <c r="DU3" s="727"/>
      <c r="DV3" s="727"/>
      <c r="DW3" s="727"/>
      <c r="DX3" s="727"/>
      <c r="DY3" s="727"/>
      <c r="DZ3" s="727"/>
      <c r="EA3" s="727"/>
      <c r="EB3" s="727"/>
      <c r="EC3" s="727"/>
      <c r="ED3" s="727"/>
      <c r="EE3" s="727"/>
      <c r="EF3" s="727"/>
      <c r="EG3" s="727"/>
      <c r="EH3" s="727"/>
      <c r="EI3" s="727"/>
      <c r="EJ3" s="727"/>
      <c r="EK3" s="727"/>
      <c r="EL3" s="727"/>
      <c r="EM3" s="727"/>
      <c r="EN3" s="727"/>
      <c r="EO3" s="727"/>
      <c r="EP3" s="727"/>
      <c r="EQ3" s="727"/>
      <c r="ER3" s="727"/>
      <c r="ES3" s="727"/>
      <c r="ET3" s="727"/>
      <c r="EU3" s="727"/>
      <c r="EV3" s="727"/>
      <c r="EW3" s="727"/>
      <c r="EX3" s="727"/>
      <c r="EY3" s="727"/>
      <c r="EZ3" s="727"/>
      <c r="FA3" s="727"/>
      <c r="FB3" s="727"/>
      <c r="FC3" s="727"/>
      <c r="FD3" s="727"/>
      <c r="FE3" s="727"/>
      <c r="FF3" s="727"/>
      <c r="FG3" s="727"/>
      <c r="FH3" s="727"/>
      <c r="FI3" s="727"/>
      <c r="FJ3" s="727"/>
      <c r="FK3" s="727"/>
      <c r="FL3" s="727"/>
      <c r="FM3" s="727"/>
      <c r="FN3" s="727"/>
      <c r="FO3" s="727"/>
      <c r="FP3" s="727"/>
      <c r="FQ3" s="727"/>
      <c r="FR3" s="727"/>
      <c r="FS3" s="727"/>
      <c r="FT3" s="727"/>
      <c r="FU3" s="727"/>
      <c r="FV3" s="727"/>
      <c r="FW3" s="727"/>
      <c r="FX3" s="727"/>
      <c r="FY3" s="727"/>
      <c r="FZ3" s="727"/>
      <c r="GA3" s="727"/>
      <c r="GB3" s="727"/>
      <c r="GC3" s="727"/>
      <c r="GD3" s="727"/>
      <c r="GE3" s="727"/>
      <c r="GF3" s="727"/>
      <c r="GG3" s="727"/>
      <c r="GH3" s="727"/>
      <c r="GI3" s="727"/>
      <c r="GJ3" s="727"/>
      <c r="GK3" s="727"/>
      <c r="GL3" s="727"/>
      <c r="GM3" s="727"/>
      <c r="GN3" s="727"/>
      <c r="GO3" s="727"/>
      <c r="GP3" s="727"/>
      <c r="GQ3" s="727"/>
      <c r="GR3" s="727"/>
      <c r="GS3" s="727"/>
      <c r="GT3" s="727"/>
      <c r="GU3" s="727"/>
      <c r="GV3" s="727"/>
      <c r="GW3" s="727"/>
      <c r="GX3" s="727"/>
      <c r="GY3" s="727"/>
      <c r="GZ3" s="727"/>
      <c r="HA3" s="727"/>
      <c r="HB3" s="727"/>
      <c r="HC3" s="727"/>
      <c r="HD3" s="727"/>
      <c r="HE3" s="727"/>
      <c r="HF3" s="727"/>
      <c r="HG3" s="727"/>
      <c r="HH3" s="727"/>
      <c r="HI3" s="727"/>
      <c r="HJ3" s="727"/>
      <c r="HK3" s="727"/>
      <c r="HL3" s="727"/>
      <c r="HM3" s="727"/>
      <c r="HN3" s="727"/>
      <c r="HO3" s="727"/>
      <c r="HP3" s="727"/>
      <c r="HQ3" s="727"/>
      <c r="HR3" s="727"/>
      <c r="HS3" s="727"/>
      <c r="HT3" s="727"/>
      <c r="HU3" s="727"/>
      <c r="HV3" s="727"/>
      <c r="HW3" s="727"/>
      <c r="HX3" s="727"/>
      <c r="HY3" s="727"/>
      <c r="HZ3" s="727"/>
      <c r="IA3" s="727"/>
      <c r="IB3" s="727"/>
      <c r="IC3" s="727"/>
      <c r="ID3" s="727"/>
      <c r="IE3" s="727"/>
      <c r="IF3" s="727"/>
      <c r="IG3" s="727"/>
      <c r="IH3" s="727"/>
      <c r="II3" s="727"/>
      <c r="IJ3" s="727"/>
      <c r="IK3" s="727"/>
      <c r="IL3" s="727"/>
      <c r="IM3" s="727"/>
      <c r="IN3" s="727"/>
      <c r="IO3" s="727"/>
      <c r="IP3" s="727"/>
    </row>
    <row r="4" spans="1:250" s="148" customFormat="1" ht="20.100000000000001" customHeight="1">
      <c r="A4" s="734" t="s">
        <v>643</v>
      </c>
      <c r="B4" s="734"/>
      <c r="C4" s="734"/>
      <c r="D4" s="734"/>
      <c r="E4" s="734"/>
      <c r="F4" s="734"/>
      <c r="G4" s="734"/>
      <c r="H4" s="734"/>
    </row>
    <row r="5" spans="1:250" s="148" customFormat="1" ht="17.25" customHeight="1">
      <c r="A5" s="709" t="s">
        <v>785</v>
      </c>
      <c r="B5" s="709"/>
      <c r="C5" s="709"/>
      <c r="D5" s="709"/>
      <c r="E5" s="709"/>
      <c r="F5" s="709"/>
      <c r="G5" s="709"/>
      <c r="H5" s="709"/>
      <c r="I5" s="709"/>
      <c r="J5" s="709"/>
      <c r="K5" s="709"/>
      <c r="L5" s="709"/>
      <c r="M5" s="709"/>
      <c r="N5" s="709"/>
      <c r="O5" s="709"/>
      <c r="P5" s="709"/>
      <c r="Q5" s="709"/>
      <c r="R5" s="709"/>
      <c r="S5" s="709"/>
      <c r="T5" s="709"/>
      <c r="U5" s="709"/>
      <c r="V5" s="709"/>
      <c r="W5" s="709"/>
      <c r="X5" s="709"/>
      <c r="Y5" s="709"/>
      <c r="Z5" s="709"/>
      <c r="AA5" s="709"/>
      <c r="AB5" s="709"/>
      <c r="AC5" s="709"/>
      <c r="AD5" s="709"/>
      <c r="AE5" s="709"/>
      <c r="AF5" s="709"/>
      <c r="AG5" s="709"/>
      <c r="AH5" s="709"/>
      <c r="AI5" s="709"/>
      <c r="AJ5" s="709"/>
      <c r="AK5" s="709"/>
      <c r="AL5" s="709"/>
      <c r="AM5" s="709"/>
      <c r="AN5" s="709"/>
      <c r="AO5" s="709"/>
      <c r="AP5" s="709"/>
      <c r="AQ5" s="709"/>
      <c r="AR5" s="709"/>
      <c r="AS5" s="709"/>
      <c r="AT5" s="709"/>
      <c r="AU5" s="709"/>
      <c r="AV5" s="709"/>
      <c r="AW5" s="709"/>
      <c r="AX5" s="709"/>
      <c r="AY5" s="709"/>
      <c r="AZ5" s="709"/>
      <c r="BA5" s="709"/>
      <c r="BB5" s="709"/>
      <c r="BC5" s="709"/>
      <c r="BD5" s="709"/>
      <c r="BE5" s="709"/>
      <c r="BF5" s="709"/>
      <c r="BG5" s="709"/>
      <c r="BH5" s="709"/>
      <c r="BI5" s="709"/>
      <c r="BJ5" s="709"/>
      <c r="BK5" s="709"/>
      <c r="BL5" s="709"/>
      <c r="BM5" s="709"/>
      <c r="BN5" s="709"/>
      <c r="BO5" s="709"/>
      <c r="BP5" s="709"/>
      <c r="BQ5" s="709"/>
      <c r="BR5" s="709"/>
      <c r="BS5" s="709"/>
      <c r="BT5" s="709"/>
      <c r="BU5" s="709"/>
      <c r="BV5" s="709"/>
      <c r="BW5" s="709"/>
      <c r="BX5" s="709"/>
      <c r="BY5" s="709"/>
      <c r="BZ5" s="709"/>
      <c r="CA5" s="709"/>
      <c r="CB5" s="709"/>
      <c r="CC5" s="709"/>
      <c r="CD5" s="709"/>
      <c r="CE5" s="709"/>
      <c r="CF5" s="709"/>
      <c r="CG5" s="709"/>
      <c r="CH5" s="709"/>
      <c r="CI5" s="709"/>
      <c r="CJ5" s="709"/>
      <c r="CK5" s="709"/>
      <c r="CL5" s="709"/>
      <c r="CM5" s="709"/>
      <c r="CN5" s="709"/>
      <c r="CO5" s="709"/>
      <c r="CP5" s="709"/>
      <c r="CQ5" s="709"/>
      <c r="CR5" s="709"/>
      <c r="CS5" s="709"/>
      <c r="CT5" s="709"/>
      <c r="CU5" s="709"/>
      <c r="CV5" s="709"/>
      <c r="CW5" s="709"/>
      <c r="CX5" s="709"/>
      <c r="CY5" s="709"/>
      <c r="CZ5" s="709"/>
      <c r="DA5" s="709"/>
      <c r="DB5" s="709"/>
      <c r="DC5" s="709"/>
      <c r="DD5" s="709"/>
      <c r="DE5" s="709"/>
      <c r="DF5" s="709"/>
      <c r="DG5" s="709"/>
      <c r="DH5" s="709"/>
      <c r="DI5" s="709"/>
      <c r="DJ5" s="709"/>
      <c r="DK5" s="709"/>
      <c r="DL5" s="709"/>
      <c r="DM5" s="709"/>
      <c r="DN5" s="709"/>
      <c r="DO5" s="709"/>
      <c r="DP5" s="709"/>
      <c r="DQ5" s="709"/>
      <c r="DR5" s="709"/>
      <c r="DS5" s="709"/>
      <c r="DT5" s="709"/>
      <c r="DU5" s="709"/>
      <c r="DV5" s="709"/>
      <c r="DW5" s="709"/>
      <c r="DX5" s="709"/>
      <c r="DY5" s="709"/>
      <c r="DZ5" s="709"/>
      <c r="EA5" s="709"/>
      <c r="EB5" s="709"/>
      <c r="EC5" s="709"/>
      <c r="ED5" s="709"/>
      <c r="EE5" s="709"/>
      <c r="EF5" s="709"/>
      <c r="EG5" s="709"/>
      <c r="EH5" s="709"/>
      <c r="EI5" s="709"/>
      <c r="EJ5" s="709"/>
      <c r="EK5" s="709"/>
      <c r="EL5" s="709"/>
      <c r="EM5" s="709"/>
      <c r="EN5" s="709"/>
      <c r="EO5" s="709"/>
      <c r="EP5" s="709"/>
      <c r="EQ5" s="709"/>
      <c r="ER5" s="709"/>
      <c r="ES5" s="709"/>
      <c r="ET5" s="709"/>
      <c r="EU5" s="709"/>
      <c r="EV5" s="709"/>
      <c r="EW5" s="709"/>
      <c r="EX5" s="709"/>
      <c r="EY5" s="709"/>
      <c r="EZ5" s="709"/>
      <c r="FA5" s="709"/>
      <c r="FB5" s="709"/>
      <c r="FC5" s="709"/>
      <c r="FD5" s="709"/>
      <c r="FE5" s="709"/>
      <c r="FF5" s="709"/>
      <c r="FG5" s="709"/>
      <c r="FH5" s="709"/>
      <c r="FI5" s="709"/>
      <c r="FJ5" s="709"/>
      <c r="FK5" s="709"/>
      <c r="FL5" s="709"/>
      <c r="FM5" s="709"/>
      <c r="FN5" s="709"/>
      <c r="FO5" s="709"/>
      <c r="FP5" s="709"/>
      <c r="FQ5" s="709"/>
      <c r="FR5" s="709"/>
      <c r="FS5" s="709"/>
      <c r="FT5" s="709"/>
      <c r="FU5" s="709"/>
      <c r="FV5" s="709"/>
      <c r="FW5" s="709"/>
      <c r="FX5" s="709"/>
      <c r="FY5" s="709"/>
      <c r="FZ5" s="709"/>
      <c r="GA5" s="709"/>
      <c r="GB5" s="709"/>
      <c r="GC5" s="709"/>
      <c r="GD5" s="709"/>
      <c r="GE5" s="709"/>
      <c r="GF5" s="709"/>
      <c r="GG5" s="709"/>
      <c r="GH5" s="709"/>
      <c r="GI5" s="709"/>
      <c r="GJ5" s="709"/>
      <c r="GK5" s="709"/>
      <c r="GL5" s="709"/>
      <c r="GM5" s="709"/>
      <c r="GN5" s="709"/>
      <c r="GO5" s="709"/>
      <c r="GP5" s="709"/>
      <c r="GQ5" s="709"/>
      <c r="GR5" s="709"/>
      <c r="GS5" s="709"/>
      <c r="GT5" s="709"/>
      <c r="GU5" s="709"/>
      <c r="GV5" s="709"/>
      <c r="GW5" s="709"/>
      <c r="GX5" s="709"/>
      <c r="GY5" s="709"/>
      <c r="GZ5" s="709"/>
      <c r="HA5" s="709"/>
      <c r="HB5" s="709"/>
      <c r="HC5" s="709"/>
      <c r="HD5" s="709"/>
      <c r="HE5" s="709"/>
      <c r="HF5" s="709"/>
      <c r="HG5" s="709"/>
      <c r="HH5" s="709"/>
      <c r="HI5" s="709"/>
      <c r="HJ5" s="709"/>
      <c r="HK5" s="709"/>
      <c r="HL5" s="709"/>
      <c r="HM5" s="709"/>
      <c r="HN5" s="709"/>
      <c r="HO5" s="709"/>
      <c r="HP5" s="709"/>
      <c r="HQ5" s="709"/>
      <c r="HR5" s="709"/>
      <c r="HS5" s="709"/>
      <c r="HT5" s="709"/>
      <c r="HU5" s="709"/>
      <c r="HV5" s="709"/>
      <c r="HW5" s="709"/>
      <c r="HX5" s="709"/>
      <c r="HY5" s="709"/>
      <c r="HZ5" s="709"/>
      <c r="IA5" s="709"/>
      <c r="IB5" s="709"/>
      <c r="IC5" s="709"/>
      <c r="ID5" s="709"/>
      <c r="IE5" s="709"/>
      <c r="IF5" s="709"/>
      <c r="IG5" s="709"/>
      <c r="IH5" s="709"/>
      <c r="II5" s="709"/>
      <c r="IJ5" s="709"/>
      <c r="IK5" s="709"/>
      <c r="IL5" s="709"/>
      <c r="IM5" s="709"/>
      <c r="IN5" s="709"/>
      <c r="IO5" s="709"/>
      <c r="IP5" s="709"/>
    </row>
    <row r="6" spans="1:250" s="645" customFormat="1" ht="15" customHeight="1">
      <c r="A6" s="17" t="s">
        <v>978</v>
      </c>
      <c r="B6" s="428"/>
      <c r="C6" s="428"/>
      <c r="D6" s="428"/>
      <c r="E6" s="428"/>
      <c r="F6" s="428"/>
      <c r="G6" s="644"/>
      <c r="H6" s="23" t="s">
        <v>979</v>
      </c>
    </row>
    <row r="7" spans="1:250" ht="25.5" customHeight="1">
      <c r="A7" s="728" t="s">
        <v>386</v>
      </c>
      <c r="B7" s="728"/>
      <c r="C7" s="144" t="s">
        <v>365</v>
      </c>
      <c r="D7" s="144" t="s">
        <v>364</v>
      </c>
      <c r="E7" s="144" t="s">
        <v>363</v>
      </c>
      <c r="F7" s="144" t="s">
        <v>9</v>
      </c>
      <c r="G7" s="732" t="s">
        <v>387</v>
      </c>
      <c r="H7" s="732"/>
    </row>
    <row r="8" spans="1:250" ht="25.5" customHeight="1">
      <c r="A8" s="729"/>
      <c r="B8" s="729"/>
      <c r="C8" s="145" t="s">
        <v>362</v>
      </c>
      <c r="D8" s="145" t="s">
        <v>361</v>
      </c>
      <c r="E8" s="145" t="s">
        <v>360</v>
      </c>
      <c r="F8" s="145" t="s">
        <v>10</v>
      </c>
      <c r="G8" s="733"/>
      <c r="H8" s="733"/>
    </row>
    <row r="9" spans="1:250" ht="20.100000000000001" customHeight="1" thickBot="1">
      <c r="A9" s="710" t="s">
        <v>298</v>
      </c>
      <c r="B9" s="357" t="s">
        <v>356</v>
      </c>
      <c r="C9" s="295">
        <v>19</v>
      </c>
      <c r="D9" s="295">
        <v>20</v>
      </c>
      <c r="E9" s="295">
        <v>182</v>
      </c>
      <c r="F9" s="529">
        <f t="shared" ref="F9:F24" si="0">SUM(C9:E9)</f>
        <v>221</v>
      </c>
      <c r="G9" s="355" t="s">
        <v>28</v>
      </c>
      <c r="H9" s="696" t="s">
        <v>869</v>
      </c>
    </row>
    <row r="10" spans="1:250" ht="20.100000000000001" customHeight="1" thickTop="1" thickBot="1">
      <c r="A10" s="702"/>
      <c r="B10" s="358" t="s">
        <v>355</v>
      </c>
      <c r="C10" s="297">
        <v>98</v>
      </c>
      <c r="D10" s="297">
        <v>141</v>
      </c>
      <c r="E10" s="297">
        <v>1047</v>
      </c>
      <c r="F10" s="531">
        <f t="shared" si="0"/>
        <v>1286</v>
      </c>
      <c r="G10" s="356" t="s">
        <v>354</v>
      </c>
      <c r="H10" s="697"/>
    </row>
    <row r="11" spans="1:250" ht="20.100000000000001" customHeight="1" thickTop="1" thickBot="1">
      <c r="A11" s="702"/>
      <c r="B11" s="358" t="s">
        <v>284</v>
      </c>
      <c r="C11" s="297">
        <v>2454</v>
      </c>
      <c r="D11" s="297">
        <v>3388</v>
      </c>
      <c r="E11" s="297">
        <v>23674</v>
      </c>
      <c r="F11" s="531">
        <f t="shared" si="0"/>
        <v>29516</v>
      </c>
      <c r="G11" s="356" t="s">
        <v>353</v>
      </c>
      <c r="H11" s="697"/>
    </row>
    <row r="12" spans="1:250" ht="20.100000000000001" customHeight="1" thickTop="1" thickBot="1">
      <c r="A12" s="731"/>
      <c r="B12" s="358" t="s">
        <v>352</v>
      </c>
      <c r="C12" s="297">
        <v>243</v>
      </c>
      <c r="D12" s="297">
        <v>341</v>
      </c>
      <c r="E12" s="297">
        <v>1430</v>
      </c>
      <c r="F12" s="531">
        <f t="shared" si="0"/>
        <v>2014</v>
      </c>
      <c r="G12" s="356" t="s">
        <v>52</v>
      </c>
      <c r="H12" s="697"/>
    </row>
    <row r="13" spans="1:250" ht="20.100000000000001" customHeight="1" thickTop="1" thickBot="1">
      <c r="A13" s="730" t="s">
        <v>345</v>
      </c>
      <c r="B13" s="360" t="s">
        <v>356</v>
      </c>
      <c r="C13" s="281">
        <v>64</v>
      </c>
      <c r="D13" s="281">
        <v>58</v>
      </c>
      <c r="E13" s="281">
        <v>82</v>
      </c>
      <c r="F13" s="452">
        <f t="shared" si="0"/>
        <v>204</v>
      </c>
      <c r="G13" s="359" t="s">
        <v>28</v>
      </c>
      <c r="H13" s="694" t="s">
        <v>359</v>
      </c>
    </row>
    <row r="14" spans="1:250" ht="20.100000000000001" customHeight="1" thickTop="1" thickBot="1">
      <c r="A14" s="730"/>
      <c r="B14" s="360" t="s">
        <v>355</v>
      </c>
      <c r="C14" s="281">
        <v>984</v>
      </c>
      <c r="D14" s="281">
        <v>954</v>
      </c>
      <c r="E14" s="281">
        <v>1863</v>
      </c>
      <c r="F14" s="452">
        <f t="shared" si="0"/>
        <v>3801</v>
      </c>
      <c r="G14" s="359" t="s">
        <v>354</v>
      </c>
      <c r="H14" s="694"/>
    </row>
    <row r="15" spans="1:250" ht="20.100000000000001" customHeight="1" thickTop="1" thickBot="1">
      <c r="A15" s="730"/>
      <c r="B15" s="360" t="s">
        <v>284</v>
      </c>
      <c r="C15" s="281">
        <v>24120</v>
      </c>
      <c r="D15" s="281">
        <v>24233</v>
      </c>
      <c r="E15" s="281">
        <v>46632</v>
      </c>
      <c r="F15" s="452">
        <f t="shared" si="0"/>
        <v>94985</v>
      </c>
      <c r="G15" s="359" t="s">
        <v>353</v>
      </c>
      <c r="H15" s="694"/>
    </row>
    <row r="16" spans="1:250" ht="20.100000000000001" customHeight="1" thickTop="1" thickBot="1">
      <c r="A16" s="730"/>
      <c r="B16" s="360" t="s">
        <v>352</v>
      </c>
      <c r="C16" s="281">
        <v>2577</v>
      </c>
      <c r="D16" s="281">
        <v>2596</v>
      </c>
      <c r="E16" s="281">
        <v>3248</v>
      </c>
      <c r="F16" s="452">
        <f t="shared" si="0"/>
        <v>8421</v>
      </c>
      <c r="G16" s="359" t="s">
        <v>52</v>
      </c>
      <c r="H16" s="694"/>
    </row>
    <row r="17" spans="1:10" ht="20.100000000000001" customHeight="1" thickTop="1" thickBot="1">
      <c r="A17" s="721" t="s">
        <v>344</v>
      </c>
      <c r="B17" s="358" t="s">
        <v>356</v>
      </c>
      <c r="C17" s="282">
        <v>39</v>
      </c>
      <c r="D17" s="282">
        <v>35</v>
      </c>
      <c r="E17" s="282">
        <v>56</v>
      </c>
      <c r="F17" s="451">
        <f t="shared" si="0"/>
        <v>130</v>
      </c>
      <c r="G17" s="356" t="s">
        <v>28</v>
      </c>
      <c r="H17" s="697" t="s">
        <v>5</v>
      </c>
    </row>
    <row r="18" spans="1:10" ht="20.100000000000001" customHeight="1" thickTop="1" thickBot="1">
      <c r="A18" s="721"/>
      <c r="B18" s="358" t="s">
        <v>355</v>
      </c>
      <c r="C18" s="282">
        <v>503</v>
      </c>
      <c r="D18" s="282">
        <v>481</v>
      </c>
      <c r="E18" s="282">
        <v>614</v>
      </c>
      <c r="F18" s="451">
        <f t="shared" si="0"/>
        <v>1598</v>
      </c>
      <c r="G18" s="356" t="s">
        <v>354</v>
      </c>
      <c r="H18" s="697"/>
    </row>
    <row r="19" spans="1:10" ht="20.100000000000001" customHeight="1" thickTop="1" thickBot="1">
      <c r="A19" s="721"/>
      <c r="B19" s="358" t="s">
        <v>284</v>
      </c>
      <c r="C19" s="282">
        <v>12203</v>
      </c>
      <c r="D19" s="282">
        <v>11984</v>
      </c>
      <c r="E19" s="282">
        <v>14435</v>
      </c>
      <c r="F19" s="451">
        <f t="shared" si="0"/>
        <v>38622</v>
      </c>
      <c r="G19" s="356" t="s">
        <v>353</v>
      </c>
      <c r="H19" s="697"/>
    </row>
    <row r="20" spans="1:10" ht="20.100000000000001" customHeight="1" thickTop="1" thickBot="1">
      <c r="A20" s="721"/>
      <c r="B20" s="358" t="s">
        <v>352</v>
      </c>
      <c r="C20" s="282">
        <v>1274</v>
      </c>
      <c r="D20" s="282">
        <v>1217</v>
      </c>
      <c r="E20" s="282">
        <v>1901</v>
      </c>
      <c r="F20" s="451">
        <f t="shared" si="0"/>
        <v>4392</v>
      </c>
      <c r="G20" s="356" t="s">
        <v>52</v>
      </c>
      <c r="H20" s="697"/>
    </row>
    <row r="21" spans="1:10" ht="20.100000000000001" customHeight="1" thickTop="1" thickBot="1">
      <c r="A21" s="688" t="s">
        <v>358</v>
      </c>
      <c r="B21" s="360" t="s">
        <v>356</v>
      </c>
      <c r="C21" s="281">
        <v>35</v>
      </c>
      <c r="D21" s="281">
        <v>31</v>
      </c>
      <c r="E21" s="281">
        <v>48</v>
      </c>
      <c r="F21" s="452">
        <f t="shared" si="0"/>
        <v>114</v>
      </c>
      <c r="G21" s="359" t="s">
        <v>28</v>
      </c>
      <c r="H21" s="694" t="s">
        <v>357</v>
      </c>
    </row>
    <row r="22" spans="1:10" ht="20.100000000000001" customHeight="1" thickTop="1" thickBot="1">
      <c r="A22" s="688"/>
      <c r="B22" s="360" t="s">
        <v>355</v>
      </c>
      <c r="C22" s="281">
        <v>473</v>
      </c>
      <c r="D22" s="281">
        <v>419</v>
      </c>
      <c r="E22" s="281">
        <v>467</v>
      </c>
      <c r="F22" s="452">
        <f t="shared" si="0"/>
        <v>1359</v>
      </c>
      <c r="G22" s="359" t="s">
        <v>354</v>
      </c>
      <c r="H22" s="694"/>
    </row>
    <row r="23" spans="1:10" ht="20.100000000000001" customHeight="1" thickTop="1" thickBot="1">
      <c r="A23" s="688"/>
      <c r="B23" s="360" t="s">
        <v>284</v>
      </c>
      <c r="C23" s="281">
        <v>12830</v>
      </c>
      <c r="D23" s="281">
        <v>12342</v>
      </c>
      <c r="E23" s="281">
        <v>8960</v>
      </c>
      <c r="F23" s="452">
        <f t="shared" si="0"/>
        <v>34132</v>
      </c>
      <c r="G23" s="359" t="s">
        <v>353</v>
      </c>
      <c r="H23" s="694"/>
    </row>
    <row r="24" spans="1:10" ht="20.100000000000001" customHeight="1" thickTop="1">
      <c r="A24" s="689"/>
      <c r="B24" s="361" t="s">
        <v>352</v>
      </c>
      <c r="C24" s="287">
        <v>1176</v>
      </c>
      <c r="D24" s="287">
        <v>1038</v>
      </c>
      <c r="E24" s="287">
        <v>578</v>
      </c>
      <c r="F24" s="646">
        <f t="shared" si="0"/>
        <v>2792</v>
      </c>
      <c r="G24" s="365" t="s">
        <v>52</v>
      </c>
      <c r="H24" s="695"/>
    </row>
    <row r="25" spans="1:10" ht="20.100000000000001" customHeight="1" thickBot="1">
      <c r="A25" s="722" t="s">
        <v>9</v>
      </c>
      <c r="B25" s="366" t="s">
        <v>356</v>
      </c>
      <c r="C25" s="459">
        <f t="shared" ref="C25:F28" si="1">SUM(C9+C13+C17+C21)</f>
        <v>157</v>
      </c>
      <c r="D25" s="459">
        <f t="shared" si="1"/>
        <v>144</v>
      </c>
      <c r="E25" s="459">
        <f t="shared" si="1"/>
        <v>368</v>
      </c>
      <c r="F25" s="459">
        <f t="shared" si="1"/>
        <v>669</v>
      </c>
      <c r="G25" s="362" t="s">
        <v>28</v>
      </c>
      <c r="H25" s="724" t="s">
        <v>10</v>
      </c>
    </row>
    <row r="26" spans="1:10" ht="20.100000000000001" customHeight="1" thickTop="1" thickBot="1">
      <c r="A26" s="721"/>
      <c r="B26" s="358" t="s">
        <v>355</v>
      </c>
      <c r="C26" s="451">
        <f t="shared" si="1"/>
        <v>2058</v>
      </c>
      <c r="D26" s="451">
        <f t="shared" si="1"/>
        <v>1995</v>
      </c>
      <c r="E26" s="451">
        <f t="shared" si="1"/>
        <v>3991</v>
      </c>
      <c r="F26" s="451">
        <f t="shared" si="1"/>
        <v>8044</v>
      </c>
      <c r="G26" s="363" t="s">
        <v>354</v>
      </c>
      <c r="H26" s="725"/>
    </row>
    <row r="27" spans="1:10" ht="20.100000000000001" customHeight="1" thickTop="1" thickBot="1">
      <c r="A27" s="721"/>
      <c r="B27" s="358" t="s">
        <v>284</v>
      </c>
      <c r="C27" s="451">
        <f t="shared" si="1"/>
        <v>51607</v>
      </c>
      <c r="D27" s="451">
        <f t="shared" si="1"/>
        <v>51947</v>
      </c>
      <c r="E27" s="451">
        <f t="shared" si="1"/>
        <v>93701</v>
      </c>
      <c r="F27" s="451">
        <f t="shared" si="1"/>
        <v>197255</v>
      </c>
      <c r="G27" s="363" t="s">
        <v>353</v>
      </c>
      <c r="H27" s="725"/>
    </row>
    <row r="28" spans="1:10" ht="20.100000000000001" customHeight="1" thickTop="1">
      <c r="A28" s="723"/>
      <c r="B28" s="367" t="s">
        <v>352</v>
      </c>
      <c r="C28" s="647">
        <f t="shared" si="1"/>
        <v>5270</v>
      </c>
      <c r="D28" s="647">
        <f t="shared" si="1"/>
        <v>5192</v>
      </c>
      <c r="E28" s="647">
        <f t="shared" si="1"/>
        <v>7157</v>
      </c>
      <c r="F28" s="647">
        <f t="shared" si="1"/>
        <v>17619</v>
      </c>
      <c r="G28" s="364" t="s">
        <v>52</v>
      </c>
      <c r="H28" s="726"/>
    </row>
    <row r="29" spans="1:10">
      <c r="A29" s="416" t="s">
        <v>351</v>
      </c>
      <c r="B29" s="430"/>
      <c r="C29" s="648"/>
      <c r="D29" s="648"/>
      <c r="E29" s="431"/>
      <c r="F29" s="431"/>
      <c r="H29" s="420" t="s">
        <v>300</v>
      </c>
      <c r="I29" s="134"/>
      <c r="J29" s="134"/>
    </row>
  </sheetData>
  <mergeCells count="52">
    <mergeCell ref="A2:H2"/>
    <mergeCell ref="A3:H3"/>
    <mergeCell ref="H9:H12"/>
    <mergeCell ref="A13:A16"/>
    <mergeCell ref="A9:A12"/>
    <mergeCell ref="G7:H8"/>
    <mergeCell ref="A4:H4"/>
    <mergeCell ref="H13:H16"/>
    <mergeCell ref="W3:AJ3"/>
    <mergeCell ref="A5:H5"/>
    <mergeCell ref="I5:V5"/>
    <mergeCell ref="W5:AJ5"/>
    <mergeCell ref="A7:B8"/>
    <mergeCell ref="I3:V3"/>
    <mergeCell ref="DC3:DP3"/>
    <mergeCell ref="DQ3:ED3"/>
    <mergeCell ref="EE3:ER3"/>
    <mergeCell ref="AK3:AX3"/>
    <mergeCell ref="AY3:BL3"/>
    <mergeCell ref="BM3:BZ3"/>
    <mergeCell ref="CA3:CN3"/>
    <mergeCell ref="CO3:DB3"/>
    <mergeCell ref="GW3:HJ3"/>
    <mergeCell ref="HK3:HX3"/>
    <mergeCell ref="HY3:IL3"/>
    <mergeCell ref="IM3:IP3"/>
    <mergeCell ref="ES3:FF3"/>
    <mergeCell ref="FG3:FT3"/>
    <mergeCell ref="FU3:GH3"/>
    <mergeCell ref="GI3:GV3"/>
    <mergeCell ref="HY5:IL5"/>
    <mergeCell ref="IM5:IP5"/>
    <mergeCell ref="FG5:FT5"/>
    <mergeCell ref="FU5:GH5"/>
    <mergeCell ref="GI5:GV5"/>
    <mergeCell ref="GW5:HJ5"/>
    <mergeCell ref="HK5:HX5"/>
    <mergeCell ref="A17:A20"/>
    <mergeCell ref="A21:A24"/>
    <mergeCell ref="A25:A28"/>
    <mergeCell ref="EE5:ER5"/>
    <mergeCell ref="ES5:FF5"/>
    <mergeCell ref="CO5:DB5"/>
    <mergeCell ref="DC5:DP5"/>
    <mergeCell ref="DQ5:ED5"/>
    <mergeCell ref="H25:H28"/>
    <mergeCell ref="H21:H24"/>
    <mergeCell ref="H17:H20"/>
    <mergeCell ref="AK5:AX5"/>
    <mergeCell ref="AY5:BL5"/>
    <mergeCell ref="BM5:BZ5"/>
    <mergeCell ref="CA5:CN5"/>
  </mergeCells>
  <printOptions horizontalCentered="1" verticalCentered="1"/>
  <pageMargins left="0" right="0" top="0" bottom="0" header="0" footer="0"/>
  <pageSetup paperSize="9" scale="95" orientation="portrait" r:id="rId1"/>
  <headerFooter alignWithMargins="0"/>
  <drawing r:id="rId2"/>
</worksheet>
</file>

<file path=xl/worksheets/sheet5.xml><?xml version="1.0" encoding="utf-8"?>
<worksheet xmlns="http://schemas.openxmlformats.org/spreadsheetml/2006/main" xmlns:r="http://schemas.openxmlformats.org/officeDocument/2006/relationships">
  <sheetPr>
    <tabColor theme="3" tint="0.39997558519241921"/>
  </sheetPr>
  <dimension ref="A1:IR35"/>
  <sheetViews>
    <sheetView showGridLines="0" rightToLeft="1" view="pageBreakPreview" zoomScaleNormal="100" zoomScaleSheetLayoutView="100" workbookViewId="0">
      <selection activeCell="F26" sqref="F26"/>
    </sheetView>
  </sheetViews>
  <sheetFormatPr defaultRowHeight="13.5"/>
  <cols>
    <col min="1" max="1" width="13.5703125" style="124" customWidth="1"/>
    <col min="2" max="2" width="8.42578125" style="120" customWidth="1"/>
    <col min="3" max="8" width="15.85546875" style="153" customWidth="1"/>
    <col min="9" max="9" width="6.7109375" style="120" customWidth="1"/>
    <col min="10" max="10" width="15.7109375" style="120" customWidth="1"/>
    <col min="11" max="16384" width="9.140625" style="120"/>
  </cols>
  <sheetData>
    <row r="1" spans="1:252" s="149" customFormat="1" ht="29.25" customHeight="1">
      <c r="A1" s="745" t="s">
        <v>640</v>
      </c>
      <c r="B1" s="745"/>
      <c r="C1" s="745"/>
      <c r="D1" s="745"/>
      <c r="E1" s="745"/>
      <c r="F1" s="745"/>
      <c r="G1" s="745"/>
      <c r="H1" s="745"/>
      <c r="I1" s="745"/>
      <c r="J1" s="745"/>
    </row>
    <row r="2" spans="1:252" s="150" customFormat="1" ht="27" customHeight="1">
      <c r="A2" s="718" t="s">
        <v>788</v>
      </c>
      <c r="B2" s="718"/>
      <c r="C2" s="718"/>
      <c r="D2" s="718"/>
      <c r="E2" s="718"/>
      <c r="F2" s="718"/>
      <c r="G2" s="718"/>
      <c r="H2" s="718"/>
      <c r="I2" s="718"/>
      <c r="J2" s="718"/>
      <c r="K2" s="718"/>
      <c r="L2" s="718"/>
      <c r="M2" s="718"/>
      <c r="N2" s="718"/>
      <c r="O2" s="718"/>
      <c r="P2" s="718"/>
      <c r="Q2" s="718"/>
      <c r="R2" s="718"/>
      <c r="S2" s="718"/>
      <c r="T2" s="718"/>
      <c r="U2" s="718"/>
      <c r="V2" s="718"/>
      <c r="W2" s="718"/>
      <c r="X2" s="718"/>
      <c r="Y2" s="718"/>
      <c r="Z2" s="718"/>
      <c r="AA2" s="718"/>
      <c r="AB2" s="718"/>
      <c r="AC2" s="718"/>
      <c r="AD2" s="718"/>
      <c r="AE2" s="718"/>
      <c r="AF2" s="718"/>
      <c r="AG2" s="718"/>
      <c r="AH2" s="718"/>
      <c r="AI2" s="718"/>
      <c r="AJ2" s="718"/>
      <c r="AK2" s="718"/>
      <c r="AL2" s="718"/>
      <c r="AM2" s="718"/>
      <c r="AN2" s="718"/>
      <c r="AO2" s="718"/>
      <c r="AP2" s="718"/>
      <c r="AQ2" s="718"/>
      <c r="AR2" s="718"/>
      <c r="AS2" s="718"/>
      <c r="AT2" s="718"/>
      <c r="AU2" s="718"/>
      <c r="AV2" s="718"/>
      <c r="AW2" s="718"/>
      <c r="AX2" s="718"/>
      <c r="AY2" s="718"/>
      <c r="AZ2" s="718"/>
      <c r="BA2" s="718"/>
      <c r="BB2" s="718"/>
      <c r="BC2" s="718"/>
      <c r="BD2" s="718"/>
      <c r="BE2" s="718"/>
      <c r="BF2" s="718"/>
      <c r="BG2" s="718"/>
      <c r="BH2" s="718"/>
      <c r="BI2" s="718"/>
      <c r="BJ2" s="718"/>
      <c r="BK2" s="718"/>
      <c r="BL2" s="718"/>
      <c r="BM2" s="718"/>
      <c r="BN2" s="718"/>
      <c r="BO2" s="718"/>
      <c r="BP2" s="718"/>
      <c r="BQ2" s="718"/>
      <c r="BR2" s="718"/>
      <c r="BS2" s="718"/>
      <c r="BT2" s="718"/>
      <c r="BU2" s="718"/>
      <c r="BV2" s="718"/>
      <c r="BW2" s="718"/>
      <c r="BX2" s="718"/>
      <c r="BY2" s="718"/>
      <c r="BZ2" s="718"/>
      <c r="CA2" s="718"/>
      <c r="CB2" s="718"/>
      <c r="CC2" s="718"/>
      <c r="CD2" s="718"/>
      <c r="CE2" s="718"/>
      <c r="CF2" s="718"/>
      <c r="CG2" s="718"/>
      <c r="CH2" s="718"/>
      <c r="CI2" s="718"/>
      <c r="CJ2" s="718"/>
      <c r="CK2" s="718"/>
      <c r="CL2" s="718"/>
      <c r="CM2" s="718"/>
      <c r="CN2" s="718"/>
      <c r="CO2" s="718"/>
      <c r="CP2" s="718"/>
      <c r="CQ2" s="718"/>
      <c r="CR2" s="718"/>
      <c r="CS2" s="718"/>
      <c r="CT2" s="718"/>
      <c r="CU2" s="718"/>
      <c r="CV2" s="718"/>
      <c r="CW2" s="718"/>
      <c r="CX2" s="718"/>
      <c r="CY2" s="718"/>
      <c r="CZ2" s="718"/>
      <c r="DA2" s="718"/>
      <c r="DB2" s="718"/>
      <c r="DC2" s="718"/>
      <c r="DD2" s="718"/>
      <c r="DE2" s="718"/>
      <c r="DF2" s="718"/>
      <c r="DG2" s="718"/>
      <c r="DH2" s="718"/>
      <c r="DI2" s="718"/>
      <c r="DJ2" s="718"/>
      <c r="DK2" s="718"/>
      <c r="DL2" s="718"/>
      <c r="DM2" s="718"/>
      <c r="DN2" s="718"/>
      <c r="DO2" s="718"/>
      <c r="DP2" s="718"/>
      <c r="DQ2" s="718"/>
      <c r="DR2" s="718"/>
      <c r="DS2" s="718"/>
      <c r="DT2" s="718"/>
      <c r="DU2" s="718"/>
      <c r="DV2" s="718"/>
      <c r="DW2" s="718"/>
      <c r="DX2" s="718"/>
      <c r="DY2" s="718"/>
      <c r="DZ2" s="718"/>
      <c r="EA2" s="718"/>
      <c r="EB2" s="718"/>
      <c r="EC2" s="718"/>
      <c r="ED2" s="718"/>
      <c r="EE2" s="718"/>
      <c r="EF2" s="718"/>
      <c r="EG2" s="718"/>
      <c r="EH2" s="718"/>
      <c r="EI2" s="718"/>
      <c r="EJ2" s="718"/>
      <c r="EK2" s="718"/>
      <c r="EL2" s="718"/>
      <c r="EM2" s="718"/>
      <c r="EN2" s="718"/>
      <c r="EO2" s="718"/>
      <c r="EP2" s="718"/>
      <c r="EQ2" s="718"/>
      <c r="ER2" s="718"/>
      <c r="ES2" s="718"/>
      <c r="ET2" s="718"/>
      <c r="EU2" s="718"/>
      <c r="EV2" s="718"/>
      <c r="EW2" s="718"/>
      <c r="EX2" s="718"/>
      <c r="EY2" s="718"/>
      <c r="EZ2" s="718"/>
      <c r="FA2" s="718"/>
      <c r="FB2" s="718"/>
      <c r="FC2" s="718"/>
      <c r="FD2" s="718"/>
      <c r="FE2" s="718"/>
      <c r="FF2" s="718"/>
      <c r="FG2" s="718"/>
      <c r="FH2" s="718"/>
      <c r="FI2" s="718"/>
      <c r="FJ2" s="718"/>
      <c r="FK2" s="718"/>
      <c r="FL2" s="718"/>
      <c r="FM2" s="718"/>
      <c r="FN2" s="718"/>
      <c r="FO2" s="718"/>
      <c r="FP2" s="718"/>
      <c r="FQ2" s="718"/>
      <c r="FR2" s="718"/>
      <c r="FS2" s="718"/>
      <c r="FT2" s="718"/>
      <c r="FU2" s="718"/>
      <c r="FV2" s="718"/>
      <c r="FW2" s="718"/>
      <c r="FX2" s="718"/>
      <c r="FY2" s="718"/>
      <c r="FZ2" s="718"/>
      <c r="GA2" s="718"/>
      <c r="GB2" s="718"/>
      <c r="GC2" s="718"/>
      <c r="GD2" s="718"/>
      <c r="GE2" s="718"/>
      <c r="GF2" s="718"/>
      <c r="GG2" s="718"/>
      <c r="GH2" s="718"/>
      <c r="GI2" s="718"/>
      <c r="GJ2" s="718"/>
      <c r="GK2" s="718"/>
      <c r="GL2" s="718"/>
      <c r="GM2" s="718"/>
      <c r="GN2" s="718"/>
      <c r="GO2" s="718"/>
      <c r="GP2" s="718"/>
      <c r="GQ2" s="718"/>
      <c r="GR2" s="718"/>
      <c r="GS2" s="718"/>
      <c r="GT2" s="718"/>
      <c r="GU2" s="718"/>
      <c r="GV2" s="718"/>
      <c r="GW2" s="718"/>
      <c r="GX2" s="718"/>
      <c r="GY2" s="718"/>
      <c r="GZ2" s="718"/>
      <c r="HA2" s="718"/>
      <c r="HB2" s="718"/>
      <c r="HC2" s="718"/>
      <c r="HD2" s="718"/>
      <c r="HE2" s="718"/>
      <c r="HF2" s="718"/>
      <c r="HG2" s="718"/>
      <c r="HH2" s="718"/>
      <c r="HI2" s="718"/>
      <c r="HJ2" s="718"/>
      <c r="HK2" s="718"/>
      <c r="HL2" s="718"/>
      <c r="HM2" s="718"/>
      <c r="HN2" s="718"/>
      <c r="HO2" s="718"/>
      <c r="HP2" s="718"/>
      <c r="HQ2" s="718"/>
      <c r="HR2" s="718"/>
      <c r="HS2" s="718"/>
      <c r="HT2" s="718"/>
      <c r="HU2" s="718"/>
      <c r="HV2" s="718"/>
      <c r="HW2" s="718"/>
      <c r="HX2" s="718"/>
      <c r="HY2" s="718"/>
      <c r="HZ2" s="718"/>
      <c r="IA2" s="718"/>
      <c r="IB2" s="718"/>
      <c r="IC2" s="718"/>
      <c r="ID2" s="718"/>
      <c r="IE2" s="718"/>
      <c r="IF2" s="718"/>
      <c r="IG2" s="718"/>
      <c r="IH2" s="718"/>
      <c r="II2" s="718"/>
      <c r="IJ2" s="718"/>
      <c r="IK2" s="718"/>
      <c r="IL2" s="718"/>
      <c r="IM2" s="718"/>
      <c r="IN2" s="718"/>
      <c r="IO2" s="718"/>
      <c r="IP2" s="718"/>
      <c r="IQ2" s="718"/>
      <c r="IR2" s="718"/>
    </row>
    <row r="3" spans="1:252" s="148" customFormat="1" ht="20.100000000000001" customHeight="1">
      <c r="A3" s="709" t="s">
        <v>673</v>
      </c>
      <c r="B3" s="709"/>
      <c r="C3" s="709"/>
      <c r="D3" s="709"/>
      <c r="E3" s="709"/>
      <c r="F3" s="709"/>
      <c r="G3" s="709"/>
      <c r="H3" s="709"/>
      <c r="I3" s="709"/>
      <c r="J3" s="709"/>
    </row>
    <row r="4" spans="1:252" s="148" customFormat="1" ht="17.25" customHeight="1">
      <c r="A4" s="709" t="s">
        <v>785</v>
      </c>
      <c r="B4" s="709"/>
      <c r="C4" s="709"/>
      <c r="D4" s="709"/>
      <c r="E4" s="709"/>
      <c r="F4" s="709"/>
      <c r="G4" s="709"/>
      <c r="H4" s="709"/>
      <c r="I4" s="709"/>
      <c r="J4" s="709"/>
      <c r="K4" s="709"/>
      <c r="L4" s="709"/>
      <c r="M4" s="709"/>
      <c r="N4" s="709"/>
      <c r="O4" s="709"/>
      <c r="P4" s="709"/>
      <c r="Q4" s="709"/>
      <c r="R4" s="709"/>
      <c r="S4" s="709"/>
      <c r="T4" s="709"/>
      <c r="U4" s="709"/>
      <c r="V4" s="709"/>
      <c r="W4" s="709"/>
      <c r="X4" s="709"/>
      <c r="Y4" s="709"/>
      <c r="Z4" s="709"/>
      <c r="AA4" s="709"/>
      <c r="AB4" s="709"/>
      <c r="AC4" s="709"/>
      <c r="AD4" s="709"/>
      <c r="AE4" s="709"/>
      <c r="AF4" s="709"/>
      <c r="AG4" s="709"/>
      <c r="AH4" s="709"/>
      <c r="AI4" s="709"/>
      <c r="AJ4" s="709"/>
      <c r="AK4" s="709"/>
      <c r="AL4" s="709"/>
      <c r="AM4" s="709"/>
      <c r="AN4" s="709"/>
      <c r="AO4" s="709"/>
      <c r="AP4" s="709"/>
      <c r="AQ4" s="709"/>
      <c r="AR4" s="709"/>
      <c r="AS4" s="709"/>
      <c r="AT4" s="709"/>
      <c r="AU4" s="709"/>
      <c r="AV4" s="709"/>
      <c r="AW4" s="709"/>
      <c r="AX4" s="709"/>
      <c r="AY4" s="709"/>
      <c r="AZ4" s="709"/>
      <c r="BA4" s="709"/>
      <c r="BB4" s="709"/>
      <c r="BC4" s="709"/>
      <c r="BD4" s="709"/>
      <c r="BE4" s="709"/>
      <c r="BF4" s="709"/>
      <c r="BG4" s="709"/>
      <c r="BH4" s="709"/>
      <c r="BI4" s="709"/>
      <c r="BJ4" s="709"/>
      <c r="BK4" s="709"/>
      <c r="BL4" s="709"/>
      <c r="BM4" s="709"/>
      <c r="BN4" s="709"/>
      <c r="BO4" s="709"/>
      <c r="BP4" s="709"/>
      <c r="BQ4" s="709"/>
      <c r="BR4" s="709"/>
      <c r="BS4" s="709"/>
      <c r="BT4" s="709"/>
      <c r="BU4" s="709"/>
      <c r="BV4" s="709"/>
      <c r="BW4" s="709"/>
      <c r="BX4" s="709"/>
      <c r="BY4" s="709"/>
      <c r="BZ4" s="709"/>
      <c r="CA4" s="709"/>
      <c r="CB4" s="709"/>
      <c r="CC4" s="709"/>
      <c r="CD4" s="709"/>
      <c r="CE4" s="709"/>
      <c r="CF4" s="709"/>
      <c r="CG4" s="709"/>
      <c r="CH4" s="709"/>
      <c r="CI4" s="709"/>
      <c r="CJ4" s="709"/>
      <c r="CK4" s="709"/>
      <c r="CL4" s="709"/>
      <c r="CM4" s="709"/>
      <c r="CN4" s="709"/>
      <c r="CO4" s="709"/>
      <c r="CP4" s="709"/>
      <c r="CQ4" s="709"/>
      <c r="CR4" s="709"/>
      <c r="CS4" s="709"/>
      <c r="CT4" s="709"/>
      <c r="CU4" s="709"/>
      <c r="CV4" s="709"/>
      <c r="CW4" s="709"/>
      <c r="CX4" s="709"/>
      <c r="CY4" s="709"/>
      <c r="CZ4" s="709"/>
      <c r="DA4" s="709"/>
      <c r="DB4" s="709"/>
      <c r="DC4" s="709"/>
      <c r="DD4" s="709"/>
      <c r="DE4" s="709"/>
      <c r="DF4" s="709"/>
      <c r="DG4" s="709"/>
      <c r="DH4" s="709"/>
      <c r="DI4" s="709"/>
      <c r="DJ4" s="709"/>
      <c r="DK4" s="709"/>
      <c r="DL4" s="709"/>
      <c r="DM4" s="709"/>
      <c r="DN4" s="709"/>
      <c r="DO4" s="709"/>
      <c r="DP4" s="709"/>
      <c r="DQ4" s="709"/>
      <c r="DR4" s="709"/>
      <c r="DS4" s="709"/>
      <c r="DT4" s="709"/>
      <c r="DU4" s="709"/>
      <c r="DV4" s="709"/>
      <c r="DW4" s="709"/>
      <c r="DX4" s="709"/>
      <c r="DY4" s="709"/>
      <c r="DZ4" s="709"/>
      <c r="EA4" s="709"/>
      <c r="EB4" s="709"/>
      <c r="EC4" s="709"/>
      <c r="ED4" s="709"/>
      <c r="EE4" s="709"/>
      <c r="EF4" s="709"/>
      <c r="EG4" s="709"/>
      <c r="EH4" s="709"/>
      <c r="EI4" s="709"/>
      <c r="EJ4" s="709"/>
      <c r="EK4" s="709"/>
      <c r="EL4" s="709"/>
      <c r="EM4" s="709"/>
      <c r="EN4" s="709"/>
      <c r="EO4" s="709"/>
      <c r="EP4" s="709"/>
      <c r="EQ4" s="709"/>
      <c r="ER4" s="709"/>
      <c r="ES4" s="709"/>
      <c r="ET4" s="709"/>
      <c r="EU4" s="709"/>
      <c r="EV4" s="709"/>
      <c r="EW4" s="709"/>
      <c r="EX4" s="709"/>
      <c r="EY4" s="709"/>
      <c r="EZ4" s="709"/>
      <c r="FA4" s="709"/>
      <c r="FB4" s="709"/>
      <c r="FC4" s="709"/>
      <c r="FD4" s="709"/>
      <c r="FE4" s="709"/>
      <c r="FF4" s="709"/>
      <c r="FG4" s="709"/>
      <c r="FH4" s="709"/>
      <c r="FI4" s="709"/>
      <c r="FJ4" s="709"/>
      <c r="FK4" s="709"/>
      <c r="FL4" s="709"/>
      <c r="FM4" s="709"/>
      <c r="FN4" s="709"/>
      <c r="FO4" s="709"/>
      <c r="FP4" s="709"/>
      <c r="FQ4" s="709"/>
      <c r="FR4" s="709"/>
      <c r="FS4" s="709"/>
      <c r="FT4" s="709"/>
      <c r="FU4" s="709"/>
      <c r="FV4" s="709"/>
      <c r="FW4" s="709"/>
      <c r="FX4" s="709"/>
      <c r="FY4" s="709"/>
      <c r="FZ4" s="709"/>
      <c r="GA4" s="709"/>
      <c r="GB4" s="709"/>
      <c r="GC4" s="709"/>
      <c r="GD4" s="709"/>
      <c r="GE4" s="709"/>
      <c r="GF4" s="709"/>
      <c r="GG4" s="709"/>
      <c r="GH4" s="709"/>
      <c r="GI4" s="709"/>
      <c r="GJ4" s="709"/>
      <c r="GK4" s="709"/>
      <c r="GL4" s="709"/>
      <c r="GM4" s="709"/>
      <c r="GN4" s="709"/>
      <c r="GO4" s="709"/>
      <c r="GP4" s="709"/>
      <c r="GQ4" s="709"/>
      <c r="GR4" s="709"/>
      <c r="GS4" s="709"/>
      <c r="GT4" s="709"/>
      <c r="GU4" s="709"/>
      <c r="GV4" s="709"/>
      <c r="GW4" s="709"/>
      <c r="GX4" s="709"/>
      <c r="GY4" s="709"/>
      <c r="GZ4" s="709"/>
      <c r="HA4" s="709"/>
      <c r="HB4" s="709"/>
      <c r="HC4" s="709"/>
      <c r="HD4" s="709"/>
      <c r="HE4" s="709"/>
      <c r="HF4" s="709"/>
      <c r="HG4" s="709"/>
      <c r="HH4" s="709"/>
      <c r="HI4" s="709"/>
      <c r="HJ4" s="709"/>
      <c r="HK4" s="709"/>
      <c r="HL4" s="709"/>
      <c r="HM4" s="709"/>
      <c r="HN4" s="709"/>
      <c r="HO4" s="709"/>
      <c r="HP4" s="709"/>
      <c r="HQ4" s="709"/>
      <c r="HR4" s="709"/>
      <c r="HS4" s="709"/>
      <c r="HT4" s="709"/>
      <c r="HU4" s="709"/>
      <c r="HV4" s="709"/>
      <c r="HW4" s="709"/>
      <c r="HX4" s="709"/>
      <c r="HY4" s="709"/>
      <c r="HZ4" s="709"/>
      <c r="IA4" s="709"/>
      <c r="IB4" s="709"/>
      <c r="IC4" s="709"/>
      <c r="ID4" s="709"/>
      <c r="IE4" s="709"/>
      <c r="IF4" s="709"/>
      <c r="IG4" s="709"/>
      <c r="IH4" s="709"/>
      <c r="II4" s="709"/>
      <c r="IJ4" s="709"/>
      <c r="IK4" s="709"/>
      <c r="IL4" s="709"/>
      <c r="IM4" s="709"/>
      <c r="IN4" s="709"/>
      <c r="IO4" s="709"/>
      <c r="IP4" s="709"/>
      <c r="IQ4" s="709"/>
      <c r="IR4" s="709"/>
    </row>
    <row r="5" spans="1:252" s="148" customFormat="1" ht="15" customHeight="1">
      <c r="A5" s="17" t="s">
        <v>980</v>
      </c>
      <c r="B5" s="428"/>
      <c r="C5" s="428"/>
      <c r="D5" s="428"/>
      <c r="E5" s="153"/>
      <c r="F5" s="184"/>
      <c r="G5" s="184"/>
      <c r="H5" s="184"/>
      <c r="I5" s="429"/>
      <c r="J5" s="23" t="s">
        <v>981</v>
      </c>
    </row>
    <row r="6" spans="1:252" ht="21" customHeight="1">
      <c r="A6" s="728" t="s">
        <v>385</v>
      </c>
      <c r="B6" s="728"/>
      <c r="C6" s="748" t="s">
        <v>282</v>
      </c>
      <c r="D6" s="748"/>
      <c r="E6" s="748" t="s">
        <v>625</v>
      </c>
      <c r="F6" s="748"/>
      <c r="G6" s="748" t="s">
        <v>9</v>
      </c>
      <c r="H6" s="748"/>
      <c r="I6" s="739" t="s">
        <v>674</v>
      </c>
      <c r="J6" s="739"/>
    </row>
    <row r="7" spans="1:252" ht="21" customHeight="1">
      <c r="A7" s="744"/>
      <c r="B7" s="744"/>
      <c r="C7" s="738" t="s">
        <v>283</v>
      </c>
      <c r="D7" s="738"/>
      <c r="E7" s="738" t="s">
        <v>370</v>
      </c>
      <c r="F7" s="738"/>
      <c r="G7" s="738" t="s">
        <v>10</v>
      </c>
      <c r="H7" s="738"/>
      <c r="I7" s="740"/>
      <c r="J7" s="740"/>
    </row>
    <row r="8" spans="1:252" ht="21" customHeight="1">
      <c r="A8" s="744"/>
      <c r="B8" s="744"/>
      <c r="C8" s="151" t="s">
        <v>284</v>
      </c>
      <c r="D8" s="151" t="s">
        <v>230</v>
      </c>
      <c r="E8" s="151" t="s">
        <v>284</v>
      </c>
      <c r="F8" s="151" t="s">
        <v>230</v>
      </c>
      <c r="G8" s="151" t="s">
        <v>284</v>
      </c>
      <c r="H8" s="151" t="s">
        <v>230</v>
      </c>
      <c r="I8" s="740"/>
      <c r="J8" s="740"/>
    </row>
    <row r="9" spans="1:252" ht="21" customHeight="1">
      <c r="A9" s="729"/>
      <c r="B9" s="729"/>
      <c r="C9" s="152" t="s">
        <v>26</v>
      </c>
      <c r="D9" s="152" t="s">
        <v>52</v>
      </c>
      <c r="E9" s="152" t="s">
        <v>26</v>
      </c>
      <c r="F9" s="152" t="s">
        <v>52</v>
      </c>
      <c r="G9" s="152" t="s">
        <v>26</v>
      </c>
      <c r="H9" s="152" t="s">
        <v>52</v>
      </c>
      <c r="I9" s="741"/>
      <c r="J9" s="741"/>
    </row>
    <row r="10" spans="1:252" ht="27.75" customHeight="1" thickBot="1">
      <c r="A10" s="710" t="s">
        <v>298</v>
      </c>
      <c r="B10" s="357" t="s">
        <v>11</v>
      </c>
      <c r="C10" s="280">
        <v>2411</v>
      </c>
      <c r="D10" s="280">
        <v>0</v>
      </c>
      <c r="E10" s="280">
        <v>12636</v>
      </c>
      <c r="F10" s="280">
        <v>54</v>
      </c>
      <c r="G10" s="280">
        <f>SUM(C10+E10)</f>
        <v>15047</v>
      </c>
      <c r="H10" s="280">
        <f>SUM(D10+F10)</f>
        <v>54</v>
      </c>
      <c r="I10" s="355" t="s">
        <v>13</v>
      </c>
      <c r="J10" s="746" t="s">
        <v>869</v>
      </c>
    </row>
    <row r="11" spans="1:252" ht="27.75" customHeight="1" thickTop="1" thickBot="1">
      <c r="A11" s="743"/>
      <c r="B11" s="358" t="s">
        <v>12</v>
      </c>
      <c r="C11" s="282">
        <v>3173</v>
      </c>
      <c r="D11" s="282">
        <v>566</v>
      </c>
      <c r="E11" s="282">
        <v>11296</v>
      </c>
      <c r="F11" s="282">
        <v>1394</v>
      </c>
      <c r="G11" s="280">
        <f t="shared" ref="G11:G17" si="0">SUM(C11+E11)</f>
        <v>14469</v>
      </c>
      <c r="H11" s="280">
        <f t="shared" ref="H11:H17" si="1">SUM(D11+F11)</f>
        <v>1960</v>
      </c>
      <c r="I11" s="356" t="s">
        <v>14</v>
      </c>
      <c r="J11" s="747"/>
    </row>
    <row r="12" spans="1:252" ht="27.75" customHeight="1" thickTop="1" thickBot="1">
      <c r="A12" s="688" t="s">
        <v>369</v>
      </c>
      <c r="B12" s="360" t="s">
        <v>11</v>
      </c>
      <c r="C12" s="281">
        <v>19645</v>
      </c>
      <c r="D12" s="281">
        <v>110</v>
      </c>
      <c r="E12" s="281">
        <v>29047</v>
      </c>
      <c r="F12" s="281">
        <v>571</v>
      </c>
      <c r="G12" s="543">
        <f t="shared" si="0"/>
        <v>48692</v>
      </c>
      <c r="H12" s="543">
        <f t="shared" si="1"/>
        <v>681</v>
      </c>
      <c r="I12" s="359" t="s">
        <v>13</v>
      </c>
      <c r="J12" s="694" t="s">
        <v>4</v>
      </c>
    </row>
    <row r="13" spans="1:252" ht="27.75" customHeight="1" thickTop="1" thickBot="1">
      <c r="A13" s="742"/>
      <c r="B13" s="360" t="s">
        <v>12</v>
      </c>
      <c r="C13" s="281">
        <v>21515</v>
      </c>
      <c r="D13" s="281">
        <v>4537</v>
      </c>
      <c r="E13" s="281">
        <v>24778</v>
      </c>
      <c r="F13" s="281">
        <v>3203</v>
      </c>
      <c r="G13" s="543">
        <f t="shared" si="0"/>
        <v>46293</v>
      </c>
      <c r="H13" s="543">
        <f t="shared" si="1"/>
        <v>7740</v>
      </c>
      <c r="I13" s="359" t="s">
        <v>14</v>
      </c>
      <c r="J13" s="694"/>
    </row>
    <row r="14" spans="1:252" ht="27.75" customHeight="1" thickTop="1" thickBot="1">
      <c r="A14" s="702" t="s">
        <v>278</v>
      </c>
      <c r="B14" s="358" t="s">
        <v>11</v>
      </c>
      <c r="C14" s="282">
        <v>10536</v>
      </c>
      <c r="D14" s="282">
        <v>1064</v>
      </c>
      <c r="E14" s="282">
        <v>9242</v>
      </c>
      <c r="F14" s="282">
        <v>857</v>
      </c>
      <c r="G14" s="280">
        <f t="shared" si="0"/>
        <v>19778</v>
      </c>
      <c r="H14" s="280">
        <f t="shared" si="1"/>
        <v>1921</v>
      </c>
      <c r="I14" s="356" t="s">
        <v>13</v>
      </c>
      <c r="J14" s="697" t="s">
        <v>279</v>
      </c>
    </row>
    <row r="15" spans="1:252" ht="27.75" customHeight="1" thickTop="1" thickBot="1">
      <c r="A15" s="702"/>
      <c r="B15" s="358" t="s">
        <v>12</v>
      </c>
      <c r="C15" s="282">
        <v>11041</v>
      </c>
      <c r="D15" s="282">
        <v>1117</v>
      </c>
      <c r="E15" s="282">
        <v>7803</v>
      </c>
      <c r="F15" s="282">
        <v>1354</v>
      </c>
      <c r="G15" s="280">
        <f t="shared" si="0"/>
        <v>18844</v>
      </c>
      <c r="H15" s="280">
        <f t="shared" si="1"/>
        <v>2471</v>
      </c>
      <c r="I15" s="356" t="s">
        <v>14</v>
      </c>
      <c r="J15" s="697"/>
    </row>
    <row r="16" spans="1:252" ht="27.75" customHeight="1" thickTop="1" thickBot="1">
      <c r="A16" s="688" t="s">
        <v>940</v>
      </c>
      <c r="B16" s="360" t="s">
        <v>11</v>
      </c>
      <c r="C16" s="281">
        <v>11071</v>
      </c>
      <c r="D16" s="281">
        <v>994</v>
      </c>
      <c r="E16" s="281">
        <v>6396</v>
      </c>
      <c r="F16" s="281">
        <v>313</v>
      </c>
      <c r="G16" s="543">
        <f t="shared" si="0"/>
        <v>17467</v>
      </c>
      <c r="H16" s="543">
        <f t="shared" si="1"/>
        <v>1307</v>
      </c>
      <c r="I16" s="359" t="s">
        <v>13</v>
      </c>
      <c r="J16" s="694" t="s">
        <v>941</v>
      </c>
    </row>
    <row r="17" spans="1:20" ht="27.75" customHeight="1" thickTop="1">
      <c r="A17" s="689"/>
      <c r="B17" s="361" t="s">
        <v>12</v>
      </c>
      <c r="C17" s="287">
        <v>11279</v>
      </c>
      <c r="D17" s="287">
        <v>1056</v>
      </c>
      <c r="E17" s="287">
        <v>5386</v>
      </c>
      <c r="F17" s="287">
        <v>429</v>
      </c>
      <c r="G17" s="283">
        <f t="shared" si="0"/>
        <v>16665</v>
      </c>
      <c r="H17" s="283">
        <f t="shared" si="1"/>
        <v>1485</v>
      </c>
      <c r="I17" s="365" t="s">
        <v>14</v>
      </c>
      <c r="J17" s="695"/>
    </row>
    <row r="18" spans="1:20" ht="20.100000000000001" customHeight="1" thickBot="1">
      <c r="A18" s="701" t="s">
        <v>9</v>
      </c>
      <c r="B18" s="366" t="s">
        <v>11</v>
      </c>
      <c r="C18" s="454">
        <f t="shared" ref="C18:H19" si="2">SUM(C10+C12+C14+C16)</f>
        <v>43663</v>
      </c>
      <c r="D18" s="454">
        <f t="shared" si="2"/>
        <v>2168</v>
      </c>
      <c r="E18" s="454">
        <f t="shared" si="2"/>
        <v>57321</v>
      </c>
      <c r="F18" s="454">
        <f t="shared" si="2"/>
        <v>1795</v>
      </c>
      <c r="G18" s="455">
        <f t="shared" si="2"/>
        <v>100984</v>
      </c>
      <c r="H18" s="455">
        <f t="shared" si="2"/>
        <v>3963</v>
      </c>
      <c r="I18" s="362" t="s">
        <v>13</v>
      </c>
      <c r="J18" s="735" t="s">
        <v>10</v>
      </c>
    </row>
    <row r="19" spans="1:20" ht="20.100000000000001" customHeight="1" thickTop="1" thickBot="1">
      <c r="A19" s="702"/>
      <c r="B19" s="358" t="s">
        <v>12</v>
      </c>
      <c r="C19" s="473">
        <f t="shared" si="2"/>
        <v>47008</v>
      </c>
      <c r="D19" s="473">
        <f t="shared" si="2"/>
        <v>7276</v>
      </c>
      <c r="E19" s="473">
        <f t="shared" si="2"/>
        <v>49263</v>
      </c>
      <c r="F19" s="473">
        <f t="shared" si="2"/>
        <v>6380</v>
      </c>
      <c r="G19" s="473">
        <f t="shared" si="2"/>
        <v>96271</v>
      </c>
      <c r="H19" s="473">
        <f t="shared" si="2"/>
        <v>13656</v>
      </c>
      <c r="I19" s="363" t="s">
        <v>14</v>
      </c>
      <c r="J19" s="736"/>
    </row>
    <row r="20" spans="1:20" ht="20.100000000000001" customHeight="1" thickTop="1">
      <c r="A20" s="703"/>
      <c r="B20" s="367" t="s">
        <v>9</v>
      </c>
      <c r="C20" s="474">
        <f t="shared" ref="C20:H20" si="3">C18+C19</f>
        <v>90671</v>
      </c>
      <c r="D20" s="474">
        <f t="shared" si="3"/>
        <v>9444</v>
      </c>
      <c r="E20" s="474">
        <f t="shared" si="3"/>
        <v>106584</v>
      </c>
      <c r="F20" s="474">
        <f t="shared" si="3"/>
        <v>8175</v>
      </c>
      <c r="G20" s="474">
        <f t="shared" si="3"/>
        <v>197255</v>
      </c>
      <c r="H20" s="474">
        <f t="shared" si="3"/>
        <v>17619</v>
      </c>
      <c r="I20" s="364" t="s">
        <v>10</v>
      </c>
      <c r="J20" s="737"/>
    </row>
    <row r="21" spans="1:20">
      <c r="A21" s="416" t="s">
        <v>351</v>
      </c>
      <c r="B21" s="430"/>
      <c r="C21" s="431"/>
      <c r="D21" s="431"/>
      <c r="E21" s="431"/>
      <c r="F21" s="432"/>
      <c r="G21" s="432"/>
      <c r="H21" s="432"/>
      <c r="J21" s="420" t="s">
        <v>300</v>
      </c>
      <c r="K21" s="134"/>
      <c r="L21" s="134"/>
    </row>
    <row r="22" spans="1:20" ht="12.75">
      <c r="A22" s="416" t="s">
        <v>912</v>
      </c>
      <c r="B22" s="418"/>
      <c r="C22" s="120"/>
      <c r="D22" s="120"/>
      <c r="E22" s="120"/>
      <c r="F22" s="120"/>
      <c r="G22" s="120"/>
      <c r="H22" s="120"/>
      <c r="J22" s="419" t="s">
        <v>913</v>
      </c>
      <c r="T22" s="419"/>
    </row>
    <row r="23" spans="1:20">
      <c r="Q23" s="706"/>
      <c r="R23" s="706"/>
      <c r="S23" s="125"/>
      <c r="T23" s="125"/>
    </row>
    <row r="24" spans="1:20">
      <c r="Q24" s="750"/>
      <c r="R24" s="750"/>
      <c r="S24" s="127"/>
      <c r="T24" s="127"/>
    </row>
    <row r="25" spans="1:20" ht="13.5" customHeight="1">
      <c r="C25" s="433" t="s">
        <v>368</v>
      </c>
      <c r="D25" s="433" t="s">
        <v>367</v>
      </c>
      <c r="E25" s="433"/>
      <c r="G25" s="433"/>
      <c r="H25" s="124"/>
      <c r="I25" s="434"/>
      <c r="L25" s="125"/>
      <c r="M25" s="125"/>
      <c r="N25" s="125"/>
      <c r="O25" s="125"/>
      <c r="P25" s="125"/>
      <c r="Q25" s="750"/>
      <c r="R25" s="750"/>
      <c r="S25" s="127"/>
      <c r="T25" s="127"/>
    </row>
    <row r="26" spans="1:20" ht="45" customHeight="1">
      <c r="B26" s="426" t="s">
        <v>890</v>
      </c>
      <c r="C26" s="435">
        <f>C20</f>
        <v>90671</v>
      </c>
      <c r="D26" s="435">
        <f>E20</f>
        <v>106584</v>
      </c>
      <c r="J26" s="127"/>
      <c r="K26" s="127"/>
      <c r="L26" s="127"/>
      <c r="M26" s="127"/>
      <c r="N26" s="127"/>
      <c r="O26" s="127"/>
      <c r="P26" s="127"/>
      <c r="Q26" s="127"/>
    </row>
    <row r="27" spans="1:20" ht="45" customHeight="1">
      <c r="B27" s="426" t="s">
        <v>891</v>
      </c>
      <c r="C27" s="435">
        <f>D20</f>
        <v>9444</v>
      </c>
      <c r="D27" s="435">
        <f>F20</f>
        <v>8175</v>
      </c>
      <c r="H27" s="124"/>
      <c r="J27" s="153"/>
      <c r="K27" s="153"/>
      <c r="L27" s="153"/>
      <c r="M27" s="153"/>
      <c r="N27" s="153"/>
      <c r="O27" s="153"/>
      <c r="P27" s="153"/>
      <c r="Q27" s="153"/>
      <c r="R27" s="153"/>
    </row>
    <row r="28" spans="1:20">
      <c r="B28" s="152"/>
      <c r="H28" s="124"/>
      <c r="J28" s="153"/>
      <c r="K28" s="153"/>
      <c r="L28" s="153"/>
      <c r="M28" s="153"/>
      <c r="N28" s="153"/>
      <c r="O28" s="153"/>
      <c r="P28" s="153"/>
      <c r="Q28" s="153"/>
      <c r="R28" s="153"/>
    </row>
    <row r="29" spans="1:20">
      <c r="H29" s="124"/>
      <c r="J29" s="153"/>
      <c r="K29" s="153"/>
      <c r="L29" s="153"/>
      <c r="M29" s="153"/>
      <c r="N29" s="153"/>
      <c r="O29" s="153"/>
      <c r="P29" s="153"/>
      <c r="Q29" s="153"/>
      <c r="R29" s="153"/>
    </row>
    <row r="30" spans="1:20">
      <c r="H30" s="124"/>
      <c r="J30" s="153"/>
      <c r="K30" s="153"/>
      <c r="L30" s="153"/>
      <c r="M30" s="153"/>
      <c r="N30" s="153"/>
      <c r="O30" s="153"/>
      <c r="P30" s="153"/>
      <c r="Q30" s="153"/>
      <c r="R30" s="153"/>
    </row>
    <row r="31" spans="1:20">
      <c r="H31" s="124"/>
      <c r="J31" s="153"/>
      <c r="K31" s="153"/>
      <c r="L31" s="153"/>
      <c r="M31" s="153"/>
      <c r="N31" s="153"/>
      <c r="O31" s="153"/>
      <c r="P31" s="153"/>
      <c r="Q31" s="153"/>
      <c r="R31" s="153"/>
    </row>
    <row r="32" spans="1:20">
      <c r="H32" s="124"/>
      <c r="I32" s="749"/>
      <c r="J32" s="750"/>
      <c r="K32" s="750"/>
      <c r="L32" s="750"/>
      <c r="M32" s="750"/>
      <c r="N32" s="750"/>
      <c r="O32" s="750"/>
      <c r="P32" s="750"/>
      <c r="Q32" s="750"/>
      <c r="R32" s="153"/>
    </row>
    <row r="33" spans="8:18">
      <c r="H33" s="124"/>
      <c r="I33" s="749"/>
      <c r="J33" s="125"/>
      <c r="K33" s="125"/>
      <c r="L33" s="125"/>
      <c r="M33" s="125"/>
      <c r="N33" s="125"/>
      <c r="O33" s="125"/>
      <c r="P33" s="125"/>
      <c r="Q33" s="125"/>
      <c r="R33" s="153"/>
    </row>
    <row r="34" spans="8:18" ht="15.75">
      <c r="H34" s="124"/>
      <c r="I34" s="436"/>
      <c r="J34" s="153"/>
      <c r="K34" s="153"/>
      <c r="L34" s="153"/>
      <c r="M34" s="153"/>
      <c r="N34" s="153"/>
      <c r="O34" s="153"/>
      <c r="P34" s="153"/>
      <c r="Q34" s="153"/>
      <c r="R34" s="153"/>
    </row>
    <row r="35" spans="8:18" ht="63" customHeight="1">
      <c r="H35" s="124"/>
      <c r="I35" s="436"/>
      <c r="J35" s="153"/>
      <c r="K35" s="153"/>
      <c r="L35" s="153"/>
      <c r="M35" s="153"/>
      <c r="N35" s="153"/>
      <c r="O35" s="153"/>
      <c r="P35" s="153"/>
      <c r="Q35" s="153"/>
      <c r="R35" s="153"/>
    </row>
  </sheetData>
  <mergeCells count="66">
    <mergeCell ref="I32:I33"/>
    <mergeCell ref="J32:K32"/>
    <mergeCell ref="Q23:R23"/>
    <mergeCell ref="P32:Q32"/>
    <mergeCell ref="Q24:R24"/>
    <mergeCell ref="Q25:R25"/>
    <mergeCell ref="L32:M32"/>
    <mergeCell ref="N32:O32"/>
    <mergeCell ref="A10:A11"/>
    <mergeCell ref="A6:B9"/>
    <mergeCell ref="A1:J1"/>
    <mergeCell ref="A2:J2"/>
    <mergeCell ref="J10:J11"/>
    <mergeCell ref="E6:F6"/>
    <mergeCell ref="G6:H6"/>
    <mergeCell ref="C7:D7"/>
    <mergeCell ref="E7:F7"/>
    <mergeCell ref="C6:D6"/>
    <mergeCell ref="J18:J20"/>
    <mergeCell ref="J12:J13"/>
    <mergeCell ref="G7:H7"/>
    <mergeCell ref="CC2:CP2"/>
    <mergeCell ref="A3:J3"/>
    <mergeCell ref="A4:J4"/>
    <mergeCell ref="K4:X4"/>
    <mergeCell ref="Y4:AL4"/>
    <mergeCell ref="A18:A20"/>
    <mergeCell ref="I6:J9"/>
    <mergeCell ref="A14:A15"/>
    <mergeCell ref="J14:J15"/>
    <mergeCell ref="A16:A17"/>
    <mergeCell ref="J16:J17"/>
    <mergeCell ref="A12:A13"/>
    <mergeCell ref="Y2:AL2"/>
    <mergeCell ref="AM2:AZ2"/>
    <mergeCell ref="BA2:BN2"/>
    <mergeCell ref="BO2:CB2"/>
    <mergeCell ref="K2:X2"/>
    <mergeCell ref="IO2:IR2"/>
    <mergeCell ref="IA2:IN2"/>
    <mergeCell ref="GK2:GX2"/>
    <mergeCell ref="GY2:HL2"/>
    <mergeCell ref="HM2:HZ2"/>
    <mergeCell ref="EU4:FH4"/>
    <mergeCell ref="EU2:FH2"/>
    <mergeCell ref="FI2:FV2"/>
    <mergeCell ref="FW2:GJ2"/>
    <mergeCell ref="AM4:AZ4"/>
    <mergeCell ref="BA4:BN4"/>
    <mergeCell ref="BO4:CB4"/>
    <mergeCell ref="CC4:CP4"/>
    <mergeCell ref="DE4:DR4"/>
    <mergeCell ref="CQ4:DD4"/>
    <mergeCell ref="DS4:EF4"/>
    <mergeCell ref="CQ2:DD2"/>
    <mergeCell ref="DE2:DR2"/>
    <mergeCell ref="DS2:EF2"/>
    <mergeCell ref="EG2:ET2"/>
    <mergeCell ref="EG4:ET4"/>
    <mergeCell ref="IO4:IR4"/>
    <mergeCell ref="FI4:FV4"/>
    <mergeCell ref="FW4:GJ4"/>
    <mergeCell ref="GK4:GX4"/>
    <mergeCell ref="GY4:HL4"/>
    <mergeCell ref="IA4:IN4"/>
    <mergeCell ref="HM4:HZ4"/>
  </mergeCells>
  <printOptions horizontalCentered="1" verticalCentered="1"/>
  <pageMargins left="0" right="0" top="0" bottom="0" header="0" footer="0"/>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sheetPr>
    <tabColor theme="3" tint="0.39997558519241921"/>
  </sheetPr>
  <dimension ref="A1:IR35"/>
  <sheetViews>
    <sheetView showGridLines="0" rightToLeft="1" view="pageBreakPreview" zoomScaleNormal="100" zoomScaleSheetLayoutView="100" workbookViewId="0">
      <selection activeCell="F26" sqref="F26"/>
    </sheetView>
  </sheetViews>
  <sheetFormatPr defaultRowHeight="13.5"/>
  <cols>
    <col min="1" max="1" width="13.5703125" style="124" customWidth="1"/>
    <col min="2" max="2" width="8.42578125" style="120" customWidth="1"/>
    <col min="3" max="8" width="15.85546875" style="153" customWidth="1"/>
    <col min="9" max="9" width="6.7109375" style="120" customWidth="1"/>
    <col min="10" max="10" width="15.7109375" style="120" customWidth="1"/>
    <col min="11" max="16384" width="9.140625" style="120"/>
  </cols>
  <sheetData>
    <row r="1" spans="1:252" s="149" customFormat="1" ht="29.25" customHeight="1">
      <c r="A1" s="745" t="s">
        <v>641</v>
      </c>
      <c r="B1" s="745"/>
      <c r="C1" s="745"/>
      <c r="D1" s="745"/>
      <c r="E1" s="745"/>
      <c r="F1" s="745"/>
      <c r="G1" s="745"/>
      <c r="H1" s="745"/>
      <c r="I1" s="745"/>
      <c r="J1" s="745"/>
    </row>
    <row r="2" spans="1:252" s="150" customFormat="1" ht="27" customHeight="1">
      <c r="A2" s="718" t="s">
        <v>788</v>
      </c>
      <c r="B2" s="718"/>
      <c r="C2" s="718"/>
      <c r="D2" s="718"/>
      <c r="E2" s="718"/>
      <c r="F2" s="718"/>
      <c r="G2" s="718"/>
      <c r="H2" s="718"/>
      <c r="I2" s="718"/>
      <c r="J2" s="718"/>
      <c r="K2" s="718"/>
      <c r="L2" s="718"/>
      <c r="M2" s="718"/>
      <c r="N2" s="718"/>
      <c r="O2" s="718"/>
      <c r="P2" s="718"/>
      <c r="Q2" s="718"/>
      <c r="R2" s="718"/>
      <c r="S2" s="718"/>
      <c r="T2" s="718"/>
      <c r="U2" s="718"/>
      <c r="V2" s="718"/>
      <c r="W2" s="718"/>
      <c r="X2" s="718"/>
      <c r="Y2" s="718"/>
      <c r="Z2" s="718"/>
      <c r="AA2" s="718"/>
      <c r="AB2" s="718"/>
      <c r="AC2" s="718"/>
      <c r="AD2" s="718"/>
      <c r="AE2" s="718"/>
      <c r="AF2" s="718"/>
      <c r="AG2" s="718"/>
      <c r="AH2" s="718"/>
      <c r="AI2" s="718"/>
      <c r="AJ2" s="718"/>
      <c r="AK2" s="718"/>
      <c r="AL2" s="718"/>
      <c r="AM2" s="718"/>
      <c r="AN2" s="718"/>
      <c r="AO2" s="718"/>
      <c r="AP2" s="718"/>
      <c r="AQ2" s="718"/>
      <c r="AR2" s="718"/>
      <c r="AS2" s="718"/>
      <c r="AT2" s="718"/>
      <c r="AU2" s="718"/>
      <c r="AV2" s="718"/>
      <c r="AW2" s="718"/>
      <c r="AX2" s="718"/>
      <c r="AY2" s="718"/>
      <c r="AZ2" s="718"/>
      <c r="BA2" s="718"/>
      <c r="BB2" s="718"/>
      <c r="BC2" s="718"/>
      <c r="BD2" s="718"/>
      <c r="BE2" s="718"/>
      <c r="BF2" s="718"/>
      <c r="BG2" s="718"/>
      <c r="BH2" s="718"/>
      <c r="BI2" s="718"/>
      <c r="BJ2" s="718"/>
      <c r="BK2" s="718"/>
      <c r="BL2" s="718"/>
      <c r="BM2" s="718"/>
      <c r="BN2" s="718"/>
      <c r="BO2" s="718"/>
      <c r="BP2" s="718"/>
      <c r="BQ2" s="718"/>
      <c r="BR2" s="718"/>
      <c r="BS2" s="718"/>
      <c r="BT2" s="718"/>
      <c r="BU2" s="718"/>
      <c r="BV2" s="718"/>
      <c r="BW2" s="718"/>
      <c r="BX2" s="718"/>
      <c r="BY2" s="718"/>
      <c r="BZ2" s="718"/>
      <c r="CA2" s="718"/>
      <c r="CB2" s="718"/>
      <c r="CC2" s="718"/>
      <c r="CD2" s="718"/>
      <c r="CE2" s="718"/>
      <c r="CF2" s="718"/>
      <c r="CG2" s="718"/>
      <c r="CH2" s="718"/>
      <c r="CI2" s="718"/>
      <c r="CJ2" s="718"/>
      <c r="CK2" s="718"/>
      <c r="CL2" s="718"/>
      <c r="CM2" s="718"/>
      <c r="CN2" s="718"/>
      <c r="CO2" s="718"/>
      <c r="CP2" s="718"/>
      <c r="CQ2" s="718"/>
      <c r="CR2" s="718"/>
      <c r="CS2" s="718"/>
      <c r="CT2" s="718"/>
      <c r="CU2" s="718"/>
      <c r="CV2" s="718"/>
      <c r="CW2" s="718"/>
      <c r="CX2" s="718"/>
      <c r="CY2" s="718"/>
      <c r="CZ2" s="718"/>
      <c r="DA2" s="718"/>
      <c r="DB2" s="718"/>
      <c r="DC2" s="718"/>
      <c r="DD2" s="718"/>
      <c r="DE2" s="718"/>
      <c r="DF2" s="718"/>
      <c r="DG2" s="718"/>
      <c r="DH2" s="718"/>
      <c r="DI2" s="718"/>
      <c r="DJ2" s="718"/>
      <c r="DK2" s="718"/>
      <c r="DL2" s="718"/>
      <c r="DM2" s="718"/>
      <c r="DN2" s="718"/>
      <c r="DO2" s="718"/>
      <c r="DP2" s="718"/>
      <c r="DQ2" s="718"/>
      <c r="DR2" s="718"/>
      <c r="DS2" s="718"/>
      <c r="DT2" s="718"/>
      <c r="DU2" s="718"/>
      <c r="DV2" s="718"/>
      <c r="DW2" s="718"/>
      <c r="DX2" s="718"/>
      <c r="DY2" s="718"/>
      <c r="DZ2" s="718"/>
      <c r="EA2" s="718"/>
      <c r="EB2" s="718"/>
      <c r="EC2" s="718"/>
      <c r="ED2" s="718"/>
      <c r="EE2" s="718"/>
      <c r="EF2" s="718"/>
      <c r="EG2" s="718"/>
      <c r="EH2" s="718"/>
      <c r="EI2" s="718"/>
      <c r="EJ2" s="718"/>
      <c r="EK2" s="718"/>
      <c r="EL2" s="718"/>
      <c r="EM2" s="718"/>
      <c r="EN2" s="718"/>
      <c r="EO2" s="718"/>
      <c r="EP2" s="718"/>
      <c r="EQ2" s="718"/>
      <c r="ER2" s="718"/>
      <c r="ES2" s="718"/>
      <c r="ET2" s="718"/>
      <c r="EU2" s="718"/>
      <c r="EV2" s="718"/>
      <c r="EW2" s="718"/>
      <c r="EX2" s="718"/>
      <c r="EY2" s="718"/>
      <c r="EZ2" s="718"/>
      <c r="FA2" s="718"/>
      <c r="FB2" s="718"/>
      <c r="FC2" s="718"/>
      <c r="FD2" s="718"/>
      <c r="FE2" s="718"/>
      <c r="FF2" s="718"/>
      <c r="FG2" s="718"/>
      <c r="FH2" s="718"/>
      <c r="FI2" s="718"/>
      <c r="FJ2" s="718"/>
      <c r="FK2" s="718"/>
      <c r="FL2" s="718"/>
      <c r="FM2" s="718"/>
      <c r="FN2" s="718"/>
      <c r="FO2" s="718"/>
      <c r="FP2" s="718"/>
      <c r="FQ2" s="718"/>
      <c r="FR2" s="718"/>
      <c r="FS2" s="718"/>
      <c r="FT2" s="718"/>
      <c r="FU2" s="718"/>
      <c r="FV2" s="718"/>
      <c r="FW2" s="718"/>
      <c r="FX2" s="718"/>
      <c r="FY2" s="718"/>
      <c r="FZ2" s="718"/>
      <c r="GA2" s="718"/>
      <c r="GB2" s="718"/>
      <c r="GC2" s="718"/>
      <c r="GD2" s="718"/>
      <c r="GE2" s="718"/>
      <c r="GF2" s="718"/>
      <c r="GG2" s="718"/>
      <c r="GH2" s="718"/>
      <c r="GI2" s="718"/>
      <c r="GJ2" s="718"/>
      <c r="GK2" s="718"/>
      <c r="GL2" s="718"/>
      <c r="GM2" s="718"/>
      <c r="GN2" s="718"/>
      <c r="GO2" s="718"/>
      <c r="GP2" s="718"/>
      <c r="GQ2" s="718"/>
      <c r="GR2" s="718"/>
      <c r="GS2" s="718"/>
      <c r="GT2" s="718"/>
      <c r="GU2" s="718"/>
      <c r="GV2" s="718"/>
      <c r="GW2" s="718"/>
      <c r="GX2" s="718"/>
      <c r="GY2" s="718"/>
      <c r="GZ2" s="718"/>
      <c r="HA2" s="718"/>
      <c r="HB2" s="718"/>
      <c r="HC2" s="718"/>
      <c r="HD2" s="718"/>
      <c r="HE2" s="718"/>
      <c r="HF2" s="718"/>
      <c r="HG2" s="718"/>
      <c r="HH2" s="718"/>
      <c r="HI2" s="718"/>
      <c r="HJ2" s="718"/>
      <c r="HK2" s="718"/>
      <c r="HL2" s="718"/>
      <c r="HM2" s="718"/>
      <c r="HN2" s="718"/>
      <c r="HO2" s="718"/>
      <c r="HP2" s="718"/>
      <c r="HQ2" s="718"/>
      <c r="HR2" s="718"/>
      <c r="HS2" s="718"/>
      <c r="HT2" s="718"/>
      <c r="HU2" s="718"/>
      <c r="HV2" s="718"/>
      <c r="HW2" s="718"/>
      <c r="HX2" s="718"/>
      <c r="HY2" s="718"/>
      <c r="HZ2" s="718"/>
      <c r="IA2" s="718"/>
      <c r="IB2" s="718"/>
      <c r="IC2" s="718"/>
      <c r="ID2" s="718"/>
      <c r="IE2" s="718"/>
      <c r="IF2" s="718"/>
      <c r="IG2" s="718"/>
      <c r="IH2" s="718"/>
      <c r="II2" s="718"/>
      <c r="IJ2" s="718"/>
      <c r="IK2" s="718"/>
      <c r="IL2" s="718"/>
      <c r="IM2" s="718"/>
      <c r="IN2" s="718"/>
      <c r="IO2" s="718"/>
      <c r="IP2" s="718"/>
      <c r="IQ2" s="718"/>
      <c r="IR2" s="718"/>
    </row>
    <row r="3" spans="1:252" s="148" customFormat="1" ht="20.100000000000001" customHeight="1">
      <c r="A3" s="709" t="s">
        <v>642</v>
      </c>
      <c r="B3" s="709"/>
      <c r="C3" s="709"/>
      <c r="D3" s="709"/>
      <c r="E3" s="709"/>
      <c r="F3" s="709"/>
      <c r="G3" s="709"/>
      <c r="H3" s="709"/>
      <c r="I3" s="709"/>
      <c r="J3" s="709"/>
    </row>
    <row r="4" spans="1:252" s="148" customFormat="1" ht="17.25" customHeight="1">
      <c r="A4" s="709" t="s">
        <v>785</v>
      </c>
      <c r="B4" s="709"/>
      <c r="C4" s="709"/>
      <c r="D4" s="709"/>
      <c r="E4" s="709"/>
      <c r="F4" s="709"/>
      <c r="G4" s="709"/>
      <c r="H4" s="709"/>
      <c r="I4" s="709"/>
      <c r="J4" s="709"/>
      <c r="K4" s="709"/>
      <c r="L4" s="709"/>
      <c r="M4" s="709"/>
      <c r="N4" s="709"/>
      <c r="O4" s="709"/>
      <c r="P4" s="709"/>
      <c r="Q4" s="709"/>
      <c r="R4" s="709"/>
      <c r="S4" s="709"/>
      <c r="T4" s="709"/>
      <c r="U4" s="709"/>
      <c r="V4" s="709"/>
      <c r="W4" s="709"/>
      <c r="X4" s="709"/>
      <c r="Y4" s="709"/>
      <c r="Z4" s="709"/>
      <c r="AA4" s="709"/>
      <c r="AB4" s="709"/>
      <c r="AC4" s="709"/>
      <c r="AD4" s="709"/>
      <c r="AE4" s="709"/>
      <c r="AF4" s="709"/>
      <c r="AG4" s="709"/>
      <c r="AH4" s="709"/>
      <c r="AI4" s="709"/>
      <c r="AJ4" s="709"/>
      <c r="AK4" s="709"/>
      <c r="AL4" s="709"/>
      <c r="AM4" s="709"/>
      <c r="AN4" s="709"/>
      <c r="AO4" s="709"/>
      <c r="AP4" s="709"/>
      <c r="AQ4" s="709"/>
      <c r="AR4" s="709"/>
      <c r="AS4" s="709"/>
      <c r="AT4" s="709"/>
      <c r="AU4" s="709"/>
      <c r="AV4" s="709"/>
      <c r="AW4" s="709"/>
      <c r="AX4" s="709"/>
      <c r="AY4" s="709"/>
      <c r="AZ4" s="709"/>
      <c r="BA4" s="709"/>
      <c r="BB4" s="709"/>
      <c r="BC4" s="709"/>
      <c r="BD4" s="709"/>
      <c r="BE4" s="709"/>
      <c r="BF4" s="709"/>
      <c r="BG4" s="709"/>
      <c r="BH4" s="709"/>
      <c r="BI4" s="709"/>
      <c r="BJ4" s="709"/>
      <c r="BK4" s="709"/>
      <c r="BL4" s="709"/>
      <c r="BM4" s="709"/>
      <c r="BN4" s="709"/>
      <c r="BO4" s="709"/>
      <c r="BP4" s="709"/>
      <c r="BQ4" s="709"/>
      <c r="BR4" s="709"/>
      <c r="BS4" s="709"/>
      <c r="BT4" s="709"/>
      <c r="BU4" s="709"/>
      <c r="BV4" s="709"/>
      <c r="BW4" s="709"/>
      <c r="BX4" s="709"/>
      <c r="BY4" s="709"/>
      <c r="BZ4" s="709"/>
      <c r="CA4" s="709"/>
      <c r="CB4" s="709"/>
      <c r="CC4" s="709"/>
      <c r="CD4" s="709"/>
      <c r="CE4" s="709"/>
      <c r="CF4" s="709"/>
      <c r="CG4" s="709"/>
      <c r="CH4" s="709"/>
      <c r="CI4" s="709"/>
      <c r="CJ4" s="709"/>
      <c r="CK4" s="709"/>
      <c r="CL4" s="709"/>
      <c r="CM4" s="709"/>
      <c r="CN4" s="709"/>
      <c r="CO4" s="709"/>
      <c r="CP4" s="709"/>
      <c r="CQ4" s="709"/>
      <c r="CR4" s="709"/>
      <c r="CS4" s="709"/>
      <c r="CT4" s="709"/>
      <c r="CU4" s="709"/>
      <c r="CV4" s="709"/>
      <c r="CW4" s="709"/>
      <c r="CX4" s="709"/>
      <c r="CY4" s="709"/>
      <c r="CZ4" s="709"/>
      <c r="DA4" s="709"/>
      <c r="DB4" s="709"/>
      <c r="DC4" s="709"/>
      <c r="DD4" s="709"/>
      <c r="DE4" s="709"/>
      <c r="DF4" s="709"/>
      <c r="DG4" s="709"/>
      <c r="DH4" s="709"/>
      <c r="DI4" s="709"/>
      <c r="DJ4" s="709"/>
      <c r="DK4" s="709"/>
      <c r="DL4" s="709"/>
      <c r="DM4" s="709"/>
      <c r="DN4" s="709"/>
      <c r="DO4" s="709"/>
      <c r="DP4" s="709"/>
      <c r="DQ4" s="709"/>
      <c r="DR4" s="709"/>
      <c r="DS4" s="709"/>
      <c r="DT4" s="709"/>
      <c r="DU4" s="709"/>
      <c r="DV4" s="709"/>
      <c r="DW4" s="709"/>
      <c r="DX4" s="709"/>
      <c r="DY4" s="709"/>
      <c r="DZ4" s="709"/>
      <c r="EA4" s="709"/>
      <c r="EB4" s="709"/>
      <c r="EC4" s="709"/>
      <c r="ED4" s="709"/>
      <c r="EE4" s="709"/>
      <c r="EF4" s="709"/>
      <c r="EG4" s="709"/>
      <c r="EH4" s="709"/>
      <c r="EI4" s="709"/>
      <c r="EJ4" s="709"/>
      <c r="EK4" s="709"/>
      <c r="EL4" s="709"/>
      <c r="EM4" s="709"/>
      <c r="EN4" s="709"/>
      <c r="EO4" s="709"/>
      <c r="EP4" s="709"/>
      <c r="EQ4" s="709"/>
      <c r="ER4" s="709"/>
      <c r="ES4" s="709"/>
      <c r="ET4" s="709"/>
      <c r="EU4" s="709"/>
      <c r="EV4" s="709"/>
      <c r="EW4" s="709"/>
      <c r="EX4" s="709"/>
      <c r="EY4" s="709"/>
      <c r="EZ4" s="709"/>
      <c r="FA4" s="709"/>
      <c r="FB4" s="709"/>
      <c r="FC4" s="709"/>
      <c r="FD4" s="709"/>
      <c r="FE4" s="709"/>
      <c r="FF4" s="709"/>
      <c r="FG4" s="709"/>
      <c r="FH4" s="709"/>
      <c r="FI4" s="709"/>
      <c r="FJ4" s="709"/>
      <c r="FK4" s="709"/>
      <c r="FL4" s="709"/>
      <c r="FM4" s="709"/>
      <c r="FN4" s="709"/>
      <c r="FO4" s="709"/>
      <c r="FP4" s="709"/>
      <c r="FQ4" s="709"/>
      <c r="FR4" s="709"/>
      <c r="FS4" s="709"/>
      <c r="FT4" s="709"/>
      <c r="FU4" s="709"/>
      <c r="FV4" s="709"/>
      <c r="FW4" s="709"/>
      <c r="FX4" s="709"/>
      <c r="FY4" s="709"/>
      <c r="FZ4" s="709"/>
      <c r="GA4" s="709"/>
      <c r="GB4" s="709"/>
      <c r="GC4" s="709"/>
      <c r="GD4" s="709"/>
      <c r="GE4" s="709"/>
      <c r="GF4" s="709"/>
      <c r="GG4" s="709"/>
      <c r="GH4" s="709"/>
      <c r="GI4" s="709"/>
      <c r="GJ4" s="709"/>
      <c r="GK4" s="709"/>
      <c r="GL4" s="709"/>
      <c r="GM4" s="709"/>
      <c r="GN4" s="709"/>
      <c r="GO4" s="709"/>
      <c r="GP4" s="709"/>
      <c r="GQ4" s="709"/>
      <c r="GR4" s="709"/>
      <c r="GS4" s="709"/>
      <c r="GT4" s="709"/>
      <c r="GU4" s="709"/>
      <c r="GV4" s="709"/>
      <c r="GW4" s="709"/>
      <c r="GX4" s="709"/>
      <c r="GY4" s="709"/>
      <c r="GZ4" s="709"/>
      <c r="HA4" s="709"/>
      <c r="HB4" s="709"/>
      <c r="HC4" s="709"/>
      <c r="HD4" s="709"/>
      <c r="HE4" s="709"/>
      <c r="HF4" s="709"/>
      <c r="HG4" s="709"/>
      <c r="HH4" s="709"/>
      <c r="HI4" s="709"/>
      <c r="HJ4" s="709"/>
      <c r="HK4" s="709"/>
      <c r="HL4" s="709"/>
      <c r="HM4" s="709"/>
      <c r="HN4" s="709"/>
      <c r="HO4" s="709"/>
      <c r="HP4" s="709"/>
      <c r="HQ4" s="709"/>
      <c r="HR4" s="709"/>
      <c r="HS4" s="709"/>
      <c r="HT4" s="709"/>
      <c r="HU4" s="709"/>
      <c r="HV4" s="709"/>
      <c r="HW4" s="709"/>
      <c r="HX4" s="709"/>
      <c r="HY4" s="709"/>
      <c r="HZ4" s="709"/>
      <c r="IA4" s="709"/>
      <c r="IB4" s="709"/>
      <c r="IC4" s="709"/>
      <c r="ID4" s="709"/>
      <c r="IE4" s="709"/>
      <c r="IF4" s="709"/>
      <c r="IG4" s="709"/>
      <c r="IH4" s="709"/>
      <c r="II4" s="709"/>
      <c r="IJ4" s="709"/>
      <c r="IK4" s="709"/>
      <c r="IL4" s="709"/>
      <c r="IM4" s="709"/>
      <c r="IN4" s="709"/>
      <c r="IO4" s="709"/>
      <c r="IP4" s="709"/>
      <c r="IQ4" s="709"/>
      <c r="IR4" s="709"/>
    </row>
    <row r="5" spans="1:252" s="148" customFormat="1" ht="15" customHeight="1">
      <c r="A5" s="17" t="s">
        <v>1045</v>
      </c>
      <c r="B5" s="428"/>
      <c r="C5" s="428"/>
      <c r="D5" s="428"/>
      <c r="E5" s="153"/>
      <c r="F5" s="184"/>
      <c r="G5" s="184"/>
      <c r="H5" s="184"/>
      <c r="I5" s="429"/>
      <c r="J5" s="23" t="s">
        <v>1046</v>
      </c>
    </row>
    <row r="6" spans="1:252" ht="21" customHeight="1">
      <c r="A6" s="728" t="s">
        <v>371</v>
      </c>
      <c r="B6" s="728"/>
      <c r="C6" s="748" t="s">
        <v>282</v>
      </c>
      <c r="D6" s="748"/>
      <c r="E6" s="748" t="s">
        <v>625</v>
      </c>
      <c r="F6" s="748"/>
      <c r="G6" s="748" t="s">
        <v>9</v>
      </c>
      <c r="H6" s="748"/>
      <c r="I6" s="739" t="s">
        <v>674</v>
      </c>
      <c r="J6" s="739"/>
    </row>
    <row r="7" spans="1:252" ht="21" customHeight="1">
      <c r="A7" s="744"/>
      <c r="B7" s="744"/>
      <c r="C7" s="738" t="s">
        <v>283</v>
      </c>
      <c r="D7" s="738"/>
      <c r="E7" s="738" t="s">
        <v>382</v>
      </c>
      <c r="F7" s="738"/>
      <c r="G7" s="738" t="s">
        <v>10</v>
      </c>
      <c r="H7" s="738"/>
      <c r="I7" s="740"/>
      <c r="J7" s="740"/>
    </row>
    <row r="8" spans="1:252" ht="21" customHeight="1">
      <c r="A8" s="744"/>
      <c r="B8" s="744"/>
      <c r="C8" s="151" t="s">
        <v>381</v>
      </c>
      <c r="D8" s="151" t="s">
        <v>380</v>
      </c>
      <c r="E8" s="151" t="s">
        <v>381</v>
      </c>
      <c r="F8" s="151" t="s">
        <v>380</v>
      </c>
      <c r="G8" s="151" t="s">
        <v>381</v>
      </c>
      <c r="H8" s="151" t="s">
        <v>380</v>
      </c>
      <c r="I8" s="740"/>
      <c r="J8" s="740"/>
    </row>
    <row r="9" spans="1:252" ht="21" customHeight="1">
      <c r="A9" s="729"/>
      <c r="B9" s="729"/>
      <c r="C9" s="152" t="s">
        <v>379</v>
      </c>
      <c r="D9" s="152" t="s">
        <v>378</v>
      </c>
      <c r="E9" s="152" t="s">
        <v>379</v>
      </c>
      <c r="F9" s="152" t="s">
        <v>378</v>
      </c>
      <c r="G9" s="152" t="s">
        <v>379</v>
      </c>
      <c r="H9" s="152" t="s">
        <v>378</v>
      </c>
      <c r="I9" s="741"/>
      <c r="J9" s="741"/>
    </row>
    <row r="10" spans="1:252" ht="27.75" customHeight="1" thickBot="1">
      <c r="A10" s="710" t="s">
        <v>298</v>
      </c>
      <c r="B10" s="357" t="s">
        <v>11</v>
      </c>
      <c r="C10" s="280">
        <v>2211</v>
      </c>
      <c r="D10" s="280">
        <v>200</v>
      </c>
      <c r="E10" s="280">
        <v>3255</v>
      </c>
      <c r="F10" s="280">
        <v>9381</v>
      </c>
      <c r="G10" s="280">
        <f>C10+E10</f>
        <v>5466</v>
      </c>
      <c r="H10" s="280">
        <f>D10+F10</f>
        <v>9581</v>
      </c>
      <c r="I10" s="355" t="s">
        <v>13</v>
      </c>
      <c r="J10" s="746" t="s">
        <v>869</v>
      </c>
    </row>
    <row r="11" spans="1:252" ht="27.75" customHeight="1" thickTop="1" thickBot="1">
      <c r="A11" s="743"/>
      <c r="B11" s="358" t="s">
        <v>12</v>
      </c>
      <c r="C11" s="282">
        <v>2964</v>
      </c>
      <c r="D11" s="282">
        <v>209</v>
      </c>
      <c r="E11" s="282">
        <v>2571</v>
      </c>
      <c r="F11" s="282">
        <v>8725</v>
      </c>
      <c r="G11" s="280">
        <f t="shared" ref="G11:G17" si="0">C11+E11</f>
        <v>5535</v>
      </c>
      <c r="H11" s="280">
        <f t="shared" ref="H11:H17" si="1">D11+F11</f>
        <v>8934</v>
      </c>
      <c r="I11" s="356" t="s">
        <v>14</v>
      </c>
      <c r="J11" s="747"/>
    </row>
    <row r="12" spans="1:252" ht="27.75" customHeight="1" thickTop="1" thickBot="1">
      <c r="A12" s="688" t="s">
        <v>369</v>
      </c>
      <c r="B12" s="360" t="s">
        <v>11</v>
      </c>
      <c r="C12" s="281">
        <v>12197</v>
      </c>
      <c r="D12" s="281">
        <v>7448</v>
      </c>
      <c r="E12" s="281">
        <v>5617</v>
      </c>
      <c r="F12" s="281">
        <v>23430</v>
      </c>
      <c r="G12" s="543">
        <f t="shared" si="0"/>
        <v>17814</v>
      </c>
      <c r="H12" s="543">
        <f t="shared" si="1"/>
        <v>30878</v>
      </c>
      <c r="I12" s="359" t="s">
        <v>13</v>
      </c>
      <c r="J12" s="694" t="s">
        <v>275</v>
      </c>
    </row>
    <row r="13" spans="1:252" ht="27.75" customHeight="1" thickTop="1" thickBot="1">
      <c r="A13" s="742"/>
      <c r="B13" s="360" t="s">
        <v>12</v>
      </c>
      <c r="C13" s="281">
        <v>13433</v>
      </c>
      <c r="D13" s="281">
        <v>8082</v>
      </c>
      <c r="E13" s="281">
        <v>3667</v>
      </c>
      <c r="F13" s="281">
        <v>21111</v>
      </c>
      <c r="G13" s="543">
        <f t="shared" si="0"/>
        <v>17100</v>
      </c>
      <c r="H13" s="543">
        <f t="shared" si="1"/>
        <v>29193</v>
      </c>
      <c r="I13" s="359" t="s">
        <v>14</v>
      </c>
      <c r="J13" s="694"/>
    </row>
    <row r="14" spans="1:252" ht="27.75" customHeight="1" thickTop="1" thickBot="1">
      <c r="A14" s="702" t="s">
        <v>278</v>
      </c>
      <c r="B14" s="358" t="s">
        <v>11</v>
      </c>
      <c r="C14" s="282">
        <v>6714</v>
      </c>
      <c r="D14" s="282">
        <v>3822</v>
      </c>
      <c r="E14" s="282">
        <v>1341</v>
      </c>
      <c r="F14" s="282">
        <v>7901</v>
      </c>
      <c r="G14" s="280">
        <f t="shared" si="0"/>
        <v>8055</v>
      </c>
      <c r="H14" s="280">
        <f t="shared" si="1"/>
        <v>11723</v>
      </c>
      <c r="I14" s="356" t="s">
        <v>13</v>
      </c>
      <c r="J14" s="697" t="s">
        <v>279</v>
      </c>
    </row>
    <row r="15" spans="1:252" ht="27.75" customHeight="1" thickTop="1" thickBot="1">
      <c r="A15" s="702"/>
      <c r="B15" s="358" t="s">
        <v>12</v>
      </c>
      <c r="C15" s="282">
        <v>7130</v>
      </c>
      <c r="D15" s="282">
        <v>3911</v>
      </c>
      <c r="E15" s="282">
        <v>855</v>
      </c>
      <c r="F15" s="282">
        <v>6948</v>
      </c>
      <c r="G15" s="280">
        <f t="shared" si="0"/>
        <v>7985</v>
      </c>
      <c r="H15" s="280">
        <f t="shared" si="1"/>
        <v>10859</v>
      </c>
      <c r="I15" s="356" t="s">
        <v>14</v>
      </c>
      <c r="J15" s="697"/>
    </row>
    <row r="16" spans="1:252" ht="27.75" customHeight="1" thickTop="1" thickBot="1">
      <c r="A16" s="688" t="s">
        <v>940</v>
      </c>
      <c r="B16" s="360" t="s">
        <v>11</v>
      </c>
      <c r="C16" s="281">
        <v>7060</v>
      </c>
      <c r="D16" s="281">
        <v>4011</v>
      </c>
      <c r="E16" s="281">
        <v>1102</v>
      </c>
      <c r="F16" s="281">
        <v>5294</v>
      </c>
      <c r="G16" s="543">
        <f t="shared" si="0"/>
        <v>8162</v>
      </c>
      <c r="H16" s="543">
        <f t="shared" si="1"/>
        <v>9305</v>
      </c>
      <c r="I16" s="359" t="s">
        <v>13</v>
      </c>
      <c r="J16" s="694" t="s">
        <v>941</v>
      </c>
    </row>
    <row r="17" spans="1:20" ht="33" customHeight="1" thickTop="1">
      <c r="A17" s="689"/>
      <c r="B17" s="361" t="s">
        <v>12</v>
      </c>
      <c r="C17" s="287">
        <v>7361</v>
      </c>
      <c r="D17" s="287">
        <v>3918</v>
      </c>
      <c r="E17" s="287">
        <v>618</v>
      </c>
      <c r="F17" s="287">
        <v>4768</v>
      </c>
      <c r="G17" s="283">
        <f t="shared" si="0"/>
        <v>7979</v>
      </c>
      <c r="H17" s="283">
        <f t="shared" si="1"/>
        <v>8686</v>
      </c>
      <c r="I17" s="365" t="s">
        <v>14</v>
      </c>
      <c r="J17" s="695"/>
    </row>
    <row r="18" spans="1:20" ht="20.100000000000001" customHeight="1" thickBot="1">
      <c r="A18" s="701" t="s">
        <v>9</v>
      </c>
      <c r="B18" s="366" t="s">
        <v>11</v>
      </c>
      <c r="C18" s="454">
        <f t="shared" ref="C18:H19" si="2">SUM(C10+C12+C14+C16)</f>
        <v>28182</v>
      </c>
      <c r="D18" s="454">
        <f t="shared" si="2"/>
        <v>15481</v>
      </c>
      <c r="E18" s="454">
        <f t="shared" si="2"/>
        <v>11315</v>
      </c>
      <c r="F18" s="454">
        <f t="shared" si="2"/>
        <v>46006</v>
      </c>
      <c r="G18" s="455">
        <f t="shared" si="2"/>
        <v>39497</v>
      </c>
      <c r="H18" s="455">
        <f t="shared" si="2"/>
        <v>61487</v>
      </c>
      <c r="I18" s="362" t="s">
        <v>13</v>
      </c>
      <c r="J18" s="735" t="s">
        <v>10</v>
      </c>
    </row>
    <row r="19" spans="1:20" ht="20.100000000000001" customHeight="1" thickTop="1" thickBot="1">
      <c r="A19" s="702"/>
      <c r="B19" s="358" t="s">
        <v>12</v>
      </c>
      <c r="C19" s="473">
        <f t="shared" si="2"/>
        <v>30888</v>
      </c>
      <c r="D19" s="473">
        <f t="shared" si="2"/>
        <v>16120</v>
      </c>
      <c r="E19" s="473">
        <f t="shared" si="2"/>
        <v>7711</v>
      </c>
      <c r="F19" s="473">
        <f t="shared" si="2"/>
        <v>41552</v>
      </c>
      <c r="G19" s="473">
        <f t="shared" si="2"/>
        <v>38599</v>
      </c>
      <c r="H19" s="473">
        <f t="shared" si="2"/>
        <v>57672</v>
      </c>
      <c r="I19" s="363" t="s">
        <v>14</v>
      </c>
      <c r="J19" s="736"/>
    </row>
    <row r="20" spans="1:20" ht="20.100000000000001" customHeight="1" thickTop="1">
      <c r="A20" s="703"/>
      <c r="B20" s="367" t="s">
        <v>9</v>
      </c>
      <c r="C20" s="474">
        <f t="shared" ref="C20:H20" si="3">C18+C19</f>
        <v>59070</v>
      </c>
      <c r="D20" s="474">
        <f t="shared" si="3"/>
        <v>31601</v>
      </c>
      <c r="E20" s="474">
        <f t="shared" si="3"/>
        <v>19026</v>
      </c>
      <c r="F20" s="474">
        <f t="shared" si="3"/>
        <v>87558</v>
      </c>
      <c r="G20" s="474">
        <f t="shared" si="3"/>
        <v>78096</v>
      </c>
      <c r="H20" s="474">
        <f t="shared" si="3"/>
        <v>119159</v>
      </c>
      <c r="I20" s="364" t="s">
        <v>10</v>
      </c>
      <c r="J20" s="737"/>
    </row>
    <row r="21" spans="1:20">
      <c r="A21" s="416" t="s">
        <v>351</v>
      </c>
      <c r="B21" s="430"/>
      <c r="C21" s="431"/>
      <c r="D21" s="431"/>
      <c r="E21" s="431"/>
      <c r="F21" s="432"/>
      <c r="G21" s="432"/>
      <c r="H21" s="432"/>
      <c r="J21" s="420" t="s">
        <v>300</v>
      </c>
      <c r="K21" s="134"/>
      <c r="L21" s="134"/>
    </row>
    <row r="22" spans="1:20" ht="12.75">
      <c r="A22" s="416" t="s">
        <v>914</v>
      </c>
      <c r="B22" s="418"/>
      <c r="C22" s="120"/>
      <c r="D22" s="120"/>
      <c r="E22" s="120"/>
      <c r="F22" s="120"/>
      <c r="G22" s="120"/>
      <c r="H22" s="120"/>
      <c r="J22" s="419" t="s">
        <v>913</v>
      </c>
      <c r="T22" s="419"/>
    </row>
    <row r="23" spans="1:20">
      <c r="Q23" s="706"/>
      <c r="R23" s="706"/>
      <c r="S23" s="125"/>
      <c r="T23" s="125"/>
    </row>
    <row r="24" spans="1:20">
      <c r="Q24" s="750"/>
      <c r="R24" s="750"/>
      <c r="S24" s="127"/>
      <c r="T24" s="127"/>
    </row>
    <row r="25" spans="1:20" ht="13.5" customHeight="1">
      <c r="A25" s="124" t="s">
        <v>377</v>
      </c>
      <c r="C25" s="433"/>
      <c r="D25" s="433"/>
      <c r="E25" s="433"/>
      <c r="G25" s="433"/>
      <c r="H25" s="124"/>
      <c r="I25" s="434"/>
      <c r="L25" s="125"/>
      <c r="M25" s="125"/>
      <c r="N25" s="125"/>
      <c r="O25" s="125"/>
      <c r="P25" s="125"/>
      <c r="Q25" s="750"/>
      <c r="R25" s="750"/>
      <c r="S25" s="127"/>
      <c r="T25" s="127"/>
    </row>
    <row r="26" spans="1:20" ht="45" customHeight="1">
      <c r="B26" s="426"/>
      <c r="C26" s="435" t="s">
        <v>368</v>
      </c>
      <c r="D26" s="435"/>
      <c r="E26" s="153" t="s">
        <v>367</v>
      </c>
      <c r="J26" s="127"/>
      <c r="K26" s="127"/>
      <c r="L26" s="127"/>
      <c r="M26" s="127"/>
      <c r="N26" s="127"/>
      <c r="O26" s="127"/>
      <c r="P26" s="127"/>
      <c r="Q26" s="127"/>
    </row>
    <row r="27" spans="1:20" ht="45" customHeight="1">
      <c r="B27" s="426"/>
      <c r="C27" s="435" t="s">
        <v>373</v>
      </c>
      <c r="D27" s="435" t="s">
        <v>372</v>
      </c>
      <c r="E27" s="153" t="s">
        <v>373</v>
      </c>
      <c r="F27" s="153" t="s">
        <v>372</v>
      </c>
      <c r="H27" s="124"/>
      <c r="J27" s="153"/>
      <c r="K27" s="153"/>
      <c r="L27" s="153"/>
      <c r="M27" s="153"/>
      <c r="N27" s="153"/>
      <c r="O27" s="153"/>
      <c r="P27" s="153"/>
      <c r="Q27" s="153"/>
      <c r="R27" s="153"/>
    </row>
    <row r="28" spans="1:20">
      <c r="B28" s="152" t="s">
        <v>892</v>
      </c>
      <c r="C28" s="153">
        <f>C18</f>
        <v>28182</v>
      </c>
      <c r="D28" s="153">
        <f t="shared" ref="C28:F29" si="4">D18</f>
        <v>15481</v>
      </c>
      <c r="E28" s="153">
        <f t="shared" si="4"/>
        <v>11315</v>
      </c>
      <c r="F28" s="153">
        <f t="shared" si="4"/>
        <v>46006</v>
      </c>
      <c r="H28" s="124"/>
      <c r="J28" s="153"/>
      <c r="K28" s="153"/>
      <c r="L28" s="153"/>
      <c r="M28" s="153"/>
      <c r="N28" s="153"/>
      <c r="O28" s="153"/>
      <c r="P28" s="153"/>
      <c r="Q28" s="153"/>
      <c r="R28" s="153"/>
    </row>
    <row r="29" spans="1:20">
      <c r="B29" s="120" t="s">
        <v>893</v>
      </c>
      <c r="C29" s="153">
        <f t="shared" si="4"/>
        <v>30888</v>
      </c>
      <c r="D29" s="153">
        <f t="shared" si="4"/>
        <v>16120</v>
      </c>
      <c r="E29" s="153">
        <f t="shared" si="4"/>
        <v>7711</v>
      </c>
      <c r="F29" s="153">
        <f t="shared" si="4"/>
        <v>41552</v>
      </c>
      <c r="H29" s="124"/>
      <c r="J29" s="153"/>
      <c r="K29" s="153"/>
      <c r="L29" s="153"/>
      <c r="M29" s="153"/>
      <c r="N29" s="153"/>
      <c r="O29" s="153"/>
      <c r="P29" s="153"/>
      <c r="Q29" s="153"/>
      <c r="R29" s="153"/>
    </row>
    <row r="30" spans="1:20">
      <c r="H30" s="124"/>
      <c r="J30" s="153"/>
      <c r="K30" s="153"/>
      <c r="L30" s="153"/>
      <c r="M30" s="153"/>
      <c r="N30" s="153"/>
      <c r="O30" s="153"/>
      <c r="P30" s="153"/>
      <c r="Q30" s="153"/>
      <c r="R30" s="153"/>
    </row>
    <row r="31" spans="1:20">
      <c r="A31" s="124" t="s">
        <v>376</v>
      </c>
      <c r="H31" s="124"/>
      <c r="J31" s="153"/>
      <c r="K31" s="153"/>
      <c r="L31" s="153"/>
      <c r="M31" s="153"/>
      <c r="N31" s="153"/>
      <c r="O31" s="153"/>
      <c r="P31" s="153"/>
      <c r="Q31" s="153"/>
      <c r="R31" s="153"/>
    </row>
    <row r="32" spans="1:20" ht="25.5">
      <c r="C32" s="153" t="s">
        <v>375</v>
      </c>
      <c r="E32" s="153" t="s">
        <v>374</v>
      </c>
      <c r="G32" s="653" t="s">
        <v>937</v>
      </c>
      <c r="H32" s="124"/>
      <c r="I32" s="749"/>
      <c r="J32" s="750"/>
      <c r="K32" s="750"/>
      <c r="L32" s="750"/>
      <c r="M32" s="750"/>
      <c r="N32" s="750"/>
      <c r="O32" s="750"/>
      <c r="P32" s="750"/>
      <c r="Q32" s="750"/>
      <c r="R32" s="153"/>
    </row>
    <row r="33" spans="2:18">
      <c r="C33" s="153" t="s">
        <v>373</v>
      </c>
      <c r="D33" s="153" t="s">
        <v>372</v>
      </c>
      <c r="E33" s="153" t="s">
        <v>373</v>
      </c>
      <c r="F33" s="153" t="s">
        <v>372</v>
      </c>
      <c r="G33" s="153" t="s">
        <v>373</v>
      </c>
      <c r="H33" s="124" t="s">
        <v>372</v>
      </c>
      <c r="I33" s="749"/>
      <c r="J33" s="125"/>
      <c r="K33" s="125"/>
      <c r="L33" s="125"/>
      <c r="M33" s="125"/>
      <c r="N33" s="125"/>
      <c r="O33" s="125"/>
      <c r="P33" s="125"/>
      <c r="Q33" s="125"/>
      <c r="R33" s="153"/>
    </row>
    <row r="34" spans="2:18" ht="15.75">
      <c r="B34" s="120" t="s">
        <v>892</v>
      </c>
      <c r="C34" s="153">
        <f>G12</f>
        <v>17814</v>
      </c>
      <c r="D34" s="153">
        <f>H12</f>
        <v>30878</v>
      </c>
      <c r="E34" s="153">
        <f>G14</f>
        <v>8055</v>
      </c>
      <c r="F34" s="153">
        <f>H14</f>
        <v>11723</v>
      </c>
      <c r="G34" s="153">
        <f>G16</f>
        <v>8162</v>
      </c>
      <c r="H34" s="124">
        <f>H16</f>
        <v>9305</v>
      </c>
      <c r="I34" s="436"/>
      <c r="J34" s="153"/>
      <c r="K34" s="153"/>
      <c r="L34" s="153"/>
      <c r="M34" s="153"/>
      <c r="N34" s="153"/>
      <c r="O34" s="153"/>
      <c r="P34" s="153"/>
      <c r="Q34" s="153"/>
      <c r="R34" s="153"/>
    </row>
    <row r="35" spans="2:18" ht="15.75">
      <c r="B35" s="120" t="s">
        <v>893</v>
      </c>
      <c r="C35" s="153">
        <f>G13</f>
        <v>17100</v>
      </c>
      <c r="D35" s="153">
        <f>H13</f>
        <v>29193</v>
      </c>
      <c r="E35" s="153">
        <f>G15</f>
        <v>7985</v>
      </c>
      <c r="F35" s="153">
        <f>H15</f>
        <v>10859</v>
      </c>
      <c r="G35" s="153">
        <f>G17</f>
        <v>7979</v>
      </c>
      <c r="H35" s="124">
        <f>H17</f>
        <v>8686</v>
      </c>
      <c r="I35" s="436"/>
      <c r="J35" s="153"/>
      <c r="K35" s="153"/>
      <c r="L35" s="153"/>
      <c r="M35" s="153"/>
      <c r="N35" s="153"/>
      <c r="O35" s="153"/>
      <c r="P35" s="153"/>
      <c r="Q35" s="153"/>
      <c r="R35" s="153"/>
    </row>
  </sheetData>
  <mergeCells count="66">
    <mergeCell ref="Q23:R23"/>
    <mergeCell ref="Q24:R24"/>
    <mergeCell ref="Q25:R25"/>
    <mergeCell ref="I32:I33"/>
    <mergeCell ref="J32:K32"/>
    <mergeCell ref="L32:M32"/>
    <mergeCell ref="N32:O32"/>
    <mergeCell ref="P32:Q32"/>
    <mergeCell ref="BA4:BN4"/>
    <mergeCell ref="BO4:CB4"/>
    <mergeCell ref="CC4:CP4"/>
    <mergeCell ref="EU4:FH4"/>
    <mergeCell ref="CQ4:DD4"/>
    <mergeCell ref="AM4:AZ4"/>
    <mergeCell ref="J12:J13"/>
    <mergeCell ref="G7:H7"/>
    <mergeCell ref="J14:J15"/>
    <mergeCell ref="J16:J17"/>
    <mergeCell ref="A4:J4"/>
    <mergeCell ref="K4:X4"/>
    <mergeCell ref="Y4:AL4"/>
    <mergeCell ref="A16:A17"/>
    <mergeCell ref="IO2:IR2"/>
    <mergeCell ref="DE4:DR4"/>
    <mergeCell ref="IO4:IR4"/>
    <mergeCell ref="FI4:FV4"/>
    <mergeCell ref="FW4:GJ4"/>
    <mergeCell ref="GK4:GX4"/>
    <mergeCell ref="GY4:HL4"/>
    <mergeCell ref="DE2:DR2"/>
    <mergeCell ref="DS4:EF4"/>
    <mergeCell ref="EG4:ET4"/>
    <mergeCell ref="IA4:IN4"/>
    <mergeCell ref="HM4:HZ4"/>
    <mergeCell ref="IA2:IN2"/>
    <mergeCell ref="EG2:ET2"/>
    <mergeCell ref="EU2:FH2"/>
    <mergeCell ref="FI2:FV2"/>
    <mergeCell ref="FW2:GJ2"/>
    <mergeCell ref="HM2:HZ2"/>
    <mergeCell ref="GK2:GX2"/>
    <mergeCell ref="GY2:HL2"/>
    <mergeCell ref="DS2:EF2"/>
    <mergeCell ref="CQ2:DD2"/>
    <mergeCell ref="Y2:AL2"/>
    <mergeCell ref="K2:X2"/>
    <mergeCell ref="AM2:AZ2"/>
    <mergeCell ref="BA2:BN2"/>
    <mergeCell ref="BO2:CB2"/>
    <mergeCell ref="CC2:CP2"/>
    <mergeCell ref="A1:J1"/>
    <mergeCell ref="A2:J2"/>
    <mergeCell ref="C6:D6"/>
    <mergeCell ref="A10:A11"/>
    <mergeCell ref="A6:B9"/>
    <mergeCell ref="E7:F7"/>
    <mergeCell ref="A3:J3"/>
    <mergeCell ref="A18:A20"/>
    <mergeCell ref="A14:A15"/>
    <mergeCell ref="J18:J20"/>
    <mergeCell ref="A12:A13"/>
    <mergeCell ref="C7:D7"/>
    <mergeCell ref="J10:J11"/>
    <mergeCell ref="I6:J9"/>
    <mergeCell ref="E6:F6"/>
    <mergeCell ref="G6:H6"/>
  </mergeCells>
  <printOptions horizontalCentered="1" verticalCentered="1"/>
  <pageMargins left="0" right="0" top="0" bottom="0" header="0" footer="0"/>
  <pageSetup paperSize="9"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sheetPr>
    <tabColor theme="3" tint="0.39997558519241921"/>
  </sheetPr>
  <dimension ref="A1:IV33"/>
  <sheetViews>
    <sheetView showGridLines="0" rightToLeft="1" view="pageBreakPreview" zoomScaleNormal="100" zoomScaleSheetLayoutView="100" workbookViewId="0">
      <selection activeCell="A2" sqref="A2:O2"/>
    </sheetView>
  </sheetViews>
  <sheetFormatPr defaultRowHeight="13.5"/>
  <cols>
    <col min="1" max="1" width="11" style="124" customWidth="1"/>
    <col min="2" max="2" width="12.28515625" style="120" customWidth="1"/>
    <col min="3" max="10" width="7.140625" style="153" customWidth="1"/>
    <col min="11" max="11" width="7.5703125" style="153" bestFit="1" customWidth="1"/>
    <col min="12" max="12" width="7.140625" style="153" customWidth="1"/>
    <col min="13" max="13" width="9.85546875" style="120" bestFit="1" customWidth="1"/>
    <col min="14" max="14" width="7.5703125" style="120" customWidth="1"/>
    <col min="15" max="15" width="19.42578125" style="120" customWidth="1"/>
    <col min="16" max="16384" width="9.140625" style="120"/>
  </cols>
  <sheetData>
    <row r="1" spans="1:256" s="149" customFormat="1" ht="29.25" customHeight="1">
      <c r="A1" s="745" t="s">
        <v>1058</v>
      </c>
      <c r="B1" s="745"/>
      <c r="C1" s="745"/>
      <c r="D1" s="745"/>
      <c r="E1" s="745"/>
      <c r="F1" s="745"/>
      <c r="G1" s="745"/>
      <c r="H1" s="745"/>
      <c r="I1" s="745"/>
      <c r="J1" s="745"/>
      <c r="K1" s="745"/>
      <c r="L1" s="745"/>
      <c r="M1" s="745"/>
      <c r="N1" s="745"/>
      <c r="O1" s="745"/>
    </row>
    <row r="2" spans="1:256" s="150" customFormat="1" ht="27" customHeight="1">
      <c r="A2" s="718" t="s">
        <v>788</v>
      </c>
      <c r="B2" s="718"/>
      <c r="C2" s="718"/>
      <c r="D2" s="718"/>
      <c r="E2" s="718"/>
      <c r="F2" s="718"/>
      <c r="G2" s="718"/>
      <c r="H2" s="718"/>
      <c r="I2" s="718"/>
      <c r="J2" s="718"/>
      <c r="K2" s="718"/>
      <c r="L2" s="718"/>
      <c r="M2" s="718"/>
      <c r="N2" s="718"/>
      <c r="O2" s="718"/>
      <c r="P2" s="171"/>
      <c r="Q2" s="171"/>
      <c r="R2" s="171"/>
      <c r="S2" s="171"/>
      <c r="T2" s="171"/>
      <c r="U2" s="171"/>
      <c r="V2" s="171"/>
      <c r="W2" s="171"/>
      <c r="X2" s="171"/>
      <c r="Y2" s="171"/>
      <c r="Z2" s="171"/>
      <c r="AA2" s="171"/>
      <c r="AB2" s="171"/>
      <c r="AC2" s="718"/>
      <c r="AD2" s="718"/>
      <c r="AE2" s="718"/>
      <c r="AF2" s="718"/>
      <c r="AG2" s="718"/>
      <c r="AH2" s="718"/>
      <c r="AI2" s="718"/>
      <c r="AJ2" s="718"/>
      <c r="AK2" s="718"/>
      <c r="AL2" s="718"/>
      <c r="AM2" s="718"/>
      <c r="AN2" s="718"/>
      <c r="AO2" s="718"/>
      <c r="AP2" s="718"/>
      <c r="AQ2" s="718"/>
      <c r="AR2" s="718"/>
      <c r="AS2" s="718"/>
      <c r="AT2" s="718"/>
      <c r="AU2" s="718"/>
      <c r="AV2" s="718"/>
      <c r="AW2" s="718"/>
      <c r="AX2" s="718"/>
      <c r="AY2" s="718"/>
      <c r="AZ2" s="718"/>
      <c r="BA2" s="718"/>
      <c r="BB2" s="718"/>
      <c r="BC2" s="718"/>
      <c r="BD2" s="718"/>
      <c r="BE2" s="718"/>
      <c r="BF2" s="718"/>
      <c r="BG2" s="718"/>
      <c r="BH2" s="718"/>
      <c r="BI2" s="718"/>
      <c r="BJ2" s="718"/>
      <c r="BK2" s="718"/>
      <c r="BL2" s="718"/>
      <c r="BM2" s="718"/>
      <c r="BN2" s="718"/>
      <c r="BO2" s="718"/>
      <c r="BP2" s="718"/>
      <c r="BQ2" s="718"/>
      <c r="BR2" s="718"/>
      <c r="BS2" s="718"/>
      <c r="BT2" s="718"/>
      <c r="BU2" s="718"/>
      <c r="BV2" s="718"/>
      <c r="BW2" s="718"/>
      <c r="BX2" s="718"/>
      <c r="BY2" s="718"/>
      <c r="BZ2" s="718"/>
      <c r="CA2" s="718"/>
      <c r="CB2" s="718"/>
      <c r="CC2" s="718"/>
      <c r="CD2" s="718"/>
      <c r="CE2" s="718"/>
      <c r="CF2" s="718"/>
      <c r="CG2" s="718"/>
      <c r="CH2" s="718"/>
      <c r="CI2" s="718"/>
      <c r="CJ2" s="718"/>
      <c r="CK2" s="718"/>
      <c r="CL2" s="718"/>
      <c r="CM2" s="718"/>
      <c r="CN2" s="718"/>
      <c r="CO2" s="718"/>
      <c r="CP2" s="718"/>
      <c r="CQ2" s="718"/>
      <c r="CR2" s="718"/>
      <c r="CS2" s="718"/>
      <c r="CT2" s="718"/>
      <c r="CU2" s="718"/>
      <c r="CV2" s="718"/>
      <c r="CW2" s="718"/>
      <c r="CX2" s="718"/>
      <c r="CY2" s="718"/>
      <c r="CZ2" s="718"/>
      <c r="DA2" s="718"/>
      <c r="DB2" s="718"/>
      <c r="DC2" s="718"/>
      <c r="DD2" s="718"/>
      <c r="DE2" s="718"/>
      <c r="DF2" s="718"/>
      <c r="DG2" s="718"/>
      <c r="DH2" s="718"/>
      <c r="DI2" s="718"/>
      <c r="DJ2" s="718"/>
      <c r="DK2" s="718"/>
      <c r="DL2" s="718"/>
      <c r="DM2" s="718"/>
      <c r="DN2" s="718"/>
      <c r="DO2" s="718"/>
      <c r="DP2" s="718"/>
      <c r="DQ2" s="718"/>
      <c r="DR2" s="718"/>
      <c r="DS2" s="718"/>
      <c r="DT2" s="718"/>
      <c r="DU2" s="718"/>
      <c r="DV2" s="718"/>
      <c r="DW2" s="718"/>
      <c r="DX2" s="718"/>
      <c r="DY2" s="718"/>
      <c r="DZ2" s="718"/>
      <c r="EA2" s="718"/>
      <c r="EB2" s="718"/>
      <c r="EC2" s="718"/>
      <c r="ED2" s="718"/>
      <c r="EE2" s="718"/>
      <c r="EF2" s="718"/>
      <c r="EG2" s="718"/>
      <c r="EH2" s="718"/>
      <c r="EI2" s="718"/>
      <c r="EJ2" s="718"/>
      <c r="EK2" s="718"/>
      <c r="EL2" s="718"/>
      <c r="EM2" s="718"/>
      <c r="EN2" s="718"/>
      <c r="EO2" s="718"/>
      <c r="EP2" s="718"/>
      <c r="EQ2" s="718"/>
      <c r="ER2" s="718"/>
      <c r="ES2" s="718"/>
      <c r="ET2" s="718"/>
      <c r="EU2" s="718"/>
      <c r="EV2" s="718"/>
      <c r="EW2" s="718"/>
      <c r="EX2" s="718"/>
      <c r="EY2" s="718"/>
      <c r="EZ2" s="718"/>
      <c r="FA2" s="718"/>
      <c r="FB2" s="718"/>
      <c r="FC2" s="718"/>
      <c r="FD2" s="718"/>
      <c r="FE2" s="718"/>
      <c r="FF2" s="718"/>
      <c r="FG2" s="718"/>
      <c r="FH2" s="718"/>
      <c r="FI2" s="718"/>
      <c r="FJ2" s="718"/>
      <c r="FK2" s="718"/>
      <c r="FL2" s="718"/>
      <c r="FM2" s="718"/>
      <c r="FN2" s="718"/>
      <c r="FO2" s="718"/>
      <c r="FP2" s="718"/>
      <c r="FQ2" s="718"/>
      <c r="FR2" s="718"/>
      <c r="FS2" s="718"/>
      <c r="FT2" s="718"/>
      <c r="FU2" s="718"/>
      <c r="FV2" s="718"/>
      <c r="FW2" s="718"/>
      <c r="FX2" s="718"/>
      <c r="FY2" s="718"/>
      <c r="FZ2" s="718"/>
      <c r="GA2" s="718"/>
      <c r="GB2" s="718"/>
      <c r="GC2" s="718"/>
      <c r="GD2" s="718"/>
      <c r="GE2" s="718"/>
      <c r="GF2" s="718"/>
      <c r="GG2" s="718"/>
      <c r="GH2" s="718"/>
      <c r="GI2" s="718"/>
      <c r="GJ2" s="718"/>
      <c r="GK2" s="718"/>
      <c r="GL2" s="718"/>
      <c r="GM2" s="718"/>
      <c r="GN2" s="718"/>
      <c r="GO2" s="718"/>
      <c r="GP2" s="718"/>
      <c r="GQ2" s="718"/>
      <c r="GR2" s="718"/>
      <c r="GS2" s="718"/>
      <c r="GT2" s="718"/>
      <c r="GU2" s="718"/>
      <c r="GV2" s="718"/>
      <c r="GW2" s="718"/>
      <c r="GX2" s="718"/>
      <c r="GY2" s="718"/>
      <c r="GZ2" s="718"/>
      <c r="HA2" s="718"/>
      <c r="HB2" s="718"/>
      <c r="HC2" s="718"/>
      <c r="HD2" s="718"/>
      <c r="HE2" s="718"/>
      <c r="HF2" s="718"/>
      <c r="HG2" s="718"/>
      <c r="HH2" s="718"/>
      <c r="HI2" s="718"/>
      <c r="HJ2" s="718"/>
      <c r="HK2" s="718"/>
      <c r="HL2" s="718"/>
      <c r="HM2" s="718"/>
      <c r="HN2" s="718"/>
      <c r="HO2" s="718"/>
      <c r="HP2" s="718"/>
      <c r="HQ2" s="718"/>
      <c r="HR2" s="718"/>
      <c r="HS2" s="718"/>
      <c r="HT2" s="718"/>
      <c r="HU2" s="718"/>
      <c r="HV2" s="718"/>
      <c r="HW2" s="718"/>
      <c r="HX2" s="718"/>
      <c r="HY2" s="718"/>
      <c r="HZ2" s="718"/>
      <c r="IA2" s="718"/>
      <c r="IB2" s="718"/>
      <c r="IC2" s="718"/>
      <c r="ID2" s="718"/>
      <c r="IE2" s="718"/>
      <c r="IF2" s="718"/>
      <c r="IG2" s="718"/>
      <c r="IH2" s="718"/>
      <c r="II2" s="718"/>
      <c r="IJ2" s="718"/>
      <c r="IK2" s="718"/>
      <c r="IL2" s="718"/>
      <c r="IM2" s="718"/>
      <c r="IN2" s="718"/>
      <c r="IO2" s="718"/>
      <c r="IP2" s="718"/>
      <c r="IQ2" s="718"/>
      <c r="IR2" s="718"/>
      <c r="IS2" s="718"/>
      <c r="IT2" s="718"/>
      <c r="IU2" s="718"/>
      <c r="IV2" s="718"/>
    </row>
    <row r="3" spans="1:256" s="148" customFormat="1" ht="20.100000000000001" customHeight="1">
      <c r="A3" s="709" t="s">
        <v>1051</v>
      </c>
      <c r="B3" s="709"/>
      <c r="C3" s="709"/>
      <c r="D3" s="709"/>
      <c r="E3" s="709"/>
      <c r="F3" s="709"/>
      <c r="G3" s="709"/>
      <c r="H3" s="709"/>
      <c r="I3" s="709"/>
      <c r="J3" s="709"/>
      <c r="K3" s="709"/>
      <c r="L3" s="709"/>
      <c r="M3" s="709"/>
      <c r="N3" s="709"/>
      <c r="O3" s="709"/>
    </row>
    <row r="4" spans="1:256" s="148" customFormat="1" ht="17.25" customHeight="1">
      <c r="A4" s="709" t="s">
        <v>785</v>
      </c>
      <c r="B4" s="709"/>
      <c r="C4" s="709"/>
      <c r="D4" s="709"/>
      <c r="E4" s="709"/>
      <c r="F4" s="709"/>
      <c r="G4" s="709"/>
      <c r="H4" s="709"/>
      <c r="I4" s="709"/>
      <c r="J4" s="709"/>
      <c r="K4" s="709"/>
      <c r="L4" s="709"/>
      <c r="M4" s="709"/>
      <c r="N4" s="709"/>
      <c r="O4" s="709"/>
      <c r="P4" s="166"/>
      <c r="Q4" s="166"/>
      <c r="R4" s="166"/>
      <c r="S4" s="166"/>
      <c r="T4" s="166"/>
      <c r="U4" s="166"/>
      <c r="V4" s="166"/>
      <c r="W4" s="166"/>
      <c r="X4" s="166"/>
      <c r="Y4" s="166"/>
      <c r="Z4" s="166"/>
      <c r="AA4" s="166"/>
      <c r="AB4" s="166"/>
      <c r="AC4" s="709"/>
      <c r="AD4" s="709"/>
      <c r="AE4" s="709"/>
      <c r="AF4" s="709"/>
      <c r="AG4" s="709"/>
      <c r="AH4" s="709"/>
      <c r="AI4" s="709"/>
      <c r="AJ4" s="709"/>
      <c r="AK4" s="709"/>
      <c r="AL4" s="709"/>
      <c r="AM4" s="709"/>
      <c r="AN4" s="709"/>
      <c r="AO4" s="709"/>
      <c r="AP4" s="709"/>
      <c r="AQ4" s="709"/>
      <c r="AR4" s="709"/>
      <c r="AS4" s="709"/>
      <c r="AT4" s="709"/>
      <c r="AU4" s="709"/>
      <c r="AV4" s="709"/>
      <c r="AW4" s="709"/>
      <c r="AX4" s="709"/>
      <c r="AY4" s="709"/>
      <c r="AZ4" s="709"/>
      <c r="BA4" s="709"/>
      <c r="BB4" s="709"/>
      <c r="BC4" s="709"/>
      <c r="BD4" s="709"/>
      <c r="BE4" s="709"/>
      <c r="BF4" s="709"/>
      <c r="BG4" s="709"/>
      <c r="BH4" s="709"/>
      <c r="BI4" s="709"/>
      <c r="BJ4" s="709"/>
      <c r="BK4" s="709"/>
      <c r="BL4" s="709"/>
      <c r="BM4" s="709"/>
      <c r="BN4" s="709"/>
      <c r="BO4" s="709"/>
      <c r="BP4" s="709"/>
      <c r="BQ4" s="709"/>
      <c r="BR4" s="709"/>
      <c r="BS4" s="709"/>
      <c r="BT4" s="709"/>
      <c r="BU4" s="709"/>
      <c r="BV4" s="709"/>
      <c r="BW4" s="709"/>
      <c r="BX4" s="709"/>
      <c r="BY4" s="709"/>
      <c r="BZ4" s="709"/>
      <c r="CA4" s="709"/>
      <c r="CB4" s="709"/>
      <c r="CC4" s="709"/>
      <c r="CD4" s="709"/>
      <c r="CE4" s="709"/>
      <c r="CF4" s="709"/>
      <c r="CG4" s="709"/>
      <c r="CH4" s="709"/>
      <c r="CI4" s="709"/>
      <c r="CJ4" s="709"/>
      <c r="CK4" s="709"/>
      <c r="CL4" s="709"/>
      <c r="CM4" s="709"/>
      <c r="CN4" s="709"/>
      <c r="CO4" s="709"/>
      <c r="CP4" s="709"/>
      <c r="CQ4" s="709"/>
      <c r="CR4" s="709"/>
      <c r="CS4" s="709"/>
      <c r="CT4" s="709"/>
      <c r="CU4" s="709"/>
      <c r="CV4" s="709"/>
      <c r="CW4" s="709"/>
      <c r="CX4" s="709"/>
      <c r="CY4" s="709"/>
      <c r="CZ4" s="709"/>
      <c r="DA4" s="709"/>
      <c r="DB4" s="709"/>
      <c r="DC4" s="709"/>
      <c r="DD4" s="709"/>
      <c r="DE4" s="709"/>
      <c r="DF4" s="709"/>
      <c r="DG4" s="709"/>
      <c r="DH4" s="709"/>
      <c r="DI4" s="709"/>
      <c r="DJ4" s="709"/>
      <c r="DK4" s="709"/>
      <c r="DL4" s="709"/>
      <c r="DM4" s="709"/>
      <c r="DN4" s="709"/>
      <c r="DO4" s="709"/>
      <c r="DP4" s="709"/>
      <c r="DQ4" s="709"/>
      <c r="DR4" s="709"/>
      <c r="DS4" s="709"/>
      <c r="DT4" s="709"/>
      <c r="DU4" s="709"/>
      <c r="DV4" s="709"/>
      <c r="DW4" s="709"/>
      <c r="DX4" s="709"/>
      <c r="DY4" s="709"/>
      <c r="DZ4" s="709"/>
      <c r="EA4" s="709"/>
      <c r="EB4" s="709"/>
      <c r="EC4" s="709"/>
      <c r="ED4" s="709"/>
      <c r="EE4" s="709"/>
      <c r="EF4" s="709"/>
      <c r="EG4" s="709"/>
      <c r="EH4" s="709"/>
      <c r="EI4" s="709"/>
      <c r="EJ4" s="709"/>
      <c r="EK4" s="709"/>
      <c r="EL4" s="709"/>
      <c r="EM4" s="709"/>
      <c r="EN4" s="709"/>
      <c r="EO4" s="709"/>
      <c r="EP4" s="709"/>
      <c r="EQ4" s="709"/>
      <c r="ER4" s="709"/>
      <c r="ES4" s="709"/>
      <c r="ET4" s="709"/>
      <c r="EU4" s="709"/>
      <c r="EV4" s="709"/>
      <c r="EW4" s="709"/>
      <c r="EX4" s="709"/>
      <c r="EY4" s="709"/>
      <c r="EZ4" s="709"/>
      <c r="FA4" s="709"/>
      <c r="FB4" s="709"/>
      <c r="FC4" s="709"/>
      <c r="FD4" s="709"/>
      <c r="FE4" s="709"/>
      <c r="FF4" s="709"/>
      <c r="FG4" s="709"/>
      <c r="FH4" s="709"/>
      <c r="FI4" s="709"/>
      <c r="FJ4" s="709"/>
      <c r="FK4" s="709"/>
      <c r="FL4" s="709"/>
      <c r="FM4" s="709"/>
      <c r="FN4" s="709"/>
      <c r="FO4" s="709"/>
      <c r="FP4" s="709"/>
      <c r="FQ4" s="709"/>
      <c r="FR4" s="709"/>
      <c r="FS4" s="709"/>
      <c r="FT4" s="709"/>
      <c r="FU4" s="709"/>
      <c r="FV4" s="709"/>
      <c r="FW4" s="709"/>
      <c r="FX4" s="709"/>
      <c r="FY4" s="709"/>
      <c r="FZ4" s="709"/>
      <c r="GA4" s="709"/>
      <c r="GB4" s="709"/>
      <c r="GC4" s="709"/>
      <c r="GD4" s="709"/>
      <c r="GE4" s="709"/>
      <c r="GF4" s="709"/>
      <c r="GG4" s="709"/>
      <c r="GH4" s="709"/>
      <c r="GI4" s="709"/>
      <c r="GJ4" s="709"/>
      <c r="GK4" s="709"/>
      <c r="GL4" s="709"/>
      <c r="GM4" s="709"/>
      <c r="GN4" s="709"/>
      <c r="GO4" s="709"/>
      <c r="GP4" s="709"/>
      <c r="GQ4" s="709"/>
      <c r="GR4" s="709"/>
      <c r="GS4" s="709"/>
      <c r="GT4" s="709"/>
      <c r="GU4" s="709"/>
      <c r="GV4" s="709"/>
      <c r="GW4" s="709"/>
      <c r="GX4" s="709"/>
      <c r="GY4" s="709"/>
      <c r="GZ4" s="709"/>
      <c r="HA4" s="709"/>
      <c r="HB4" s="709"/>
      <c r="HC4" s="709"/>
      <c r="HD4" s="709"/>
      <c r="HE4" s="709"/>
      <c r="HF4" s="709"/>
      <c r="HG4" s="709"/>
      <c r="HH4" s="709"/>
      <c r="HI4" s="709"/>
      <c r="HJ4" s="709"/>
      <c r="HK4" s="709"/>
      <c r="HL4" s="709"/>
      <c r="HM4" s="709"/>
      <c r="HN4" s="709"/>
      <c r="HO4" s="709"/>
      <c r="HP4" s="709"/>
      <c r="HQ4" s="709"/>
      <c r="HR4" s="709"/>
      <c r="HS4" s="709"/>
      <c r="HT4" s="709"/>
      <c r="HU4" s="709"/>
      <c r="HV4" s="709"/>
      <c r="HW4" s="709"/>
      <c r="HX4" s="709"/>
      <c r="HY4" s="709"/>
      <c r="HZ4" s="709"/>
      <c r="IA4" s="709"/>
      <c r="IB4" s="709"/>
      <c r="IC4" s="709"/>
      <c r="ID4" s="709"/>
      <c r="IE4" s="709"/>
      <c r="IF4" s="709"/>
      <c r="IG4" s="709"/>
      <c r="IH4" s="709"/>
      <c r="II4" s="709"/>
      <c r="IJ4" s="709"/>
      <c r="IK4" s="709"/>
      <c r="IL4" s="709"/>
      <c r="IM4" s="709"/>
      <c r="IN4" s="709"/>
      <c r="IO4" s="709"/>
      <c r="IP4" s="709"/>
      <c r="IQ4" s="709"/>
      <c r="IR4" s="709"/>
      <c r="IS4" s="709"/>
      <c r="IT4" s="709"/>
      <c r="IU4" s="709"/>
      <c r="IV4" s="709"/>
    </row>
    <row r="5" spans="1:256" s="148" customFormat="1" ht="15" customHeight="1">
      <c r="A5" s="17" t="s">
        <v>988</v>
      </c>
      <c r="B5" s="428"/>
      <c r="C5" s="428"/>
      <c r="D5" s="428"/>
      <c r="E5" s="428"/>
      <c r="F5" s="153"/>
      <c r="G5" s="153"/>
      <c r="H5" s="184"/>
      <c r="I5" s="184"/>
      <c r="J5" s="184"/>
      <c r="K5" s="184"/>
      <c r="L5" s="184"/>
      <c r="M5" s="429"/>
      <c r="O5" s="23" t="s">
        <v>989</v>
      </c>
    </row>
    <row r="6" spans="1:256" ht="15" customHeight="1">
      <c r="A6" s="765" t="s">
        <v>946</v>
      </c>
      <c r="B6" s="766"/>
      <c r="C6" s="769" t="s">
        <v>282</v>
      </c>
      <c r="D6" s="770"/>
      <c r="E6" s="770"/>
      <c r="F6" s="771"/>
      <c r="G6" s="769" t="s">
        <v>1049</v>
      </c>
      <c r="H6" s="770"/>
      <c r="I6" s="770"/>
      <c r="J6" s="771"/>
      <c r="K6" s="779" t="s">
        <v>985</v>
      </c>
      <c r="L6" s="780"/>
      <c r="M6" s="781"/>
      <c r="N6" s="777" t="s">
        <v>947</v>
      </c>
      <c r="O6" s="777"/>
    </row>
    <row r="7" spans="1:256" ht="18" customHeight="1">
      <c r="A7" s="767"/>
      <c r="B7" s="768"/>
      <c r="C7" s="772" t="s">
        <v>283</v>
      </c>
      <c r="D7" s="773"/>
      <c r="E7" s="773"/>
      <c r="F7" s="774"/>
      <c r="G7" s="772" t="s">
        <v>1048</v>
      </c>
      <c r="H7" s="773"/>
      <c r="I7" s="773"/>
      <c r="J7" s="774"/>
      <c r="K7" s="782"/>
      <c r="L7" s="783"/>
      <c r="M7" s="784"/>
      <c r="N7" s="778"/>
      <c r="O7" s="778"/>
    </row>
    <row r="8" spans="1:256" ht="12.75">
      <c r="A8" s="767"/>
      <c r="B8" s="768"/>
      <c r="C8" s="761" t="s">
        <v>381</v>
      </c>
      <c r="D8" s="762"/>
      <c r="E8" s="761" t="s">
        <v>380</v>
      </c>
      <c r="F8" s="762"/>
      <c r="G8" s="761" t="s">
        <v>381</v>
      </c>
      <c r="H8" s="762"/>
      <c r="I8" s="761" t="s">
        <v>380</v>
      </c>
      <c r="J8" s="762"/>
      <c r="K8" s="782"/>
      <c r="L8" s="783"/>
      <c r="M8" s="784"/>
      <c r="N8" s="778"/>
      <c r="O8" s="778"/>
    </row>
    <row r="9" spans="1:256" ht="12.75">
      <c r="A9" s="767"/>
      <c r="B9" s="768"/>
      <c r="C9" s="759" t="s">
        <v>379</v>
      </c>
      <c r="D9" s="760"/>
      <c r="E9" s="759" t="s">
        <v>378</v>
      </c>
      <c r="F9" s="760"/>
      <c r="G9" s="759" t="s">
        <v>379</v>
      </c>
      <c r="H9" s="760"/>
      <c r="I9" s="759" t="s">
        <v>378</v>
      </c>
      <c r="J9" s="760"/>
      <c r="K9" s="782"/>
      <c r="L9" s="783"/>
      <c r="M9" s="784"/>
      <c r="N9" s="778"/>
      <c r="O9" s="778"/>
    </row>
    <row r="10" spans="1:256" ht="12.75">
      <c r="A10" s="767"/>
      <c r="B10" s="768"/>
      <c r="C10" s="151" t="s">
        <v>11</v>
      </c>
      <c r="D10" s="151" t="s">
        <v>984</v>
      </c>
      <c r="E10" s="151" t="s">
        <v>11</v>
      </c>
      <c r="F10" s="151" t="s">
        <v>984</v>
      </c>
      <c r="G10" s="151" t="s">
        <v>11</v>
      </c>
      <c r="H10" s="151" t="s">
        <v>984</v>
      </c>
      <c r="I10" s="151" t="s">
        <v>11</v>
      </c>
      <c r="J10" s="151" t="s">
        <v>984</v>
      </c>
      <c r="K10" s="675" t="s">
        <v>11</v>
      </c>
      <c r="L10" s="675" t="s">
        <v>984</v>
      </c>
      <c r="M10" s="676" t="s">
        <v>987</v>
      </c>
      <c r="N10" s="778"/>
      <c r="O10" s="778"/>
    </row>
    <row r="11" spans="1:256" ht="12.75">
      <c r="A11" s="767"/>
      <c r="B11" s="768"/>
      <c r="C11" s="678" t="s">
        <v>982</v>
      </c>
      <c r="D11" s="678" t="s">
        <v>983</v>
      </c>
      <c r="E11" s="678" t="s">
        <v>982</v>
      </c>
      <c r="F11" s="678" t="s">
        <v>983</v>
      </c>
      <c r="G11" s="678" t="s">
        <v>982</v>
      </c>
      <c r="H11" s="678" t="s">
        <v>983</v>
      </c>
      <c r="I11" s="678" t="s">
        <v>982</v>
      </c>
      <c r="J11" s="678" t="s">
        <v>983</v>
      </c>
      <c r="K11" s="678" t="s">
        <v>982</v>
      </c>
      <c r="L11" s="678" t="s">
        <v>983</v>
      </c>
      <c r="M11" s="679" t="s">
        <v>986</v>
      </c>
      <c r="N11" s="778"/>
      <c r="O11" s="778"/>
    </row>
    <row r="12" spans="1:256" ht="19.5" customHeight="1" thickBot="1">
      <c r="A12" s="755" t="s">
        <v>298</v>
      </c>
      <c r="B12" s="756"/>
      <c r="C12" s="680">
        <v>2211</v>
      </c>
      <c r="D12" s="680">
        <v>2964</v>
      </c>
      <c r="E12" s="680">
        <v>200</v>
      </c>
      <c r="F12" s="680">
        <v>209</v>
      </c>
      <c r="G12" s="680">
        <v>3255</v>
      </c>
      <c r="H12" s="680">
        <v>2571</v>
      </c>
      <c r="I12" s="680">
        <v>9381</v>
      </c>
      <c r="J12" s="680">
        <v>8725</v>
      </c>
      <c r="K12" s="680">
        <f>C12+E12+G12+I12</f>
        <v>15047</v>
      </c>
      <c r="L12" s="680">
        <f>D12+F12+H12+J12</f>
        <v>14469</v>
      </c>
      <c r="M12" s="680">
        <f>SUM(K12:L12)</f>
        <v>29516</v>
      </c>
      <c r="N12" s="757" t="s">
        <v>869</v>
      </c>
      <c r="O12" s="758" t="s">
        <v>948</v>
      </c>
    </row>
    <row r="13" spans="1:256" ht="19.5" customHeight="1" thickTop="1" thickBot="1">
      <c r="A13" s="751" t="s">
        <v>949</v>
      </c>
      <c r="B13" s="752"/>
      <c r="C13" s="677">
        <f t="shared" ref="C13:J13" si="0">SUM(C14:C19)</f>
        <v>12197</v>
      </c>
      <c r="D13" s="677">
        <f t="shared" si="0"/>
        <v>13433</v>
      </c>
      <c r="E13" s="677">
        <f t="shared" si="0"/>
        <v>7448</v>
      </c>
      <c r="F13" s="677">
        <f t="shared" si="0"/>
        <v>8082</v>
      </c>
      <c r="G13" s="677">
        <f t="shared" si="0"/>
        <v>5617</v>
      </c>
      <c r="H13" s="677">
        <f t="shared" si="0"/>
        <v>3667</v>
      </c>
      <c r="I13" s="677">
        <f t="shared" si="0"/>
        <v>23430</v>
      </c>
      <c r="J13" s="677">
        <f t="shared" si="0"/>
        <v>21111</v>
      </c>
      <c r="K13" s="677">
        <f>C13+E13+G13+I13</f>
        <v>48692</v>
      </c>
      <c r="L13" s="677">
        <f>D13+F13+H13+J13</f>
        <v>46293</v>
      </c>
      <c r="M13" s="677">
        <f t="shared" ref="M13:M32" si="1">SUM(K13:L13)</f>
        <v>94985</v>
      </c>
      <c r="N13" s="753" t="s">
        <v>4</v>
      </c>
      <c r="O13" s="754"/>
    </row>
    <row r="14" spans="1:256" ht="14.25" thickTop="1" thickBot="1">
      <c r="A14" s="664"/>
      <c r="B14" s="664" t="s">
        <v>15</v>
      </c>
      <c r="C14" s="665">
        <v>2146</v>
      </c>
      <c r="D14" s="665">
        <v>2386</v>
      </c>
      <c r="E14" s="665">
        <v>1297</v>
      </c>
      <c r="F14" s="665">
        <v>1329</v>
      </c>
      <c r="G14" s="665">
        <v>1210</v>
      </c>
      <c r="H14" s="665">
        <v>815</v>
      </c>
      <c r="I14" s="665">
        <v>4622</v>
      </c>
      <c r="J14" s="665">
        <v>4171</v>
      </c>
      <c r="K14" s="665">
        <f>SUM(C14+E14+G14+I14)</f>
        <v>9275</v>
      </c>
      <c r="L14" s="665">
        <f>SUM(D14+F14+H14+J14)</f>
        <v>8701</v>
      </c>
      <c r="M14" s="665">
        <f t="shared" si="1"/>
        <v>17976</v>
      </c>
      <c r="N14" s="666" t="s">
        <v>950</v>
      </c>
      <c r="O14" s="667"/>
    </row>
    <row r="15" spans="1:256" ht="14.25" thickTop="1" thickBot="1">
      <c r="A15" s="664"/>
      <c r="B15" s="115" t="s">
        <v>16</v>
      </c>
      <c r="C15" s="654">
        <v>2104</v>
      </c>
      <c r="D15" s="654">
        <v>2244</v>
      </c>
      <c r="E15" s="654">
        <v>1215</v>
      </c>
      <c r="F15" s="654">
        <v>1361</v>
      </c>
      <c r="G15" s="654">
        <v>1057</v>
      </c>
      <c r="H15" s="654">
        <v>706</v>
      </c>
      <c r="I15" s="654">
        <v>4290</v>
      </c>
      <c r="J15" s="654">
        <v>3835</v>
      </c>
      <c r="K15" s="654">
        <f>C15+E15+G15+I15</f>
        <v>8666</v>
      </c>
      <c r="L15" s="654">
        <f>D15+F15+H15+J15</f>
        <v>8146</v>
      </c>
      <c r="M15" s="654">
        <f t="shared" si="1"/>
        <v>16812</v>
      </c>
      <c r="N15" s="32" t="s">
        <v>951</v>
      </c>
      <c r="O15" s="667"/>
    </row>
    <row r="16" spans="1:256" ht="14.25" thickTop="1" thickBot="1">
      <c r="A16" s="664"/>
      <c r="B16" s="664" t="s">
        <v>17</v>
      </c>
      <c r="C16" s="665">
        <v>1964</v>
      </c>
      <c r="D16" s="665">
        <v>2148</v>
      </c>
      <c r="E16" s="665">
        <v>1317</v>
      </c>
      <c r="F16" s="665">
        <v>1481</v>
      </c>
      <c r="G16" s="665">
        <v>985</v>
      </c>
      <c r="H16" s="665">
        <v>655</v>
      </c>
      <c r="I16" s="665">
        <v>3949</v>
      </c>
      <c r="J16" s="665">
        <v>3664</v>
      </c>
      <c r="K16" s="665">
        <f>SUM(C16+E16+G16+I16)</f>
        <v>8215</v>
      </c>
      <c r="L16" s="665">
        <f>SUM(D16+F16+H16+J16)</f>
        <v>7948</v>
      </c>
      <c r="M16" s="665">
        <f t="shared" si="1"/>
        <v>16163</v>
      </c>
      <c r="N16" s="666" t="s">
        <v>952</v>
      </c>
      <c r="O16" s="667"/>
    </row>
    <row r="17" spans="1:16" ht="14.25" thickTop="1" thickBot="1">
      <c r="A17" s="664"/>
      <c r="B17" s="115" t="s">
        <v>953</v>
      </c>
      <c r="C17" s="654">
        <v>2014</v>
      </c>
      <c r="D17" s="654">
        <v>2173</v>
      </c>
      <c r="E17" s="654">
        <v>1264</v>
      </c>
      <c r="F17" s="654">
        <v>1383</v>
      </c>
      <c r="G17" s="654">
        <v>871</v>
      </c>
      <c r="H17" s="654">
        <v>606</v>
      </c>
      <c r="I17" s="654">
        <v>3763</v>
      </c>
      <c r="J17" s="654">
        <v>3468</v>
      </c>
      <c r="K17" s="654">
        <f>C17+E17+G17+I17</f>
        <v>7912</v>
      </c>
      <c r="L17" s="654">
        <f>D17+F17+H17+J17</f>
        <v>7630</v>
      </c>
      <c r="M17" s="654">
        <f t="shared" si="1"/>
        <v>15542</v>
      </c>
      <c r="N17" s="32" t="s">
        <v>954</v>
      </c>
      <c r="O17" s="667"/>
    </row>
    <row r="18" spans="1:16" ht="14.25" thickTop="1" thickBot="1">
      <c r="A18" s="664"/>
      <c r="B18" s="664" t="s">
        <v>955</v>
      </c>
      <c r="C18" s="665">
        <v>1941</v>
      </c>
      <c r="D18" s="665">
        <v>2243</v>
      </c>
      <c r="E18" s="665">
        <v>1167</v>
      </c>
      <c r="F18" s="665">
        <v>1286</v>
      </c>
      <c r="G18" s="665">
        <v>817</v>
      </c>
      <c r="H18" s="665">
        <v>471</v>
      </c>
      <c r="I18" s="665">
        <v>3634</v>
      </c>
      <c r="J18" s="665">
        <v>3128</v>
      </c>
      <c r="K18" s="665">
        <f>SUM(C18+E18+G18+I18)</f>
        <v>7559</v>
      </c>
      <c r="L18" s="665">
        <f>SUM(D18+F18+H18+J18)</f>
        <v>7128</v>
      </c>
      <c r="M18" s="665">
        <f t="shared" si="1"/>
        <v>14687</v>
      </c>
      <c r="N18" s="666" t="s">
        <v>956</v>
      </c>
      <c r="O18" s="667"/>
    </row>
    <row r="19" spans="1:16" ht="14.25" thickTop="1" thickBot="1">
      <c r="A19" s="664"/>
      <c r="B19" s="115" t="s">
        <v>957</v>
      </c>
      <c r="C19" s="654">
        <v>2028</v>
      </c>
      <c r="D19" s="654">
        <v>2239</v>
      </c>
      <c r="E19" s="654">
        <v>1188</v>
      </c>
      <c r="F19" s="654">
        <v>1242</v>
      </c>
      <c r="G19" s="654">
        <v>677</v>
      </c>
      <c r="H19" s="654">
        <v>414</v>
      </c>
      <c r="I19" s="654">
        <v>3172</v>
      </c>
      <c r="J19" s="654">
        <v>2845</v>
      </c>
      <c r="K19" s="654">
        <f t="shared" ref="K19:K21" si="2">C19+E19+G19+I19</f>
        <v>7065</v>
      </c>
      <c r="L19" s="654">
        <f>D19+F19+H19+J19</f>
        <v>6740</v>
      </c>
      <c r="M19" s="654">
        <f t="shared" si="1"/>
        <v>13805</v>
      </c>
      <c r="N19" s="32" t="s">
        <v>958</v>
      </c>
      <c r="O19" s="667"/>
    </row>
    <row r="20" spans="1:16" ht="19.5" customHeight="1" thickTop="1" thickBot="1">
      <c r="A20" s="751" t="s">
        <v>278</v>
      </c>
      <c r="B20" s="752"/>
      <c r="C20" s="677">
        <f t="shared" ref="C20:J20" si="3">SUM(C21:C23)</f>
        <v>6714</v>
      </c>
      <c r="D20" s="677">
        <f t="shared" si="3"/>
        <v>7130</v>
      </c>
      <c r="E20" s="677">
        <f t="shared" si="3"/>
        <v>3822</v>
      </c>
      <c r="F20" s="677">
        <f t="shared" si="3"/>
        <v>3911</v>
      </c>
      <c r="G20" s="677">
        <f t="shared" si="3"/>
        <v>1341</v>
      </c>
      <c r="H20" s="677">
        <f t="shared" si="3"/>
        <v>855</v>
      </c>
      <c r="I20" s="677">
        <f t="shared" si="3"/>
        <v>7901</v>
      </c>
      <c r="J20" s="677">
        <f t="shared" si="3"/>
        <v>6948</v>
      </c>
      <c r="K20" s="677">
        <f t="shared" si="2"/>
        <v>19778</v>
      </c>
      <c r="L20" s="677">
        <f>D20+F20+H20+J20</f>
        <v>18844</v>
      </c>
      <c r="M20" s="677">
        <f t="shared" si="1"/>
        <v>38622</v>
      </c>
      <c r="N20" s="753" t="s">
        <v>279</v>
      </c>
      <c r="O20" s="754" t="s">
        <v>5</v>
      </c>
    </row>
    <row r="21" spans="1:16" ht="14.25" thickTop="1" thickBot="1">
      <c r="A21" s="664"/>
      <c r="B21" s="664" t="s">
        <v>15</v>
      </c>
      <c r="C21" s="665">
        <v>2271</v>
      </c>
      <c r="D21" s="665">
        <v>2347</v>
      </c>
      <c r="E21" s="665">
        <v>1271</v>
      </c>
      <c r="F21" s="665">
        <v>1314</v>
      </c>
      <c r="G21" s="665">
        <v>517</v>
      </c>
      <c r="H21" s="665">
        <v>311</v>
      </c>
      <c r="I21" s="665">
        <v>2892</v>
      </c>
      <c r="J21" s="668">
        <v>2529</v>
      </c>
      <c r="K21" s="665">
        <f t="shared" si="2"/>
        <v>6951</v>
      </c>
      <c r="L21" s="665">
        <f>D21+F21+H21+J21</f>
        <v>6501</v>
      </c>
      <c r="M21" s="665">
        <f t="shared" si="1"/>
        <v>13452</v>
      </c>
      <c r="N21" s="666" t="s">
        <v>950</v>
      </c>
      <c r="O21" s="667"/>
    </row>
    <row r="22" spans="1:16" ht="14.25" thickTop="1" thickBot="1">
      <c r="A22" s="664"/>
      <c r="B22" s="115" t="s">
        <v>16</v>
      </c>
      <c r="C22" s="654">
        <v>2203</v>
      </c>
      <c r="D22" s="654">
        <v>2489</v>
      </c>
      <c r="E22" s="654">
        <v>1237</v>
      </c>
      <c r="F22" s="654">
        <v>1294</v>
      </c>
      <c r="G22" s="654">
        <v>413</v>
      </c>
      <c r="H22" s="654">
        <v>300</v>
      </c>
      <c r="I22" s="654">
        <v>2645</v>
      </c>
      <c r="J22" s="655">
        <v>2332</v>
      </c>
      <c r="K22" s="654">
        <f>SUM(C22+E22+G22+I22)</f>
        <v>6498</v>
      </c>
      <c r="L22" s="654">
        <f>SUM(D22+F22+H22+J22)</f>
        <v>6415</v>
      </c>
      <c r="M22" s="654">
        <f t="shared" si="1"/>
        <v>12913</v>
      </c>
      <c r="N22" s="32" t="s">
        <v>951</v>
      </c>
      <c r="O22" s="667"/>
    </row>
    <row r="23" spans="1:16" ht="14.25" thickTop="1" thickBot="1">
      <c r="A23" s="664"/>
      <c r="B23" s="664" t="s">
        <v>17</v>
      </c>
      <c r="C23" s="665">
        <v>2240</v>
      </c>
      <c r="D23" s="665">
        <v>2294</v>
      </c>
      <c r="E23" s="665">
        <v>1314</v>
      </c>
      <c r="F23" s="665">
        <v>1303</v>
      </c>
      <c r="G23" s="665">
        <v>411</v>
      </c>
      <c r="H23" s="665">
        <v>244</v>
      </c>
      <c r="I23" s="665">
        <v>2364</v>
      </c>
      <c r="J23" s="668">
        <v>2087</v>
      </c>
      <c r="K23" s="665">
        <f>C23+E23+G23+I23</f>
        <v>6329</v>
      </c>
      <c r="L23" s="665">
        <f>D23+F23+H23+J23</f>
        <v>5928</v>
      </c>
      <c r="M23" s="665">
        <f t="shared" si="1"/>
        <v>12257</v>
      </c>
      <c r="N23" s="666" t="s">
        <v>952</v>
      </c>
      <c r="O23" s="667"/>
      <c r="P23" s="134"/>
    </row>
    <row r="24" spans="1:16" ht="19.5" customHeight="1" thickTop="1" thickBot="1">
      <c r="A24" s="751" t="s">
        <v>959</v>
      </c>
      <c r="B24" s="752"/>
      <c r="C24" s="677">
        <f>SUM(C25:C27)</f>
        <v>6511</v>
      </c>
      <c r="D24" s="677">
        <f t="shared" ref="D24:J24" si="4">SUM(D25:D27)</f>
        <v>7361</v>
      </c>
      <c r="E24" s="677">
        <f t="shared" si="4"/>
        <v>3955</v>
      </c>
      <c r="F24" s="677">
        <f t="shared" si="4"/>
        <v>3918</v>
      </c>
      <c r="G24" s="677">
        <f t="shared" si="4"/>
        <v>1102</v>
      </c>
      <c r="H24" s="677">
        <f t="shared" si="4"/>
        <v>618</v>
      </c>
      <c r="I24" s="677">
        <f t="shared" si="4"/>
        <v>5294</v>
      </c>
      <c r="J24" s="677">
        <f t="shared" si="4"/>
        <v>4768</v>
      </c>
      <c r="K24" s="677">
        <f>SUM(C24+E24+G24+I24)</f>
        <v>16862</v>
      </c>
      <c r="L24" s="677">
        <f>SUM(D24+F24+H24+J24)</f>
        <v>16665</v>
      </c>
      <c r="M24" s="677">
        <f t="shared" si="1"/>
        <v>33527</v>
      </c>
      <c r="N24" s="753" t="s">
        <v>88</v>
      </c>
      <c r="O24" s="754" t="s">
        <v>7</v>
      </c>
    </row>
    <row r="25" spans="1:16" ht="14.25" thickTop="1" thickBot="1">
      <c r="A25" s="664"/>
      <c r="B25" s="664" t="s">
        <v>15</v>
      </c>
      <c r="C25" s="665">
        <v>2169</v>
      </c>
      <c r="D25" s="665">
        <v>2470</v>
      </c>
      <c r="E25" s="665">
        <v>1262</v>
      </c>
      <c r="F25" s="665">
        <v>1323</v>
      </c>
      <c r="G25" s="665">
        <v>416</v>
      </c>
      <c r="H25" s="665">
        <v>236</v>
      </c>
      <c r="I25" s="665">
        <v>2144</v>
      </c>
      <c r="J25" s="668">
        <v>1899</v>
      </c>
      <c r="K25" s="665">
        <f t="shared" ref="K25" si="5">C25+E25+G25+I25</f>
        <v>5991</v>
      </c>
      <c r="L25" s="665">
        <f>D25+F25+H25+J25</f>
        <v>5928</v>
      </c>
      <c r="M25" s="665">
        <f t="shared" si="1"/>
        <v>11919</v>
      </c>
      <c r="N25" s="666" t="s">
        <v>950</v>
      </c>
      <c r="O25" s="669"/>
    </row>
    <row r="26" spans="1:16" ht="14.25" thickTop="1" thickBot="1">
      <c r="A26" s="664"/>
      <c r="B26" s="115" t="s">
        <v>960</v>
      </c>
      <c r="C26" s="654">
        <v>2191</v>
      </c>
      <c r="D26" s="654">
        <v>2458</v>
      </c>
      <c r="E26" s="654">
        <v>1319</v>
      </c>
      <c r="F26" s="654">
        <v>1343</v>
      </c>
      <c r="G26" s="654">
        <v>384</v>
      </c>
      <c r="H26" s="654">
        <v>214</v>
      </c>
      <c r="I26" s="654">
        <v>1617</v>
      </c>
      <c r="J26" s="655">
        <v>1462</v>
      </c>
      <c r="K26" s="654">
        <f>SUM(C26+E26+G26+I26)</f>
        <v>5511</v>
      </c>
      <c r="L26" s="654">
        <f>SUM(D26+F26+H26+J26)</f>
        <v>5477</v>
      </c>
      <c r="M26" s="654">
        <f t="shared" si="1"/>
        <v>10988</v>
      </c>
      <c r="N26" s="32" t="s">
        <v>961</v>
      </c>
      <c r="O26" s="667"/>
    </row>
    <row r="27" spans="1:16" ht="14.25" thickTop="1" thickBot="1">
      <c r="A27" s="670"/>
      <c r="B27" s="670" t="s">
        <v>962</v>
      </c>
      <c r="C27" s="671">
        <v>2151</v>
      </c>
      <c r="D27" s="671">
        <v>2433</v>
      </c>
      <c r="E27" s="671">
        <v>1374</v>
      </c>
      <c r="F27" s="671">
        <v>1252</v>
      </c>
      <c r="G27" s="671">
        <v>302</v>
      </c>
      <c r="H27" s="671">
        <v>168</v>
      </c>
      <c r="I27" s="671">
        <v>1533</v>
      </c>
      <c r="J27" s="672">
        <v>1407</v>
      </c>
      <c r="K27" s="665">
        <f>C27+E27+G27+I27</f>
        <v>5360</v>
      </c>
      <c r="L27" s="665">
        <f>D27+F27+H27+J27</f>
        <v>5260</v>
      </c>
      <c r="M27" s="665">
        <f t="shared" si="1"/>
        <v>10620</v>
      </c>
      <c r="N27" s="673" t="s">
        <v>963</v>
      </c>
      <c r="O27" s="674"/>
    </row>
    <row r="28" spans="1:16" ht="19.5" customHeight="1" thickTop="1" thickBot="1">
      <c r="A28" s="751" t="s">
        <v>868</v>
      </c>
      <c r="B28" s="752"/>
      <c r="C28" s="677">
        <f>SUM(C29:C31)</f>
        <v>549</v>
      </c>
      <c r="D28" s="677">
        <f t="shared" ref="D28:J28" si="6">SUM(D29:D31)</f>
        <v>0</v>
      </c>
      <c r="E28" s="677">
        <f t="shared" si="6"/>
        <v>56</v>
      </c>
      <c r="F28" s="677">
        <f t="shared" si="6"/>
        <v>0</v>
      </c>
      <c r="G28" s="677">
        <f t="shared" si="6"/>
        <v>0</v>
      </c>
      <c r="H28" s="677">
        <f t="shared" si="6"/>
        <v>0</v>
      </c>
      <c r="I28" s="677">
        <f t="shared" si="6"/>
        <v>0</v>
      </c>
      <c r="J28" s="677">
        <f t="shared" si="6"/>
        <v>0</v>
      </c>
      <c r="K28" s="677">
        <f>SUM(C28+E28+G28+I28)</f>
        <v>605</v>
      </c>
      <c r="L28" s="677">
        <f>SUM(D28+F28+H28+J28)</f>
        <v>0</v>
      </c>
      <c r="M28" s="677">
        <f t="shared" si="1"/>
        <v>605</v>
      </c>
      <c r="N28" s="753" t="s">
        <v>1050</v>
      </c>
      <c r="O28" s="754" t="s">
        <v>964</v>
      </c>
    </row>
    <row r="29" spans="1:16" ht="14.25" thickTop="1" thickBot="1">
      <c r="A29" s="664"/>
      <c r="B29" s="664" t="s">
        <v>15</v>
      </c>
      <c r="C29" s="665">
        <v>164</v>
      </c>
      <c r="D29" s="665">
        <v>0</v>
      </c>
      <c r="E29" s="665">
        <v>15</v>
      </c>
      <c r="F29" s="665">
        <v>0</v>
      </c>
      <c r="G29" s="665">
        <v>0</v>
      </c>
      <c r="H29" s="665">
        <v>0</v>
      </c>
      <c r="I29" s="668">
        <v>0</v>
      </c>
      <c r="J29" s="668">
        <v>0</v>
      </c>
      <c r="K29" s="665">
        <f>C29+E29+G29+I29</f>
        <v>179</v>
      </c>
      <c r="L29" s="665">
        <f>D29+F29+H29+J29</f>
        <v>0</v>
      </c>
      <c r="M29" s="665">
        <f t="shared" si="1"/>
        <v>179</v>
      </c>
      <c r="N29" s="666" t="s">
        <v>950</v>
      </c>
      <c r="O29" s="669"/>
    </row>
    <row r="30" spans="1:16" ht="14.25" thickTop="1" thickBot="1">
      <c r="A30" s="664"/>
      <c r="B30" s="115" t="s">
        <v>960</v>
      </c>
      <c r="C30" s="654">
        <v>142</v>
      </c>
      <c r="D30" s="654">
        <v>0</v>
      </c>
      <c r="E30" s="654">
        <v>13</v>
      </c>
      <c r="F30" s="654">
        <v>0</v>
      </c>
      <c r="G30" s="654">
        <v>0</v>
      </c>
      <c r="H30" s="654">
        <v>0</v>
      </c>
      <c r="I30" s="655">
        <v>0</v>
      </c>
      <c r="J30" s="655">
        <v>0</v>
      </c>
      <c r="K30" s="654">
        <f>C30+I30</f>
        <v>142</v>
      </c>
      <c r="L30" s="654">
        <f>SUM(D30+F30+H30+J30)</f>
        <v>0</v>
      </c>
      <c r="M30" s="654">
        <f t="shared" si="1"/>
        <v>142</v>
      </c>
      <c r="N30" s="32" t="s">
        <v>961</v>
      </c>
      <c r="O30" s="667"/>
    </row>
    <row r="31" spans="1:16" thickTop="1">
      <c r="A31" s="670"/>
      <c r="B31" s="670" t="s">
        <v>17</v>
      </c>
      <c r="C31" s="671">
        <v>243</v>
      </c>
      <c r="D31" s="671">
        <v>0</v>
      </c>
      <c r="E31" s="671">
        <v>28</v>
      </c>
      <c r="F31" s="671">
        <v>0</v>
      </c>
      <c r="G31" s="671">
        <v>0</v>
      </c>
      <c r="H31" s="671">
        <v>0</v>
      </c>
      <c r="I31" s="672">
        <v>0</v>
      </c>
      <c r="J31" s="672">
        <v>0</v>
      </c>
      <c r="K31" s="671">
        <f>C31+E31+G31+I31</f>
        <v>271</v>
      </c>
      <c r="L31" s="671">
        <f>D31+F31+H31+J31</f>
        <v>0</v>
      </c>
      <c r="M31" s="671">
        <f t="shared" si="1"/>
        <v>271</v>
      </c>
      <c r="N31" s="673" t="s">
        <v>952</v>
      </c>
      <c r="O31" s="674"/>
    </row>
    <row r="32" spans="1:16" ht="20.25" customHeight="1">
      <c r="A32" s="775" t="s">
        <v>20</v>
      </c>
      <c r="B32" s="776"/>
      <c r="C32" s="656">
        <f>SUM(C12+C13+C20+C24+C28)</f>
        <v>28182</v>
      </c>
      <c r="D32" s="656">
        <f t="shared" ref="D32:L32" si="7">SUM(D12+D13+D20+D24+D28)</f>
        <v>30888</v>
      </c>
      <c r="E32" s="656">
        <f t="shared" si="7"/>
        <v>15481</v>
      </c>
      <c r="F32" s="656">
        <f t="shared" si="7"/>
        <v>16120</v>
      </c>
      <c r="G32" s="656">
        <f t="shared" si="7"/>
        <v>11315</v>
      </c>
      <c r="H32" s="656">
        <f t="shared" si="7"/>
        <v>7711</v>
      </c>
      <c r="I32" s="656">
        <f t="shared" si="7"/>
        <v>46006</v>
      </c>
      <c r="J32" s="656">
        <f t="shared" si="7"/>
        <v>41552</v>
      </c>
      <c r="K32" s="656">
        <f t="shared" si="7"/>
        <v>100984</v>
      </c>
      <c r="L32" s="656">
        <f t="shared" si="7"/>
        <v>96271</v>
      </c>
      <c r="M32" s="657">
        <f t="shared" si="1"/>
        <v>197255</v>
      </c>
      <c r="N32" s="763" t="s">
        <v>21</v>
      </c>
      <c r="O32" s="764"/>
    </row>
    <row r="33" spans="1:15" ht="12.75">
      <c r="A33" s="416" t="s">
        <v>965</v>
      </c>
      <c r="C33" s="120"/>
      <c r="D33" s="120"/>
      <c r="E33" s="120"/>
      <c r="F33" s="120"/>
      <c r="G33" s="120"/>
      <c r="H33" s="120"/>
      <c r="I33" s="120"/>
      <c r="J33" s="120"/>
      <c r="K33" s="120"/>
      <c r="L33" s="120"/>
      <c r="N33" s="154"/>
      <c r="O33" s="419" t="s">
        <v>966</v>
      </c>
    </row>
  </sheetData>
  <mergeCells count="65">
    <mergeCell ref="A1:O1"/>
    <mergeCell ref="A2:O2"/>
    <mergeCell ref="DI2:DV2"/>
    <mergeCell ref="DW2:EJ2"/>
    <mergeCell ref="EK2:EX2"/>
    <mergeCell ref="AC2:AP2"/>
    <mergeCell ref="AQ2:BD2"/>
    <mergeCell ref="BE2:BR2"/>
    <mergeCell ref="IE2:IR2"/>
    <mergeCell ref="IS2:IV2"/>
    <mergeCell ref="AC4:AP4"/>
    <mergeCell ref="AQ4:BD4"/>
    <mergeCell ref="BE4:BR4"/>
    <mergeCell ref="BS4:CF4"/>
    <mergeCell ref="CG4:CT4"/>
    <mergeCell ref="EY2:FL2"/>
    <mergeCell ref="FM2:FZ2"/>
    <mergeCell ref="GA2:GN2"/>
    <mergeCell ref="GO2:HB2"/>
    <mergeCell ref="HC2:HP2"/>
    <mergeCell ref="HQ2:ID2"/>
    <mergeCell ref="BS2:CF2"/>
    <mergeCell ref="CG2:CT2"/>
    <mergeCell ref="CU2:DH2"/>
    <mergeCell ref="IS4:IV4"/>
    <mergeCell ref="CU4:DH4"/>
    <mergeCell ref="DI4:DV4"/>
    <mergeCell ref="DW4:EJ4"/>
    <mergeCell ref="EK4:EX4"/>
    <mergeCell ref="EY4:FL4"/>
    <mergeCell ref="FM4:FZ4"/>
    <mergeCell ref="GA4:GN4"/>
    <mergeCell ref="GO4:HB4"/>
    <mergeCell ref="HC4:HP4"/>
    <mergeCell ref="HQ4:ID4"/>
    <mergeCell ref="IE4:IR4"/>
    <mergeCell ref="N32:O32"/>
    <mergeCell ref="N20:O20"/>
    <mergeCell ref="A6:B11"/>
    <mergeCell ref="C6:F6"/>
    <mergeCell ref="C7:F7"/>
    <mergeCell ref="A32:B32"/>
    <mergeCell ref="N6:O11"/>
    <mergeCell ref="K6:M9"/>
    <mergeCell ref="A13:B13"/>
    <mergeCell ref="N13:O13"/>
    <mergeCell ref="A20:B20"/>
    <mergeCell ref="G6:J6"/>
    <mergeCell ref="G7:J7"/>
    <mergeCell ref="C8:D8"/>
    <mergeCell ref="C9:D9"/>
    <mergeCell ref="E8:F8"/>
    <mergeCell ref="A3:O3"/>
    <mergeCell ref="A4:O4"/>
    <mergeCell ref="A24:B24"/>
    <mergeCell ref="N24:O24"/>
    <mergeCell ref="A28:B28"/>
    <mergeCell ref="N28:O28"/>
    <mergeCell ref="A12:B12"/>
    <mergeCell ref="N12:O12"/>
    <mergeCell ref="E9:F9"/>
    <mergeCell ref="G8:H8"/>
    <mergeCell ref="I8:J8"/>
    <mergeCell ref="G9:H9"/>
    <mergeCell ref="I9:J9"/>
  </mergeCells>
  <printOptions horizontalCentered="1" verticalCentered="1"/>
  <pageMargins left="0" right="0" top="0" bottom="0"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sheetPr>
    <tabColor theme="3" tint="0.39997558519241921"/>
  </sheetPr>
  <dimension ref="A1:N34"/>
  <sheetViews>
    <sheetView showGridLines="0" rightToLeft="1" view="pageBreakPreview" zoomScaleNormal="100" zoomScaleSheetLayoutView="100" workbookViewId="0">
      <selection activeCell="F26" sqref="F26"/>
    </sheetView>
  </sheetViews>
  <sheetFormatPr defaultRowHeight="12.75"/>
  <cols>
    <col min="1" max="1" width="25.28515625" style="120" customWidth="1"/>
    <col min="2" max="9" width="8.28515625" style="120" bestFit="1" customWidth="1"/>
    <col min="10" max="10" width="5.7109375" style="120" bestFit="1" customWidth="1"/>
    <col min="11" max="11" width="7.5703125" style="120" customWidth="1"/>
    <col min="12" max="12" width="29.28515625" style="120" customWidth="1"/>
    <col min="13" max="13" width="15.7109375" style="154" customWidth="1"/>
    <col min="14" max="14" width="20.42578125" style="120" customWidth="1"/>
    <col min="15" max="16384" width="9.140625" style="148"/>
  </cols>
  <sheetData>
    <row r="1" spans="1:14" s="149" customFormat="1" ht="20.25">
      <c r="A1" s="715" t="s">
        <v>797</v>
      </c>
      <c r="B1" s="715"/>
      <c r="C1" s="715"/>
      <c r="D1" s="715"/>
      <c r="E1" s="715"/>
      <c r="F1" s="715"/>
      <c r="G1" s="715"/>
      <c r="H1" s="715"/>
      <c r="I1" s="715"/>
      <c r="J1" s="715"/>
      <c r="K1" s="715"/>
      <c r="L1" s="715"/>
      <c r="M1" s="169"/>
      <c r="N1" s="170"/>
    </row>
    <row r="2" spans="1:14" s="172" customFormat="1" ht="20.25">
      <c r="A2" s="718" t="s">
        <v>788</v>
      </c>
      <c r="B2" s="718"/>
      <c r="C2" s="718"/>
      <c r="D2" s="718"/>
      <c r="E2" s="718"/>
      <c r="F2" s="718"/>
      <c r="G2" s="718"/>
      <c r="H2" s="718"/>
      <c r="I2" s="718"/>
      <c r="J2" s="718"/>
      <c r="K2" s="718"/>
      <c r="L2" s="718"/>
      <c r="M2" s="171"/>
      <c r="N2" s="170"/>
    </row>
    <row r="3" spans="1:14" ht="20.100000000000001" customHeight="1">
      <c r="A3" s="734" t="s">
        <v>798</v>
      </c>
      <c r="B3" s="734"/>
      <c r="C3" s="734"/>
      <c r="D3" s="734"/>
      <c r="E3" s="734"/>
      <c r="F3" s="734"/>
      <c r="G3" s="734"/>
      <c r="H3" s="734"/>
      <c r="I3" s="734"/>
      <c r="J3" s="734"/>
      <c r="K3" s="734"/>
      <c r="L3" s="734"/>
      <c r="M3" s="166"/>
      <c r="N3" s="167"/>
    </row>
    <row r="4" spans="1:14" ht="15.75">
      <c r="A4" s="709" t="s">
        <v>785</v>
      </c>
      <c r="B4" s="709"/>
      <c r="C4" s="709"/>
      <c r="D4" s="709"/>
      <c r="E4" s="709"/>
      <c r="F4" s="709"/>
      <c r="G4" s="709"/>
      <c r="H4" s="709"/>
      <c r="I4" s="709"/>
      <c r="J4" s="709"/>
      <c r="K4" s="709"/>
      <c r="L4" s="709"/>
      <c r="M4" s="166"/>
      <c r="N4" s="167"/>
    </row>
    <row r="5" spans="1:14" ht="15.75">
      <c r="A5" s="17" t="s">
        <v>990</v>
      </c>
      <c r="B5" s="168"/>
      <c r="C5" s="168"/>
      <c r="D5" s="168"/>
      <c r="E5" s="168"/>
      <c r="F5" s="168"/>
      <c r="G5" s="168"/>
      <c r="H5" s="168"/>
      <c r="I5" s="168"/>
      <c r="J5" s="168"/>
      <c r="K5" s="168"/>
      <c r="L5" s="23" t="s">
        <v>991</v>
      </c>
      <c r="M5" s="148"/>
      <c r="N5" s="148"/>
    </row>
    <row r="6" spans="1:14" s="415" customFormat="1" ht="38.25" customHeight="1">
      <c r="A6" s="786" t="s">
        <v>626</v>
      </c>
      <c r="B6" s="785" t="s">
        <v>870</v>
      </c>
      <c r="C6" s="785"/>
      <c r="D6" s="785" t="s">
        <v>628</v>
      </c>
      <c r="E6" s="785"/>
      <c r="F6" s="785" t="s">
        <v>793</v>
      </c>
      <c r="G6" s="785"/>
      <c r="H6" s="785" t="s">
        <v>794</v>
      </c>
      <c r="I6" s="785"/>
      <c r="J6" s="785" t="s">
        <v>627</v>
      </c>
      <c r="K6" s="785"/>
      <c r="L6" s="789" t="s">
        <v>680</v>
      </c>
    </row>
    <row r="7" spans="1:14" s="415" customFormat="1" ht="14.25" customHeight="1">
      <c r="A7" s="787"/>
      <c r="B7" s="111" t="s">
        <v>11</v>
      </c>
      <c r="C7" s="111" t="s">
        <v>12</v>
      </c>
      <c r="D7" s="111" t="s">
        <v>11</v>
      </c>
      <c r="E7" s="111" t="s">
        <v>12</v>
      </c>
      <c r="F7" s="111" t="s">
        <v>11</v>
      </c>
      <c r="G7" s="111" t="s">
        <v>12</v>
      </c>
      <c r="H7" s="111" t="s">
        <v>11</v>
      </c>
      <c r="I7" s="111" t="s">
        <v>12</v>
      </c>
      <c r="J7" s="111" t="s">
        <v>11</v>
      </c>
      <c r="K7" s="111" t="s">
        <v>12</v>
      </c>
      <c r="L7" s="790"/>
    </row>
    <row r="8" spans="1:14" s="415" customFormat="1" ht="14.25" customHeight="1">
      <c r="A8" s="788"/>
      <c r="B8" s="161" t="s">
        <v>274</v>
      </c>
      <c r="C8" s="161" t="s">
        <v>277</v>
      </c>
      <c r="D8" s="161" t="s">
        <v>274</v>
      </c>
      <c r="E8" s="161" t="s">
        <v>277</v>
      </c>
      <c r="F8" s="161" t="s">
        <v>274</v>
      </c>
      <c r="G8" s="161" t="s">
        <v>277</v>
      </c>
      <c r="H8" s="161" t="s">
        <v>274</v>
      </c>
      <c r="I8" s="161" t="s">
        <v>277</v>
      </c>
      <c r="J8" s="161" t="s">
        <v>274</v>
      </c>
      <c r="K8" s="161" t="s">
        <v>277</v>
      </c>
      <c r="L8" s="791"/>
    </row>
    <row r="9" spans="1:14" ht="15.75" customHeight="1" thickBot="1">
      <c r="A9" s="164" t="s">
        <v>390</v>
      </c>
      <c r="B9" s="280">
        <v>969</v>
      </c>
      <c r="C9" s="280">
        <v>837</v>
      </c>
      <c r="D9" s="280">
        <v>0</v>
      </c>
      <c r="E9" s="280">
        <v>0</v>
      </c>
      <c r="F9" s="280">
        <v>0</v>
      </c>
      <c r="G9" s="280">
        <v>0</v>
      </c>
      <c r="H9" s="280">
        <v>0</v>
      </c>
      <c r="I9" s="280">
        <v>0</v>
      </c>
      <c r="J9" s="280">
        <v>0</v>
      </c>
      <c r="K9" s="280">
        <v>0</v>
      </c>
      <c r="L9" s="165" t="s">
        <v>390</v>
      </c>
      <c r="M9" s="148"/>
      <c r="N9" s="148"/>
    </row>
    <row r="10" spans="1:14" ht="16.5" customHeight="1" thickTop="1" thickBot="1">
      <c r="A10" s="437">
        <v>3</v>
      </c>
      <c r="B10" s="543">
        <v>3127</v>
      </c>
      <c r="C10" s="543">
        <v>3014</v>
      </c>
      <c r="D10" s="543">
        <v>0</v>
      </c>
      <c r="E10" s="543">
        <v>0</v>
      </c>
      <c r="F10" s="543">
        <v>0</v>
      </c>
      <c r="G10" s="543">
        <v>0</v>
      </c>
      <c r="H10" s="543">
        <v>0</v>
      </c>
      <c r="I10" s="543">
        <v>0</v>
      </c>
      <c r="J10" s="543">
        <v>0</v>
      </c>
      <c r="K10" s="281">
        <v>0</v>
      </c>
      <c r="L10" s="163">
        <v>3</v>
      </c>
      <c r="M10" s="148"/>
      <c r="N10" s="148"/>
    </row>
    <row r="11" spans="1:14" ht="16.5" customHeight="1" thickTop="1" thickBot="1">
      <c r="A11" s="438">
        <v>4</v>
      </c>
      <c r="B11" s="280">
        <v>6310</v>
      </c>
      <c r="C11" s="280">
        <v>6328</v>
      </c>
      <c r="D11" s="280">
        <v>57</v>
      </c>
      <c r="E11" s="280">
        <v>67</v>
      </c>
      <c r="F11" s="280">
        <v>0</v>
      </c>
      <c r="G11" s="280">
        <v>0</v>
      </c>
      <c r="H11" s="280">
        <v>0</v>
      </c>
      <c r="I11" s="280">
        <v>0</v>
      </c>
      <c r="J11" s="280">
        <v>0</v>
      </c>
      <c r="K11" s="282">
        <v>0</v>
      </c>
      <c r="L11" s="162">
        <v>4</v>
      </c>
      <c r="M11" s="148"/>
      <c r="N11" s="148"/>
    </row>
    <row r="12" spans="1:14" ht="16.5" customHeight="1" thickTop="1" thickBot="1">
      <c r="A12" s="437">
        <v>5</v>
      </c>
      <c r="B12" s="543">
        <v>4182</v>
      </c>
      <c r="C12" s="543">
        <v>4004</v>
      </c>
      <c r="D12" s="543">
        <v>3298</v>
      </c>
      <c r="E12" s="543">
        <v>3118</v>
      </c>
      <c r="F12" s="543">
        <v>0</v>
      </c>
      <c r="G12" s="543">
        <v>0</v>
      </c>
      <c r="H12" s="543">
        <v>0</v>
      </c>
      <c r="I12" s="543">
        <v>0</v>
      </c>
      <c r="J12" s="543">
        <v>0</v>
      </c>
      <c r="K12" s="281">
        <v>0</v>
      </c>
      <c r="L12" s="163">
        <v>5</v>
      </c>
      <c r="M12" s="148"/>
      <c r="N12" s="148"/>
    </row>
    <row r="13" spans="1:14" ht="16.5" customHeight="1" thickTop="1" thickBot="1">
      <c r="A13" s="438">
        <v>6</v>
      </c>
      <c r="B13" s="280">
        <v>382</v>
      </c>
      <c r="C13" s="280">
        <v>235</v>
      </c>
      <c r="D13" s="280">
        <v>8252</v>
      </c>
      <c r="E13" s="280">
        <v>7890</v>
      </c>
      <c r="F13" s="280">
        <v>0</v>
      </c>
      <c r="G13" s="280">
        <v>0</v>
      </c>
      <c r="H13" s="280">
        <v>0</v>
      </c>
      <c r="I13" s="280">
        <v>0</v>
      </c>
      <c r="J13" s="280">
        <v>0</v>
      </c>
      <c r="K13" s="282">
        <v>0</v>
      </c>
      <c r="L13" s="162">
        <v>6</v>
      </c>
      <c r="M13" s="148"/>
      <c r="N13" s="148"/>
    </row>
    <row r="14" spans="1:14" ht="16.5" customHeight="1" thickTop="1" thickBot="1">
      <c r="A14" s="437">
        <v>7</v>
      </c>
      <c r="B14" s="543">
        <v>49</v>
      </c>
      <c r="C14" s="543">
        <v>34</v>
      </c>
      <c r="D14" s="543">
        <v>8369</v>
      </c>
      <c r="E14" s="543">
        <v>8055</v>
      </c>
      <c r="F14" s="543">
        <v>0</v>
      </c>
      <c r="G14" s="543">
        <v>0</v>
      </c>
      <c r="H14" s="543">
        <v>0</v>
      </c>
      <c r="I14" s="543">
        <v>0</v>
      </c>
      <c r="J14" s="543">
        <v>0</v>
      </c>
      <c r="K14" s="281">
        <v>0</v>
      </c>
      <c r="L14" s="163">
        <v>7</v>
      </c>
      <c r="M14" s="148"/>
      <c r="N14" s="148"/>
    </row>
    <row r="15" spans="1:14" ht="16.5" customHeight="1" thickTop="1" thickBot="1">
      <c r="A15" s="438">
        <v>8</v>
      </c>
      <c r="B15" s="280">
        <v>28</v>
      </c>
      <c r="C15" s="280">
        <v>17</v>
      </c>
      <c r="D15" s="280">
        <v>7917</v>
      </c>
      <c r="E15" s="280">
        <v>7665</v>
      </c>
      <c r="F15" s="280">
        <v>0</v>
      </c>
      <c r="G15" s="280">
        <v>0</v>
      </c>
      <c r="H15" s="280">
        <v>0</v>
      </c>
      <c r="I15" s="280">
        <v>0</v>
      </c>
      <c r="J15" s="280">
        <v>0</v>
      </c>
      <c r="K15" s="282">
        <v>0</v>
      </c>
      <c r="L15" s="162">
        <v>8</v>
      </c>
      <c r="M15" s="148"/>
      <c r="N15" s="148"/>
    </row>
    <row r="16" spans="1:14" ht="16.5" customHeight="1" thickTop="1" thickBot="1">
      <c r="A16" s="437">
        <v>9</v>
      </c>
      <c r="B16" s="543">
        <v>0</v>
      </c>
      <c r="C16" s="543">
        <v>0</v>
      </c>
      <c r="D16" s="543">
        <v>7807</v>
      </c>
      <c r="E16" s="543">
        <v>7519</v>
      </c>
      <c r="F16" s="543">
        <v>0</v>
      </c>
      <c r="G16" s="543">
        <v>0</v>
      </c>
      <c r="H16" s="543">
        <v>0</v>
      </c>
      <c r="I16" s="543">
        <v>0</v>
      </c>
      <c r="J16" s="543">
        <v>0</v>
      </c>
      <c r="K16" s="543">
        <v>0</v>
      </c>
      <c r="L16" s="163">
        <v>9</v>
      </c>
      <c r="M16" s="148"/>
      <c r="N16" s="148"/>
    </row>
    <row r="17" spans="1:14" ht="16.5" customHeight="1" thickTop="1" thickBot="1">
      <c r="A17" s="438">
        <v>10</v>
      </c>
      <c r="B17" s="280">
        <v>0</v>
      </c>
      <c r="C17" s="280">
        <v>0</v>
      </c>
      <c r="D17" s="280">
        <v>7162</v>
      </c>
      <c r="E17" s="280">
        <v>6918</v>
      </c>
      <c r="F17" s="280">
        <v>45</v>
      </c>
      <c r="G17" s="280">
        <v>62</v>
      </c>
      <c r="H17" s="280">
        <v>0</v>
      </c>
      <c r="I17" s="280">
        <v>0</v>
      </c>
      <c r="J17" s="280">
        <v>0</v>
      </c>
      <c r="K17" s="282">
        <v>0</v>
      </c>
      <c r="L17" s="162">
        <v>10</v>
      </c>
      <c r="M17" s="148"/>
      <c r="N17" s="148"/>
    </row>
    <row r="18" spans="1:14" ht="16.5" customHeight="1" thickTop="1" thickBot="1">
      <c r="A18" s="437">
        <v>11</v>
      </c>
      <c r="B18" s="543">
        <v>0</v>
      </c>
      <c r="C18" s="543">
        <v>0</v>
      </c>
      <c r="D18" s="543">
        <v>4710</v>
      </c>
      <c r="E18" s="543">
        <v>4291</v>
      </c>
      <c r="F18" s="543">
        <v>2368</v>
      </c>
      <c r="G18" s="543">
        <v>2301</v>
      </c>
      <c r="H18" s="543">
        <v>0</v>
      </c>
      <c r="I18" s="543">
        <v>0</v>
      </c>
      <c r="J18" s="543">
        <v>0</v>
      </c>
      <c r="K18" s="543">
        <v>0</v>
      </c>
      <c r="L18" s="163">
        <v>11</v>
      </c>
      <c r="M18" s="148"/>
      <c r="N18" s="148"/>
    </row>
    <row r="19" spans="1:14" ht="16.5" customHeight="1" thickTop="1" thickBot="1">
      <c r="A19" s="438">
        <v>12</v>
      </c>
      <c r="B19" s="280">
        <v>0</v>
      </c>
      <c r="C19" s="280">
        <v>0</v>
      </c>
      <c r="D19" s="280">
        <v>772</v>
      </c>
      <c r="E19" s="280">
        <v>542</v>
      </c>
      <c r="F19" s="280">
        <v>6021</v>
      </c>
      <c r="G19" s="280">
        <v>5769</v>
      </c>
      <c r="H19" s="280">
        <v>0</v>
      </c>
      <c r="I19" s="280">
        <v>0</v>
      </c>
      <c r="J19" s="280">
        <v>0</v>
      </c>
      <c r="K19" s="282">
        <v>0</v>
      </c>
      <c r="L19" s="162">
        <v>12</v>
      </c>
      <c r="M19" s="148"/>
      <c r="N19" s="148"/>
    </row>
    <row r="20" spans="1:14" ht="16.5" customHeight="1" thickTop="1" thickBot="1">
      <c r="A20" s="437">
        <v>13</v>
      </c>
      <c r="B20" s="543">
        <v>0</v>
      </c>
      <c r="C20" s="543">
        <v>0</v>
      </c>
      <c r="D20" s="543">
        <v>198</v>
      </c>
      <c r="E20" s="543">
        <v>144</v>
      </c>
      <c r="F20" s="543">
        <v>6007</v>
      </c>
      <c r="G20" s="543">
        <v>5827</v>
      </c>
      <c r="H20" s="543">
        <v>91</v>
      </c>
      <c r="I20" s="543">
        <v>79</v>
      </c>
      <c r="J20" s="543">
        <v>1</v>
      </c>
      <c r="K20" s="543">
        <v>0</v>
      </c>
      <c r="L20" s="163">
        <v>13</v>
      </c>
      <c r="M20" s="148"/>
      <c r="N20" s="148"/>
    </row>
    <row r="21" spans="1:14" ht="16.5" customHeight="1" thickTop="1" thickBot="1">
      <c r="A21" s="438">
        <v>14</v>
      </c>
      <c r="B21" s="280">
        <v>0</v>
      </c>
      <c r="C21" s="280">
        <v>0</v>
      </c>
      <c r="D21" s="280">
        <v>98</v>
      </c>
      <c r="E21" s="280">
        <v>58</v>
      </c>
      <c r="F21" s="280">
        <v>4108</v>
      </c>
      <c r="G21" s="280">
        <v>3884</v>
      </c>
      <c r="H21" s="280">
        <v>1978</v>
      </c>
      <c r="I21" s="280">
        <v>2040</v>
      </c>
      <c r="J21" s="280">
        <v>58</v>
      </c>
      <c r="K21" s="282">
        <v>0</v>
      </c>
      <c r="L21" s="162">
        <v>14</v>
      </c>
      <c r="M21" s="148"/>
      <c r="N21" s="148"/>
    </row>
    <row r="22" spans="1:14" ht="16.5" customHeight="1" thickTop="1" thickBot="1">
      <c r="A22" s="437">
        <v>15</v>
      </c>
      <c r="B22" s="543">
        <v>0</v>
      </c>
      <c r="C22" s="543">
        <v>0</v>
      </c>
      <c r="D22" s="543">
        <v>31</v>
      </c>
      <c r="E22" s="543">
        <v>19</v>
      </c>
      <c r="F22" s="543">
        <v>800</v>
      </c>
      <c r="G22" s="543">
        <v>605</v>
      </c>
      <c r="H22" s="543">
        <v>4832</v>
      </c>
      <c r="I22" s="543">
        <v>4846</v>
      </c>
      <c r="J22" s="543">
        <v>137</v>
      </c>
      <c r="K22" s="543">
        <v>0</v>
      </c>
      <c r="L22" s="163">
        <v>15</v>
      </c>
      <c r="M22" s="148"/>
      <c r="N22" s="148"/>
    </row>
    <row r="23" spans="1:14" ht="16.5" customHeight="1" thickTop="1" thickBot="1">
      <c r="A23" s="438">
        <v>16</v>
      </c>
      <c r="B23" s="280">
        <v>0</v>
      </c>
      <c r="C23" s="280">
        <v>0</v>
      </c>
      <c r="D23" s="280">
        <v>16</v>
      </c>
      <c r="E23" s="280">
        <v>5</v>
      </c>
      <c r="F23" s="280">
        <v>260</v>
      </c>
      <c r="G23" s="280">
        <v>218</v>
      </c>
      <c r="H23" s="280">
        <v>4837</v>
      </c>
      <c r="I23" s="280">
        <v>4846</v>
      </c>
      <c r="J23" s="280">
        <v>168</v>
      </c>
      <c r="K23" s="282">
        <v>0</v>
      </c>
      <c r="L23" s="162">
        <v>16</v>
      </c>
      <c r="M23" s="148"/>
      <c r="N23" s="148"/>
    </row>
    <row r="24" spans="1:14" ht="16.5" customHeight="1" thickTop="1" thickBot="1">
      <c r="A24" s="437">
        <v>17</v>
      </c>
      <c r="B24" s="543">
        <v>0</v>
      </c>
      <c r="C24" s="543">
        <v>0</v>
      </c>
      <c r="D24" s="543">
        <v>5</v>
      </c>
      <c r="E24" s="543">
        <v>2</v>
      </c>
      <c r="F24" s="543">
        <v>118</v>
      </c>
      <c r="G24" s="543">
        <v>91</v>
      </c>
      <c r="H24" s="543">
        <v>3530</v>
      </c>
      <c r="I24" s="543">
        <v>3453</v>
      </c>
      <c r="J24" s="543">
        <v>156</v>
      </c>
      <c r="K24" s="543">
        <v>0</v>
      </c>
      <c r="L24" s="163">
        <v>17</v>
      </c>
      <c r="M24" s="148"/>
      <c r="N24" s="148"/>
    </row>
    <row r="25" spans="1:14" ht="16.5" customHeight="1" thickTop="1" thickBot="1">
      <c r="A25" s="438">
        <v>18</v>
      </c>
      <c r="B25" s="280">
        <v>0</v>
      </c>
      <c r="C25" s="280">
        <v>0</v>
      </c>
      <c r="D25" s="280">
        <v>0</v>
      </c>
      <c r="E25" s="280">
        <v>0</v>
      </c>
      <c r="F25" s="280">
        <v>42</v>
      </c>
      <c r="G25" s="280">
        <v>30</v>
      </c>
      <c r="H25" s="280">
        <v>1076</v>
      </c>
      <c r="I25" s="280">
        <v>778</v>
      </c>
      <c r="J25" s="280">
        <v>50</v>
      </c>
      <c r="K25" s="282">
        <v>0</v>
      </c>
      <c r="L25" s="162">
        <v>18</v>
      </c>
      <c r="M25" s="148"/>
      <c r="N25" s="148"/>
    </row>
    <row r="26" spans="1:14" ht="16.5" customHeight="1" thickTop="1" thickBot="1">
      <c r="A26" s="437">
        <v>19</v>
      </c>
      <c r="B26" s="543">
        <v>0</v>
      </c>
      <c r="C26" s="543">
        <v>0</v>
      </c>
      <c r="D26" s="543">
        <v>0</v>
      </c>
      <c r="E26" s="543">
        <v>0</v>
      </c>
      <c r="F26" s="543">
        <v>9</v>
      </c>
      <c r="G26" s="543">
        <v>13</v>
      </c>
      <c r="H26" s="543">
        <v>340</v>
      </c>
      <c r="I26" s="543">
        <v>288</v>
      </c>
      <c r="J26" s="543">
        <v>25</v>
      </c>
      <c r="K26" s="543">
        <v>0</v>
      </c>
      <c r="L26" s="163">
        <v>19</v>
      </c>
      <c r="M26" s="148"/>
      <c r="N26" s="148"/>
    </row>
    <row r="27" spans="1:14" ht="16.5" customHeight="1" thickTop="1" thickBot="1">
      <c r="A27" s="438">
        <v>20</v>
      </c>
      <c r="B27" s="280">
        <v>0</v>
      </c>
      <c r="C27" s="280">
        <v>0</v>
      </c>
      <c r="D27" s="280">
        <v>0</v>
      </c>
      <c r="E27" s="280">
        <v>0</v>
      </c>
      <c r="F27" s="280">
        <v>0</v>
      </c>
      <c r="G27" s="280">
        <v>6</v>
      </c>
      <c r="H27" s="280">
        <v>133</v>
      </c>
      <c r="I27" s="280">
        <v>131</v>
      </c>
      <c r="J27" s="280">
        <v>10</v>
      </c>
      <c r="K27" s="282">
        <v>0</v>
      </c>
      <c r="L27" s="162">
        <v>20</v>
      </c>
      <c r="M27" s="148"/>
      <c r="N27" s="148"/>
    </row>
    <row r="28" spans="1:14" ht="16.5" customHeight="1" thickTop="1" thickBot="1">
      <c r="A28" s="437">
        <v>21</v>
      </c>
      <c r="B28" s="543">
        <v>0</v>
      </c>
      <c r="C28" s="543">
        <v>0</v>
      </c>
      <c r="D28" s="543">
        <v>0</v>
      </c>
      <c r="E28" s="543">
        <v>0</v>
      </c>
      <c r="F28" s="543">
        <v>0</v>
      </c>
      <c r="G28" s="543">
        <v>2</v>
      </c>
      <c r="H28" s="543">
        <v>35</v>
      </c>
      <c r="I28" s="543">
        <v>56</v>
      </c>
      <c r="J28" s="543">
        <v>0</v>
      </c>
      <c r="K28" s="543">
        <v>0</v>
      </c>
      <c r="L28" s="163">
        <v>21</v>
      </c>
      <c r="M28" s="148"/>
      <c r="N28" s="148"/>
    </row>
    <row r="29" spans="1:14" ht="16.5" customHeight="1" thickTop="1" thickBot="1">
      <c r="A29" s="439">
        <v>22</v>
      </c>
      <c r="B29" s="280">
        <v>0</v>
      </c>
      <c r="C29" s="280">
        <v>0</v>
      </c>
      <c r="D29" s="280">
        <v>0</v>
      </c>
      <c r="E29" s="280">
        <v>0</v>
      </c>
      <c r="F29" s="280">
        <v>0</v>
      </c>
      <c r="G29" s="280">
        <v>0</v>
      </c>
      <c r="H29" s="280">
        <v>7</v>
      </c>
      <c r="I29" s="280">
        <v>27</v>
      </c>
      <c r="J29" s="280">
        <v>0</v>
      </c>
      <c r="K29" s="440">
        <v>0</v>
      </c>
      <c r="L29" s="301">
        <v>22</v>
      </c>
      <c r="M29" s="148"/>
      <c r="N29" s="148"/>
    </row>
    <row r="30" spans="1:14" ht="16.5" customHeight="1" thickTop="1">
      <c r="A30" s="302" t="s">
        <v>389</v>
      </c>
      <c r="B30" s="284">
        <v>0</v>
      </c>
      <c r="C30" s="284">
        <v>0</v>
      </c>
      <c r="D30" s="284">
        <v>0</v>
      </c>
      <c r="E30" s="284">
        <v>0</v>
      </c>
      <c r="F30" s="284">
        <v>0</v>
      </c>
      <c r="G30" s="284">
        <v>36</v>
      </c>
      <c r="H30" s="284">
        <v>3</v>
      </c>
      <c r="I30" s="284">
        <v>121</v>
      </c>
      <c r="J30" s="284">
        <v>0</v>
      </c>
      <c r="K30" s="284">
        <v>0</v>
      </c>
      <c r="L30" s="300" t="s">
        <v>388</v>
      </c>
      <c r="M30" s="148"/>
      <c r="N30" s="148"/>
    </row>
    <row r="31" spans="1:14" s="127" customFormat="1" ht="30" customHeight="1">
      <c r="A31" s="311" t="s">
        <v>9</v>
      </c>
      <c r="B31" s="546">
        <f>SUM(B9:B30)</f>
        <v>15047</v>
      </c>
      <c r="C31" s="546">
        <f t="shared" ref="C31:J31" si="0">SUM(C9:C30)</f>
        <v>14469</v>
      </c>
      <c r="D31" s="546">
        <f t="shared" si="0"/>
        <v>48692</v>
      </c>
      <c r="E31" s="546">
        <f t="shared" si="0"/>
        <v>46293</v>
      </c>
      <c r="F31" s="546">
        <f t="shared" si="0"/>
        <v>19778</v>
      </c>
      <c r="G31" s="546">
        <f t="shared" si="0"/>
        <v>18844</v>
      </c>
      <c r="H31" s="546">
        <f t="shared" si="0"/>
        <v>16862</v>
      </c>
      <c r="I31" s="546">
        <f t="shared" si="0"/>
        <v>16665</v>
      </c>
      <c r="J31" s="546">
        <f t="shared" si="0"/>
        <v>605</v>
      </c>
      <c r="K31" s="546">
        <f>SUM(K9:K30)</f>
        <v>0</v>
      </c>
      <c r="L31" s="312" t="s">
        <v>10</v>
      </c>
    </row>
    <row r="32" spans="1:14">
      <c r="A32" s="416" t="s">
        <v>915</v>
      </c>
      <c r="L32" s="417" t="s">
        <v>916</v>
      </c>
    </row>
    <row r="33" spans="1:1">
      <c r="A33" s="441"/>
    </row>
    <row r="34" spans="1:1">
      <c r="A34" s="442"/>
    </row>
  </sheetData>
  <mergeCells count="11">
    <mergeCell ref="A1:L1"/>
    <mergeCell ref="H6:I6"/>
    <mergeCell ref="A3:L3"/>
    <mergeCell ref="A6:A8"/>
    <mergeCell ref="A4:L4"/>
    <mergeCell ref="L6:L8"/>
    <mergeCell ref="B6:C6"/>
    <mergeCell ref="D6:E6"/>
    <mergeCell ref="F6:G6"/>
    <mergeCell ref="J6:K6"/>
    <mergeCell ref="A2:L2"/>
  </mergeCells>
  <printOptions horizontalCentered="1" verticalCentered="1"/>
  <pageMargins left="0" right="0" top="0" bottom="0" header="0" footer="0"/>
  <pageSetup paperSize="9" scale="95"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sheetPr>
    <tabColor theme="3" tint="0.39997558519241921"/>
  </sheetPr>
  <dimension ref="A1:K20"/>
  <sheetViews>
    <sheetView showGridLines="0" rightToLeft="1" view="pageBreakPreview" zoomScaleNormal="100" zoomScaleSheetLayoutView="100" workbookViewId="0">
      <selection activeCell="F26" sqref="F26"/>
    </sheetView>
  </sheetViews>
  <sheetFormatPr defaultRowHeight="13.5"/>
  <cols>
    <col min="1" max="1" width="30.7109375" style="156" customWidth="1"/>
    <col min="2" max="2" width="6.7109375" style="183" customWidth="1"/>
    <col min="3" max="6" width="12.7109375" style="183" customWidth="1"/>
    <col min="7" max="7" width="6.7109375" style="183" customWidth="1"/>
    <col min="8" max="8" width="30.7109375" style="183" customWidth="1"/>
    <col min="9" max="16384" width="9.140625" style="183"/>
  </cols>
  <sheetData>
    <row r="1" spans="1:11" s="186" customFormat="1" ht="20.25">
      <c r="A1" s="715" t="s">
        <v>789</v>
      </c>
      <c r="B1" s="715"/>
      <c r="C1" s="715"/>
      <c r="D1" s="715"/>
      <c r="E1" s="715"/>
      <c r="F1" s="715"/>
      <c r="G1" s="715"/>
      <c r="H1" s="715"/>
    </row>
    <row r="2" spans="1:11" s="186" customFormat="1" ht="20.25">
      <c r="A2" s="718" t="s">
        <v>788</v>
      </c>
      <c r="B2" s="718"/>
      <c r="C2" s="718"/>
      <c r="D2" s="718"/>
      <c r="E2" s="718"/>
      <c r="F2" s="718"/>
      <c r="G2" s="718"/>
      <c r="H2" s="718"/>
    </row>
    <row r="3" spans="1:11" ht="15.75">
      <c r="A3" s="811" t="s">
        <v>790</v>
      </c>
      <c r="B3" s="811"/>
      <c r="C3" s="811"/>
      <c r="D3" s="811"/>
      <c r="E3" s="811"/>
      <c r="F3" s="811"/>
      <c r="G3" s="811"/>
      <c r="H3" s="811"/>
    </row>
    <row r="4" spans="1:11" ht="15.75">
      <c r="A4" s="709" t="s">
        <v>785</v>
      </c>
      <c r="B4" s="709"/>
      <c r="C4" s="709"/>
      <c r="D4" s="709"/>
      <c r="E4" s="709"/>
      <c r="F4" s="709"/>
      <c r="G4" s="709"/>
      <c r="H4" s="709"/>
    </row>
    <row r="5" spans="1:11" s="127" customFormat="1" ht="15.75">
      <c r="A5" s="17" t="s">
        <v>992</v>
      </c>
      <c r="B5" s="184"/>
      <c r="C5" s="184"/>
      <c r="D5" s="184"/>
      <c r="E5" s="184"/>
      <c r="F5" s="184"/>
      <c r="G5" s="184"/>
      <c r="H5" s="185" t="s">
        <v>993</v>
      </c>
      <c r="I5" s="184"/>
      <c r="J5" s="184"/>
      <c r="K5" s="184"/>
    </row>
    <row r="6" spans="1:11" ht="30.75" customHeight="1" thickBot="1">
      <c r="A6" s="809" t="s">
        <v>271</v>
      </c>
      <c r="B6" s="809"/>
      <c r="C6" s="805" t="s">
        <v>630</v>
      </c>
      <c r="D6" s="805" t="s">
        <v>631</v>
      </c>
      <c r="E6" s="805" t="s">
        <v>632</v>
      </c>
      <c r="F6" s="805" t="s">
        <v>633</v>
      </c>
      <c r="G6" s="807" t="s">
        <v>272</v>
      </c>
      <c r="H6" s="807"/>
    </row>
    <row r="7" spans="1:11" ht="29.25" customHeight="1" thickTop="1">
      <c r="A7" s="810"/>
      <c r="B7" s="810"/>
      <c r="C7" s="806"/>
      <c r="D7" s="806"/>
      <c r="E7" s="806"/>
      <c r="F7" s="806"/>
      <c r="G7" s="808"/>
      <c r="H7" s="808"/>
    </row>
    <row r="8" spans="1:11" ht="24" customHeight="1" thickBot="1">
      <c r="A8" s="797" t="s">
        <v>298</v>
      </c>
      <c r="B8" s="372" t="s">
        <v>273</v>
      </c>
      <c r="C8" s="636">
        <v>2411</v>
      </c>
      <c r="D8" s="636">
        <v>240</v>
      </c>
      <c r="E8" s="636">
        <v>18</v>
      </c>
      <c r="F8" s="636">
        <v>96</v>
      </c>
      <c r="G8" s="377" t="s">
        <v>274</v>
      </c>
      <c r="H8" s="801" t="s">
        <v>869</v>
      </c>
    </row>
    <row r="9" spans="1:11" ht="24" customHeight="1" thickTop="1" thickBot="1">
      <c r="A9" s="795"/>
      <c r="B9" s="373" t="s">
        <v>276</v>
      </c>
      <c r="C9" s="637">
        <v>3173</v>
      </c>
      <c r="D9" s="637">
        <v>326</v>
      </c>
      <c r="E9" s="637">
        <v>18</v>
      </c>
      <c r="F9" s="637">
        <v>130</v>
      </c>
      <c r="G9" s="378" t="s">
        <v>277</v>
      </c>
      <c r="H9" s="802"/>
    </row>
    <row r="10" spans="1:11" ht="24" customHeight="1" thickTop="1" thickBot="1">
      <c r="A10" s="798" t="s">
        <v>396</v>
      </c>
      <c r="B10" s="374" t="s">
        <v>273</v>
      </c>
      <c r="C10" s="638">
        <v>19645</v>
      </c>
      <c r="D10" s="638">
        <v>2244</v>
      </c>
      <c r="E10" s="638">
        <v>47</v>
      </c>
      <c r="F10" s="638">
        <v>781</v>
      </c>
      <c r="G10" s="375" t="s">
        <v>274</v>
      </c>
      <c r="H10" s="799" t="s">
        <v>4</v>
      </c>
    </row>
    <row r="11" spans="1:11" ht="24" customHeight="1" thickTop="1" thickBot="1">
      <c r="A11" s="798"/>
      <c r="B11" s="374" t="s">
        <v>276</v>
      </c>
      <c r="C11" s="638">
        <v>21515</v>
      </c>
      <c r="D11" s="638">
        <v>2403</v>
      </c>
      <c r="E11" s="638">
        <v>48</v>
      </c>
      <c r="F11" s="638">
        <v>836</v>
      </c>
      <c r="G11" s="375" t="s">
        <v>277</v>
      </c>
      <c r="H11" s="799"/>
    </row>
    <row r="12" spans="1:11" ht="24" customHeight="1" thickTop="1" thickBot="1">
      <c r="A12" s="795" t="s">
        <v>278</v>
      </c>
      <c r="B12" s="373" t="s">
        <v>273</v>
      </c>
      <c r="C12" s="637">
        <v>10536</v>
      </c>
      <c r="D12" s="637">
        <v>1074</v>
      </c>
      <c r="E12" s="637">
        <v>28</v>
      </c>
      <c r="F12" s="637">
        <v>427</v>
      </c>
      <c r="G12" s="378" t="s">
        <v>274</v>
      </c>
      <c r="H12" s="802" t="s">
        <v>279</v>
      </c>
    </row>
    <row r="13" spans="1:11" ht="24" customHeight="1" thickTop="1" thickBot="1">
      <c r="A13" s="795"/>
      <c r="B13" s="373" t="s">
        <v>276</v>
      </c>
      <c r="C13" s="637">
        <v>11041</v>
      </c>
      <c r="D13" s="637">
        <v>1107</v>
      </c>
      <c r="E13" s="637">
        <v>26</v>
      </c>
      <c r="F13" s="637">
        <v>440</v>
      </c>
      <c r="G13" s="378" t="s">
        <v>277</v>
      </c>
      <c r="H13" s="802"/>
    </row>
    <row r="14" spans="1:11" ht="24" customHeight="1" thickTop="1" thickBot="1">
      <c r="A14" s="798" t="s">
        <v>938</v>
      </c>
      <c r="B14" s="374" t="s">
        <v>273</v>
      </c>
      <c r="C14" s="638">
        <v>11071</v>
      </c>
      <c r="D14" s="638">
        <v>1067</v>
      </c>
      <c r="E14" s="638">
        <v>25</v>
      </c>
      <c r="F14" s="638">
        <v>407</v>
      </c>
      <c r="G14" s="375" t="s">
        <v>274</v>
      </c>
      <c r="H14" s="799" t="s">
        <v>939</v>
      </c>
    </row>
    <row r="15" spans="1:11" ht="24" customHeight="1" thickTop="1">
      <c r="A15" s="803"/>
      <c r="B15" s="379" t="s">
        <v>276</v>
      </c>
      <c r="C15" s="639">
        <v>11279</v>
      </c>
      <c r="D15" s="639">
        <v>983</v>
      </c>
      <c r="E15" s="639">
        <v>24</v>
      </c>
      <c r="F15" s="639">
        <v>383</v>
      </c>
      <c r="G15" s="376" t="s">
        <v>277</v>
      </c>
      <c r="H15" s="800"/>
    </row>
    <row r="16" spans="1:11" ht="21.75" customHeight="1" thickBot="1">
      <c r="A16" s="794" t="s">
        <v>9</v>
      </c>
      <c r="B16" s="443" t="s">
        <v>273</v>
      </c>
      <c r="C16" s="640">
        <f t="shared" ref="C16:F17" si="0">SUM(C8+C10+C12+C14)</f>
        <v>43663</v>
      </c>
      <c r="D16" s="640">
        <f t="shared" si="0"/>
        <v>4625</v>
      </c>
      <c r="E16" s="640">
        <f t="shared" si="0"/>
        <v>118</v>
      </c>
      <c r="F16" s="640">
        <f t="shared" si="0"/>
        <v>1711</v>
      </c>
      <c r="G16" s="368" t="s">
        <v>274</v>
      </c>
      <c r="H16" s="724" t="s">
        <v>10</v>
      </c>
    </row>
    <row r="17" spans="1:10" ht="21.75" customHeight="1" thickTop="1" thickBot="1">
      <c r="A17" s="795"/>
      <c r="B17" s="373" t="s">
        <v>276</v>
      </c>
      <c r="C17" s="641">
        <f t="shared" si="0"/>
        <v>47008</v>
      </c>
      <c r="D17" s="641">
        <f t="shared" si="0"/>
        <v>4819</v>
      </c>
      <c r="E17" s="641">
        <f t="shared" si="0"/>
        <v>116</v>
      </c>
      <c r="F17" s="641">
        <f t="shared" si="0"/>
        <v>1789</v>
      </c>
      <c r="G17" s="369" t="s">
        <v>277</v>
      </c>
      <c r="H17" s="725"/>
    </row>
    <row r="18" spans="1:10" ht="21.75" customHeight="1" thickTop="1">
      <c r="A18" s="796"/>
      <c r="B18" s="444" t="s">
        <v>9</v>
      </c>
      <c r="C18" s="642">
        <f>C16+C17</f>
        <v>90671</v>
      </c>
      <c r="D18" s="642">
        <f>D16+D17</f>
        <v>9444</v>
      </c>
      <c r="E18" s="642">
        <f>E16+E17</f>
        <v>234</v>
      </c>
      <c r="F18" s="642">
        <f>F16+F17</f>
        <v>3500</v>
      </c>
      <c r="G18" s="370" t="s">
        <v>10</v>
      </c>
      <c r="H18" s="726"/>
    </row>
    <row r="19" spans="1:10" ht="21.75" customHeight="1">
      <c r="A19" s="804" t="s">
        <v>791</v>
      </c>
      <c r="B19" s="804"/>
      <c r="C19" s="445"/>
      <c r="D19" s="445"/>
      <c r="E19" s="445"/>
      <c r="F19" s="445"/>
      <c r="G19" s="446"/>
      <c r="H19" s="447" t="s">
        <v>792</v>
      </c>
      <c r="I19" s="447"/>
      <c r="J19" s="447"/>
    </row>
    <row r="20" spans="1:10" ht="12.75">
      <c r="A20" s="792" t="s">
        <v>917</v>
      </c>
      <c r="B20" s="792"/>
      <c r="C20" s="792"/>
      <c r="D20" s="792"/>
      <c r="E20" s="792"/>
      <c r="F20" s="793" t="s">
        <v>918</v>
      </c>
      <c r="G20" s="793"/>
      <c r="H20" s="793"/>
      <c r="I20" s="448"/>
      <c r="J20" s="448"/>
    </row>
  </sheetData>
  <mergeCells count="23">
    <mergeCell ref="A1:H1"/>
    <mergeCell ref="F6:F7"/>
    <mergeCell ref="G6:H7"/>
    <mergeCell ref="E6:E7"/>
    <mergeCell ref="A6:B7"/>
    <mergeCell ref="C6:C7"/>
    <mergeCell ref="D6:D7"/>
    <mergeCell ref="A2:H2"/>
    <mergeCell ref="A4:H4"/>
    <mergeCell ref="A3:H3"/>
    <mergeCell ref="A20:E20"/>
    <mergeCell ref="F20:H20"/>
    <mergeCell ref="H16:H18"/>
    <mergeCell ref="A16:A18"/>
    <mergeCell ref="A8:A9"/>
    <mergeCell ref="A12:A13"/>
    <mergeCell ref="A10:A11"/>
    <mergeCell ref="H14:H15"/>
    <mergeCell ref="H8:H9"/>
    <mergeCell ref="H12:H13"/>
    <mergeCell ref="H10:H11"/>
    <mergeCell ref="A14:A15"/>
    <mergeCell ref="A19:B19"/>
  </mergeCells>
  <printOptions horizontalCentered="1" verticalCentered="1"/>
  <pageMargins left="0" right="0" top="0" bottom="0" header="0" footer="0"/>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السنوية_الفصل الرابع (إحصاءات التعليم) 2011</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السنوية_الفصل الرابع (إحصاءات التعليم) 2011</Description_Ar>
    <Enabled xmlns="1b323878-974e-4c19-bf08-965c80d4ad54">true</Enabled>
    <PublishingDate xmlns="1b323878-974e-4c19-bf08-965c80d4ad54">2016-10-30T07:13:34+00:00</PublishingDate>
    <CategoryDescription xmlns="http://schemas.microsoft.com/sharepoint.v3">Annual Statistical Abstract _Chapter 4 (Education) 2011</CategoryDescription>
  </documentManagement>
</p:properties>
</file>

<file path=customXml/itemProps1.xml><?xml version="1.0" encoding="utf-8"?>
<ds:datastoreItem xmlns:ds="http://schemas.openxmlformats.org/officeDocument/2006/customXml" ds:itemID="{656CB521-03A2-4B49-A823-33F580DE03A7}"/>
</file>

<file path=customXml/itemProps2.xml><?xml version="1.0" encoding="utf-8"?>
<ds:datastoreItem xmlns:ds="http://schemas.openxmlformats.org/officeDocument/2006/customXml" ds:itemID="{B349B250-DA0A-4546-9F51-AC1F697CCFDC}"/>
</file>

<file path=customXml/itemProps3.xml><?xml version="1.0" encoding="utf-8"?>
<ds:datastoreItem xmlns:ds="http://schemas.openxmlformats.org/officeDocument/2006/customXml" ds:itemID="{EBC0C73E-6CB1-4994-99B1-FF474D502B0C}"/>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7</vt:i4>
      </vt:variant>
      <vt:variant>
        <vt:lpstr>Named Ranges</vt:lpstr>
      </vt:variant>
      <vt:variant>
        <vt:i4>36</vt:i4>
      </vt:variant>
    </vt:vector>
  </HeadingPairs>
  <TitlesOfParts>
    <vt:vector size="76" baseType="lpstr">
      <vt:lpstr>المقدمة</vt:lpstr>
      <vt:lpstr>التقديم</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GR_27</vt:lpstr>
      <vt:lpstr>GR_28</vt:lpstr>
      <vt:lpstr>GR_29</vt:lpstr>
      <vt:lpstr>GR_30</vt:lpstr>
      <vt:lpstr>GR_31</vt:lpstr>
      <vt:lpstr>GR_32</vt:lpstr>
      <vt:lpstr>GR_33</vt:lpstr>
      <vt:lpstr>'64'!Print_Area</vt:lpstr>
      <vt:lpstr>'65'!Print_Area</vt:lpstr>
      <vt:lpstr>'66'!Print_Area</vt:lpstr>
      <vt:lpstr>'67'!Print_Area</vt:lpstr>
      <vt:lpstr>'68'!Print_Area</vt:lpstr>
      <vt:lpstr>'69'!Print_Area</vt:lpstr>
      <vt:lpstr>'70'!Print_Area</vt:lpstr>
      <vt:lpstr>'71'!Print_Area</vt:lpstr>
      <vt:lpstr>'72'!Print_Area</vt:lpstr>
      <vt:lpstr>'73'!Print_Area</vt:lpstr>
      <vt:lpstr>'74'!Print_Area</vt:lpstr>
      <vt:lpstr>'75'!Print_Area</vt:lpstr>
      <vt:lpstr>'76'!Print_Area</vt:lpstr>
      <vt:lpstr>'77'!Print_Area</vt:lpstr>
      <vt:lpstr>'78'!Print_Area</vt:lpstr>
      <vt:lpstr>'79'!Print_Area</vt:lpstr>
      <vt:lpstr>'80'!Print_Area</vt:lpstr>
      <vt:lpstr>'81'!Print_Area</vt:lpstr>
      <vt:lpstr>'82'!Print_Area</vt:lpstr>
      <vt:lpstr>'83'!Print_Area</vt:lpstr>
      <vt:lpstr>'84'!Print_Area</vt:lpstr>
      <vt:lpstr>'85'!Print_Area</vt:lpstr>
      <vt:lpstr>'86'!Print_Area</vt:lpstr>
      <vt:lpstr>'87'!Print_Area</vt:lpstr>
      <vt:lpstr>'88'!Print_Area</vt:lpstr>
      <vt:lpstr>'89'!Print_Area</vt:lpstr>
      <vt:lpstr>'90'!Print_Area</vt:lpstr>
      <vt:lpstr>'91'!Print_Area</vt:lpstr>
      <vt:lpstr>'92'!Print_Area</vt:lpstr>
      <vt:lpstr>'93'!Print_Area</vt:lpstr>
      <vt:lpstr>'94'!Print_Area</vt:lpstr>
      <vt:lpstr>التقديم!Print_Area</vt:lpstr>
      <vt:lpstr>المقدمة!Print_Area</vt:lpstr>
      <vt:lpstr>'82'!Print_Titles</vt:lpstr>
      <vt:lpstr>'90'!Print_Titles</vt:lpstr>
      <vt:lpstr>'93'!Print_Titles</vt:lpstr>
    </vt:vector>
  </TitlesOfParts>
  <Company>Central Statistical Org.</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 _Chapter 4 (Education) 2011</dc:title>
  <dc:creator>Mr. Sabir</dc:creator>
  <cp:lastModifiedBy>Amjad Ahmed Abdelwahab</cp:lastModifiedBy>
  <cp:lastPrinted>2014-06-23T10:48:25Z</cp:lastPrinted>
  <dcterms:created xsi:type="dcterms:W3CDTF">1998-01-05T07:20:42Z</dcterms:created>
  <dcterms:modified xsi:type="dcterms:W3CDTF">2014-06-23T10:48:35Z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Annual Statistical Abstract _Chapter 4 (Education) 2011</vt:lpwstr>
  </property>
  <property fmtid="{D5CDD505-2E9C-101B-9397-08002B2CF9AE}" pid="5" name="Hashtags">
    <vt:lpwstr>58;#StatisticalAbstract|c2f418c2-a295-4bd1-af99-d5d586494613</vt:lpwstr>
  </property>
</Properties>
</file>