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43.xml" ContentType="application/vnd.openxmlformats-officedocument.drawingml.chartshapes+xml"/>
  <Override PartName="/xl/drawings/drawing34.xml" ContentType="application/vnd.openxmlformats-officedocument.drawingml.chartshapes+xml"/>
  <Override PartName="/xl/drawings/drawing16.xml" ContentType="application/vnd.openxmlformats-officedocument.drawingml.chartshapes+xml"/>
  <Override PartName="/xl/drawings/drawing14.xml" ContentType="application/vnd.openxmlformats-officedocument.drawingml.chartshapes+xml"/>
  <Override PartName="/xl/drawings/drawing11.xml" ContentType="application/vnd.openxmlformats-officedocument.drawingml.chartshapes+xml"/>
  <Override PartName="/xl/drawings/drawing7.xml" ContentType="application/vnd.openxmlformats-officedocument.drawingml.chartshapes+xml"/>
  <Override PartName="/xl/workbook.xml" ContentType="application/vnd.openxmlformats-officedocument.spreadsheetml.sheet.main+xml"/>
  <Override PartName="/xl/worksheets/sheet13.xml" ContentType="application/vnd.openxmlformats-officedocument.spreadsheetml.worksheet+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worksheets/sheet7.xml" ContentType="application/vnd.openxmlformats-officedocument.spreadsheetml.worksheet+xml"/>
  <Override PartName="/xl/drawings/drawing45.xml" ContentType="application/vnd.openxmlformats-officedocument.drawing+xml"/>
  <Override PartName="/xl/drawings/drawing44.xml" ContentType="application/vnd.openxmlformats-officedocument.drawing+xml"/>
  <Override PartName="/xl/drawings/drawing41.xml" ContentType="application/vnd.openxmlformats-officedocument.drawing+xml"/>
  <Override PartName="/xl/worksheets/sheet1.xml" ContentType="application/vnd.openxmlformats-officedocument.spreadsheetml.worksheet+xml"/>
  <Override PartName="/xl/charts/chart7.xml" ContentType="application/vnd.openxmlformats-officedocument.drawingml.chart+xml"/>
  <Override PartName="/xl/chartsheets/sheet4.xml" ContentType="application/vnd.openxmlformats-officedocument.spreadsheetml.chart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drawings/drawing40.xml" ContentType="application/vnd.openxmlformats-officedocument.drawing+xml"/>
  <Override PartName="/xl/drawings/drawing42.xml" ContentType="application/vnd.openxmlformats-officedocument.drawing+xml"/>
  <Override PartName="/xl/drawings/drawing39.xml" ContentType="application/vnd.openxmlformats-officedocument.drawing+xml"/>
  <Override PartName="/xl/drawings/drawing19.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drawings/drawing2.xml" ContentType="application/vnd.openxmlformats-officedocument.drawing+xml"/>
  <Override PartName="/xl/worksheets/sheet8.xml" ContentType="application/vnd.openxmlformats-officedocument.spreadsheetml.worksheet+xml"/>
  <Override PartName="/xl/charts/chart5.xml" ContentType="application/vnd.openxmlformats-officedocument.drawingml.chart+xml"/>
  <Override PartName="/xl/drawings/drawing1.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worksheets/sheet12.xml" ContentType="application/vnd.openxmlformats-officedocument.spreadsheetml.worksheet+xml"/>
  <Override PartName="/xl/drawings/drawing24.xml" ContentType="application/vnd.openxmlformats-officedocument.drawing+xml"/>
  <Override PartName="/xl/theme/theme1.xml" ContentType="application/vnd.openxmlformats-officedocument.theme+xml"/>
  <Override PartName="/xl/drawings/drawing23.xml" ContentType="application/vnd.openxmlformats-officedocument.drawing+xml"/>
  <Override PartName="/xl/styles.xml" ContentType="application/vnd.openxmlformats-officedocument.spreadsheetml.styles+xml"/>
  <Override PartName="/xl/drawings/drawing22.xml" ContentType="application/vnd.openxmlformats-officedocument.drawing+xml"/>
  <Override PartName="/xl/sharedStrings.xml" ContentType="application/vnd.openxmlformats-officedocument.spreadsheetml.sharedStrings+xml"/>
  <Override PartName="/xl/drawings/drawing15.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drawings/drawing4.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6.xml" ContentType="application/vnd.openxmlformats-officedocument.drawing+xml"/>
  <Override PartName="/xl/charts/chart1.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drawings/drawing13.xml" ContentType="application/vnd.openxmlformats-officedocument.drawing+xml"/>
  <Override PartName="/xl/drawings/drawing12.xml" ContentType="application/vnd.openxmlformats-officedocument.drawing+xml"/>
  <Override PartName="/xl/drawings/drawing3.xml" ContentType="application/vnd.openxmlformats-officedocument.drawing+xml"/>
  <Override PartName="/xl/worksheets/sheet10.xml" ContentType="application/vnd.openxmlformats-officedocument.spreadsheetml.worksheet+xml"/>
  <Override PartName="/xl/charts/chart3.xml" ContentType="application/vnd.openxmlformats-officedocument.drawingml.chart+xml"/>
  <Override PartName="/xl/drawings/drawing25.xml" ContentType="application/vnd.openxmlformats-officedocument.drawing+xml"/>
  <Override PartName="/xl/worksheets/sheet35.xml" ContentType="application/vnd.openxmlformats-officedocument.spreadsheetml.worksheet+xml"/>
  <Override PartName="/xl/drawings/drawing26.xml" ContentType="application/vnd.openxmlformats-officedocument.drawing+xml"/>
  <Override PartName="/xl/worksheets/sheet21.xml" ContentType="application/vnd.openxmlformats-officedocument.spreadsheetml.worksheet+xml"/>
  <Override PartName="/xl/worksheets/sheet22.xml" ContentType="application/vnd.openxmlformats-officedocument.spreadsheetml.worksheet+xml"/>
  <Override PartName="/xl/drawings/drawing35.xml" ContentType="application/vnd.openxmlformats-officedocument.drawing+xml"/>
  <Override PartName="/xl/worksheets/sheet23.xml" ContentType="application/vnd.openxmlformats-officedocument.spreadsheetml.worksheet+xml"/>
  <Override PartName="/xl/chartsheets/sheet6.xml" ContentType="application/vnd.openxmlformats-officedocument.spreadsheetml.chartsheet+xml"/>
  <Override PartName="/xl/worksheets/sheet24.xml" ContentType="application/vnd.openxmlformats-officedocument.spreadsheetml.worksheet+xml"/>
  <Override PartName="/xl/chartsheets/sheet5.xml" ContentType="application/vnd.openxmlformats-officedocument.spreadsheetml.chartsheet+xml"/>
  <Override PartName="/xl/worksheets/sheet20.xml" ContentType="application/vnd.openxmlformats-officedocument.spreadsheetml.worksheet+xml"/>
  <Override PartName="/xl/drawings/drawing36.xml" ContentType="application/vnd.openxmlformats-officedocument.drawing+xml"/>
  <Override PartName="/xl/worksheets/sheet19.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38.xml" ContentType="application/vnd.openxmlformats-officedocument.drawing+xml"/>
  <Override PartName="/xl/worksheets/sheet17.xml" ContentType="application/vnd.openxmlformats-officedocument.spreadsheetml.worksheet+xml"/>
  <Override PartName="/xl/drawings/drawing37.xml" ContentType="application/vnd.openxmlformats-officedocument.drawing+xml"/>
  <Override PartName="/xl/worksheets/sheet18.xml" ContentType="application/vnd.openxmlformats-officedocument.spreadsheetml.worksheet+xml"/>
  <Override PartName="/xl/worksheets/sheet34.xml" ContentType="application/vnd.openxmlformats-officedocument.spreadsheetml.worksheet+xml"/>
  <Override PartName="/xl/worksheets/sheet25.xml" ContentType="application/vnd.openxmlformats-officedocument.spreadsheetml.worksheet+xml"/>
  <Override PartName="/xl/worksheets/sheet27.xml" ContentType="application/vnd.openxmlformats-officedocument.spreadsheetml.worksheet+xml"/>
  <Override PartName="/xl/chartsheets/sheet7.xml" ContentType="application/vnd.openxmlformats-officedocument.spreadsheetml.chartsheet+xml"/>
  <Override PartName="/xl/drawings/drawing29.xml" ContentType="application/vnd.openxmlformats-officedocument.drawing+xml"/>
  <Override PartName="/xl/worksheets/sheet31.xml" ContentType="application/vnd.openxmlformats-officedocument.spreadsheetml.worksheet+xml"/>
  <Override PartName="/xl/drawings/drawing28.xml" ContentType="application/vnd.openxmlformats-officedocument.drawing+xml"/>
  <Override PartName="/xl/worksheets/sheet32.xml" ContentType="application/vnd.openxmlformats-officedocument.spreadsheetml.worksheet+xml"/>
  <Override PartName="/xl/drawings/drawing27.xml" ContentType="application/vnd.openxmlformats-officedocument.drawing+xml"/>
  <Override PartName="/xl/worksheets/sheet33.xml" ContentType="application/vnd.openxmlformats-officedocument.spreadsheetml.worksheet+xml"/>
  <Override PartName="/xl/worksheets/sheet26.xml" ContentType="application/vnd.openxmlformats-officedocument.spreadsheetml.worksheet+xml"/>
  <Override PartName="/xl/drawings/drawing30.xml" ContentType="application/vnd.openxmlformats-officedocument.drawing+xml"/>
  <Override PartName="/xl/drawings/drawing31.xml" ContentType="application/vnd.openxmlformats-officedocument.drawing+xml"/>
  <Override PartName="/xl/charts/chart6.xml" ContentType="application/vnd.openxmlformats-officedocument.drawingml.chart+xml"/>
  <Override PartName="/xl/drawings/drawing33.xml" ContentType="application/vnd.openxmlformats-officedocument.drawing+xml"/>
  <Override PartName="/xl/worksheets/sheet28.xml" ContentType="application/vnd.openxmlformats-officedocument.spreadsheetml.worksheet+xml"/>
  <Override PartName="/xl/worksheets/sheet30.xml" ContentType="application/vnd.openxmlformats-officedocument.spreadsheetml.worksheet+xml"/>
  <Override PartName="/xl/drawings/drawing32.xml" ContentType="application/vnd.openxmlformats-officedocument.drawing+xml"/>
  <Override PartName="/xl/worksheets/sheet29.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5" yWindow="5940" windowWidth="15480" windowHeight="6000" tabRatio="879" firstSheet="7" activeTab="16"/>
  </bookViews>
  <sheets>
    <sheet name="المقدمة" sheetId="1" r:id="rId1"/>
    <sheet name="التقديم" sheetId="2" r:id="rId2"/>
    <sheet name="المحتويات" sheetId="103" state="hidden" r:id="rId3"/>
    <sheet name="64" sheetId="57" r:id="rId4"/>
    <sheet name="GR_27" sheetId="58" r:id="rId5"/>
    <sheet name="GR_28" sheetId="59" r:id="rId6"/>
    <sheet name="65" sheetId="60" r:id="rId7"/>
    <sheet name="66" sheetId="61" r:id="rId8"/>
    <sheet name="GR_29" sheetId="62" r:id="rId9"/>
    <sheet name="67" sheetId="63" r:id="rId10"/>
    <sheet name="GR_30" sheetId="64" r:id="rId11"/>
    <sheet name="GR_31" sheetId="65" r:id="rId12"/>
    <sheet name="68" sheetId="104" r:id="rId13"/>
    <sheet name="69" sheetId="68" r:id="rId14"/>
    <sheet name="70" sheetId="105" r:id="rId15"/>
    <sheet name="71" sheetId="73" r:id="rId16"/>
    <sheet name="72" sheetId="48" r:id="rId17"/>
    <sheet name="73" sheetId="100" r:id="rId18"/>
    <sheet name="74" sheetId="10" r:id="rId19"/>
    <sheet name="75" sheetId="11" r:id="rId20"/>
    <sheet name="76" sheetId="12" r:id="rId21"/>
    <sheet name="77" sheetId="101" r:id="rId22"/>
    <sheet name="78" sheetId="15" r:id="rId23"/>
    <sheet name="79" sheetId="16" r:id="rId24"/>
    <sheet name="80" sheetId="19" r:id="rId25"/>
    <sheet name="81" sheetId="20" r:id="rId26"/>
    <sheet name="82" sheetId="85" r:id="rId27"/>
    <sheet name="83" sheetId="87" r:id="rId28"/>
    <sheet name="GR_32" sheetId="86" r:id="rId29"/>
    <sheet name="84" sheetId="38" r:id="rId30"/>
    <sheet name="85" sheetId="39" r:id="rId31"/>
    <sheet name="86" sheetId="43" r:id="rId32"/>
    <sheet name="87" sheetId="102" r:id="rId33"/>
    <sheet name="88" sheetId="91" r:id="rId34"/>
    <sheet name="89" sheetId="92" r:id="rId35"/>
    <sheet name="90" sheetId="93" r:id="rId36"/>
    <sheet name="GR_33" sheetId="94" r:id="rId37"/>
    <sheet name="91" sheetId="95" r:id="rId38"/>
    <sheet name="92" sheetId="96" r:id="rId39"/>
    <sheet name="93" sheetId="97" r:id="rId40"/>
    <sheet name="94" sheetId="98" r:id="rId41"/>
    <sheet name="95" sheetId="99" r:id="rId42"/>
  </sheets>
  <definedNames>
    <definedName name="_xlnm.Print_Area" localSheetId="3">'64'!$A$1:$N$24</definedName>
    <definedName name="_xlnm.Print_Area" localSheetId="6">'65'!$A$1:$H$32</definedName>
    <definedName name="_xlnm.Print_Area" localSheetId="7">'66'!$A$1:$J$22</definedName>
    <definedName name="_xlnm.Print_Area" localSheetId="9">'67'!$A$1:$J$22</definedName>
    <definedName name="_xlnm.Print_Area" localSheetId="12">'68'!$A$1:$O$32</definedName>
    <definedName name="_xlnm.Print_Area" localSheetId="13">'69'!$A$1:$L$32</definedName>
    <definedName name="_xlnm.Print_Area" localSheetId="14">'70'!$A$1:$L$29</definedName>
    <definedName name="_xlnm.Print_Area" localSheetId="15">'71'!$A$1:$H$20</definedName>
    <definedName name="_xlnm.Print_Area" localSheetId="16">'72'!$A$1:$P$25</definedName>
    <definedName name="_xlnm.Print_Area" localSheetId="17">'73'!$A$1:$I$16</definedName>
    <definedName name="_xlnm.Print_Area" localSheetId="18">'74'!$A$1:$J$17</definedName>
    <definedName name="_xlnm.Print_Area" localSheetId="19">'75'!$A$1:$K$31</definedName>
    <definedName name="_xlnm.Print_Area" localSheetId="20">'76'!$A$1:$M$21</definedName>
    <definedName name="_xlnm.Print_Area" localSheetId="21">'77'!$A$1:$I$15</definedName>
    <definedName name="_xlnm.Print_Area" localSheetId="22">'78'!$A$1:$K$20</definedName>
    <definedName name="_xlnm.Print_Area" localSheetId="23">'79'!$A$1:$M$34</definedName>
    <definedName name="_xlnm.Print_Area" localSheetId="24">'80'!$A$1:$L$25</definedName>
    <definedName name="_xlnm.Print_Area" localSheetId="25">'81'!$A$1:$E$39</definedName>
    <definedName name="_xlnm.Print_Area" localSheetId="26">'82'!$A$1:$K$28</definedName>
    <definedName name="_xlnm.Print_Area" localSheetId="27">'83'!$A$1:$N$91</definedName>
    <definedName name="_xlnm.Print_Area" localSheetId="29">'84'!$A$1:$T$16</definedName>
    <definedName name="_xlnm.Print_Area" localSheetId="30">'85'!$A$1:$O$23</definedName>
    <definedName name="_xlnm.Print_Area" localSheetId="31">'86'!$A$1:$K$18</definedName>
    <definedName name="_xlnm.Print_Area" localSheetId="32">'87'!$A$1:$K$18</definedName>
    <definedName name="_xlnm.Print_Area" localSheetId="33">'88'!$A$1:$K$17</definedName>
    <definedName name="_xlnm.Print_Area" localSheetId="34">'89'!$A$1:$L$24</definedName>
    <definedName name="_xlnm.Print_Area" localSheetId="35">'90'!$A$1:$N$18</definedName>
    <definedName name="_xlnm.Print_Area" localSheetId="37">'91'!$A$1:$H$60</definedName>
    <definedName name="_xlnm.Print_Area" localSheetId="38">'92'!$A$1:$H$36</definedName>
    <definedName name="_xlnm.Print_Area" localSheetId="39">'93'!$A$1:$H$29</definedName>
    <definedName name="_xlnm.Print_Area" localSheetId="40">'94'!$A$1:$P$110</definedName>
    <definedName name="_xlnm.Print_Area" localSheetId="41">'95'!$A$1:$P$60</definedName>
    <definedName name="_xlnm.Print_Area" localSheetId="1">التقديم!$A$1:$C$14</definedName>
    <definedName name="_xlnm.Print_Area" localSheetId="0">المقدمة!$A$1:$G$19</definedName>
    <definedName name="_xlnm.Print_Titles" localSheetId="27">'83'!$1:$8</definedName>
    <definedName name="_xlnm.Print_Titles" localSheetId="37">'91'!$1:$8</definedName>
    <definedName name="_xlnm.Print_Titles" localSheetId="40">'94'!$1:$9</definedName>
    <definedName name="_xlnm.Print_Titles" localSheetId="41">'95'!$1:$10</definedName>
  </definedNames>
  <calcPr calcId="145621"/>
</workbook>
</file>

<file path=xl/calcChain.xml><?xml version="1.0" encoding="utf-8"?>
<calcChain xmlns="http://schemas.openxmlformats.org/spreadsheetml/2006/main">
  <c r="C31" i="68" l="1"/>
  <c r="D31" i="68"/>
  <c r="E31" i="68"/>
  <c r="F31" i="68"/>
  <c r="G31" i="68"/>
  <c r="H31" i="68"/>
  <c r="I31" i="68"/>
  <c r="J31" i="68"/>
  <c r="K31" i="68"/>
  <c r="B31" i="68"/>
  <c r="C29" i="60" l="1"/>
  <c r="C30" i="60"/>
  <c r="C31" i="60"/>
  <c r="D28" i="60"/>
  <c r="E28" i="60"/>
  <c r="C28" i="60"/>
  <c r="F27" i="60" l="1"/>
  <c r="F26" i="60"/>
  <c r="F25" i="60"/>
  <c r="F24" i="60"/>
  <c r="E104" i="87" l="1"/>
  <c r="D104" i="87"/>
  <c r="B110" i="98" l="1"/>
  <c r="B24" i="92"/>
  <c r="B30" i="20"/>
  <c r="B16" i="20"/>
  <c r="B9" i="20"/>
  <c r="C26" i="16"/>
  <c r="C14" i="16"/>
  <c r="B34" i="93"/>
  <c r="B32" i="93"/>
  <c r="B30" i="93"/>
  <c r="O49" i="57"/>
  <c r="M49" i="57"/>
  <c r="K49" i="57"/>
  <c r="I49" i="57"/>
  <c r="G49" i="57"/>
  <c r="I40" i="57"/>
  <c r="H40" i="57"/>
  <c r="G40" i="57"/>
  <c r="F40" i="57"/>
  <c r="E40" i="57"/>
  <c r="C16" i="57"/>
  <c r="D16" i="57"/>
  <c r="C17" i="57"/>
  <c r="D17" i="57"/>
  <c r="D18" i="57" s="1"/>
  <c r="C21" i="57"/>
  <c r="D21" i="57"/>
  <c r="B38" i="20" l="1"/>
  <c r="E41" i="57"/>
  <c r="C18" i="57"/>
  <c r="G51" i="57" s="1"/>
  <c r="J25" i="105"/>
  <c r="I25" i="105"/>
  <c r="H25" i="105"/>
  <c r="G25" i="105"/>
  <c r="F25" i="105"/>
  <c r="E25" i="105"/>
  <c r="D25" i="105"/>
  <c r="C25" i="105"/>
  <c r="J21" i="105"/>
  <c r="I21" i="105"/>
  <c r="H21" i="105"/>
  <c r="G21" i="105"/>
  <c r="F21" i="105"/>
  <c r="E21" i="105"/>
  <c r="D21" i="105"/>
  <c r="C21" i="105"/>
  <c r="J17" i="105"/>
  <c r="I17" i="105"/>
  <c r="H17" i="105"/>
  <c r="G17" i="105"/>
  <c r="F17" i="105"/>
  <c r="E17" i="105"/>
  <c r="D17" i="105"/>
  <c r="C17" i="105"/>
  <c r="J10" i="105"/>
  <c r="I10" i="105"/>
  <c r="H10" i="105"/>
  <c r="G10" i="105"/>
  <c r="F10" i="105"/>
  <c r="E10" i="105"/>
  <c r="D10" i="105"/>
  <c r="C10" i="105"/>
  <c r="J29" i="105" l="1"/>
  <c r="H29" i="105"/>
  <c r="I29" i="105"/>
  <c r="G29" i="105"/>
  <c r="F29" i="105"/>
  <c r="E29" i="105"/>
  <c r="D29" i="105"/>
  <c r="C29" i="105"/>
  <c r="C12" i="104" l="1"/>
  <c r="D12" i="104"/>
  <c r="E12" i="104"/>
  <c r="F12" i="104"/>
  <c r="G12" i="104"/>
  <c r="H12" i="104"/>
  <c r="I12" i="104"/>
  <c r="J12" i="104"/>
  <c r="L30" i="104"/>
  <c r="M30" i="104" s="1"/>
  <c r="K30" i="104"/>
  <c r="L29" i="104"/>
  <c r="K29" i="104"/>
  <c r="L28" i="104"/>
  <c r="K28" i="104"/>
  <c r="J27" i="104"/>
  <c r="I27" i="104"/>
  <c r="H27" i="104"/>
  <c r="G27" i="104"/>
  <c r="F27" i="104"/>
  <c r="E27" i="104"/>
  <c r="D27" i="104"/>
  <c r="C27" i="104"/>
  <c r="L26" i="104"/>
  <c r="K26" i="104"/>
  <c r="L25" i="104"/>
  <c r="K25" i="104"/>
  <c r="L24" i="104"/>
  <c r="K24" i="104"/>
  <c r="J23" i="104"/>
  <c r="I23" i="104"/>
  <c r="H23" i="104"/>
  <c r="G23" i="104"/>
  <c r="F23" i="104"/>
  <c r="E23" i="104"/>
  <c r="D23" i="104"/>
  <c r="C23" i="104"/>
  <c r="L22" i="104"/>
  <c r="K22" i="104"/>
  <c r="L21" i="104"/>
  <c r="K21" i="104"/>
  <c r="L20" i="104"/>
  <c r="K20" i="104"/>
  <c r="J19" i="104"/>
  <c r="I19" i="104"/>
  <c r="H19" i="104"/>
  <c r="G19" i="104"/>
  <c r="F19" i="104"/>
  <c r="E19" i="104"/>
  <c r="D19" i="104"/>
  <c r="C19" i="104"/>
  <c r="L18" i="104"/>
  <c r="K18" i="104"/>
  <c r="L17" i="104"/>
  <c r="K17" i="104"/>
  <c r="L16" i="104"/>
  <c r="K16" i="104"/>
  <c r="L15" i="104"/>
  <c r="K15" i="104"/>
  <c r="L14" i="104"/>
  <c r="K14" i="104"/>
  <c r="L13" i="104"/>
  <c r="K13" i="104"/>
  <c r="L11" i="104"/>
  <c r="K11" i="104"/>
  <c r="L27" i="104" l="1"/>
  <c r="M29" i="104"/>
  <c r="F31" i="104"/>
  <c r="E31" i="104"/>
  <c r="M11" i="104"/>
  <c r="M26" i="104"/>
  <c r="M25" i="104"/>
  <c r="D31" i="104"/>
  <c r="M22" i="104"/>
  <c r="M21" i="104"/>
  <c r="J31" i="104"/>
  <c r="M20" i="104"/>
  <c r="L19" i="104"/>
  <c r="H31" i="104"/>
  <c r="K19" i="104"/>
  <c r="M18" i="104"/>
  <c r="M15" i="104"/>
  <c r="M14" i="104"/>
  <c r="M13" i="104"/>
  <c r="K27" i="104"/>
  <c r="M27" i="104" s="1"/>
  <c r="M28" i="104"/>
  <c r="L23" i="104"/>
  <c r="K23" i="104"/>
  <c r="M24" i="104"/>
  <c r="I31" i="104"/>
  <c r="G31" i="104"/>
  <c r="C31" i="104"/>
  <c r="M17" i="104"/>
  <c r="M16" i="104"/>
  <c r="K12" i="104"/>
  <c r="L12" i="104"/>
  <c r="D29" i="60"/>
  <c r="E29" i="60"/>
  <c r="D30" i="60"/>
  <c r="E30" i="60"/>
  <c r="D31" i="60"/>
  <c r="E31" i="60"/>
  <c r="M23" i="104" l="1"/>
  <c r="L31" i="104"/>
  <c r="M19" i="104"/>
  <c r="M12" i="104"/>
  <c r="K31" i="104"/>
  <c r="E88" i="87"/>
  <c r="F88" i="87"/>
  <c r="G88" i="87"/>
  <c r="H88" i="87"/>
  <c r="I88" i="87"/>
  <c r="J88" i="87"/>
  <c r="K88" i="87"/>
  <c r="L88" i="87"/>
  <c r="D103" i="87" s="1"/>
  <c r="M88" i="87"/>
  <c r="E103" i="87" s="1"/>
  <c r="D88" i="87"/>
  <c r="G16" i="85"/>
  <c r="I16" i="85"/>
  <c r="H16" i="85"/>
  <c r="D16" i="85"/>
  <c r="J16" i="85" l="1"/>
  <c r="M31" i="104"/>
  <c r="C78" i="91"/>
  <c r="B78" i="91"/>
  <c r="C69" i="91"/>
  <c r="B69" i="91"/>
  <c r="M75" i="87" l="1"/>
  <c r="L75" i="87"/>
  <c r="D99" i="87" s="1"/>
  <c r="E75" i="87"/>
  <c r="F75" i="87"/>
  <c r="G75" i="87"/>
  <c r="H75" i="87"/>
  <c r="I75" i="87"/>
  <c r="J75" i="87"/>
  <c r="K75" i="87"/>
  <c r="D75" i="87"/>
  <c r="G23" i="85" l="1"/>
  <c r="G24" i="85"/>
  <c r="G25" i="85"/>
  <c r="G26" i="85"/>
  <c r="D22" i="85"/>
  <c r="D23" i="85"/>
  <c r="D24" i="85"/>
  <c r="D25" i="85"/>
  <c r="D26" i="85"/>
  <c r="I22" i="85"/>
  <c r="I23" i="85"/>
  <c r="I24" i="85"/>
  <c r="I25" i="85"/>
  <c r="I26" i="85"/>
  <c r="H22" i="85"/>
  <c r="H23" i="85"/>
  <c r="J23" i="85" s="1"/>
  <c r="H24" i="85"/>
  <c r="H25" i="85"/>
  <c r="H26" i="85"/>
  <c r="G22" i="85"/>
  <c r="D14" i="85"/>
  <c r="J22" i="85" l="1"/>
  <c r="J26" i="85"/>
  <c r="J25" i="85"/>
  <c r="J24" i="85"/>
  <c r="O59" i="99"/>
  <c r="N59" i="99"/>
  <c r="O58" i="99"/>
  <c r="N58" i="99"/>
  <c r="O57" i="99"/>
  <c r="N57" i="99"/>
  <c r="O56" i="99"/>
  <c r="N56" i="99"/>
  <c r="O55" i="99"/>
  <c r="N55" i="99"/>
  <c r="O54" i="99"/>
  <c r="N54" i="99"/>
  <c r="O53" i="99"/>
  <c r="N53" i="99"/>
  <c r="O52" i="99"/>
  <c r="N52" i="99"/>
  <c r="O51" i="99"/>
  <c r="N51" i="99"/>
  <c r="O50" i="99"/>
  <c r="N50" i="99"/>
  <c r="O49" i="99"/>
  <c r="N49" i="99"/>
  <c r="O48" i="99"/>
  <c r="N48" i="99"/>
  <c r="O47" i="99"/>
  <c r="N47" i="99"/>
  <c r="O46" i="99"/>
  <c r="N46" i="99"/>
  <c r="O45" i="99"/>
  <c r="N45" i="99"/>
  <c r="O44" i="99"/>
  <c r="N44" i="99"/>
  <c r="O43" i="99"/>
  <c r="N43" i="99"/>
  <c r="O42" i="99"/>
  <c r="N42" i="99"/>
  <c r="O41" i="99"/>
  <c r="N41" i="99"/>
  <c r="O40" i="99"/>
  <c r="N40" i="99"/>
  <c r="O39" i="99"/>
  <c r="N39" i="99"/>
  <c r="O38" i="99"/>
  <c r="N38" i="99"/>
  <c r="O37" i="99"/>
  <c r="N37" i="99"/>
  <c r="O36" i="99"/>
  <c r="N36" i="99"/>
  <c r="O35" i="99"/>
  <c r="N35" i="99"/>
  <c r="O34" i="99"/>
  <c r="N34" i="99"/>
  <c r="O33" i="99"/>
  <c r="N33" i="99"/>
  <c r="O32" i="99"/>
  <c r="N32" i="99"/>
  <c r="O31" i="99"/>
  <c r="N31" i="99"/>
  <c r="O30" i="99"/>
  <c r="N30" i="99"/>
  <c r="O29" i="99"/>
  <c r="N29" i="99"/>
  <c r="O28" i="99"/>
  <c r="N28" i="99"/>
  <c r="O27" i="99"/>
  <c r="N27" i="99"/>
  <c r="O26" i="99"/>
  <c r="N26" i="99"/>
  <c r="O25" i="99"/>
  <c r="N25" i="99"/>
  <c r="O24" i="99"/>
  <c r="N24" i="99"/>
  <c r="O23" i="99"/>
  <c r="N23" i="99"/>
  <c r="O22" i="99"/>
  <c r="N22" i="99"/>
  <c r="O21" i="99"/>
  <c r="N21" i="99"/>
  <c r="O20" i="99"/>
  <c r="N20" i="99"/>
  <c r="O19" i="99"/>
  <c r="N19" i="99"/>
  <c r="O18" i="99"/>
  <c r="N18" i="99"/>
  <c r="O17" i="99"/>
  <c r="N17" i="99"/>
  <c r="O16" i="99"/>
  <c r="N16" i="99"/>
  <c r="O15" i="99"/>
  <c r="N15" i="99"/>
  <c r="O14" i="99"/>
  <c r="N14" i="99"/>
  <c r="O13" i="99"/>
  <c r="N13" i="99"/>
  <c r="O12" i="99"/>
  <c r="N12" i="99"/>
  <c r="O11" i="99"/>
  <c r="N11" i="99"/>
  <c r="E60" i="99"/>
  <c r="F60" i="99"/>
  <c r="G60" i="99"/>
  <c r="H60" i="99"/>
  <c r="I60" i="99"/>
  <c r="J60" i="99"/>
  <c r="K60" i="99"/>
  <c r="L60" i="99"/>
  <c r="M60" i="99"/>
  <c r="C60" i="99"/>
  <c r="D60" i="99"/>
  <c r="B60" i="99"/>
  <c r="G29" i="97" l="1"/>
  <c r="F29" i="97"/>
  <c r="D29" i="97"/>
  <c r="E29" i="97"/>
  <c r="C29" i="97"/>
  <c r="O109" i="98" l="1"/>
  <c r="N109" i="98"/>
  <c r="O108" i="98"/>
  <c r="N108" i="98"/>
  <c r="O107" i="98"/>
  <c r="O106" i="98"/>
  <c r="O105" i="98"/>
  <c r="O104" i="98"/>
  <c r="N107" i="98"/>
  <c r="N106" i="98"/>
  <c r="N105" i="98"/>
  <c r="N104" i="98"/>
  <c r="O103" i="98"/>
  <c r="O102" i="98"/>
  <c r="N103" i="98"/>
  <c r="N102" i="98"/>
  <c r="O101" i="98"/>
  <c r="O100" i="98"/>
  <c r="N101" i="98"/>
  <c r="N100" i="98"/>
  <c r="O99" i="98"/>
  <c r="N99" i="98"/>
  <c r="C110" i="98"/>
  <c r="D110" i="98"/>
  <c r="E110" i="98"/>
  <c r="F110" i="98"/>
  <c r="G110" i="98"/>
  <c r="H110" i="98"/>
  <c r="I110" i="98"/>
  <c r="J110" i="98"/>
  <c r="K110" i="98"/>
  <c r="L110" i="98"/>
  <c r="M110" i="98"/>
  <c r="O98" i="98"/>
  <c r="N98" i="98"/>
  <c r="O97" i="98"/>
  <c r="N97" i="98"/>
  <c r="O96" i="98"/>
  <c r="O95" i="98"/>
  <c r="O94" i="98"/>
  <c r="O93" i="98"/>
  <c r="N96" i="98"/>
  <c r="N95" i="98"/>
  <c r="N94" i="98"/>
  <c r="N93" i="98"/>
  <c r="O92" i="98"/>
  <c r="O91" i="98"/>
  <c r="O90" i="98"/>
  <c r="N92" i="98"/>
  <c r="N91" i="98"/>
  <c r="N90" i="98"/>
  <c r="O89" i="98"/>
  <c r="O88" i="98"/>
  <c r="O87" i="98"/>
  <c r="O86" i="98"/>
  <c r="N89" i="98"/>
  <c r="N88" i="98"/>
  <c r="N87" i="98"/>
  <c r="N86" i="98"/>
  <c r="O85" i="98"/>
  <c r="O84" i="98"/>
  <c r="O83" i="98"/>
  <c r="N85" i="98"/>
  <c r="N84" i="98"/>
  <c r="N83" i="98"/>
  <c r="O82" i="98"/>
  <c r="O81" i="98"/>
  <c r="O80" i="98"/>
  <c r="O79" i="98"/>
  <c r="N82" i="98"/>
  <c r="N81" i="98"/>
  <c r="N80" i="98"/>
  <c r="N79" i="98"/>
  <c r="O78" i="98"/>
  <c r="O77" i="98"/>
  <c r="N78" i="98"/>
  <c r="N77" i="98"/>
  <c r="O76" i="98"/>
  <c r="O75" i="98"/>
  <c r="O74" i="98"/>
  <c r="O73" i="98"/>
  <c r="O72" i="98"/>
  <c r="O71" i="98"/>
  <c r="N76" i="98"/>
  <c r="N75" i="98"/>
  <c r="N74" i="98"/>
  <c r="N73" i="98"/>
  <c r="N72" i="98"/>
  <c r="N71" i="98"/>
  <c r="O70" i="98"/>
  <c r="O69" i="98"/>
  <c r="O68" i="98"/>
  <c r="O67" i="98"/>
  <c r="N70" i="98"/>
  <c r="N69" i="98"/>
  <c r="N68" i="98"/>
  <c r="N67" i="98"/>
  <c r="O66" i="98"/>
  <c r="O65" i="98"/>
  <c r="N66" i="98"/>
  <c r="N65" i="98"/>
  <c r="O64" i="98"/>
  <c r="O63" i="98"/>
  <c r="N64" i="98"/>
  <c r="N63" i="98"/>
  <c r="O62" i="98"/>
  <c r="O61" i="98"/>
  <c r="N62" i="98"/>
  <c r="N61" i="98"/>
  <c r="O60" i="98"/>
  <c r="O59" i="98"/>
  <c r="O58" i="98"/>
  <c r="N60" i="98"/>
  <c r="N59" i="98"/>
  <c r="N58" i="98"/>
  <c r="O57" i="98"/>
  <c r="N57" i="98"/>
  <c r="N55" i="98"/>
  <c r="N53" i="98"/>
  <c r="N56" i="98"/>
  <c r="N54" i="98"/>
  <c r="O56" i="98"/>
  <c r="O55" i="98"/>
  <c r="O54" i="98"/>
  <c r="O53" i="98"/>
  <c r="O52" i="98" l="1"/>
  <c r="N52" i="98"/>
  <c r="O51" i="98"/>
  <c r="O50" i="98"/>
  <c r="N51" i="98"/>
  <c r="N50" i="98"/>
  <c r="O49" i="98"/>
  <c r="O48" i="98"/>
  <c r="O47" i="98"/>
  <c r="N49" i="98"/>
  <c r="N48" i="98"/>
  <c r="N47" i="98"/>
  <c r="O46" i="98"/>
  <c r="N46" i="98"/>
  <c r="O45" i="98"/>
  <c r="O44" i="98"/>
  <c r="O43" i="98"/>
  <c r="N45" i="98"/>
  <c r="N44" i="98"/>
  <c r="N43" i="98"/>
  <c r="O42" i="98"/>
  <c r="O41" i="98"/>
  <c r="O40" i="98"/>
  <c r="O39" i="98"/>
  <c r="N42" i="98"/>
  <c r="N41" i="98"/>
  <c r="N40" i="98"/>
  <c r="N39" i="98"/>
  <c r="O37" i="98"/>
  <c r="N37" i="98"/>
  <c r="O38" i="98"/>
  <c r="N38" i="98"/>
  <c r="O34" i="98"/>
  <c r="N34" i="98"/>
  <c r="O36" i="98"/>
  <c r="N36" i="98"/>
  <c r="O17" i="98"/>
  <c r="N17" i="98"/>
  <c r="O13" i="98"/>
  <c r="N13" i="98"/>
  <c r="O10" i="98"/>
  <c r="N10" i="98"/>
  <c r="N11" i="98"/>
  <c r="N12" i="98"/>
  <c r="N14" i="98"/>
  <c r="N15" i="98"/>
  <c r="N16" i="98"/>
  <c r="N18" i="98"/>
  <c r="N19" i="98"/>
  <c r="N20" i="98"/>
  <c r="N21" i="98"/>
  <c r="N22" i="98"/>
  <c r="N23" i="98"/>
  <c r="N24" i="98"/>
  <c r="N25" i="98"/>
  <c r="N26" i="98"/>
  <c r="N27" i="98"/>
  <c r="N28" i="98"/>
  <c r="N29" i="98"/>
  <c r="N30" i="98"/>
  <c r="N31" i="98"/>
  <c r="N32" i="98"/>
  <c r="N33" i="98"/>
  <c r="N35" i="98"/>
  <c r="N110" i="98" l="1"/>
  <c r="B29" i="97"/>
  <c r="E60" i="95"/>
  <c r="D60" i="95"/>
  <c r="C60" i="95"/>
  <c r="B60" i="95"/>
  <c r="I18" i="93"/>
  <c r="H18" i="93"/>
  <c r="G18" i="93"/>
  <c r="F18" i="93"/>
  <c r="E18" i="93"/>
  <c r="D18" i="93"/>
  <c r="C18" i="93"/>
  <c r="B18" i="93"/>
  <c r="I24" i="92"/>
  <c r="H24" i="92"/>
  <c r="G24" i="92"/>
  <c r="F24" i="92"/>
  <c r="E24" i="92"/>
  <c r="D24" i="92"/>
  <c r="C24" i="92"/>
  <c r="O14" i="38"/>
  <c r="N14" i="38"/>
  <c r="L14" i="38"/>
  <c r="K14" i="38"/>
  <c r="I14" i="38"/>
  <c r="H14" i="38"/>
  <c r="F14" i="38"/>
  <c r="E14" i="38"/>
  <c r="P13" i="38"/>
  <c r="M13" i="38"/>
  <c r="J13" i="38"/>
  <c r="G13" i="38"/>
  <c r="P12" i="38"/>
  <c r="M12" i="38"/>
  <c r="J12" i="38"/>
  <c r="G12" i="38"/>
  <c r="P11" i="38"/>
  <c r="M11" i="38"/>
  <c r="J11" i="38"/>
  <c r="G11" i="38"/>
  <c r="P10" i="38"/>
  <c r="M10" i="38"/>
  <c r="J10" i="38"/>
  <c r="G10" i="38"/>
  <c r="P9" i="38"/>
  <c r="M9" i="38"/>
  <c r="J9" i="38"/>
  <c r="G9" i="38"/>
  <c r="P8" i="38"/>
  <c r="M8" i="38"/>
  <c r="J8" i="38"/>
  <c r="G8" i="38"/>
  <c r="G14" i="38" s="1"/>
  <c r="K84" i="87"/>
  <c r="J84" i="87"/>
  <c r="I84" i="87"/>
  <c r="H84" i="87"/>
  <c r="G84" i="87"/>
  <c r="F84" i="87"/>
  <c r="E84" i="87"/>
  <c r="D84" i="87"/>
  <c r="K63" i="87"/>
  <c r="J63" i="87"/>
  <c r="I63" i="87"/>
  <c r="H63" i="87"/>
  <c r="G63" i="87"/>
  <c r="F63" i="87"/>
  <c r="E63" i="87"/>
  <c r="D63" i="87"/>
  <c r="K58" i="87"/>
  <c r="J58" i="87"/>
  <c r="I58" i="87"/>
  <c r="H58" i="87"/>
  <c r="G58" i="87"/>
  <c r="F58" i="87"/>
  <c r="E58" i="87"/>
  <c r="D58" i="87"/>
  <c r="K53" i="87"/>
  <c r="J53" i="87"/>
  <c r="I53" i="87"/>
  <c r="H53" i="87"/>
  <c r="G53" i="87"/>
  <c r="F53" i="87"/>
  <c r="E53" i="87"/>
  <c r="D53" i="87"/>
  <c r="K30" i="87"/>
  <c r="K90" i="87" s="1"/>
  <c r="J30" i="87"/>
  <c r="J90" i="87" s="1"/>
  <c r="I30" i="87"/>
  <c r="I90" i="87" s="1"/>
  <c r="H30" i="87"/>
  <c r="H90" i="87" s="1"/>
  <c r="G30" i="87"/>
  <c r="G90" i="87" s="1"/>
  <c r="F30" i="87"/>
  <c r="F90" i="87" s="1"/>
  <c r="E30" i="87"/>
  <c r="E90" i="87" s="1"/>
  <c r="D30" i="87"/>
  <c r="D90" i="87" s="1"/>
  <c r="I22" i="19"/>
  <c r="H22" i="19"/>
  <c r="G22" i="19"/>
  <c r="F22" i="19"/>
  <c r="E22" i="19"/>
  <c r="D22" i="19"/>
  <c r="C22" i="19"/>
  <c r="B22" i="19"/>
  <c r="H19" i="15"/>
  <c r="G19" i="15"/>
  <c r="F19" i="15"/>
  <c r="E19" i="15"/>
  <c r="H18" i="15"/>
  <c r="G18" i="15"/>
  <c r="F18" i="15"/>
  <c r="E18" i="15"/>
  <c r="H17" i="15"/>
  <c r="G17" i="15"/>
  <c r="F17" i="15"/>
  <c r="E17" i="15"/>
  <c r="H14" i="15"/>
  <c r="G14" i="15"/>
  <c r="F14" i="15"/>
  <c r="E14" i="15"/>
  <c r="H11" i="15"/>
  <c r="G11" i="15"/>
  <c r="F11" i="15"/>
  <c r="E11" i="15"/>
  <c r="H27" i="11"/>
  <c r="G27" i="11"/>
  <c r="F27" i="11"/>
  <c r="E27" i="11"/>
  <c r="H26" i="11"/>
  <c r="H28" i="11" s="1"/>
  <c r="G26" i="11"/>
  <c r="G28" i="11" s="1"/>
  <c r="F26" i="11"/>
  <c r="F28" i="11" s="1"/>
  <c r="E26" i="11"/>
  <c r="H24" i="11"/>
  <c r="H30" i="11" s="1"/>
  <c r="G24" i="11"/>
  <c r="G30" i="11" s="1"/>
  <c r="F24" i="11"/>
  <c r="F30" i="11" s="1"/>
  <c r="E24" i="11"/>
  <c r="E30" i="11" s="1"/>
  <c r="H23" i="11"/>
  <c r="H29" i="11" s="1"/>
  <c r="G23" i="11"/>
  <c r="G29" i="11" s="1"/>
  <c r="F23" i="11"/>
  <c r="F29" i="11" s="1"/>
  <c r="E23" i="11"/>
  <c r="E29" i="11" s="1"/>
  <c r="H21" i="11"/>
  <c r="G21" i="11"/>
  <c r="F21" i="11"/>
  <c r="E21" i="11"/>
  <c r="H18" i="11"/>
  <c r="G18" i="11"/>
  <c r="F18" i="11"/>
  <c r="E18" i="11"/>
  <c r="H14" i="11"/>
  <c r="G14" i="11"/>
  <c r="F14" i="11"/>
  <c r="E14" i="11"/>
  <c r="H11" i="11"/>
  <c r="G11" i="11"/>
  <c r="F11" i="11"/>
  <c r="E11" i="11"/>
  <c r="G16" i="10"/>
  <c r="F16" i="10"/>
  <c r="E16" i="10"/>
  <c r="D16" i="10"/>
  <c r="G15" i="10"/>
  <c r="F15" i="10"/>
  <c r="E15" i="10"/>
  <c r="D15" i="10"/>
  <c r="G14" i="10"/>
  <c r="F14" i="10"/>
  <c r="E14" i="10"/>
  <c r="D14" i="10"/>
  <c r="G11" i="10"/>
  <c r="F11" i="10"/>
  <c r="E11" i="10"/>
  <c r="D11" i="10"/>
  <c r="J21" i="57"/>
  <c r="I21" i="57"/>
  <c r="H21" i="57"/>
  <c r="G21" i="57"/>
  <c r="F21" i="57"/>
  <c r="E21" i="57"/>
  <c r="J17" i="57"/>
  <c r="I17" i="57"/>
  <c r="H17" i="57"/>
  <c r="G17" i="57"/>
  <c r="F17" i="57"/>
  <c r="E17" i="57"/>
  <c r="J16" i="57"/>
  <c r="I16" i="57"/>
  <c r="H16" i="57"/>
  <c r="G16" i="57"/>
  <c r="F16" i="57"/>
  <c r="E16" i="57"/>
  <c r="J14" i="38" l="1"/>
  <c r="M14" i="38"/>
  <c r="P14" i="38"/>
  <c r="E28" i="11"/>
  <c r="G18" i="57"/>
  <c r="F18" i="57"/>
  <c r="J18" i="57"/>
  <c r="G17" i="10"/>
  <c r="H18" i="57"/>
  <c r="E17" i="10"/>
  <c r="F25" i="11"/>
  <c r="F31" i="11" s="1"/>
  <c r="F20" i="15"/>
  <c r="D17" i="10"/>
  <c r="E18" i="57"/>
  <c r="F41" i="57"/>
  <c r="I18" i="57"/>
  <c r="F17" i="10"/>
  <c r="G25" i="11"/>
  <c r="G31" i="11" s="1"/>
  <c r="G20" i="15"/>
  <c r="H25" i="11"/>
  <c r="H31" i="11" s="1"/>
  <c r="H20" i="15"/>
  <c r="E25" i="11"/>
  <c r="E31" i="11" s="1"/>
  <c r="E20" i="15"/>
  <c r="E43" i="57"/>
  <c r="D11" i="102" l="1"/>
  <c r="D12" i="102"/>
  <c r="D13" i="102"/>
  <c r="D14" i="102"/>
  <c r="D15" i="102"/>
  <c r="F16" i="102"/>
  <c r="E16" i="102"/>
  <c r="C16" i="102"/>
  <c r="B16" i="102"/>
  <c r="I15" i="102"/>
  <c r="H15" i="102"/>
  <c r="G15" i="102"/>
  <c r="I14" i="102"/>
  <c r="H14" i="102"/>
  <c r="G14" i="102"/>
  <c r="I13" i="102"/>
  <c r="H13" i="102"/>
  <c r="G13" i="102"/>
  <c r="I12" i="102"/>
  <c r="H12" i="102"/>
  <c r="G12" i="102"/>
  <c r="I11" i="102"/>
  <c r="H11" i="102"/>
  <c r="G11" i="102"/>
  <c r="J14" i="102" l="1"/>
  <c r="D16" i="102"/>
  <c r="J11" i="102"/>
  <c r="J15" i="102"/>
  <c r="G16" i="102"/>
  <c r="I16" i="102"/>
  <c r="H16" i="102"/>
  <c r="J13" i="102"/>
  <c r="J12" i="102"/>
  <c r="F87" i="91"/>
  <c r="E87" i="91"/>
  <c r="F86" i="91"/>
  <c r="E86" i="91"/>
  <c r="F85" i="91"/>
  <c r="E85" i="91"/>
  <c r="F84" i="91"/>
  <c r="E84" i="91"/>
  <c r="F83" i="91"/>
  <c r="E83" i="91"/>
  <c r="F82" i="91"/>
  <c r="E82" i="91"/>
  <c r="C83" i="91"/>
  <c r="C84" i="91"/>
  <c r="C85" i="91"/>
  <c r="C86" i="91"/>
  <c r="C87" i="91"/>
  <c r="B83" i="91"/>
  <c r="B84" i="91"/>
  <c r="B85" i="91"/>
  <c r="B86" i="91"/>
  <c r="B87" i="91"/>
  <c r="C82" i="91"/>
  <c r="B82" i="91"/>
  <c r="I77" i="91"/>
  <c r="H77" i="91"/>
  <c r="G77" i="91"/>
  <c r="D77" i="91"/>
  <c r="I76" i="91"/>
  <c r="H76" i="91"/>
  <c r="G76" i="91"/>
  <c r="D76" i="91"/>
  <c r="I75" i="91"/>
  <c r="H75" i="91"/>
  <c r="G75" i="91"/>
  <c r="D75" i="91"/>
  <c r="I74" i="91"/>
  <c r="H74" i="91"/>
  <c r="G74" i="91"/>
  <c r="D74" i="91"/>
  <c r="I73" i="91"/>
  <c r="H73" i="91"/>
  <c r="G73" i="91"/>
  <c r="D73" i="91"/>
  <c r="I72" i="91"/>
  <c r="H72" i="91"/>
  <c r="G72" i="91"/>
  <c r="D72" i="91"/>
  <c r="I68" i="91"/>
  <c r="H68" i="91"/>
  <c r="G68" i="91"/>
  <c r="D68" i="91"/>
  <c r="I67" i="91"/>
  <c r="H67" i="91"/>
  <c r="G67" i="91"/>
  <c r="D67" i="91"/>
  <c r="I66" i="91"/>
  <c r="H66" i="91"/>
  <c r="G66" i="91"/>
  <c r="D66" i="91"/>
  <c r="I65" i="91"/>
  <c r="H65" i="91"/>
  <c r="G65" i="91"/>
  <c r="D65" i="91"/>
  <c r="I64" i="91"/>
  <c r="H64" i="91"/>
  <c r="G64" i="91"/>
  <c r="D64" i="91"/>
  <c r="I63" i="91"/>
  <c r="H63" i="91"/>
  <c r="G63" i="91"/>
  <c r="D63" i="91"/>
  <c r="G84" i="91" l="1"/>
  <c r="D85" i="91"/>
  <c r="I82" i="91"/>
  <c r="J72" i="91"/>
  <c r="D78" i="91"/>
  <c r="J73" i="91"/>
  <c r="J74" i="91"/>
  <c r="J76" i="91"/>
  <c r="G82" i="91"/>
  <c r="D84" i="91"/>
  <c r="H85" i="91"/>
  <c r="J65" i="91"/>
  <c r="D86" i="91"/>
  <c r="H84" i="91"/>
  <c r="H86" i="91"/>
  <c r="I84" i="91"/>
  <c r="J16" i="102"/>
  <c r="G87" i="91"/>
  <c r="I78" i="91"/>
  <c r="J77" i="91"/>
  <c r="H87" i="91"/>
  <c r="I87" i="91"/>
  <c r="J68" i="91"/>
  <c r="D87" i="91"/>
  <c r="I86" i="91"/>
  <c r="G86" i="91"/>
  <c r="I69" i="91"/>
  <c r="G85" i="91"/>
  <c r="J66" i="91"/>
  <c r="C88" i="91"/>
  <c r="G83" i="91"/>
  <c r="H83" i="91"/>
  <c r="J64" i="91"/>
  <c r="I83" i="91"/>
  <c r="D69" i="91"/>
  <c r="D83" i="91"/>
  <c r="B88" i="91"/>
  <c r="F88" i="91"/>
  <c r="I85" i="91"/>
  <c r="J75" i="91"/>
  <c r="H78" i="91"/>
  <c r="E88" i="91"/>
  <c r="G78" i="91"/>
  <c r="D82" i="91"/>
  <c r="H82" i="91"/>
  <c r="G69" i="91"/>
  <c r="J67" i="91"/>
  <c r="H69" i="91"/>
  <c r="J63" i="91"/>
  <c r="J85" i="91" l="1"/>
  <c r="J83" i="91"/>
  <c r="G88" i="91"/>
  <c r="J84" i="91"/>
  <c r="J86" i="91"/>
  <c r="J78" i="91"/>
  <c r="J87" i="91"/>
  <c r="I88" i="91"/>
  <c r="J69" i="91"/>
  <c r="D88" i="91"/>
  <c r="H88" i="91"/>
  <c r="J82" i="91"/>
  <c r="J88" i="91" l="1"/>
  <c r="G59" i="43"/>
  <c r="H59" i="43"/>
  <c r="E59" i="43"/>
  <c r="D59" i="43"/>
  <c r="I58" i="43"/>
  <c r="F58" i="43"/>
  <c r="I57" i="43" l="1"/>
  <c r="I59" i="43" s="1"/>
  <c r="F57" i="43"/>
  <c r="F59" i="43" s="1"/>
  <c r="D9" i="12" l="1"/>
  <c r="E9" i="12"/>
  <c r="F9" i="12"/>
  <c r="G9" i="12"/>
  <c r="H9" i="12"/>
  <c r="C9" i="12"/>
  <c r="G24" i="48" l="1"/>
  <c r="O35" i="98" l="1"/>
  <c r="O33" i="98"/>
  <c r="O32" i="98"/>
  <c r="O31" i="98"/>
  <c r="O30" i="98"/>
  <c r="O29" i="98"/>
  <c r="O28" i="98"/>
  <c r="O27" i="98"/>
  <c r="O26" i="98"/>
  <c r="O25" i="98"/>
  <c r="O24" i="98"/>
  <c r="O23" i="98"/>
  <c r="O22" i="98"/>
  <c r="O21" i="98"/>
  <c r="O20" i="98"/>
  <c r="O19" i="98"/>
  <c r="O18" i="98"/>
  <c r="O16" i="98"/>
  <c r="O15" i="98"/>
  <c r="O14" i="98"/>
  <c r="O12" i="98"/>
  <c r="O11" i="98"/>
  <c r="E36" i="96"/>
  <c r="D36" i="96"/>
  <c r="C36" i="96"/>
  <c r="B36" i="96"/>
  <c r="M18" i="93"/>
  <c r="L18" i="93"/>
  <c r="K18" i="93"/>
  <c r="J18" i="93"/>
  <c r="D30" i="93"/>
  <c r="N60" i="99" l="1"/>
  <c r="O60" i="99"/>
  <c r="O110" i="98"/>
  <c r="F60" i="91"/>
  <c r="E60" i="91"/>
  <c r="C60" i="91"/>
  <c r="B60" i="91"/>
  <c r="I59" i="91"/>
  <c r="H59" i="91"/>
  <c r="G59" i="91"/>
  <c r="D59" i="91"/>
  <c r="I58" i="91"/>
  <c r="H58" i="91"/>
  <c r="G58" i="91"/>
  <c r="D58" i="91"/>
  <c r="I57" i="91"/>
  <c r="H57" i="91"/>
  <c r="G57" i="91"/>
  <c r="D57" i="91"/>
  <c r="I56" i="91"/>
  <c r="H56" i="91"/>
  <c r="G56" i="91"/>
  <c r="D56" i="91"/>
  <c r="I55" i="91"/>
  <c r="H55" i="91"/>
  <c r="G55" i="91"/>
  <c r="D55" i="91"/>
  <c r="I54" i="91"/>
  <c r="H54" i="91"/>
  <c r="G54" i="91"/>
  <c r="D54" i="91"/>
  <c r="F52" i="91"/>
  <c r="E52" i="91"/>
  <c r="C52" i="91"/>
  <c r="B52" i="91"/>
  <c r="I51" i="91"/>
  <c r="H51" i="91"/>
  <c r="G51" i="91"/>
  <c r="D51" i="91"/>
  <c r="I50" i="91"/>
  <c r="H50" i="91"/>
  <c r="G50" i="91"/>
  <c r="D50" i="91"/>
  <c r="I49" i="91"/>
  <c r="H49" i="91"/>
  <c r="G49" i="91"/>
  <c r="D49" i="91"/>
  <c r="I48" i="91"/>
  <c r="H48" i="91"/>
  <c r="G48" i="91"/>
  <c r="D48" i="91"/>
  <c r="I47" i="91"/>
  <c r="H47" i="91"/>
  <c r="G47" i="91"/>
  <c r="D47" i="91"/>
  <c r="I46" i="91"/>
  <c r="H46" i="91"/>
  <c r="H52" i="91" s="1"/>
  <c r="G46" i="91"/>
  <c r="D46" i="91"/>
  <c r="F44" i="91"/>
  <c r="E44" i="91"/>
  <c r="C44" i="91"/>
  <c r="B44" i="91"/>
  <c r="I43" i="91"/>
  <c r="H43" i="91"/>
  <c r="G43" i="91"/>
  <c r="D43" i="91"/>
  <c r="I42" i="91"/>
  <c r="H42" i="91"/>
  <c r="G42" i="91"/>
  <c r="D42" i="91"/>
  <c r="I41" i="91"/>
  <c r="H41" i="91"/>
  <c r="G41" i="91"/>
  <c r="D41" i="91"/>
  <c r="I40" i="91"/>
  <c r="H40" i="91"/>
  <c r="G40" i="91"/>
  <c r="D40" i="91"/>
  <c r="I39" i="91"/>
  <c r="H39" i="91"/>
  <c r="G39" i="91"/>
  <c r="D39" i="91"/>
  <c r="I38" i="91"/>
  <c r="H38" i="91"/>
  <c r="G38" i="91"/>
  <c r="D38" i="91"/>
  <c r="F36" i="91"/>
  <c r="E36" i="91"/>
  <c r="C36" i="91"/>
  <c r="B36" i="91"/>
  <c r="I35" i="91"/>
  <c r="H35" i="91"/>
  <c r="G35" i="91"/>
  <c r="D35" i="91"/>
  <c r="I34" i="91"/>
  <c r="H34" i="91"/>
  <c r="G34" i="91"/>
  <c r="D34" i="91"/>
  <c r="I33" i="91"/>
  <c r="H33" i="91"/>
  <c r="G33" i="91"/>
  <c r="D33" i="91"/>
  <c r="I32" i="91"/>
  <c r="H32" i="91"/>
  <c r="G32" i="91"/>
  <c r="D32" i="91"/>
  <c r="I31" i="91"/>
  <c r="H31" i="91"/>
  <c r="G31" i="91"/>
  <c r="D31" i="91"/>
  <c r="I30" i="91"/>
  <c r="H30" i="91"/>
  <c r="G30" i="91"/>
  <c r="D30" i="91"/>
  <c r="J39" i="91" l="1"/>
  <c r="J30" i="91"/>
  <c r="G60" i="91"/>
  <c r="D44" i="91"/>
  <c r="I52" i="91"/>
  <c r="G52" i="91"/>
  <c r="D60" i="91"/>
  <c r="I60" i="91"/>
  <c r="J59" i="91"/>
  <c r="J40" i="91"/>
  <c r="J41" i="91"/>
  <c r="J42" i="91"/>
  <c r="J47" i="91"/>
  <c r="J49" i="91"/>
  <c r="J50" i="91"/>
  <c r="J51" i="91"/>
  <c r="J56" i="91"/>
  <c r="H44" i="91"/>
  <c r="J57" i="91"/>
  <c r="J58" i="91"/>
  <c r="D36" i="91"/>
  <c r="J31" i="91"/>
  <c r="J32" i="91"/>
  <c r="J34" i="91"/>
  <c r="J43" i="91"/>
  <c r="J48" i="91"/>
  <c r="H60" i="91"/>
  <c r="J55" i="91"/>
  <c r="I36" i="91"/>
  <c r="H36" i="91"/>
  <c r="J33" i="91"/>
  <c r="G44" i="91"/>
  <c r="G36" i="91"/>
  <c r="J35" i="91"/>
  <c r="I44" i="91"/>
  <c r="D52" i="91"/>
  <c r="J54" i="91"/>
  <c r="J46" i="91"/>
  <c r="J38" i="91"/>
  <c r="I15" i="85"/>
  <c r="H15" i="85"/>
  <c r="G15" i="85"/>
  <c r="D15" i="85"/>
  <c r="D32" i="20"/>
  <c r="D33" i="20"/>
  <c r="D34" i="20"/>
  <c r="D35" i="20"/>
  <c r="D36" i="20"/>
  <c r="D37" i="20"/>
  <c r="D31" i="20"/>
  <c r="D18" i="20"/>
  <c r="D19" i="20"/>
  <c r="D20" i="20"/>
  <c r="D21" i="20"/>
  <c r="D22" i="20"/>
  <c r="D23" i="20"/>
  <c r="D24" i="20"/>
  <c r="D25" i="20"/>
  <c r="D26" i="20"/>
  <c r="D27" i="20"/>
  <c r="D28" i="20"/>
  <c r="D29" i="20"/>
  <c r="D17" i="20"/>
  <c r="D11" i="20"/>
  <c r="D12" i="20"/>
  <c r="D13" i="20"/>
  <c r="D14" i="20"/>
  <c r="D15" i="20"/>
  <c r="D10" i="20"/>
  <c r="J44" i="91" l="1"/>
  <c r="J36" i="91"/>
  <c r="J52" i="91"/>
  <c r="J60" i="91"/>
  <c r="J15" i="85"/>
  <c r="H11" i="63"/>
  <c r="H12" i="63"/>
  <c r="H13" i="63"/>
  <c r="H14" i="63"/>
  <c r="H15" i="63"/>
  <c r="H16" i="63"/>
  <c r="H17" i="63"/>
  <c r="G11" i="63"/>
  <c r="G12" i="63"/>
  <c r="C34" i="63" s="1"/>
  <c r="G13" i="63"/>
  <c r="C35" i="63" s="1"/>
  <c r="G14" i="63"/>
  <c r="G15" i="63"/>
  <c r="G16" i="63"/>
  <c r="G17" i="63"/>
  <c r="H10" i="63"/>
  <c r="G10" i="63"/>
  <c r="H11" i="61"/>
  <c r="H12" i="61"/>
  <c r="H13" i="61"/>
  <c r="H14" i="61"/>
  <c r="H15" i="61"/>
  <c r="H16" i="61"/>
  <c r="H17" i="61"/>
  <c r="G11" i="61"/>
  <c r="G12" i="61"/>
  <c r="G13" i="61"/>
  <c r="G14" i="61"/>
  <c r="G15" i="61"/>
  <c r="G16" i="61"/>
  <c r="G17" i="61"/>
  <c r="H10" i="61"/>
  <c r="G10" i="61"/>
  <c r="E42" i="57"/>
  <c r="L30" i="87"/>
  <c r="M30" i="87"/>
  <c r="B30" i="87"/>
  <c r="C30" i="87"/>
  <c r="C9" i="20"/>
  <c r="D9" i="20"/>
  <c r="C16" i="20"/>
  <c r="D16" i="20"/>
  <c r="D30" i="20"/>
  <c r="C30" i="20"/>
  <c r="F36" i="96"/>
  <c r="G36" i="96"/>
  <c r="D34" i="93"/>
  <c r="E34" i="93"/>
  <c r="D35" i="93"/>
  <c r="E35" i="93"/>
  <c r="E33" i="93"/>
  <c r="D33" i="93"/>
  <c r="E32" i="93"/>
  <c r="D32" i="93"/>
  <c r="C17" i="91"/>
  <c r="E17" i="91"/>
  <c r="F17" i="91"/>
  <c r="D26" i="16"/>
  <c r="E27" i="16"/>
  <c r="D101" i="87" l="1"/>
  <c r="G41" i="57"/>
  <c r="H41" i="57"/>
  <c r="E99" i="87"/>
  <c r="E101" i="87"/>
  <c r="D38" i="20"/>
  <c r="C38" i="20"/>
  <c r="I27" i="11"/>
  <c r="I26" i="11"/>
  <c r="I24" i="11"/>
  <c r="I23" i="11"/>
  <c r="I21" i="11"/>
  <c r="I18" i="11"/>
  <c r="I14" i="11"/>
  <c r="I11" i="11"/>
  <c r="I28" i="11" l="1"/>
  <c r="I30" i="11"/>
  <c r="I29" i="11"/>
  <c r="I25" i="11"/>
  <c r="I44" i="57"/>
  <c r="H44" i="57"/>
  <c r="G44" i="57"/>
  <c r="F44" i="57"/>
  <c r="E44" i="57"/>
  <c r="I43" i="57"/>
  <c r="H43" i="57"/>
  <c r="G43" i="57"/>
  <c r="F43" i="57"/>
  <c r="K21" i="57"/>
  <c r="P51" i="57" s="1"/>
  <c r="L21" i="57"/>
  <c r="P52" i="57" s="1"/>
  <c r="N52" i="57"/>
  <c r="N51" i="57"/>
  <c r="F60" i="95"/>
  <c r="G60" i="95"/>
  <c r="J24" i="92"/>
  <c r="K24" i="92"/>
  <c r="I16" i="91"/>
  <c r="H16" i="91"/>
  <c r="G16" i="91"/>
  <c r="D16" i="91"/>
  <c r="I15" i="91"/>
  <c r="H15" i="91"/>
  <c r="G15" i="91"/>
  <c r="D15" i="91"/>
  <c r="I14" i="91"/>
  <c r="J14" i="91" s="1"/>
  <c r="H14" i="91"/>
  <c r="G14" i="91"/>
  <c r="D14" i="91"/>
  <c r="I13" i="91"/>
  <c r="H13" i="91"/>
  <c r="G13" i="91"/>
  <c r="D13" i="91"/>
  <c r="I12" i="91"/>
  <c r="H12" i="91"/>
  <c r="G12" i="91"/>
  <c r="D12" i="91"/>
  <c r="I11" i="91"/>
  <c r="H11" i="91"/>
  <c r="G11" i="91"/>
  <c r="D11" i="91"/>
  <c r="D17" i="91" s="1"/>
  <c r="C16" i="43"/>
  <c r="E16" i="43"/>
  <c r="F16" i="43"/>
  <c r="B16" i="43"/>
  <c r="I15" i="43"/>
  <c r="H15" i="43"/>
  <c r="G15" i="43"/>
  <c r="D15" i="43"/>
  <c r="I14" i="43"/>
  <c r="H14" i="43"/>
  <c r="G14" i="43"/>
  <c r="D14" i="43"/>
  <c r="I13" i="43"/>
  <c r="H13" i="43"/>
  <c r="G13" i="43"/>
  <c r="D13" i="43"/>
  <c r="I12" i="43"/>
  <c r="H12" i="43"/>
  <c r="G12" i="43"/>
  <c r="D12" i="43"/>
  <c r="I11" i="43"/>
  <c r="H11" i="43"/>
  <c r="G11" i="43"/>
  <c r="D11" i="43"/>
  <c r="C27" i="85"/>
  <c r="E27" i="85"/>
  <c r="F27" i="85"/>
  <c r="B27" i="85"/>
  <c r="I21" i="85"/>
  <c r="H21" i="85"/>
  <c r="G21" i="85"/>
  <c r="D21" i="85"/>
  <c r="I20" i="85"/>
  <c r="H20" i="85"/>
  <c r="G20" i="85"/>
  <c r="D20" i="85"/>
  <c r="I19" i="85"/>
  <c r="H19" i="85"/>
  <c r="G19" i="85"/>
  <c r="D19" i="85"/>
  <c r="I18" i="85"/>
  <c r="H18" i="85"/>
  <c r="G18" i="85"/>
  <c r="D18" i="85"/>
  <c r="I14" i="85"/>
  <c r="H14" i="85"/>
  <c r="G14" i="85"/>
  <c r="I13" i="85"/>
  <c r="H13" i="85"/>
  <c r="G13" i="85"/>
  <c r="D13" i="85"/>
  <c r="I12" i="85"/>
  <c r="H12" i="85"/>
  <c r="G12" i="85"/>
  <c r="D12" i="85"/>
  <c r="I11" i="85"/>
  <c r="H11" i="85"/>
  <c r="G11" i="85"/>
  <c r="D11" i="85"/>
  <c r="I10" i="85"/>
  <c r="H10" i="85"/>
  <c r="G10" i="85"/>
  <c r="D10" i="85"/>
  <c r="I9" i="85"/>
  <c r="H9" i="85"/>
  <c r="G9" i="85"/>
  <c r="D9" i="85"/>
  <c r="G26" i="16"/>
  <c r="F26" i="16"/>
  <c r="E25" i="16"/>
  <c r="E24" i="16"/>
  <c r="E23" i="16"/>
  <c r="E22" i="16"/>
  <c r="E21" i="16"/>
  <c r="G19" i="16"/>
  <c r="G28" i="16" s="1"/>
  <c r="F19" i="16"/>
  <c r="D19" i="16"/>
  <c r="C19" i="16"/>
  <c r="C28" i="16" s="1"/>
  <c r="E18" i="16"/>
  <c r="E17" i="16"/>
  <c r="E16" i="16"/>
  <c r="K16" i="16" s="1"/>
  <c r="G14" i="16"/>
  <c r="F14" i="16"/>
  <c r="D14" i="16"/>
  <c r="E13" i="16"/>
  <c r="E12" i="16"/>
  <c r="E11" i="16"/>
  <c r="E10" i="16"/>
  <c r="I17" i="15"/>
  <c r="I14" i="15"/>
  <c r="I11" i="15"/>
  <c r="E13" i="101"/>
  <c r="D13" i="101"/>
  <c r="D15" i="101" s="1"/>
  <c r="C13" i="101"/>
  <c r="C15" i="101" s="1"/>
  <c r="B13" i="101"/>
  <c r="B15" i="101" s="1"/>
  <c r="H18" i="12"/>
  <c r="G18" i="12"/>
  <c r="G21" i="12" s="1"/>
  <c r="F18" i="12"/>
  <c r="E18" i="12"/>
  <c r="I18" i="12" s="1"/>
  <c r="D18" i="12"/>
  <c r="C18" i="12"/>
  <c r="H15" i="12"/>
  <c r="G15" i="12"/>
  <c r="F15" i="12"/>
  <c r="E15" i="12"/>
  <c r="D15" i="12"/>
  <c r="D21" i="12" s="1"/>
  <c r="C15" i="12"/>
  <c r="C21" i="12" s="1"/>
  <c r="H12" i="12"/>
  <c r="G12" i="12"/>
  <c r="F12" i="12"/>
  <c r="E12" i="12"/>
  <c r="D12" i="12"/>
  <c r="C12" i="12"/>
  <c r="H14" i="10"/>
  <c r="H11" i="10"/>
  <c r="L52" i="57"/>
  <c r="J52" i="57"/>
  <c r="J51" i="57"/>
  <c r="H52" i="57"/>
  <c r="H51" i="57"/>
  <c r="L17" i="57"/>
  <c r="K17" i="57"/>
  <c r="L16" i="57"/>
  <c r="K16" i="57"/>
  <c r="G14" i="101"/>
  <c r="F14" i="101"/>
  <c r="E15" i="101"/>
  <c r="G12" i="101"/>
  <c r="F12" i="101"/>
  <c r="G11" i="101"/>
  <c r="G13" i="101" s="1"/>
  <c r="F11" i="101"/>
  <c r="G10" i="101"/>
  <c r="F10" i="101"/>
  <c r="H10" i="101" s="1"/>
  <c r="G9" i="101"/>
  <c r="F9" i="101"/>
  <c r="E14" i="100"/>
  <c r="E16" i="100" s="1"/>
  <c r="D14" i="100"/>
  <c r="D16" i="100" s="1"/>
  <c r="C14" i="100"/>
  <c r="C16" i="100" s="1"/>
  <c r="B14" i="100"/>
  <c r="B16" i="100" s="1"/>
  <c r="G15" i="100"/>
  <c r="F15" i="100"/>
  <c r="G13" i="100"/>
  <c r="F13" i="100"/>
  <c r="G12" i="100"/>
  <c r="F12" i="100"/>
  <c r="G11" i="100"/>
  <c r="F11" i="100"/>
  <c r="G10" i="100"/>
  <c r="F10" i="100"/>
  <c r="G9" i="100"/>
  <c r="F9" i="100"/>
  <c r="D24" i="48"/>
  <c r="E24" i="48"/>
  <c r="F24" i="48"/>
  <c r="H24" i="48"/>
  <c r="I24" i="48"/>
  <c r="J24" i="48"/>
  <c r="K24" i="48"/>
  <c r="L24" i="48"/>
  <c r="D25" i="48"/>
  <c r="E25" i="48"/>
  <c r="F25" i="48"/>
  <c r="G25" i="48"/>
  <c r="H25" i="48"/>
  <c r="I25" i="48"/>
  <c r="J25" i="48"/>
  <c r="K25" i="48"/>
  <c r="L25" i="48"/>
  <c r="C25" i="48"/>
  <c r="C24" i="48"/>
  <c r="E30" i="93"/>
  <c r="D31" i="93"/>
  <c r="E31" i="93"/>
  <c r="B17" i="91"/>
  <c r="B53" i="87"/>
  <c r="C53" i="87"/>
  <c r="L53" i="87"/>
  <c r="M53" i="87"/>
  <c r="L58" i="87"/>
  <c r="D100" i="87" s="1"/>
  <c r="M58" i="87"/>
  <c r="B63" i="87"/>
  <c r="C63" i="87"/>
  <c r="L63" i="87"/>
  <c r="D102" i="87" s="1"/>
  <c r="M63" i="87"/>
  <c r="B75" i="87"/>
  <c r="C75" i="87"/>
  <c r="B84" i="87"/>
  <c r="B88" i="87" s="1"/>
  <c r="C84" i="87"/>
  <c r="C88" i="87" s="1"/>
  <c r="L84" i="87"/>
  <c r="D98" i="87" s="1"/>
  <c r="M84" i="87"/>
  <c r="C16" i="73"/>
  <c r="D16" i="73"/>
  <c r="E16" i="73"/>
  <c r="F16" i="73"/>
  <c r="C17" i="73"/>
  <c r="D17" i="73"/>
  <c r="E17" i="73"/>
  <c r="F17" i="73"/>
  <c r="C18" i="61"/>
  <c r="D18" i="61"/>
  <c r="C19" i="61"/>
  <c r="D19" i="61"/>
  <c r="E18" i="61"/>
  <c r="F18" i="61"/>
  <c r="E19" i="61"/>
  <c r="F19" i="61"/>
  <c r="D34" i="63"/>
  <c r="E34" i="63"/>
  <c r="F35" i="63"/>
  <c r="G34" i="63"/>
  <c r="H34" i="63"/>
  <c r="G35" i="63"/>
  <c r="H35" i="63"/>
  <c r="C18" i="63"/>
  <c r="C28" i="63" s="1"/>
  <c r="D18" i="63"/>
  <c r="D28" i="63" s="1"/>
  <c r="E18" i="63"/>
  <c r="E28" i="63" s="1"/>
  <c r="F18" i="63"/>
  <c r="F28" i="63" s="1"/>
  <c r="C19" i="63"/>
  <c r="C29" i="63" s="1"/>
  <c r="D19" i="63"/>
  <c r="D29" i="63" s="1"/>
  <c r="E19" i="63"/>
  <c r="E29" i="63" s="1"/>
  <c r="F19" i="63"/>
  <c r="E35" i="63"/>
  <c r="F8" i="60"/>
  <c r="F9" i="60"/>
  <c r="F10" i="60"/>
  <c r="F11" i="60"/>
  <c r="F12" i="60"/>
  <c r="F13" i="60"/>
  <c r="F14" i="60"/>
  <c r="F15" i="60"/>
  <c r="F16" i="60"/>
  <c r="F17" i="60"/>
  <c r="F18" i="60"/>
  <c r="F19" i="60"/>
  <c r="F20" i="60"/>
  <c r="F21" i="60"/>
  <c r="F22" i="60"/>
  <c r="F23" i="60"/>
  <c r="L51" i="57"/>
  <c r="K22" i="19"/>
  <c r="J22" i="19"/>
  <c r="M10" i="48"/>
  <c r="M11" i="48"/>
  <c r="M12" i="48"/>
  <c r="M13" i="48"/>
  <c r="M14" i="48"/>
  <c r="M15" i="48"/>
  <c r="M16" i="48"/>
  <c r="M17" i="48"/>
  <c r="M18" i="48"/>
  <c r="M19" i="48"/>
  <c r="I19" i="15"/>
  <c r="I18" i="15"/>
  <c r="J10" i="12"/>
  <c r="J11" i="12"/>
  <c r="J13" i="12"/>
  <c r="J14" i="12"/>
  <c r="J16" i="12"/>
  <c r="J17" i="12"/>
  <c r="J19" i="12"/>
  <c r="J20" i="12"/>
  <c r="I10" i="12"/>
  <c r="I11" i="12"/>
  <c r="I13" i="12"/>
  <c r="I14" i="12"/>
  <c r="I15" i="12"/>
  <c r="I16" i="12"/>
  <c r="I17" i="12"/>
  <c r="I19" i="12"/>
  <c r="I20" i="12"/>
  <c r="H16" i="10"/>
  <c r="H15" i="10"/>
  <c r="H10" i="16"/>
  <c r="H11" i="16"/>
  <c r="K11" i="16" s="1"/>
  <c r="H12" i="16"/>
  <c r="H13" i="16"/>
  <c r="H16" i="16"/>
  <c r="H17" i="16"/>
  <c r="H18" i="16"/>
  <c r="H21" i="16"/>
  <c r="H22" i="16"/>
  <c r="K22" i="16" s="1"/>
  <c r="H23" i="16"/>
  <c r="H24" i="16"/>
  <c r="K24" i="16" s="1"/>
  <c r="H25" i="16"/>
  <c r="H27" i="16"/>
  <c r="K27" i="16" s="1"/>
  <c r="N11" i="48"/>
  <c r="N12" i="48"/>
  <c r="N13" i="48"/>
  <c r="N14" i="48"/>
  <c r="N15" i="48"/>
  <c r="N16" i="48"/>
  <c r="N17" i="48"/>
  <c r="N18" i="48"/>
  <c r="N19" i="48"/>
  <c r="M20" i="48"/>
  <c r="N20" i="48"/>
  <c r="M21" i="48"/>
  <c r="N21" i="48"/>
  <c r="M22" i="48"/>
  <c r="N22" i="48"/>
  <c r="M23" i="48"/>
  <c r="N23" i="48"/>
  <c r="N10" i="48"/>
  <c r="I21" i="16"/>
  <c r="I22" i="16"/>
  <c r="I23" i="16"/>
  <c r="I24" i="16"/>
  <c r="I25" i="16"/>
  <c r="M11" i="39"/>
  <c r="M12" i="39"/>
  <c r="M13" i="39"/>
  <c r="M14" i="39"/>
  <c r="M15" i="39"/>
  <c r="M16" i="39"/>
  <c r="M17" i="39"/>
  <c r="M18" i="39"/>
  <c r="M19" i="39"/>
  <c r="M20" i="39"/>
  <c r="C21" i="39"/>
  <c r="E21" i="39"/>
  <c r="G21" i="39"/>
  <c r="I21" i="39"/>
  <c r="K21" i="39"/>
  <c r="L11" i="39"/>
  <c r="L12" i="39"/>
  <c r="L13" i="39"/>
  <c r="L14" i="39"/>
  <c r="L15" i="39"/>
  <c r="L16" i="39"/>
  <c r="L17" i="39"/>
  <c r="L18" i="39"/>
  <c r="L19" i="39"/>
  <c r="L20" i="39"/>
  <c r="B21" i="39"/>
  <c r="D21" i="39"/>
  <c r="F21" i="39"/>
  <c r="H21" i="39"/>
  <c r="J21" i="39"/>
  <c r="M10" i="39"/>
  <c r="L10" i="39"/>
  <c r="S12" i="38"/>
  <c r="S13" i="38"/>
  <c r="Q14" i="38"/>
  <c r="R14" i="38"/>
  <c r="S8" i="38"/>
  <c r="S9" i="38"/>
  <c r="S10" i="38"/>
  <c r="S11" i="38"/>
  <c r="B14" i="38"/>
  <c r="C14" i="38"/>
  <c r="D14" i="38"/>
  <c r="C17" i="15"/>
  <c r="D17" i="15"/>
  <c r="C14" i="15"/>
  <c r="D14" i="15"/>
  <c r="C11" i="15"/>
  <c r="D11" i="15"/>
  <c r="J9" i="12"/>
  <c r="J27" i="16"/>
  <c r="I27" i="16"/>
  <c r="C14" i="10"/>
  <c r="C11" i="10"/>
  <c r="J21" i="16"/>
  <c r="J22" i="16"/>
  <c r="J23" i="16"/>
  <c r="J24" i="16"/>
  <c r="J25" i="16"/>
  <c r="I16" i="16"/>
  <c r="I17" i="16"/>
  <c r="I18" i="16"/>
  <c r="J16" i="16"/>
  <c r="J17" i="16"/>
  <c r="J18" i="16"/>
  <c r="I10" i="16"/>
  <c r="I11" i="16"/>
  <c r="I12" i="16"/>
  <c r="I13" i="16"/>
  <c r="J10" i="16"/>
  <c r="J11" i="16"/>
  <c r="J12" i="16"/>
  <c r="J13" i="16"/>
  <c r="D19" i="15"/>
  <c r="C19" i="15"/>
  <c r="D18" i="15"/>
  <c r="C18" i="15"/>
  <c r="D27" i="11"/>
  <c r="D24" i="11"/>
  <c r="D26" i="11"/>
  <c r="D23" i="11"/>
  <c r="C24" i="11"/>
  <c r="C30" i="11" s="1"/>
  <c r="C26" i="11"/>
  <c r="C23" i="11"/>
  <c r="D18" i="11"/>
  <c r="D11" i="11"/>
  <c r="C18" i="11"/>
  <c r="C11" i="11"/>
  <c r="D21" i="11"/>
  <c r="C21" i="11"/>
  <c r="D14" i="11"/>
  <c r="C14" i="11"/>
  <c r="C16" i="10"/>
  <c r="C15" i="10"/>
  <c r="K12" i="16"/>
  <c r="K17" i="16"/>
  <c r="K18" i="16"/>
  <c r="I9" i="12"/>
  <c r="G19" i="63"/>
  <c r="E21" i="12" l="1"/>
  <c r="G17" i="91"/>
  <c r="K21" i="16"/>
  <c r="I16" i="43"/>
  <c r="I17" i="91"/>
  <c r="N12" i="39"/>
  <c r="F31" i="60"/>
  <c r="H17" i="10"/>
  <c r="F30" i="60"/>
  <c r="F29" i="60"/>
  <c r="F28" i="60"/>
  <c r="E97" i="87"/>
  <c r="M90" i="87"/>
  <c r="D97" i="87"/>
  <c r="L90" i="87"/>
  <c r="H12" i="100"/>
  <c r="H21" i="12"/>
  <c r="J15" i="12"/>
  <c r="I12" i="12"/>
  <c r="K20" i="12"/>
  <c r="N20" i="39"/>
  <c r="N16" i="39"/>
  <c r="J13" i="91"/>
  <c r="J15" i="91"/>
  <c r="J14" i="43"/>
  <c r="K25" i="16"/>
  <c r="J18" i="12"/>
  <c r="K18" i="12" s="1"/>
  <c r="C17" i="10"/>
  <c r="K19" i="12"/>
  <c r="K13" i="12"/>
  <c r="C90" i="87"/>
  <c r="N10" i="39"/>
  <c r="F13" i="101"/>
  <c r="J13" i="43"/>
  <c r="J12" i="12"/>
  <c r="K12" i="12" s="1"/>
  <c r="N19" i="39"/>
  <c r="G14" i="100"/>
  <c r="G16" i="100" s="1"/>
  <c r="I41" i="57"/>
  <c r="K11" i="12"/>
  <c r="H15" i="100"/>
  <c r="E19" i="16"/>
  <c r="D25" i="11"/>
  <c r="N18" i="39"/>
  <c r="N14" i="39"/>
  <c r="F14" i="100"/>
  <c r="F16" i="100" s="1"/>
  <c r="C29" i="11"/>
  <c r="C31" i="11" s="1"/>
  <c r="E100" i="87"/>
  <c r="E98" i="87"/>
  <c r="E102" i="87"/>
  <c r="I20" i="15"/>
  <c r="H14" i="16"/>
  <c r="H13" i="100"/>
  <c r="H9" i="100"/>
  <c r="N25" i="48"/>
  <c r="M25" i="48"/>
  <c r="E18" i="73"/>
  <c r="F18" i="73"/>
  <c r="D18" i="73"/>
  <c r="C18" i="73"/>
  <c r="F20" i="63"/>
  <c r="D20" i="63"/>
  <c r="D20" i="61"/>
  <c r="C27" i="61" s="1"/>
  <c r="C20" i="61"/>
  <c r="C26" i="61" s="1"/>
  <c r="J12" i="91"/>
  <c r="N15" i="39"/>
  <c r="J18" i="85"/>
  <c r="J19" i="85"/>
  <c r="J11" i="85"/>
  <c r="J12" i="85"/>
  <c r="J13" i="85"/>
  <c r="H14" i="101"/>
  <c r="K15" i="12"/>
  <c r="N24" i="48"/>
  <c r="H19" i="61"/>
  <c r="F21" i="12"/>
  <c r="J19" i="16"/>
  <c r="N17" i="39"/>
  <c r="N13" i="39"/>
  <c r="C20" i="63"/>
  <c r="H12" i="101"/>
  <c r="D28" i="11"/>
  <c r="H9" i="101"/>
  <c r="J11" i="43"/>
  <c r="J11" i="91"/>
  <c r="H17" i="91"/>
  <c r="H19" i="63"/>
  <c r="G19" i="61"/>
  <c r="D28" i="16"/>
  <c r="I52" i="57"/>
  <c r="L18" i="57"/>
  <c r="O52" i="57" s="1"/>
  <c r="F42" i="57"/>
  <c r="I42" i="57"/>
  <c r="H42" i="57"/>
  <c r="G52" i="57"/>
  <c r="K52" i="57"/>
  <c r="G42" i="57"/>
  <c r="K51" i="57"/>
  <c r="K18" i="57"/>
  <c r="O51" i="57" s="1"/>
  <c r="J16" i="91"/>
  <c r="G16" i="43"/>
  <c r="J12" i="43"/>
  <c r="J15" i="43"/>
  <c r="H16" i="43"/>
  <c r="D16" i="43"/>
  <c r="L21" i="39"/>
  <c r="N11" i="39"/>
  <c r="M21" i="39"/>
  <c r="S14" i="38"/>
  <c r="B90" i="87"/>
  <c r="J20" i="85"/>
  <c r="H26" i="16"/>
  <c r="E26" i="16"/>
  <c r="H19" i="16"/>
  <c r="F28" i="16"/>
  <c r="K19" i="16"/>
  <c r="K13" i="16"/>
  <c r="K10" i="16"/>
  <c r="J14" i="16"/>
  <c r="I14" i="16"/>
  <c r="E14" i="16"/>
  <c r="J26" i="16"/>
  <c r="I26" i="16"/>
  <c r="I19" i="16"/>
  <c r="D20" i="15"/>
  <c r="C20" i="15"/>
  <c r="F15" i="101"/>
  <c r="G15" i="101"/>
  <c r="H11" i="101"/>
  <c r="K17" i="12"/>
  <c r="K16" i="12"/>
  <c r="K14" i="12"/>
  <c r="K10" i="12"/>
  <c r="I31" i="11"/>
  <c r="C25" i="11"/>
  <c r="D30" i="11"/>
  <c r="H11" i="100"/>
  <c r="H10" i="100"/>
  <c r="M24" i="48"/>
  <c r="E20" i="63"/>
  <c r="H18" i="63"/>
  <c r="G18" i="63"/>
  <c r="G20" i="63" s="1"/>
  <c r="E20" i="61"/>
  <c r="D26" i="61" s="1"/>
  <c r="H18" i="61"/>
  <c r="G18" i="61"/>
  <c r="F20" i="61"/>
  <c r="D27" i="61" s="1"/>
  <c r="M52" i="57"/>
  <c r="M51" i="57"/>
  <c r="I51" i="57"/>
  <c r="J9" i="85"/>
  <c r="J10" i="85"/>
  <c r="G27" i="85"/>
  <c r="D27" i="85"/>
  <c r="J14" i="85"/>
  <c r="J21" i="85"/>
  <c r="H27" i="85"/>
  <c r="K9" i="12"/>
  <c r="D29" i="11"/>
  <c r="K23" i="16"/>
  <c r="F29" i="63"/>
  <c r="D35" i="63"/>
  <c r="I27" i="85"/>
  <c r="I21" i="12"/>
  <c r="C28" i="11"/>
  <c r="F34" i="63"/>
  <c r="J21" i="12" l="1"/>
  <c r="N21" i="39"/>
  <c r="E28" i="16"/>
  <c r="K26" i="16"/>
  <c r="H28" i="16"/>
  <c r="H13" i="101"/>
  <c r="H15" i="101" s="1"/>
  <c r="H14" i="100"/>
  <c r="H16" i="100" s="1"/>
  <c r="H20" i="63"/>
  <c r="H20" i="61"/>
  <c r="G20" i="61"/>
  <c r="J16" i="43"/>
  <c r="J28" i="16"/>
  <c r="K14" i="16"/>
  <c r="J17" i="91"/>
  <c r="D31" i="11"/>
  <c r="J27" i="85"/>
  <c r="I28" i="16"/>
  <c r="K21" i="12"/>
  <c r="K28" i="16" l="1"/>
</calcChain>
</file>

<file path=xl/sharedStrings.xml><?xml version="1.0" encoding="utf-8"?>
<sst xmlns="http://schemas.openxmlformats.org/spreadsheetml/2006/main" count="2659" uniqueCount="1365">
  <si>
    <t>إحصاءات التعليم</t>
  </si>
  <si>
    <t>EDUCATION STATISTICS</t>
  </si>
  <si>
    <t xml:space="preserve">Qatar has achieved a noticeable increase in number of students in all educational levels. This was accompanied with an increase in education inputs such as schools, teachers, curricula, etc.   </t>
  </si>
  <si>
    <t>مصادر البيانات :</t>
  </si>
  <si>
    <t xml:space="preserve"> Primary</t>
  </si>
  <si>
    <t xml:space="preserve"> Preparatory</t>
  </si>
  <si>
    <t xml:space="preserve">  الثانوية العامة</t>
  </si>
  <si>
    <t xml:space="preserve"> General Secondary</t>
  </si>
  <si>
    <t>مدارس</t>
  </si>
  <si>
    <t>المجموع</t>
  </si>
  <si>
    <t>Total</t>
  </si>
  <si>
    <t>ذكور</t>
  </si>
  <si>
    <t>اناث</t>
  </si>
  <si>
    <t>M</t>
  </si>
  <si>
    <t>F</t>
  </si>
  <si>
    <t>الصف الأول</t>
  </si>
  <si>
    <t>الصف الثاني</t>
  </si>
  <si>
    <t>الصف الثالث</t>
  </si>
  <si>
    <t>الصف الثاني (علمي)</t>
  </si>
  <si>
    <t>Grade III (Arts)</t>
  </si>
  <si>
    <t xml:space="preserve">المجموع العام  </t>
  </si>
  <si>
    <t xml:space="preserve">Grand Total  </t>
  </si>
  <si>
    <t xml:space="preserve"> Specialized Schools</t>
  </si>
  <si>
    <t xml:space="preserve">المجموع </t>
  </si>
  <si>
    <t>الدوحة</t>
  </si>
  <si>
    <t>طلاب</t>
  </si>
  <si>
    <t>Students</t>
  </si>
  <si>
    <t xml:space="preserve"> Doha</t>
  </si>
  <si>
    <t>Schools</t>
  </si>
  <si>
    <t>الريان</t>
  </si>
  <si>
    <t xml:space="preserve"> AL-Rayyan</t>
  </si>
  <si>
    <t>الوكرة</t>
  </si>
  <si>
    <t xml:space="preserve"> AL-Wakrah</t>
  </si>
  <si>
    <t>ام صلال</t>
  </si>
  <si>
    <t xml:space="preserve"> Umm Salal</t>
  </si>
  <si>
    <t>الخور</t>
  </si>
  <si>
    <t xml:space="preserve"> AL-Khor</t>
  </si>
  <si>
    <t>الشمال</t>
  </si>
  <si>
    <t xml:space="preserve"> AL-Shamal</t>
  </si>
  <si>
    <t xml:space="preserve">Total </t>
  </si>
  <si>
    <t>المجموع العام</t>
  </si>
  <si>
    <t>G.Total</t>
  </si>
  <si>
    <t xml:space="preserve">المجموع  </t>
  </si>
  <si>
    <t xml:space="preserve">Total  </t>
  </si>
  <si>
    <t>G.T</t>
  </si>
  <si>
    <t xml:space="preserve">المجموع  العام </t>
  </si>
  <si>
    <t xml:space="preserve">  مدارس عربية</t>
  </si>
  <si>
    <t>T</t>
  </si>
  <si>
    <t xml:space="preserve">  Arabic Schools</t>
  </si>
  <si>
    <t xml:space="preserve">  مدارس أجنبية</t>
  </si>
  <si>
    <t xml:space="preserve">  Foreign Schools</t>
  </si>
  <si>
    <t xml:space="preserve"> مدرسون    </t>
  </si>
  <si>
    <t>Teachers</t>
  </si>
  <si>
    <t xml:space="preserve"> اداريون    </t>
  </si>
  <si>
    <t xml:space="preserve"> Administrators</t>
  </si>
  <si>
    <t xml:space="preserve">مدرسون    </t>
  </si>
  <si>
    <t xml:space="preserve">  المجموع</t>
  </si>
  <si>
    <t xml:space="preserve">  Total</t>
  </si>
  <si>
    <t xml:space="preserve">  مجموع رياض الأطفال</t>
  </si>
  <si>
    <t xml:space="preserve">  Kindergartens, Total</t>
  </si>
  <si>
    <t>رياض أطفال عربية</t>
  </si>
  <si>
    <t xml:space="preserve">Arabic Kindergartens </t>
  </si>
  <si>
    <t>رياض أطفال أجنبية</t>
  </si>
  <si>
    <t xml:space="preserve">Foreign Kindergartens </t>
  </si>
  <si>
    <t xml:space="preserve">  مجموع المرحلة الابتدائية</t>
  </si>
  <si>
    <t xml:space="preserve"> Primary Schools, Total</t>
  </si>
  <si>
    <t>مدارس ابتدائية عربية</t>
  </si>
  <si>
    <t xml:space="preserve">Arabic Primary Schools </t>
  </si>
  <si>
    <t>مدارس ابتدائية أجنبية</t>
  </si>
  <si>
    <t xml:space="preserve">Foreign Primary Schools </t>
  </si>
  <si>
    <t xml:space="preserve">  مجموع المرحلة الاعدادية</t>
  </si>
  <si>
    <t xml:space="preserve"> Prep. Schools, Total</t>
  </si>
  <si>
    <t>مدارس اعدادية عربية</t>
  </si>
  <si>
    <t xml:space="preserve">Arabic Prep. Schools </t>
  </si>
  <si>
    <t>مدارس اعدادية أجنبية</t>
  </si>
  <si>
    <t xml:space="preserve">Foreign Prep. Schools </t>
  </si>
  <si>
    <t xml:space="preserve">  مجموع المرحلة الثانوية</t>
  </si>
  <si>
    <t xml:space="preserve"> Secondary Schools, Total</t>
  </si>
  <si>
    <t>مدارس ثانوية عربية</t>
  </si>
  <si>
    <t xml:space="preserve">Arabic Secondery Schools </t>
  </si>
  <si>
    <t>مدارس ثانوية أجنبية</t>
  </si>
  <si>
    <t xml:space="preserve">Foreign Secondery Schools </t>
  </si>
  <si>
    <t xml:space="preserve">المجموع  العام  </t>
  </si>
  <si>
    <t xml:space="preserve">  الإبتدائية</t>
  </si>
  <si>
    <t xml:space="preserve">  Primary</t>
  </si>
  <si>
    <t xml:space="preserve">  الاعدادية</t>
  </si>
  <si>
    <t xml:space="preserve">  Preparatory</t>
  </si>
  <si>
    <t xml:space="preserve">  الثانوية</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</si>
  <si>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</si>
  <si>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</si>
  <si>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</si>
  <si>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</si>
  <si>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</si>
  <si>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</si>
  <si>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</si>
  <si>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</si>
  <si>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</si>
  <si>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 xml:space="preserve">  الأعدادية</t>
  </si>
  <si>
    <t>الصف الثاني (أدبي)</t>
  </si>
  <si>
    <t xml:space="preserve">Grade II (Arts)  </t>
  </si>
  <si>
    <t xml:space="preserve">Grade II (Science) </t>
  </si>
  <si>
    <t>الصف الثالث (أدبي)</t>
  </si>
  <si>
    <t>الصف الثالث (علمي)</t>
  </si>
  <si>
    <t xml:space="preserve">Grade III (Science) </t>
  </si>
  <si>
    <t>(1) المسجلون في بداية العام الدراسي .</t>
  </si>
  <si>
    <t>(1) Registered at beginning of academic Year.</t>
  </si>
  <si>
    <t>(2) الحلقة الأولى تقابل الصفين الأول والثاني من المرحلة الابتدائية .</t>
  </si>
  <si>
    <t>(2) Grade   l  = Equivalent to 1st and 2nd ordinary primary .</t>
  </si>
  <si>
    <t xml:space="preserve">    الحلقة الثانية تقابل الصفين الثالث والرابع من المرحلة الابتدائية .</t>
  </si>
  <si>
    <t xml:space="preserve">     Grade   Il  = Equivalent to 3nd and 4th ordinary primary .</t>
  </si>
  <si>
    <t xml:space="preserve">    الحلقة الثالثة تقابل الصف الخامس من المرحلة الابتدائية .</t>
  </si>
  <si>
    <t xml:space="preserve">     Grade  IIl  = Equivalent to 5th ordinary primary .</t>
  </si>
  <si>
    <t xml:space="preserve">    الحلقة الرابعة تقابل الصف السادس من المرحلة الابتدائية .</t>
  </si>
  <si>
    <t xml:space="preserve">     Grade  lV  = Equivalent to 6th ordinary primary .</t>
  </si>
  <si>
    <t>قطر</t>
  </si>
  <si>
    <t>Qatar</t>
  </si>
  <si>
    <t>البحرين</t>
  </si>
  <si>
    <t>Bahrain</t>
  </si>
  <si>
    <t>المملكة العربية السعودية</t>
  </si>
  <si>
    <t>Saudi Arabia</t>
  </si>
  <si>
    <t>عمان</t>
  </si>
  <si>
    <t>Oman</t>
  </si>
  <si>
    <t>الامارات العربية المتحدة</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</si>
  <si>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</si>
  <si>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</si>
  <si>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</si>
  <si>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</si>
  <si>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</si>
  <si>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</si>
  <si>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</si>
  <si>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</si>
  <si>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</si>
  <si>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</si>
  <si>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</si>
  <si>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</si>
  <si>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</si>
  <si>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</si>
  <si>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</si>
  <si>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Admin&amp; Econ.</t>
  </si>
  <si>
    <t>1999/1998</t>
  </si>
  <si>
    <t>الكويت</t>
  </si>
  <si>
    <t>Kuwait</t>
  </si>
  <si>
    <t>العراق</t>
  </si>
  <si>
    <t>Iraq</t>
  </si>
  <si>
    <t>سوريا</t>
  </si>
  <si>
    <t>Syria</t>
  </si>
  <si>
    <t>لبنان</t>
  </si>
  <si>
    <t>Lebanon</t>
  </si>
  <si>
    <t>مصر</t>
  </si>
  <si>
    <t>Egypt</t>
  </si>
  <si>
    <t>السودان</t>
  </si>
  <si>
    <t>Sudan</t>
  </si>
  <si>
    <t>موريتانيا</t>
  </si>
  <si>
    <t>الجزائر</t>
  </si>
  <si>
    <t>Algeria</t>
  </si>
  <si>
    <t>قطريون</t>
  </si>
  <si>
    <t>غير قطريين</t>
  </si>
  <si>
    <t>Qataris</t>
  </si>
  <si>
    <t xml:space="preserve">  بكالوريوس في التربية</t>
  </si>
  <si>
    <t xml:space="preserve"> B.A In Education</t>
  </si>
  <si>
    <t xml:space="preserve">  بكالوريوس في الشريعة وأصول الدين</t>
  </si>
  <si>
    <t xml:space="preserve">  بكالوريوس في الهندسة</t>
  </si>
  <si>
    <t xml:space="preserve">  شهادات أخرى :</t>
  </si>
  <si>
    <t>خريجو جامعة قطر حسب الجنسية والكلية ونوع التخصص</t>
  </si>
  <si>
    <t>UNIVERSITY OF QATAR GRADUATES BY NATIONALITY, FACULTY AND FIELD OF SPECIALIZATION</t>
  </si>
  <si>
    <t>Non Qataris</t>
  </si>
  <si>
    <t>10 -  Chemistry</t>
  </si>
  <si>
    <t>11 -  Biology</t>
  </si>
  <si>
    <t>12 -  Home Economics</t>
  </si>
  <si>
    <t>13 -  Fine Arts</t>
  </si>
  <si>
    <t>14 -  Physical Education</t>
  </si>
  <si>
    <t xml:space="preserve"> Faculty of Sharia</t>
  </si>
  <si>
    <t xml:space="preserve"> Faculty of Engineering</t>
  </si>
  <si>
    <t xml:space="preserve"> Faculty of Admin &amp; Economics</t>
  </si>
  <si>
    <t xml:space="preserve">  Others</t>
  </si>
  <si>
    <t xml:space="preserve">G.Total  </t>
  </si>
  <si>
    <t xml:space="preserve">  مصر</t>
  </si>
  <si>
    <t xml:space="preserve">  Egypt</t>
  </si>
  <si>
    <t xml:space="preserve">  Canada</t>
  </si>
  <si>
    <t xml:space="preserve">  Jordan</t>
  </si>
  <si>
    <t xml:space="preserve">  سوريا</t>
  </si>
  <si>
    <t xml:space="preserve">  Syria</t>
  </si>
  <si>
    <t xml:space="preserve">  بلدان أخرى</t>
  </si>
  <si>
    <t xml:space="preserve">  أستاذ</t>
  </si>
  <si>
    <t xml:space="preserve">  Professor</t>
  </si>
  <si>
    <t xml:space="preserve">  Associate Prof.</t>
  </si>
  <si>
    <t>أستاذ</t>
  </si>
  <si>
    <t>أستاذ مساعد</t>
  </si>
  <si>
    <t>Professor</t>
  </si>
  <si>
    <t>Associate Professor</t>
  </si>
  <si>
    <t xml:space="preserve">  قطر</t>
  </si>
  <si>
    <t xml:space="preserve">  Qatar</t>
  </si>
  <si>
    <t xml:space="preserve">  العراق</t>
  </si>
  <si>
    <t xml:space="preserve">  Iraq</t>
  </si>
  <si>
    <t xml:space="preserve">  الارد ن</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</si>
  <si>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</si>
  <si>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</si>
  <si>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</si>
  <si>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</si>
  <si>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</si>
  <si>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</si>
  <si>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</si>
  <si>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</si>
  <si>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</si>
  <si>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</si>
  <si>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Faculty of Education</t>
  </si>
  <si>
    <t>2000/1999</t>
  </si>
  <si>
    <t>التعليم الموازي</t>
  </si>
  <si>
    <t>Parallel Teaching</t>
  </si>
  <si>
    <t>2 - أصول الدين</t>
  </si>
  <si>
    <t>2 - Usul AL-Din</t>
  </si>
  <si>
    <t xml:space="preserve">1 -  Sharia </t>
  </si>
  <si>
    <t>الإدارة العليا</t>
  </si>
  <si>
    <t>8   - Information</t>
  </si>
  <si>
    <t xml:space="preserve">  Top Admnistration</t>
  </si>
  <si>
    <t>(3) Includes Grade 1,2,3.</t>
  </si>
  <si>
    <t>(3) يشمل أول وثاني وثالث ثانوي .</t>
  </si>
  <si>
    <t>الدراسات العليا</t>
  </si>
  <si>
    <t>Post Graduate Studies</t>
  </si>
  <si>
    <t xml:space="preserve">                                   الجنسية
 المرحلة التعليمية  </t>
  </si>
  <si>
    <t xml:space="preserve">                                                  Year
 Education Level  </t>
  </si>
  <si>
    <t xml:space="preserve">                                              Nationality
 Education Level </t>
  </si>
  <si>
    <t xml:space="preserve">                                  السنة
 الكلية </t>
  </si>
  <si>
    <t xml:space="preserve">                                            Year
 Faculty </t>
  </si>
  <si>
    <t>دبلوم التربية الخاصة</t>
  </si>
  <si>
    <t>كلية شمال الاطلنطي</t>
  </si>
  <si>
    <r>
      <t xml:space="preserve">الثانوي
</t>
    </r>
    <r>
      <rPr>
        <b/>
        <sz val="8"/>
        <rFont val="Arial"/>
        <family val="2"/>
      </rPr>
      <t>Secondary</t>
    </r>
  </si>
  <si>
    <r>
      <t xml:space="preserve">الاعدادي
</t>
    </r>
    <r>
      <rPr>
        <b/>
        <sz val="8"/>
        <rFont val="Arial"/>
        <family val="2"/>
      </rPr>
      <t>Preparatory</t>
    </r>
  </si>
  <si>
    <r>
      <t xml:space="preserve">الابتدائي
</t>
    </r>
    <r>
      <rPr>
        <b/>
        <sz val="8"/>
        <rFont val="Arial"/>
        <family val="2"/>
      </rPr>
      <t>Primary</t>
    </r>
  </si>
  <si>
    <t>المدرسون</t>
  </si>
  <si>
    <t xml:space="preserve">                                  السنة 
  نوع المدرسة </t>
  </si>
  <si>
    <t>Administrators</t>
  </si>
  <si>
    <r>
      <t xml:space="preserve">عدد المدارس
</t>
    </r>
    <r>
      <rPr>
        <b/>
        <sz val="8"/>
        <rFont val="Arial"/>
        <family val="2"/>
      </rPr>
      <t>No. of School</t>
    </r>
  </si>
  <si>
    <r>
      <t xml:space="preserve">عدد الشعب
</t>
    </r>
    <r>
      <rPr>
        <b/>
        <sz val="8"/>
        <rFont val="Arial"/>
        <family val="2"/>
      </rPr>
      <t>No. of Branch</t>
    </r>
  </si>
  <si>
    <t>ماجستيرإدارة أعمال</t>
  </si>
  <si>
    <t>قطريون
Qataris</t>
  </si>
  <si>
    <t>غير قطريين
Non-Qataris</t>
  </si>
  <si>
    <t>المجموع
Total</t>
  </si>
  <si>
    <t>Non Specialized</t>
  </si>
  <si>
    <t>Courses Study</t>
  </si>
  <si>
    <t>غير متخصصين</t>
  </si>
  <si>
    <t>دراسة مقررات</t>
  </si>
  <si>
    <t>(1) Not Including Staff In Admnistration.</t>
  </si>
  <si>
    <t>(1) لا تشمل الإدارة العليا .</t>
  </si>
  <si>
    <t>الاداب والعلوم</t>
  </si>
  <si>
    <t>Art and Science</t>
  </si>
  <si>
    <t>القانون</t>
  </si>
  <si>
    <t>Law</t>
  </si>
  <si>
    <t>B.A In Art &amp; science</t>
  </si>
  <si>
    <t xml:space="preserve">  بكالوريوس في الاداب والعلوم</t>
  </si>
  <si>
    <t xml:space="preserve">  بكالوريوس في القانون</t>
  </si>
  <si>
    <t>B.Sc. In Law</t>
  </si>
  <si>
    <t xml:space="preserve">  كلية الاداب والعلوم</t>
  </si>
  <si>
    <t>كلية القانون</t>
  </si>
  <si>
    <t>استاذ مساعد</t>
  </si>
  <si>
    <t xml:space="preserve">  Assistant Prof.</t>
  </si>
  <si>
    <t>محاضر</t>
  </si>
  <si>
    <t xml:space="preserve">  Lecturer</t>
  </si>
  <si>
    <t xml:space="preserve"> أستاذ مشارك</t>
  </si>
  <si>
    <t>مساعدي التدريس</t>
  </si>
  <si>
    <t>Teaching Assistant</t>
  </si>
  <si>
    <t xml:space="preserve">  Assistant Professor</t>
  </si>
  <si>
    <t>Lecturer</t>
  </si>
  <si>
    <t>18 - النبات والعلوم الزراعية</t>
  </si>
  <si>
    <t>19 - علوم الغذاء والتغذية</t>
  </si>
  <si>
    <t>20 - الإحصاء</t>
  </si>
  <si>
    <t>17 -Nursing Sciences</t>
  </si>
  <si>
    <t>18 - Botany &amp; Agriculture Sci</t>
  </si>
  <si>
    <t>Faculty of  Law</t>
  </si>
  <si>
    <t>المرحلة</t>
  </si>
  <si>
    <t>Level</t>
  </si>
  <si>
    <t>بنين</t>
  </si>
  <si>
    <t>Boys</t>
  </si>
  <si>
    <t xml:space="preserve"> Primary(1)</t>
  </si>
  <si>
    <t>بنات</t>
  </si>
  <si>
    <t>Girls</t>
  </si>
  <si>
    <t>الاعدادية</t>
  </si>
  <si>
    <t>Preparatory</t>
  </si>
  <si>
    <t>Virginia Commonwealth</t>
  </si>
  <si>
    <t>North Atlantic College</t>
  </si>
  <si>
    <t>المدارس المستقلة</t>
  </si>
  <si>
    <t>Independent Schools</t>
  </si>
  <si>
    <t>الطلاب</t>
  </si>
  <si>
    <t>البرنامج التأسيسي</t>
  </si>
  <si>
    <t>Foundation Program</t>
  </si>
  <si>
    <t>1 - Law</t>
  </si>
  <si>
    <t>2 - Military Law</t>
  </si>
  <si>
    <t>3 - القانون و الشريعة</t>
  </si>
  <si>
    <t>3 - دراسات اسلامية</t>
  </si>
  <si>
    <t>3 - Law &amp; Sharia</t>
  </si>
  <si>
    <t>3 - Islamic Studies</t>
  </si>
  <si>
    <t>B.A In Sharia &amp; Islamic Studies</t>
  </si>
  <si>
    <t>B.Sc. In Engineering</t>
  </si>
  <si>
    <t>B.Sc. In Admin, &amp; Economics</t>
  </si>
  <si>
    <t xml:space="preserve">  بكالوريوس في الإدارة والاقتصاد</t>
  </si>
  <si>
    <t>رياض الاطفال</t>
  </si>
  <si>
    <t>2007/2008</t>
  </si>
  <si>
    <t>(1) Includes  specialized Secondary Stage</t>
  </si>
  <si>
    <t>الصيدلة *</t>
  </si>
  <si>
    <t>* افتتحت في خريف عام 2007</t>
  </si>
  <si>
    <t>pharmacy *</t>
  </si>
  <si>
    <t>* Inaugurated in fall 2007</t>
  </si>
  <si>
    <t>ذكور
M</t>
  </si>
  <si>
    <t>التربية
Education</t>
  </si>
  <si>
    <t>الاداب والعلوم
Art &amp; science</t>
  </si>
  <si>
    <t>الشريعة واصول الدين
Sharia &amp; Islamic Studies</t>
  </si>
  <si>
    <t>الهندسة
Engineering</t>
  </si>
  <si>
    <t>الادارة والاقتصاد
In Admin, &amp; Economics</t>
  </si>
  <si>
    <t>القانون
Law</t>
  </si>
  <si>
    <t>ذكور قطريون  Qatari males</t>
  </si>
  <si>
    <t>اناث قطريات  Qatari females</t>
  </si>
  <si>
    <t>ذكور غير قطريين  Non-Qatari males</t>
  </si>
  <si>
    <t>اناث غير قطريات  Non-Qatari females</t>
  </si>
  <si>
    <t xml:space="preserve">                           السنة 
  نوع المدرسة </t>
  </si>
  <si>
    <t xml:space="preserve">                               السنة 
  المرحلة التعليمية </t>
  </si>
  <si>
    <r>
      <t xml:space="preserve">ذكور
</t>
    </r>
    <r>
      <rPr>
        <b/>
        <sz val="8"/>
        <rFont val="Arial"/>
        <family val="2"/>
      </rPr>
      <t>M</t>
    </r>
  </si>
  <si>
    <r>
      <t xml:space="preserve">اناث
</t>
    </r>
    <r>
      <rPr>
        <b/>
        <sz val="8"/>
        <rFont val="Arial"/>
        <family val="2"/>
      </rPr>
      <t>F</t>
    </r>
  </si>
  <si>
    <t xml:space="preserve">                                          Year
  Type of School  </t>
  </si>
  <si>
    <t>مدارس أجنبية</t>
  </si>
  <si>
    <t>Foreign Schools</t>
  </si>
  <si>
    <t>مدارس عربية</t>
  </si>
  <si>
    <t>Arabic Schools</t>
  </si>
  <si>
    <r>
      <t xml:space="preserve">غيرقطري </t>
    </r>
    <r>
      <rPr>
        <b/>
        <sz val="8"/>
        <rFont val="Arial"/>
        <family val="2"/>
      </rPr>
      <t>Non- Qatari</t>
    </r>
  </si>
  <si>
    <r>
      <t xml:space="preserve">قطري </t>
    </r>
    <r>
      <rPr>
        <b/>
        <sz val="8"/>
        <rFont val="Arial"/>
        <family val="2"/>
      </rPr>
      <t>Qatari</t>
    </r>
  </si>
  <si>
    <t>المجموع العام
G.Total</t>
  </si>
  <si>
    <r>
      <t>الثانوية التجارية (للبنين)</t>
    </r>
    <r>
      <rPr>
        <b/>
        <vertAlign val="superscript"/>
        <sz val="10"/>
        <rFont val="Arial"/>
        <family val="2"/>
      </rPr>
      <t>(3)</t>
    </r>
  </si>
  <si>
    <r>
      <t xml:space="preserve">  Primary</t>
    </r>
    <r>
      <rPr>
        <b/>
        <vertAlign val="superscript"/>
        <sz val="8"/>
        <rFont val="Arial"/>
        <family val="2"/>
      </rPr>
      <t xml:space="preserve"> (2)</t>
    </r>
  </si>
  <si>
    <r>
      <t xml:space="preserve">  Commersion's Secondary</t>
    </r>
    <r>
      <rPr>
        <b/>
        <vertAlign val="superscript"/>
        <sz val="8"/>
        <rFont val="Arial"/>
        <family val="2"/>
      </rPr>
      <t>(3)</t>
    </r>
  </si>
  <si>
    <t xml:space="preserve">            المرحلة التعليمية
  البلدية</t>
  </si>
  <si>
    <r>
      <t xml:space="preserve">إناث
</t>
    </r>
    <r>
      <rPr>
        <b/>
        <sz val="8"/>
        <rFont val="Arial"/>
        <family val="2"/>
      </rPr>
      <t>F</t>
    </r>
  </si>
  <si>
    <t xml:space="preserve">      - Supreme Education Council.</t>
  </si>
  <si>
    <t>(3) Includes  specialized Secondary Stage</t>
  </si>
  <si>
    <t>(3) تشمل الثانوية التخصصية</t>
  </si>
  <si>
    <t>مجموع</t>
  </si>
  <si>
    <t>Privat</t>
  </si>
  <si>
    <t>خاص</t>
  </si>
  <si>
    <t>Gov.</t>
  </si>
  <si>
    <t>حكومي</t>
  </si>
  <si>
    <t xml:space="preserve"> Pre-primary</t>
  </si>
  <si>
    <r>
      <t xml:space="preserve">إناث
</t>
    </r>
    <r>
      <rPr>
        <b/>
        <sz val="9"/>
        <rFont val="Arial"/>
        <family val="2"/>
      </rPr>
      <t>F</t>
    </r>
  </si>
  <si>
    <r>
      <t xml:space="preserve">ذكور
</t>
    </r>
    <r>
      <rPr>
        <b/>
        <sz val="9"/>
        <rFont val="Arial"/>
        <family val="2"/>
      </rPr>
      <t>M</t>
    </r>
  </si>
  <si>
    <t>Type
Educ</t>
  </si>
  <si>
    <t>نوع
التعليم</t>
  </si>
  <si>
    <t>(1) تشمل الثانوية التخصصية</t>
  </si>
  <si>
    <t>المدرسين</t>
  </si>
  <si>
    <t>Student</t>
  </si>
  <si>
    <t>Classes</t>
  </si>
  <si>
    <t>الصفوف</t>
  </si>
  <si>
    <t>المدارس</t>
  </si>
  <si>
    <t>primary</t>
  </si>
  <si>
    <t>Mixed Schools</t>
  </si>
  <si>
    <t xml:space="preserve"> Girls Schools</t>
  </si>
  <si>
    <t xml:space="preserve"> Boys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</si>
  <si>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</si>
  <si>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</si>
  <si>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</si>
  <si>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</si>
  <si>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</si>
  <si>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المدارس المستقلة
Independent Schools</t>
  </si>
  <si>
    <t xml:space="preserve"> الابتدائية</t>
  </si>
  <si>
    <r>
      <t>Private Schools</t>
    </r>
    <r>
      <rPr>
        <vertAlign val="superscript"/>
        <sz val="10"/>
        <rFont val="Arial"/>
        <family val="2"/>
      </rPr>
      <t>(2)</t>
    </r>
  </si>
  <si>
    <t xml:space="preserve">             نوع التعليم
المرحلة التعليمية</t>
  </si>
  <si>
    <t>غير قطري
Non-Qatari</t>
  </si>
  <si>
    <t>قطري
Qatari</t>
  </si>
  <si>
    <t xml:space="preserve"> الابتدائية
Primary</t>
  </si>
  <si>
    <t>Graph 5</t>
  </si>
  <si>
    <t>Graph 4</t>
  </si>
  <si>
    <t>Non-Qatari</t>
  </si>
  <si>
    <t>Qatari</t>
  </si>
  <si>
    <t>غير قطري</t>
  </si>
  <si>
    <t>قطري</t>
  </si>
  <si>
    <r>
      <t>Private Schools</t>
    </r>
    <r>
      <rPr>
        <vertAlign val="superscript"/>
        <sz val="10.5"/>
        <rFont val="Arial"/>
        <family val="2"/>
      </rPr>
      <t>(2)</t>
    </r>
  </si>
  <si>
    <t>مجموع الطلاب
(المدارس)</t>
  </si>
  <si>
    <t>مجموع الطلاب
(جامعات)</t>
  </si>
  <si>
    <t xml:space="preserve">             نوع التعليم
المرحلة التعليمية</t>
  </si>
  <si>
    <t xml:space="preserve">                    نوع المدرسة
المرحلة التعليمية</t>
  </si>
  <si>
    <t xml:space="preserve">                        School Type
Education Level</t>
  </si>
  <si>
    <t>22&lt;</t>
  </si>
  <si>
    <t>&gt;22</t>
  </si>
  <si>
    <t>&lt;3</t>
  </si>
  <si>
    <t>الظعاين</t>
  </si>
  <si>
    <t>التخصصية</t>
  </si>
  <si>
    <t>الثانوي</t>
  </si>
  <si>
    <t>الاعدادي</t>
  </si>
  <si>
    <t>الابتدائي</t>
  </si>
  <si>
    <t xml:space="preserve"> الابتدائية </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</si>
  <si>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</si>
  <si>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</si>
  <si>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</si>
  <si>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</si>
  <si>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</si>
  <si>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</si>
  <si>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</si>
  <si>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</si>
  <si>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</si>
  <si>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</si>
  <si>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</si>
  <si>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</si>
  <si>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</si>
  <si>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Arab other</t>
  </si>
  <si>
    <t>دول عربية اخرى</t>
  </si>
  <si>
    <t>7   -  ماجستير إدارة اعمال</t>
  </si>
  <si>
    <t>6   -  دراسات مالية ومصرفية</t>
  </si>
  <si>
    <t>5   - Military Public Administration</t>
  </si>
  <si>
    <t>5    -  إدارة عامة للعسكريين</t>
  </si>
  <si>
    <t>4   -  Economics</t>
  </si>
  <si>
    <t>4   -  اقتصاد</t>
  </si>
  <si>
    <t>3   -  Business Administration</t>
  </si>
  <si>
    <t>3   -  إدارة أعمال</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</si>
  <si>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</si>
  <si>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</si>
  <si>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</si>
  <si>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</si>
  <si>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</si>
  <si>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</si>
  <si>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</si>
  <si>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</si>
  <si>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</si>
  <si>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</si>
  <si>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</si>
  <si>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</si>
  <si>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2 -  القانون العسكري</t>
  </si>
  <si>
    <t>1 -  القانون</t>
  </si>
  <si>
    <t xml:space="preserve">1 -  شريعة </t>
  </si>
  <si>
    <t xml:space="preserve">  كلية الشريعة</t>
  </si>
  <si>
    <t>19 - Food Seience</t>
  </si>
  <si>
    <t>17 -  علوم التمريض</t>
  </si>
  <si>
    <t>16  -  Biomedical Sciences</t>
  </si>
  <si>
    <t>16 -  العلوم الحيويه  الطبيه</t>
  </si>
  <si>
    <t>15   -  Biology</t>
  </si>
  <si>
    <t>15   - بيولوجيا</t>
  </si>
  <si>
    <t>14   -  Geology</t>
  </si>
  <si>
    <t>14   -  جيولوجيا</t>
  </si>
  <si>
    <t>13   -  Physics</t>
  </si>
  <si>
    <t>13   -  فيزياء</t>
  </si>
  <si>
    <t>12   -  Chemistry</t>
  </si>
  <si>
    <t>12   -  كيمياء</t>
  </si>
  <si>
    <t>11   -  Zoology</t>
  </si>
  <si>
    <t>11   -  علم الحيوان</t>
  </si>
  <si>
    <t>10   -  Mathematics</t>
  </si>
  <si>
    <t>10   -  رياضيات</t>
  </si>
  <si>
    <t>9   -  علم المعلومات والمكتبات</t>
  </si>
  <si>
    <t>8   -  اعلام</t>
  </si>
  <si>
    <t>6   -  English Language</t>
  </si>
  <si>
    <t>6   -  لغة انجليزية</t>
  </si>
  <si>
    <t>5   -  Social Service</t>
  </si>
  <si>
    <t>5   -  خدمة اجتماعية</t>
  </si>
  <si>
    <t>4   -  Sociology</t>
  </si>
  <si>
    <t>4   -  اجتماع</t>
  </si>
  <si>
    <t>3   -  Geography</t>
  </si>
  <si>
    <t>3   -  جغرافيا</t>
  </si>
  <si>
    <t>2   -  History</t>
  </si>
  <si>
    <t>2   -  تاريخ</t>
  </si>
  <si>
    <t>1   -  Arabic Language</t>
  </si>
  <si>
    <t>1   -  لغة عربية</t>
  </si>
  <si>
    <t>14 -  تربية رياضية</t>
  </si>
  <si>
    <t>13 -  تربية فنية</t>
  </si>
  <si>
    <t>12 -  اقتصاد منزلي</t>
  </si>
  <si>
    <t>11 -  أحياء</t>
  </si>
  <si>
    <t>10 -  كيمياء</t>
  </si>
  <si>
    <t>9   -  General Science</t>
  </si>
  <si>
    <t>9   -  علوم</t>
  </si>
  <si>
    <t>8   -  Physics</t>
  </si>
  <si>
    <t>8   -  فيزياء</t>
  </si>
  <si>
    <t>7   -  Mathematics</t>
  </si>
  <si>
    <t>7   -  رياضيات</t>
  </si>
  <si>
    <t>6   -  Social Studies</t>
  </si>
  <si>
    <t>6   -  مواد اجتماعية</t>
  </si>
  <si>
    <t>5   -  History</t>
  </si>
  <si>
    <t>5   -  تاريخ</t>
  </si>
  <si>
    <t>4   -  Geography</t>
  </si>
  <si>
    <t>4   -  جغرافيا</t>
  </si>
  <si>
    <t>3   -  Islamic Studies</t>
  </si>
  <si>
    <t>3   -  دراسات اسلامية</t>
  </si>
  <si>
    <t>2   -  English Language</t>
  </si>
  <si>
    <t>2   -  لغة انجليزية</t>
  </si>
  <si>
    <t>(1)University of the former C. H . N</t>
  </si>
  <si>
    <t>( 1 ) جامعة سي اتش إن سابقا</t>
  </si>
  <si>
    <t>Qatar College of Aeronautics</t>
  </si>
  <si>
    <t>كلية قطر لعلوم الطيران</t>
  </si>
  <si>
    <t>Stenden Unversity Qatar(1)</t>
  </si>
  <si>
    <t>Suport Staff</t>
  </si>
  <si>
    <t>وايل كورنيل الطبية</t>
  </si>
  <si>
    <t>فيرجينيا كومونويلث</t>
  </si>
  <si>
    <t>تكساس</t>
  </si>
  <si>
    <t>Qatar Aeronautical College</t>
  </si>
  <si>
    <t>قطر لعلوم الطيران</t>
  </si>
  <si>
    <t>جورج تاون</t>
  </si>
  <si>
    <t>شمال الاطلنطي</t>
  </si>
  <si>
    <t>كارينجي ميلون</t>
  </si>
  <si>
    <t>الجسر الاكاديمي</t>
  </si>
  <si>
    <t>انثى</t>
  </si>
  <si>
    <t>ذكر</t>
  </si>
  <si>
    <t>إناث
F</t>
  </si>
  <si>
    <t>Other Degree</t>
  </si>
  <si>
    <t>اخرى</t>
  </si>
  <si>
    <t>Diploma</t>
  </si>
  <si>
    <t>دبلوم</t>
  </si>
  <si>
    <t>Associate's</t>
  </si>
  <si>
    <t>زمالة</t>
  </si>
  <si>
    <t>Bachelor's</t>
  </si>
  <si>
    <t>بكالوريوس</t>
  </si>
  <si>
    <t>Master's</t>
  </si>
  <si>
    <t>ماجستير</t>
  </si>
  <si>
    <t>Doctoral</t>
  </si>
  <si>
    <t>دكتوراة</t>
  </si>
  <si>
    <t>Graduates</t>
  </si>
  <si>
    <t>Scholarships</t>
  </si>
  <si>
    <t>الخريجين</t>
  </si>
  <si>
    <t>المبتعثين</t>
  </si>
  <si>
    <t>Liberal Arts and sciences/liberal Studies</t>
  </si>
  <si>
    <t>Art/Art Studies, General</t>
  </si>
  <si>
    <t>فَنّ / دِراساتَ فنية عامة</t>
  </si>
  <si>
    <t>Animation ,interactive Technology , video Graphics and Special Effects</t>
  </si>
  <si>
    <t>الصور المتحركّة، التقنية التفاعلية، رُسومات اليديو والتأثيراتِ الخاصّةِ</t>
  </si>
  <si>
    <t>Arts</t>
  </si>
  <si>
    <t>الفنون</t>
  </si>
  <si>
    <t xml:space="preserve">International Law and Legal Studies </t>
  </si>
  <si>
    <t>Law and Political Science</t>
  </si>
  <si>
    <t>القانون والعلوم السياسية</t>
  </si>
  <si>
    <t>Sociology</t>
  </si>
  <si>
    <t>عِلْم الإجتماع</t>
  </si>
  <si>
    <t>Social Sciences, General</t>
  </si>
  <si>
    <t xml:space="preserve">علوم اجتماعية / عام </t>
  </si>
  <si>
    <t>Psychoanalysis</t>
  </si>
  <si>
    <t>التحليل النفسي</t>
  </si>
  <si>
    <t>إدارة عامه</t>
  </si>
  <si>
    <t>Physical Sciences</t>
  </si>
  <si>
    <t>علوم الفيزياء</t>
  </si>
  <si>
    <t>Library Science/ Librarianship</t>
  </si>
  <si>
    <t>عِلْم مكتبات / إدارة مكتبات</t>
  </si>
  <si>
    <t>Journalism</t>
  </si>
  <si>
    <t>الصحافة</t>
  </si>
  <si>
    <t>Islamic Studies</t>
  </si>
  <si>
    <t>الدراسات الإسلامية</t>
  </si>
  <si>
    <t>Intensive English as a Foreign language</t>
  </si>
  <si>
    <t>لغة انكليزية مكثفة لغير الناطقين بها</t>
  </si>
  <si>
    <t xml:space="preserve">English Language and Literature , General </t>
  </si>
  <si>
    <t>اللغة والأدب الإنجليزي</t>
  </si>
  <si>
    <t>Computer Science</t>
  </si>
  <si>
    <t>عِلْم الحاسوب</t>
  </si>
  <si>
    <t>تكنولوجيا الاتصالات وخدمات اسناد تقنيات</t>
  </si>
  <si>
    <t>Business Statistics</t>
  </si>
  <si>
    <t>احصاءات اعمال</t>
  </si>
  <si>
    <t>Agriculture,General</t>
  </si>
  <si>
    <t>.زراعه عامه</t>
  </si>
  <si>
    <t>Arts and Sciences</t>
  </si>
  <si>
    <t>Medical Science</t>
  </si>
  <si>
    <t>علم الطب</t>
  </si>
  <si>
    <t>Medicine</t>
  </si>
  <si>
    <t>الطب</t>
  </si>
  <si>
    <t>Computer Software Engineering</t>
  </si>
  <si>
    <t>هندسة البرامج/حاسوبِ</t>
  </si>
  <si>
    <t>Civil Engineering,General</t>
  </si>
  <si>
    <t>الهندسة المدنية /عامة</t>
  </si>
  <si>
    <t>Architecture</t>
  </si>
  <si>
    <t>الهندسة المعمارية</t>
  </si>
  <si>
    <t xml:space="preserve">Business Adminstration and management </t>
  </si>
  <si>
    <t>Economy and Administration</t>
  </si>
  <si>
    <t>الادارة والاقتصاد</t>
  </si>
  <si>
    <t>STUDENTS ON SCHOLARSHIPS ABROAD BY SPECIALIZATION OF STUDY</t>
  </si>
  <si>
    <t>Other</t>
  </si>
  <si>
    <t>Visual and Performing Arts</t>
  </si>
  <si>
    <t>الفنون البصرية والتمثيلية</t>
  </si>
  <si>
    <t>Social sciences</t>
  </si>
  <si>
    <t>علوم اجتماعية</t>
  </si>
  <si>
    <t>Residency Programs</t>
  </si>
  <si>
    <t>برامج إقامةِ</t>
  </si>
  <si>
    <t>Psychology</t>
  </si>
  <si>
    <t>عِلْم النفْس</t>
  </si>
  <si>
    <t>Philosophy and Religious Studies</t>
  </si>
  <si>
    <t>الفلسفة والدراسات الدينية</t>
  </si>
  <si>
    <t>Legal Professions and Studies</t>
  </si>
  <si>
    <t>المِهَن والدِراسات القانونية</t>
  </si>
  <si>
    <t>Health professions and Related Clinical Sciences</t>
  </si>
  <si>
    <t>مِهَن صحةِ وعُلومِ سريريةِ ذات علاقةِ</t>
  </si>
  <si>
    <t>Foreign Languages, Literatures, and Linguistics</t>
  </si>
  <si>
    <t>اللغات الأجنبية، آداب، وعِلْم لغة</t>
  </si>
  <si>
    <t xml:space="preserve">Engineering </t>
  </si>
  <si>
    <t xml:space="preserve">هندسة </t>
  </si>
  <si>
    <t>Engineering Technologies/ Technicians</t>
  </si>
  <si>
    <t>هندسة التقنياتِ / تقنيون</t>
  </si>
  <si>
    <t>تعليم</t>
  </si>
  <si>
    <t>Computer and Information Sciences and Support Services</t>
  </si>
  <si>
    <t>الحاسوب والمعلوماتية وخدمات الإسناد</t>
  </si>
  <si>
    <t xml:space="preserve"> Communication,Journalism,and Related Programs</t>
  </si>
  <si>
    <t>الإتصال، صحافة، وبرامج ذات علاقة</t>
  </si>
  <si>
    <t xml:space="preserve">College Preparation </t>
  </si>
  <si>
    <t>تحضير كلية</t>
  </si>
  <si>
    <t>Business, Management, Marketing, and Related Support Services</t>
  </si>
  <si>
    <t>العمل، إدارة، تسويق، وخدمات إسناد ذات علاقة</t>
  </si>
  <si>
    <t>Biological and Biomedical Sciences</t>
  </si>
  <si>
    <t>العُلوم الحيوية والطبيّة الحيوية</t>
  </si>
  <si>
    <t>Australia</t>
  </si>
  <si>
    <t>استراليا</t>
  </si>
  <si>
    <t>Canada</t>
  </si>
  <si>
    <t>كندا</t>
  </si>
  <si>
    <t>Ireland</t>
  </si>
  <si>
    <t>ايرلنده</t>
  </si>
  <si>
    <t>الاردن</t>
  </si>
  <si>
    <t>STUDENTS ON SCHOLARSHIPS ABROAD BY COUNTRY OF STUDY</t>
  </si>
  <si>
    <t>زماله</t>
  </si>
  <si>
    <t>دكتوراه</t>
  </si>
  <si>
    <t>ادارة الاعمال والادارة العامة</t>
  </si>
  <si>
    <t>STUDENTS ON SCHOLARSHIPS ABROAD BY SPECIALIZATION AND SCIENTIFIC DEGREE</t>
  </si>
  <si>
    <t xml:space="preserve">GRADUATES STUDENTS ON SCHOLARSHIPS ABROAD </t>
  </si>
  <si>
    <r>
      <rPr>
        <b/>
        <vertAlign val="superscript"/>
        <sz val="10"/>
        <rFont val="Arial"/>
        <family val="2"/>
      </rPr>
      <t>(2)</t>
    </r>
    <r>
      <rPr>
        <b/>
        <sz val="10"/>
        <rFont val="Arial"/>
        <family val="2"/>
      </rPr>
      <t>المدارس الخاصة</t>
    </r>
  </si>
  <si>
    <t xml:space="preserve">                  المرحلة التعليمية
  العمر</t>
  </si>
  <si>
    <r>
      <t xml:space="preserve"> الثانوية التخصصية
</t>
    </r>
    <r>
      <rPr>
        <sz val="8"/>
        <rFont val="Arial"/>
        <family val="2"/>
      </rPr>
      <t>Specialized</t>
    </r>
  </si>
  <si>
    <r>
      <t xml:space="preserve">  الابتدائية
</t>
    </r>
    <r>
      <rPr>
        <sz val="8"/>
        <rFont val="Arial"/>
        <family val="2"/>
      </rPr>
      <t>Primary</t>
    </r>
  </si>
  <si>
    <t>الإداريون</t>
  </si>
  <si>
    <r>
      <t xml:space="preserve">الطلاب
</t>
    </r>
    <r>
      <rPr>
        <sz val="8"/>
        <rFont val="Arial"/>
        <family val="2"/>
      </rPr>
      <t>Students</t>
    </r>
  </si>
  <si>
    <r>
      <t xml:space="preserve">المدرسون
</t>
    </r>
    <r>
      <rPr>
        <sz val="8"/>
        <rFont val="Arial"/>
        <family val="2"/>
      </rPr>
      <t>Teachers</t>
    </r>
  </si>
  <si>
    <r>
      <t xml:space="preserve">المدارس
</t>
    </r>
    <r>
      <rPr>
        <sz val="8"/>
        <rFont val="Arial"/>
        <family val="2"/>
      </rPr>
      <t>Schools</t>
    </r>
  </si>
  <si>
    <r>
      <t xml:space="preserve">الفصول
</t>
    </r>
    <r>
      <rPr>
        <sz val="8"/>
        <rFont val="Arial"/>
        <family val="2"/>
      </rPr>
      <t>Classrooms</t>
    </r>
  </si>
  <si>
    <r>
      <t xml:space="preserve">  الإبتدائية </t>
    </r>
    <r>
      <rPr>
        <vertAlign val="superscript"/>
        <sz val="10"/>
        <rFont val="Arial"/>
        <family val="2"/>
      </rPr>
      <t>(2)</t>
    </r>
  </si>
  <si>
    <t xml:space="preserve">                  السنة والجنسية
 الكلية ونوع التخصص </t>
  </si>
  <si>
    <t xml:space="preserve">                                   Year &amp; Nationality
  Faculty &amp; Field
  of Specialization </t>
  </si>
  <si>
    <t xml:space="preserve">                                                  الدرجه العلمية
 مجال الدراسة</t>
  </si>
  <si>
    <t xml:space="preserve">                                                                        Degree
 Field of study</t>
  </si>
  <si>
    <t xml:space="preserve">                                                          Degree
 Field of study
 </t>
  </si>
  <si>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</si>
  <si>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</si>
  <si>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</si>
  <si>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</si>
  <si>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</si>
  <si>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</si>
  <si>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 xml:space="preserve">                        الجنسية والنوع 
المرحلة التعليمية</t>
  </si>
  <si>
    <t xml:space="preserve">                    Nationality &amp; Gender
   Education Level </t>
  </si>
  <si>
    <t>STUDENTS IN PRIVATE SCHOOLS BY TYPE OF SCHOOL AND GENDER</t>
  </si>
  <si>
    <t>الطلاب في المدارس الخاصة حسب نوع المدرسة والنوع</t>
  </si>
  <si>
    <t>TEACHING AND ADMINISTRATIVE STAFF IN PRIVATE SCHOOLS
BY TYPE OF SCHOOL AND GENDER</t>
  </si>
  <si>
    <t>الموظفون في المدارس الخاصة حسب نوع المدرسة والنوع</t>
  </si>
  <si>
    <t xml:space="preserve">                         الجنسية والنوع
 المرحلة التعليمية </t>
  </si>
  <si>
    <t>STUDENTS IN PRIVATE SCHOOLS BY NATIONALITY, GENDER AND EDUCATION LEVEL</t>
  </si>
  <si>
    <t>الطلاب في المدارس الخاصة حسب الجنسية والنوع والمرحلة التعليمية</t>
  </si>
  <si>
    <t xml:space="preserve">                           Nationality &amp; Gender
 Education Level </t>
  </si>
  <si>
    <t>الهيئة التدريسية في المدارس الخاصة حسب الجنسية والنوع والمرحلة التعليمية</t>
  </si>
  <si>
    <t>TEACHING STAFF IN PRIVATE SCHOOLS BY NATIONALITY,
GENDER AND EDUCATION LEVEL</t>
  </si>
  <si>
    <t>الدارسون في المدارس الليلية ومراكز محو الأمية حسب المرحلة التعليمية والنوع</t>
  </si>
  <si>
    <t>PERSONS ATTENDING NIGHT SCHOOLS AND ILLITERACY ERADICATION
CENTERS BY EDUCATION LEVEL AND GENDER</t>
  </si>
  <si>
    <r>
      <t xml:space="preserve">الدارسون </t>
    </r>
    <r>
      <rPr>
        <b/>
        <vertAlign val="superscript"/>
        <sz val="16"/>
        <rFont val="Arial"/>
        <family val="2"/>
      </rPr>
      <t>(1)</t>
    </r>
    <r>
      <rPr>
        <b/>
        <sz val="16"/>
        <rFont val="Arial"/>
        <family val="2"/>
      </rPr>
      <t xml:space="preserve"> في المدارس الليلية ومراكز محو الأمية حسب الجنسية والنوع والمرحلة التعليمية</t>
    </r>
  </si>
  <si>
    <r>
      <t>PERSONS</t>
    </r>
    <r>
      <rPr>
        <b/>
        <vertAlign val="superscript"/>
        <sz val="12"/>
        <rFont val="Arial"/>
        <family val="2"/>
      </rPr>
      <t>(1)</t>
    </r>
    <r>
      <rPr>
        <b/>
        <sz val="12"/>
        <rFont val="Arial"/>
        <family val="2"/>
      </rPr>
      <t xml:space="preserve"> ATTENDING NIGHT SCHOOLS AND ILLITERACY ERADICATION
CENTERS BY NATIONALITY, GENDER AND EDUCATION LEVEL</t>
    </r>
  </si>
  <si>
    <t xml:space="preserve">                              النوع
 الجنسية </t>
  </si>
  <si>
    <t xml:space="preserve">                                        Gender 
 Nationality  </t>
  </si>
  <si>
    <t>خريجو جامعة قطر حسب الجنسية  والنوع والدرجة العلمية</t>
  </si>
  <si>
    <t xml:space="preserve">       اللقب الجامعي والنوع
  الجنسية </t>
  </si>
  <si>
    <t xml:space="preserve">             Professional 
            Status &amp; Gender
  Nationality</t>
  </si>
  <si>
    <t xml:space="preserve">                                  الجنسية والنوع
   اللقب الجامعي </t>
  </si>
  <si>
    <t xml:space="preserve">                            Nationality &amp; Gender
  Professional Status</t>
  </si>
  <si>
    <t xml:space="preserve">                                   Year &amp; Gender                                            
    College</t>
  </si>
  <si>
    <t>STUDENT ON SCHOLARSHIPS AND GRADUATES (ABROAD) BY DEGREE AND GENDER</t>
  </si>
  <si>
    <t xml:space="preserve">                              Year &amp; Gender
   Degree
 </t>
  </si>
  <si>
    <t xml:space="preserve">                                     السنة والنوع
 مجال الدراسة</t>
  </si>
  <si>
    <t xml:space="preserve">                                          Year &amp; Gender
 Field of study</t>
  </si>
  <si>
    <t xml:space="preserve">                          Year &amp; Gender
  Country </t>
  </si>
  <si>
    <t xml:space="preserve">                        السنة والنوع
   الدول</t>
  </si>
  <si>
    <t>STUDENTS AND TEACHERS BY GENDER, TYPE OF EDUCATION AND LEVEL OF EDUCATIONAL</t>
  </si>
  <si>
    <t xml:space="preserve">           Education Type
 Educational Level</t>
  </si>
  <si>
    <t xml:space="preserve">Kindergartens </t>
  </si>
  <si>
    <t>Primary</t>
  </si>
  <si>
    <t>STUDENTS AND INDEPENDENT SCHOOLS BY EDUCATIONAL LEVEL, GENDER AND MUNICIPALITY</t>
  </si>
  <si>
    <t xml:space="preserve">                 Educational Level
   Municipality </t>
  </si>
  <si>
    <t xml:space="preserve">                    Nationality &amp; Gender
   Educational Level </t>
  </si>
  <si>
    <t xml:space="preserve">                            Educational Level
    Age </t>
  </si>
  <si>
    <t>GRADUATES STUDENTS ON SCHOLARSHIPS ABROAD
BY SPECIALIZATION OF STUDY</t>
  </si>
  <si>
    <t xml:space="preserve"> BY SPECIALIZATION AND SCIENTIFIC DEGREE</t>
  </si>
  <si>
    <t>ان دولة قطر تؤمن بأن التعليم هو أســاس التنمية لأي بلد حيث يعني بنوعية الفرد بإعتباره رأس المال البشري الذي يعد أهم عنصر في عملية التنمية .</t>
  </si>
  <si>
    <t xml:space="preserve"> The Stat declared policy considered education as the main foundation for development and that the quality of the individual as an asset is the most important element in the development process.</t>
  </si>
  <si>
    <t xml:space="preserve">والجداول التي يحتويها هذا الفصل تتضمن بيانات عن عدد الطلاب والمدارس والشعب في مختلف المراحل الدارسية الأكاديمية الحكومية والخاصة ، كما يعكس بيانات عن المدراس التخصصية ومراكز محو الأمية والمدارس الليلية والمبتعثين القطريين للدراسة بالداخل والخارج . </t>
  </si>
  <si>
    <t>The tables in this chapter . includes data on number of students, schools  and classrooms in academic public and private education. They also reflect data on specialized schools, illitercy eradication centers, night education as well as Qataris on scholarchips internally and abroad.</t>
  </si>
  <si>
    <t>كما يتناول الفصل التطور في جامعة قطر من حيث عدد الطلاب والخريجين حسب تخصصاتهم والهيئة التدريسية حسب مؤهلاتها وجنسياتها ، ويتناول ايضا الجامعات والكليات الخاصة بدولة قطر من حيث الطلاب والهيئة التدريسية</t>
  </si>
  <si>
    <t>The chapter also contains data related to Qatar University students, graduates by specialization and staff by qualification and nationality, Also, it deals with private universities and colleges in Qtatr,in terms of  students and staff.</t>
  </si>
  <si>
    <t>Sources of data :</t>
  </si>
  <si>
    <t xml:space="preserve">      - المجلس الاعلى للتعليم .</t>
  </si>
  <si>
    <t xml:space="preserve">      - مؤسسة قطر للتربية والثقافة والعلوم وتنمية المجتمع .</t>
  </si>
  <si>
    <t xml:space="preserve">      -  Qatar Foundation.</t>
  </si>
  <si>
    <t xml:space="preserve">      - puplic , private universities.</t>
  </si>
  <si>
    <t>2008/2009</t>
  </si>
  <si>
    <t>طلاب الجامعات (خاص)
 Univ. Students Private</t>
  </si>
  <si>
    <t>طلاب الجامعات (حكومي)
Univ. Students Government</t>
  </si>
  <si>
    <t>طلاب المدارس (حكومي)
Schools Students Government</t>
  </si>
  <si>
    <t>طلاب المدارس (خاص)
 Schools Students Private</t>
  </si>
  <si>
    <t>20 - Staistics</t>
  </si>
  <si>
    <t>6  - Finance and Bankng studies</t>
  </si>
  <si>
    <t>7 -  Master in Buissness Mangement</t>
  </si>
  <si>
    <t>جامعات وكليات مؤسسة قطر*</t>
  </si>
  <si>
    <t>Qatar Foundation*</t>
  </si>
  <si>
    <t>جامعة ستندن(1)</t>
  </si>
  <si>
    <t>جامعة كالكاري الطبية</t>
  </si>
  <si>
    <t>Calgary Unversity Qtatar</t>
  </si>
  <si>
    <t>(*)Academice Bridge Program-2- Texas A&amp;M -3-Virginia -4- Georgetown -5- Carneige Mellon -6-Weill Cornell -7-Islamic studies-8-North Western</t>
  </si>
  <si>
    <t xml:space="preserve">                            الجنسية والنوع
   الجامعة </t>
  </si>
  <si>
    <t xml:space="preserve">                            Nationality &amp; Gender
  University</t>
  </si>
  <si>
    <t>(*) 1- الجسر الاكاديمي -2- جامعة تكساس -3- جامعة فرجينيا -4- جامعة جورج تاون
 -5 - جامعة كارينجي ميلون -6- كلية وايل كورنيل -7- كلية الدراسات الاسلامية - 8 - جامعة نورث وسترن</t>
  </si>
  <si>
    <t>0</t>
  </si>
  <si>
    <t>Academice Bridge Program</t>
  </si>
  <si>
    <t>Carneige Mellon Unversity</t>
  </si>
  <si>
    <t>كلية الدراسات الاسلامية</t>
  </si>
  <si>
    <t>College Of Islamic Studies</t>
  </si>
  <si>
    <t>College of the North Atlntic</t>
  </si>
  <si>
    <t>Georgetown Unversity</t>
  </si>
  <si>
    <t>جامعة نورث وسترن</t>
  </si>
  <si>
    <t>North Western  Unversity in Qatar</t>
  </si>
  <si>
    <t>Texas A&amp;m Unversity</t>
  </si>
  <si>
    <t>جامعة كالجاري قطر</t>
  </si>
  <si>
    <t>Weill Cornell Medical Collge</t>
  </si>
  <si>
    <t>علوم حيوية</t>
  </si>
  <si>
    <t>Biologial and Biomedical Sciences</t>
  </si>
  <si>
    <t>Communnications Technologies, technicians and Supoort Services</t>
  </si>
  <si>
    <t>Puplic Administration</t>
  </si>
  <si>
    <t>College preparation</t>
  </si>
  <si>
    <t>فلسفه ودراسات دينية</t>
  </si>
  <si>
    <t>زراعة وعمليات زراعية</t>
  </si>
  <si>
    <t>Agriculture, Agriculture Operations</t>
  </si>
  <si>
    <t>طلاب الجامعات
University Students</t>
  </si>
  <si>
    <t>طلاب المدارس
Schools Students</t>
  </si>
  <si>
    <t>ذكور
Males</t>
  </si>
  <si>
    <t>إناث
Females</t>
  </si>
  <si>
    <t>الطلاب في الجامعات والكليات الخاصة</t>
  </si>
  <si>
    <t>STUDENTS IN UNIVERSITIES &amp; PRIVATE COLLEGES</t>
  </si>
  <si>
    <t>Al Daayen</t>
  </si>
  <si>
    <t>2009/2010</t>
  </si>
  <si>
    <t>INDEPENDENT SCHOOLS TEACHERS STAFF BY NATIONALITY, GENDER AND
 EDUCATIONAL LEVEL</t>
  </si>
  <si>
    <t>الصومال</t>
  </si>
  <si>
    <t>تونس</t>
  </si>
  <si>
    <t>Tunisia</t>
  </si>
  <si>
    <t>Mouritani</t>
  </si>
  <si>
    <t>الهند</t>
  </si>
  <si>
    <t>15 - دبلوم الطفولة المبكرة</t>
  </si>
  <si>
    <t>16 - دبلوم التربية الخاصة</t>
  </si>
  <si>
    <t>4   -  هندسة معمارية</t>
  </si>
  <si>
    <t>الموظفين الإداريون</t>
  </si>
  <si>
    <t xml:space="preserve">                  السنة والنوع
   الكلية</t>
  </si>
  <si>
    <t xml:space="preserve">                     السنة والنوع
 الدرجه العلمية</t>
  </si>
  <si>
    <t>تكنولوجيا الهندسة</t>
  </si>
  <si>
    <t>Engineering Technologies</t>
  </si>
  <si>
    <t>الفنون الحرة والعُلوم / دِراسات حرة</t>
  </si>
  <si>
    <t xml:space="preserve">                                           Year &amp; Gender
 Field of study</t>
  </si>
  <si>
    <t xml:space="preserve">                            السنة والنوع
 مجال الدراسة</t>
  </si>
  <si>
    <t xml:space="preserve">           السنة والجنسية
  اللقب الجامعي </t>
  </si>
  <si>
    <t xml:space="preserve">                      Year &amp; Nationality
  Professional Status</t>
  </si>
  <si>
    <t>دول مجلس التعاون</t>
  </si>
  <si>
    <t>Gulf Countries</t>
  </si>
  <si>
    <t>بقية الدول العربية</t>
  </si>
  <si>
    <t>The rest of the Arab Countries</t>
  </si>
  <si>
    <t>دول اخرى</t>
  </si>
  <si>
    <t>Other Countries</t>
  </si>
  <si>
    <t>دبلوم التعليم الثانوي</t>
  </si>
  <si>
    <t>Diploma in Secondary Education</t>
  </si>
  <si>
    <t>ماجستير تربية خاصة</t>
  </si>
  <si>
    <t>17 - دبلوم التعليم الابتدائي</t>
  </si>
  <si>
    <t xml:space="preserve"> 17 - Primary Education Diploma</t>
  </si>
  <si>
    <t>16 - Special Education Diploma</t>
  </si>
  <si>
    <t>18 - دبلوم التعليم الثانوي</t>
  </si>
  <si>
    <t xml:space="preserve"> 18 - Secondery Education Diploma</t>
  </si>
  <si>
    <t>19 - ماجستير قيادة تربوية</t>
  </si>
  <si>
    <t xml:space="preserve">19 -  Education Leadership Masters </t>
  </si>
  <si>
    <t>20 - ماجستير تربية خاصة</t>
  </si>
  <si>
    <t xml:space="preserve"> 20 - Special Education Masters </t>
  </si>
  <si>
    <t>سنغافورة</t>
  </si>
  <si>
    <t>Singapore</t>
  </si>
  <si>
    <t>اسبانيا</t>
  </si>
  <si>
    <t>Spain</t>
  </si>
  <si>
    <t>اليابان</t>
  </si>
  <si>
    <t>Japan</t>
  </si>
  <si>
    <t>2010/2011</t>
  </si>
  <si>
    <t>(*) تم تحويل جميع المدارس الحكومية الى مدارس مستقلة</t>
  </si>
  <si>
    <t>(*)The conversion of all public schools to independent schools</t>
  </si>
  <si>
    <r>
      <t xml:space="preserve">  الاعدادية
</t>
    </r>
    <r>
      <rPr>
        <sz val="8"/>
        <rFont val="Arial"/>
        <family val="2"/>
      </rPr>
      <t>Preparatory</t>
    </r>
  </si>
  <si>
    <t xml:space="preserve">(1)  المدارس المستقلة </t>
  </si>
  <si>
    <t>(1) independent schools</t>
  </si>
  <si>
    <t>الطلاب حسب العمر والنوع جميع المراحل التعليمية (حكومي*  وخاص)</t>
  </si>
  <si>
    <t>STUDENTS BY AGE, GENDER AND EDUCATIONAL LEVEL  (GOVERNMENT* AND PRIVATE)</t>
  </si>
  <si>
    <t>كلية المجتمع **</t>
  </si>
  <si>
    <t>Community College**</t>
  </si>
  <si>
    <t>بكالوريوس في الصيدلة</t>
  </si>
  <si>
    <t>دبلوم التعليم الابتدائي</t>
  </si>
  <si>
    <t>Diploma in Primary Education</t>
  </si>
  <si>
    <t>Special Education Diploma</t>
  </si>
  <si>
    <t>7   -  شؤون دولية</t>
  </si>
  <si>
    <t>7 - International Affairs</t>
  </si>
  <si>
    <t>ستندن</t>
  </si>
  <si>
    <t>الموظفين الاداريون</t>
  </si>
  <si>
    <t>اطلنطي</t>
  </si>
  <si>
    <t>كالكاري</t>
  </si>
  <si>
    <t>علوم الطيران</t>
  </si>
  <si>
    <t xml:space="preserve">تعليم  </t>
  </si>
  <si>
    <t>علوم الاسرة والمستهلك/ علوم انسانية</t>
  </si>
  <si>
    <t xml:space="preserve"> Family and consumer science / human Sciences</t>
  </si>
  <si>
    <t>Liberal Art and Science,General Studies and Humanities</t>
  </si>
  <si>
    <t>الدراسات العامة في العلوم</t>
  </si>
  <si>
    <t>الامارات</t>
  </si>
  <si>
    <t>United Arab Emirates</t>
  </si>
  <si>
    <t>ماليزيا</t>
  </si>
  <si>
    <t>Malaysia</t>
  </si>
  <si>
    <t>المانيا</t>
  </si>
  <si>
    <t>Germany</t>
  </si>
  <si>
    <t>ايطاليا</t>
  </si>
  <si>
    <t>Italy</t>
  </si>
  <si>
    <t>الثانوية التخصصية</t>
  </si>
  <si>
    <t>Pre-primary</t>
  </si>
  <si>
    <r>
      <t xml:space="preserve">ماقبل الابتدائية
</t>
    </r>
    <r>
      <rPr>
        <sz val="8"/>
        <rFont val="Arial"/>
        <family val="2"/>
      </rPr>
      <t>Pre-primary</t>
    </r>
  </si>
  <si>
    <r>
      <t xml:space="preserve">رياض الاطفال
</t>
    </r>
    <r>
      <rPr>
        <b/>
        <sz val="8"/>
        <rFont val="Arial"/>
        <family val="2"/>
      </rPr>
      <t>Pre-primary</t>
    </r>
  </si>
  <si>
    <t xml:space="preserve"> specialized</t>
  </si>
  <si>
    <t>** افتتحت في خريف عام 2010</t>
  </si>
  <si>
    <t>** Inaugurated in fall 2010</t>
  </si>
  <si>
    <t xml:space="preserve">(1) تشمل جامعة قطر وكلية المجتمع </t>
  </si>
  <si>
    <t>(1)Include the Qatar University and Community College</t>
  </si>
  <si>
    <t xml:space="preserve">(2) تشمل جامعة قطر وكلية المجتمع </t>
  </si>
  <si>
    <t>(2)Include the Qatar University and Community College</t>
  </si>
  <si>
    <t>قطر فونديشن</t>
  </si>
  <si>
    <t>GRADUATES  IN THE UNIVERSITIES &amp; PRIVATE COLLEGES</t>
  </si>
  <si>
    <t>الفصل الرابع</t>
  </si>
  <si>
    <t>CHAPTER IV</t>
  </si>
  <si>
    <t>الفهرس</t>
  </si>
  <si>
    <t>Index</t>
  </si>
  <si>
    <t>FIRST: SCHOOLS</t>
  </si>
  <si>
    <t>SECOND: UNIVERSITY</t>
  </si>
  <si>
    <t>أ- الجامعات الحكومية</t>
  </si>
  <si>
    <t>A- GOVERNMENT UNIVERSITIES</t>
  </si>
  <si>
    <t>ب - الجامعات الخاصة</t>
  </si>
  <si>
    <t>B- PRVATE UNIVERSITIES</t>
  </si>
  <si>
    <t>طلاب الجامعات والكليات الخاصة في قطر</t>
  </si>
  <si>
    <t>PRIVATE UNIVERSITIES, GOLLEGES STUDENTS IN QATAR</t>
  </si>
  <si>
    <t xml:space="preserve">الهيئة التدريسية  بالجامعات و الكليات الخاصة حسب الجنس والجنسية واللقب الجامعي </t>
  </si>
  <si>
    <t>STAFF OF PRIVATE UNIVERSITIES AND COLLEGES BY SEX ,NATIONALITY AND PROFESSORSTATUS</t>
  </si>
  <si>
    <t>ج- البعثات</t>
  </si>
  <si>
    <t>C- SCHOLARSHIPS ABROAD</t>
  </si>
  <si>
    <t xml:space="preserve">المبتعثون (خارج دولة قطر)حسب التخصص </t>
  </si>
  <si>
    <t>GRADUATES STUDENTS ON SCHOLARSHIPS ABROAD BY SPCIALIZATION OF STUDY</t>
  </si>
  <si>
    <t>المبتعثون  حسب بلد الدراسة</t>
  </si>
  <si>
    <t>المبتعثون (خارج دولة قطر) حسب التخصص والدرجه العلمية</t>
  </si>
  <si>
    <t>الخريجون من البعثات (خارج دولة قطر )حسب التخصص والدرجه العلمية</t>
  </si>
  <si>
    <t>GRADUATES STUDENTS ON SCHOLARSHIPS ABROAD  BY SPCIALIZATION AND SCIENTIFIC DEGREE</t>
  </si>
  <si>
    <t>أ- المدارس المستقلة</t>
  </si>
  <si>
    <t>A- INDEPENDENT SCHOOLS</t>
  </si>
  <si>
    <t>ب- المدارس الخاصة</t>
  </si>
  <si>
    <t>B-  PRIVATE SCHOOLS</t>
  </si>
  <si>
    <r>
      <t>STUDENT OF PUPLIC</t>
    </r>
    <r>
      <rPr>
        <b/>
        <vertAlign val="superscript"/>
        <sz val="12"/>
        <rFont val="Arial"/>
        <family val="2"/>
      </rPr>
      <t>(1)</t>
    </r>
    <r>
      <rPr>
        <b/>
        <sz val="12"/>
        <rFont val="Arial"/>
        <family val="2"/>
      </rPr>
      <t xml:space="preserve"> UNIVERSITIES BY GENDER AND GOLLEG</t>
    </r>
  </si>
  <si>
    <r>
      <t>STUDENT OF PUPLIC</t>
    </r>
    <r>
      <rPr>
        <b/>
        <vertAlign val="superscript"/>
        <sz val="12"/>
        <rFont val="Arial"/>
        <family val="2"/>
      </rPr>
      <t>(1)</t>
    </r>
    <r>
      <rPr>
        <b/>
        <sz val="12"/>
        <rFont val="Arial"/>
        <family val="2"/>
      </rPr>
      <t xml:space="preserve"> UNIVERSITIES  BY GENDER
AND NATIONALITY</t>
    </r>
  </si>
  <si>
    <t>STUDENT ON, SCHOLARSHIPS AT PRIVATE  UNIVERSITIES ,COLLEGES  IN SIDE BY  GENDER</t>
  </si>
  <si>
    <t>الطلاب
Students</t>
  </si>
  <si>
    <t>المدرسون
Teachers</t>
  </si>
  <si>
    <t>ذكور Males</t>
  </si>
  <si>
    <t>اناث Females</t>
  </si>
  <si>
    <r>
      <t xml:space="preserve">رقم الجدول
</t>
    </r>
    <r>
      <rPr>
        <sz val="10"/>
        <rFont val="Arial"/>
        <family val="2"/>
      </rPr>
      <t>Table No.</t>
    </r>
  </si>
  <si>
    <t xml:space="preserve">ج- التعليم الليلي ومحو الامية </t>
  </si>
  <si>
    <t>C- NIGHT SCHOOLS AND ILLITERACY ERADICATION</t>
  </si>
  <si>
    <t xml:space="preserve">أولاً - المدارس </t>
  </si>
  <si>
    <t xml:space="preserve">ثانياً - الجامعات </t>
  </si>
  <si>
    <r>
      <t xml:space="preserve">المجموع
</t>
    </r>
    <r>
      <rPr>
        <b/>
        <sz val="9"/>
        <rFont val="Arial"/>
        <family val="2"/>
      </rPr>
      <t>Total</t>
    </r>
  </si>
  <si>
    <r>
      <t xml:space="preserve">المجموع </t>
    </r>
    <r>
      <rPr>
        <b/>
        <sz val="8"/>
        <rFont val="Arial"/>
        <family val="2"/>
      </rPr>
      <t>Total</t>
    </r>
  </si>
  <si>
    <t xml:space="preserve">                                                   Year
  Type of School  </t>
  </si>
  <si>
    <r>
      <t xml:space="preserve">المجموع
العام
</t>
    </r>
    <r>
      <rPr>
        <b/>
        <sz val="8"/>
        <rFont val="Arial"/>
        <family val="2"/>
      </rPr>
      <t>G.Total</t>
    </r>
  </si>
  <si>
    <r>
      <t xml:space="preserve">المجموع  </t>
    </r>
    <r>
      <rPr>
        <b/>
        <sz val="8"/>
        <rFont val="Arial"/>
        <family val="2"/>
      </rPr>
      <t>Total</t>
    </r>
  </si>
  <si>
    <r>
      <t xml:space="preserve">المجموع
</t>
    </r>
    <r>
      <rPr>
        <b/>
        <sz val="8"/>
        <rFont val="Arial"/>
        <family val="2"/>
      </rPr>
      <t>T</t>
    </r>
  </si>
  <si>
    <r>
      <t xml:space="preserve">المجموع العام
</t>
    </r>
    <r>
      <rPr>
        <b/>
        <sz val="8"/>
        <rFont val="Arial"/>
        <family val="2"/>
      </rPr>
      <t>G.Total</t>
    </r>
  </si>
  <si>
    <r>
      <t xml:space="preserve">المجموع
</t>
    </r>
    <r>
      <rPr>
        <b/>
        <sz val="8"/>
        <rFont val="Arial"/>
        <family val="2"/>
      </rPr>
      <t>Total</t>
    </r>
  </si>
  <si>
    <t xml:space="preserve">                                      الجنسية والنوع 
 الدرجة العلمية</t>
  </si>
  <si>
    <t xml:space="preserve">                                     Nationality &amp; Gender
   Academic Degree</t>
  </si>
  <si>
    <r>
      <t xml:space="preserve">المجموع
</t>
    </r>
    <r>
      <rPr>
        <sz val="8"/>
        <rFont val="Arial"/>
        <family val="2"/>
      </rPr>
      <t>Total</t>
    </r>
  </si>
  <si>
    <t xml:space="preserve"> Faculty of Science &amp; Art</t>
  </si>
  <si>
    <r>
      <t xml:space="preserve">9  - </t>
    </r>
    <r>
      <rPr>
        <sz val="9"/>
        <rFont val="Arial"/>
        <family val="2"/>
      </rPr>
      <t>Information Science and Librarianship</t>
    </r>
  </si>
  <si>
    <t xml:space="preserve">                                       الدرجه العلمية
 مجال الدراسة</t>
  </si>
  <si>
    <t xml:space="preserve">      - الجامعات الحكومية والخاصة .</t>
  </si>
  <si>
    <t>Pharmacy</t>
  </si>
  <si>
    <t>صيدلة
Pharmacy</t>
  </si>
  <si>
    <t xml:space="preserve">(2) تشمل المدارس الخاصة ومدارس مؤسسة قطر </t>
  </si>
  <si>
    <t>(2)Include private schools and schools and the Qatar Foundation</t>
  </si>
  <si>
    <t>(2) تشمل المدارس الخاصة ومدارس مؤسسة قطر</t>
  </si>
  <si>
    <t xml:space="preserve">(*)  المدارس المستقلة </t>
  </si>
  <si>
    <t>(*) independent schools</t>
  </si>
  <si>
    <t xml:space="preserve">(**) تشمل الثانوية التخصصية </t>
  </si>
  <si>
    <t>(**)Include specialized secondary</t>
  </si>
  <si>
    <t>العاملون في المدارس الخاصة حسب نوع المدرسة والنوع</t>
  </si>
  <si>
    <t>STAFF IN PRIVATE SCHOOLS
BY TYPE OF SCHOOL AND GENDER</t>
  </si>
  <si>
    <t>العاملون في المدارس الخاصة حسب الجنسية والنوع والمرحلة التعليمية</t>
  </si>
  <si>
    <t xml:space="preserve"> STAFF IN PRIVATE SCHOOLS BY NATIONALITY,
GENDER AND EDUCATION LEVEL</t>
  </si>
  <si>
    <t xml:space="preserve">العاملون بالجامعات و الكليات الخاصة حسب النوع والجنسية واللقب الجامعي </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</si>
  <si>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</si>
  <si>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</si>
  <si>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t xml:space="preserve">المبتعثون (خارج دولة قطر) حسب التخصص </t>
  </si>
  <si>
    <t xml:space="preserve">الخريجون من البعثات (خارج دولة قطر) حسب التخصص </t>
  </si>
  <si>
    <t>الخريجون من البعثات (خارج دولة قطر) حسب التخصص والدرجه العلمية</t>
  </si>
  <si>
    <r>
      <t xml:space="preserve"> قطري </t>
    </r>
    <r>
      <rPr>
        <b/>
        <sz val="8"/>
        <rFont val="Arial"/>
        <family val="2"/>
      </rPr>
      <t>Qatari</t>
    </r>
  </si>
  <si>
    <r>
      <t xml:space="preserve">غير قطري </t>
    </r>
    <r>
      <rPr>
        <b/>
        <sz val="8"/>
        <rFont val="Arial"/>
        <family val="2"/>
      </rPr>
      <t>Non Qatari</t>
    </r>
  </si>
  <si>
    <r>
      <t xml:space="preserve">غير قطري </t>
    </r>
    <r>
      <rPr>
        <b/>
        <sz val="8"/>
        <rFont val="Arial"/>
        <family val="2"/>
      </rPr>
      <t>Non-Qatari</t>
    </r>
  </si>
  <si>
    <r>
      <t xml:space="preserve">قطري
</t>
    </r>
    <r>
      <rPr>
        <b/>
        <sz val="8"/>
        <rFont val="Arial"/>
        <family val="2"/>
      </rPr>
      <t>Qatari</t>
    </r>
  </si>
  <si>
    <r>
      <t xml:space="preserve">غير قطري
</t>
    </r>
    <r>
      <rPr>
        <b/>
        <sz val="8"/>
        <rFont val="Arial"/>
        <family val="2"/>
      </rPr>
      <t>Non-Qatari</t>
    </r>
  </si>
  <si>
    <r>
      <t xml:space="preserve">قطري
</t>
    </r>
    <r>
      <rPr>
        <sz val="8"/>
        <rFont val="Arial"/>
        <family val="2"/>
      </rPr>
      <t>Qatari</t>
    </r>
  </si>
  <si>
    <r>
      <t xml:space="preserve">غير قطري
</t>
    </r>
    <r>
      <rPr>
        <sz val="8"/>
        <rFont val="Arial"/>
        <family val="2"/>
      </rPr>
      <t>Non-Qatari</t>
    </r>
  </si>
  <si>
    <t>الثانوية 
 Secondary</t>
  </si>
  <si>
    <r>
      <t xml:space="preserve">الثانوية  </t>
    </r>
    <r>
      <rPr>
        <b/>
        <vertAlign val="superscript"/>
        <sz val="10"/>
        <rFont val="Arial"/>
        <family val="2"/>
      </rPr>
      <t>(**)</t>
    </r>
  </si>
  <si>
    <r>
      <t xml:space="preserve">  Secondary</t>
    </r>
    <r>
      <rPr>
        <vertAlign val="superscript"/>
        <sz val="8"/>
        <rFont val="Arial"/>
        <family val="2"/>
      </rPr>
      <t>(**)</t>
    </r>
  </si>
  <si>
    <t>الثانوية (1)</t>
  </si>
  <si>
    <t xml:space="preserve"> Secondary(1)</t>
  </si>
  <si>
    <t>UNIVERSITY OF QATAR GRADUATES BY NATIONALITY, GENDER AND ACADEMIC DEGREE</t>
  </si>
  <si>
    <t xml:space="preserve">الخريجون من البعثات ( خارج دولة قطر ) حسب التخصص </t>
  </si>
  <si>
    <t>الخريجون في الجامعات والكليات الخاصة</t>
  </si>
  <si>
    <t>هيئة التدريس بالجامعات الحكومية حسب اللقب الجامعي والنوع والجنسية</t>
  </si>
  <si>
    <t>هيئة التدريس بالجامعات الحكومية حسب الجنسية واللقب الجامعي</t>
  </si>
  <si>
    <t>STUDENT OF PUPLIC UNIVERSITIES  BY GENDER
AND NATIONALITY</t>
  </si>
  <si>
    <t>طلاب الجامعات الحكومية حسب النوع والجنسية</t>
  </si>
  <si>
    <t>طلاب الجامعات الحكومية حسب النوع والكلية</t>
  </si>
  <si>
    <t>STUDENT OF PUPLIC UNIVERSITIES BY GENDER AND GOLLEG</t>
  </si>
  <si>
    <t xml:space="preserve">الطلاب في المدارس والجامعات الحكومية والخاصة حسب والنوع والمراحل التعليمية </t>
  </si>
  <si>
    <t>STUDENTS IN GOVERNMENT AND PRIVATE  SCHOOLS AND UNIVERSITIES BY GENDER AND EDUCATION  LEVEL</t>
  </si>
  <si>
    <t>الطلاب حسب العمر والنوع جميع المراحل التعليمية (حكومي وخاص)</t>
  </si>
  <si>
    <t>STUDENTS BY AGE, GENDER AND EDUCATIONAL LEVEL  (GOVERNMENT AND PRIVATE)</t>
  </si>
  <si>
    <t>الدارسون في المدارس الليلية ومراكز محو الأمية حسب الجنسية والنوع والمرحلة التعليمية</t>
  </si>
  <si>
    <t>PERSONS  ATTENDING NIGHT SCHOOLS AND ILLITERACY ERADICATION
CENTERS BY NATIONALITY, GENDER AND EDUCATION LEVEL</t>
  </si>
  <si>
    <t>الطلاب والموظفون في المدارس المستقلة حسب المرحلة التعليمية</t>
  </si>
  <si>
    <t>STUDENTS AND STAFF IN INDEPENDENT SCHOOLS BY EDUCATIONAL LEVEL</t>
  </si>
  <si>
    <t>TEACHERS IN PUPLIC UNIVERSITIES BY GENDER AND NATIONALITY OF UNIVERSITY TITLE</t>
  </si>
  <si>
    <t>TEACHERS IN PUPLIC UNIVERSITIES BY NATIONALITY AND UNIVERSITY TITLE</t>
  </si>
  <si>
    <r>
      <t>TEACHERS IN PUPLIC</t>
    </r>
    <r>
      <rPr>
        <b/>
        <vertAlign val="superscript"/>
        <sz val="12"/>
        <rFont val="Arial"/>
        <family val="2"/>
      </rPr>
      <t>(1)</t>
    </r>
    <r>
      <rPr>
        <b/>
        <sz val="12"/>
        <rFont val="Arial"/>
        <family val="2"/>
      </rPr>
      <t xml:space="preserve"> UNIVERSITIES BY NATIONALITY AND UNIVERSITY TITLE</t>
    </r>
  </si>
  <si>
    <r>
      <t>الطلاب في المدارس والجامعات الحكومية</t>
    </r>
    <r>
      <rPr>
        <b/>
        <vertAlign val="superscript"/>
        <sz val="16"/>
        <rFont val="Arial"/>
        <family val="2"/>
      </rPr>
      <t>(1)</t>
    </r>
    <r>
      <rPr>
        <b/>
        <sz val="16"/>
        <rFont val="Arial"/>
        <family val="2"/>
      </rPr>
      <t xml:space="preserve">  والخاصة</t>
    </r>
    <r>
      <rPr>
        <b/>
        <vertAlign val="superscript"/>
        <sz val="16"/>
        <rFont val="Arial"/>
        <family val="2"/>
      </rPr>
      <t>(2)</t>
    </r>
    <r>
      <rPr>
        <b/>
        <sz val="16"/>
        <rFont val="Arial"/>
        <family val="2"/>
      </rPr>
      <t xml:space="preserve"> حسب النوع والمراحل التعليمية </t>
    </r>
  </si>
  <si>
    <t>2011/2012</t>
  </si>
  <si>
    <t>2008/2007 - 2012/2011</t>
  </si>
  <si>
    <t>2007/2008 - 2011/2012</t>
  </si>
  <si>
    <t>2012/2011</t>
  </si>
  <si>
    <t>2007/2008- 2011/2012</t>
  </si>
  <si>
    <t>2008/2007 -2012/2011</t>
  </si>
  <si>
    <t xml:space="preserve"> 2007/2008 - 2011/2012</t>
  </si>
  <si>
    <t>2010/2009 -2012/2011</t>
  </si>
  <si>
    <t xml:space="preserve"> 2009/2010 - 2011/2012</t>
  </si>
  <si>
    <t>2010/2009 - 2012/2011</t>
  </si>
  <si>
    <t>2009/2010 -2011/2012</t>
  </si>
  <si>
    <t>جامعة الدراسات العايا للادارة</t>
  </si>
  <si>
    <t>HEC Paris - Doha</t>
  </si>
  <si>
    <t>المعهد الفرنسي - قطر</t>
  </si>
  <si>
    <t>Institut Francais du Qatar</t>
  </si>
  <si>
    <t>_</t>
  </si>
  <si>
    <t>جامعة قطر</t>
  </si>
  <si>
    <t>Qatar university</t>
  </si>
  <si>
    <t>علوم سياسية</t>
  </si>
  <si>
    <t>هندسة طيران</t>
  </si>
  <si>
    <t>Aerospace, Aeronautical and Astronautical Engineering.</t>
  </si>
  <si>
    <t>Chemical Engineering.</t>
  </si>
  <si>
    <t>هندسة كيمايئية</t>
  </si>
  <si>
    <t>هندسة ميكانيكية</t>
  </si>
  <si>
    <t>Mechanical Engineering.</t>
  </si>
  <si>
    <t>هندسة كهربائية</t>
  </si>
  <si>
    <t>Electrical Systems Engineering</t>
  </si>
  <si>
    <t>هندسة عامة</t>
  </si>
  <si>
    <t>Engineering, General.</t>
  </si>
  <si>
    <t>هندسة البترول.</t>
  </si>
  <si>
    <t>الهندسة الصناعية.</t>
  </si>
  <si>
    <t>Petroleum Engineering.</t>
  </si>
  <si>
    <t>Industrial Engineering.</t>
  </si>
  <si>
    <t>علم الاحياء</t>
  </si>
  <si>
    <t>Biology, General.</t>
  </si>
  <si>
    <t>لغة فرنسية</t>
  </si>
  <si>
    <t>لغة يابانية</t>
  </si>
  <si>
    <t xml:space="preserve"> علوم عامة وانسانيات</t>
  </si>
  <si>
    <t>Humanities/Humanistic Studies.</t>
  </si>
  <si>
    <t>خدمات السفر والسياحة</t>
  </si>
  <si>
    <t>Tourism and Travel Services Management.</t>
  </si>
  <si>
    <t>الدراسات الريادية</t>
  </si>
  <si>
    <t>Entrepreneurship/Entrepreneurial Studies.</t>
  </si>
  <si>
    <t>Anthropology.</t>
  </si>
  <si>
    <t>francais language</t>
  </si>
  <si>
    <t>japanis langauge</t>
  </si>
  <si>
    <t>الطب (MD).</t>
  </si>
  <si>
    <t>المحاسبة والأعمال / الإدارة.</t>
  </si>
  <si>
    <t>المحاسبة والمالية.</t>
  </si>
  <si>
    <t>المحاسبة.</t>
  </si>
  <si>
    <t>مساعد إداري والعلوم السكرتارية، العامة.</t>
  </si>
  <si>
    <t>إدارة الأعمال والإدارة، العامة.</t>
  </si>
  <si>
    <t>الأعمال والشخصية / العمليات المالية لخدمات التسويق.</t>
  </si>
  <si>
    <t>الأعمال / التجارة والعامة.</t>
  </si>
  <si>
    <t>الأعمال / الاتصالات المؤسسية.</t>
  </si>
  <si>
    <t>الاقتصاد والعامة.</t>
  </si>
  <si>
    <t>الاقتصاد.</t>
  </si>
  <si>
    <t>إدارة المشاريع الهندسية</t>
  </si>
  <si>
    <t>إدارة التعمير.</t>
  </si>
  <si>
    <t>المالية والخدمات الإدارة المالية.</t>
  </si>
  <si>
    <t>التمويل والعامة.</t>
  </si>
  <si>
    <t>التخطيط المالي والخدمات.</t>
  </si>
  <si>
    <t>تنمية الموارد البشرية.</t>
  </si>
  <si>
    <t>إدارة الموارد البشرية والخدمات.</t>
  </si>
  <si>
    <t>إدارة الموارد البشرية / إدارة شؤون الموظفين والعامة.</t>
  </si>
  <si>
    <t>العمل الدولية / التجارة / التجارة.</t>
  </si>
  <si>
    <t>التسويق الدولي.</t>
  </si>
  <si>
    <t>نظم المعلومات الإدارية، العامة.</t>
  </si>
  <si>
    <t>العلوم الإدارية، العامة.</t>
  </si>
  <si>
    <t>التسويق.</t>
  </si>
  <si>
    <t>التسويق / إدارة التسويق، العامة.</t>
  </si>
  <si>
    <t>الإدارة العامة.</t>
  </si>
  <si>
    <t>الخدمات المصرفية والدعم المالي.</t>
  </si>
  <si>
    <t>Accounting and Business/Management.</t>
  </si>
  <si>
    <t>Accounting and Finance.</t>
  </si>
  <si>
    <t>Accounting.</t>
  </si>
  <si>
    <t>Administrative Assistant and Secretarial Science, General.</t>
  </si>
  <si>
    <t>Business Administration and Management, General.</t>
  </si>
  <si>
    <t>Business and Personal/Financial Services Marketing Operations.</t>
  </si>
  <si>
    <t>Business/Commerce, General.</t>
  </si>
  <si>
    <t>Business/Corporate Communications.</t>
  </si>
  <si>
    <t>Economics, General.</t>
  </si>
  <si>
    <t>Economics.</t>
  </si>
  <si>
    <t>Engineering Project Management</t>
  </si>
  <si>
    <t>Construction Management.</t>
  </si>
  <si>
    <t>Finance and Financial Management Services.</t>
  </si>
  <si>
    <t>Finance, General.</t>
  </si>
  <si>
    <t>Financial Planning and Services.</t>
  </si>
  <si>
    <t>Human Resources Development.</t>
  </si>
  <si>
    <t>Human Resources Management and Services.</t>
  </si>
  <si>
    <t>Human Resources Management/Personnel Administration, General.</t>
  </si>
  <si>
    <t>International Business, Trade/Commerce, and Tax Law (LL.</t>
  </si>
  <si>
    <t>International Business/Trade/Commerce.</t>
  </si>
  <si>
    <t>International Marketing.</t>
  </si>
  <si>
    <t>International Relations and Affairs.</t>
  </si>
  <si>
    <t>Management Information Systems, General.</t>
  </si>
  <si>
    <t>Management Science, General.</t>
  </si>
  <si>
    <t>Marketing.</t>
  </si>
  <si>
    <t>Marketing/Marketing Management, General.</t>
  </si>
  <si>
    <t>Public Administration.</t>
  </si>
  <si>
    <t>Banking and Financial Support Services.</t>
  </si>
  <si>
    <t>قانونية المهن والدراسات.</t>
  </si>
  <si>
    <t>الدراسات القانونية، العامة</t>
  </si>
  <si>
    <t>الطب الشرعي والعلوم الجنائية.</t>
  </si>
  <si>
    <t xml:space="preserve">القانون </t>
  </si>
  <si>
    <t>Law (LL).</t>
  </si>
  <si>
    <t>LEGAL PROFESSIONS AND STUDIES.</t>
  </si>
  <si>
    <t>Legal Studies, General.</t>
  </si>
  <si>
    <t>Criminalistics and Criminal Science.</t>
  </si>
  <si>
    <t xml:space="preserve">العلاقات الدولية </t>
  </si>
  <si>
    <t xml:space="preserve">العمل  التجارة، وقانون ضريبة </t>
  </si>
  <si>
    <t>تحليل السياسات العامة.</t>
  </si>
  <si>
    <t>العلوم السياسية والحكومة.</t>
  </si>
  <si>
    <t>العلوم السياسية والحكومة، العامة.</t>
  </si>
  <si>
    <t>Public Policy Analysis.</t>
  </si>
  <si>
    <t>Political Science and Government.</t>
  </si>
  <si>
    <t>Political Science and Government, General.</t>
  </si>
  <si>
    <t>هندسة الطيران</t>
  </si>
  <si>
    <t>الهندسة المعمارية والتكنولوجيا / فني.</t>
  </si>
  <si>
    <t>الداخلية والهندسة المعمارية.</t>
  </si>
  <si>
    <t xml:space="preserve">الهندسة المعمارية </t>
  </si>
  <si>
    <t>Architectural Technology/Technician.</t>
  </si>
  <si>
    <t>Architecture (BArch, BA/BS, MArch, MA/MS, PhD).</t>
  </si>
  <si>
    <t>Interior Architecture.</t>
  </si>
  <si>
    <t>الهندسة المدنية، والعامة.</t>
  </si>
  <si>
    <t>الهندسة المدنية.</t>
  </si>
  <si>
    <t>Civil Engineering, General.</t>
  </si>
  <si>
    <t>Civil Engineering.</t>
  </si>
  <si>
    <t>الهندسة الكيميائية.</t>
  </si>
  <si>
    <t>Mechanical Engineering/Mechanical Technology/Technician.</t>
  </si>
  <si>
    <t>Mechanics and Repairers, General.</t>
  </si>
  <si>
    <t>Engineering Mechanics.</t>
  </si>
  <si>
    <t>الهندسة الميكانيكية.</t>
  </si>
  <si>
    <t>الهندسة الميكانيكية / تقنية ميكانيكية / فني.</t>
  </si>
  <si>
    <t>الميكانيكا واصلاح عام</t>
  </si>
  <si>
    <t>هندسة الميكانيكا</t>
  </si>
  <si>
    <t>Computer Engineering, General.</t>
  </si>
  <si>
    <t>هندسة الكمبيوتر، العامة.</t>
  </si>
  <si>
    <t>Electrical, Electronic and Communications Engineering Technology/Technician.</t>
  </si>
  <si>
    <t>Electrical, Electronics and Communications Engineering.</t>
  </si>
  <si>
    <t>الكهربائية والالكترونية وهندسة الاتصالات والتكنولوجيا / فني.</t>
  </si>
  <si>
    <t>الكهربائية، وهندسة الالكترونيات والاتصالات.</t>
  </si>
  <si>
    <t>الكهربائية هندسة النظم</t>
  </si>
  <si>
    <t>Engineering Science.</t>
  </si>
  <si>
    <t>العلوم الهندسية.</t>
  </si>
  <si>
    <t>Biology/Biological Sciences, General.</t>
  </si>
  <si>
    <t>علم الأحياء، العامة.</t>
  </si>
  <si>
    <t>علم الأحياء / العلوم البيولوجية، العامة.</t>
  </si>
  <si>
    <t>Biomedical Sciences, General.</t>
  </si>
  <si>
    <t>Public Health.</t>
  </si>
  <si>
    <t>Immunology.</t>
  </si>
  <si>
    <t>Health/Health Care Administration/Management.</t>
  </si>
  <si>
    <t>العلوم الطبية الحيوية، العامة.</t>
  </si>
  <si>
    <t>الصحة العامة.</t>
  </si>
  <si>
    <t>علم المناعة.</t>
  </si>
  <si>
    <t>الصحة / إدارة الرعاية الصحية / إدارة.</t>
  </si>
  <si>
    <t>Computer Programming, Other.</t>
  </si>
  <si>
    <t>Computer Science.</t>
  </si>
  <si>
    <t>Computer/Information Technology Administration and Management.</t>
  </si>
  <si>
    <t>Computer and Information Systems Security.</t>
  </si>
  <si>
    <t>Information Resources Management/CIO Training.</t>
  </si>
  <si>
    <t>Information Technology.</t>
  </si>
  <si>
    <t>برمجة الكمبيوتر، أخرى.</t>
  </si>
  <si>
    <t>علوم الكمبيوتر.</t>
  </si>
  <si>
    <t>الكمبيوتر / ادارة معلومات التكنولوجيا والإدارة.</t>
  </si>
  <si>
    <t>الكمبيوتر وأمن المعلومات أنظمة.</t>
  </si>
  <si>
    <t>إدارة موارد المعلومات / CIO التدريب.</t>
  </si>
  <si>
    <t>تكنولوجيا المعلومات.</t>
  </si>
  <si>
    <t>Communications Technology/Technician.</t>
  </si>
  <si>
    <t>Design and Visual Communications, General.</t>
  </si>
  <si>
    <t>تكنولوجيا الاتصالات / فني.</t>
  </si>
  <si>
    <t>تصميم والاتصالات البصرية، العامة.</t>
  </si>
  <si>
    <t>Art/Art Studies, General.</t>
  </si>
  <si>
    <t>Cinematography and Film/Video Production.</t>
  </si>
  <si>
    <t>Fine/Studio Arts, General.</t>
  </si>
  <si>
    <t>Graphic Design.</t>
  </si>
  <si>
    <t>الفن / الدراسات الفنية، العامة.</t>
  </si>
  <si>
    <t>السينما والأفلام / إنتاج الفيديو.</t>
  </si>
  <si>
    <t>الجميلة / استوديو الفنون، العامة.</t>
  </si>
  <si>
    <t>التصميم الجرافيكي.</t>
  </si>
  <si>
    <t>Communication and Media Studies, Other.</t>
  </si>
  <si>
    <t>Public Relations, Advertising, and Applied Communication, Other (NEW)   Any instructional program in</t>
  </si>
  <si>
    <t>Public Relations, Advertising, and Applied Communication.</t>
  </si>
  <si>
    <t>الاتصال والدراسات الإعلامية، أخرى.</t>
  </si>
  <si>
    <t>العلاقات العامة، والإعلان، والاتصالات التطبيقية.</t>
  </si>
  <si>
    <t>Intensive English as a Foreign Language</t>
  </si>
  <si>
    <t>Intensive French as a Foreign Language</t>
  </si>
  <si>
    <t>Intensive Japanese as a Foreign Language</t>
  </si>
  <si>
    <t>English Language and Literature, General.</t>
  </si>
  <si>
    <t>اللغة الإنجليزية وآدابها، العامة.</t>
  </si>
  <si>
    <t>Special Education and Teaching, General.</t>
  </si>
  <si>
    <t>Education, General.</t>
  </si>
  <si>
    <t>Educational Assessment, Evaluation, and Research.</t>
  </si>
  <si>
    <t>التعليم الخاص والتعليم، العام.</t>
  </si>
  <si>
    <t>التعليم والعامة.</t>
  </si>
  <si>
    <t>التقييم التربوي والتقييم، والبحوث.</t>
  </si>
  <si>
    <t>American/United States Studies/Civilization.</t>
  </si>
  <si>
    <t>Organizational Behavior Studies.</t>
  </si>
  <si>
    <t>Organizational Communication, General.</t>
  </si>
  <si>
    <t>دراسات السلوك التنظيمي.</t>
  </si>
  <si>
    <t>الاتصالات التنظيمية، العامة.</t>
  </si>
  <si>
    <t>الدراسات الإنسانية / الدراسات الإنسانية</t>
  </si>
  <si>
    <t>City/Urban, Community and Regional Planning.</t>
  </si>
  <si>
    <t>Intercultural/Multicultural and Diversity Studies.</t>
  </si>
  <si>
    <t>المدينة / الحضرية، والجماعة والتخطيط الإقليمي.</t>
  </si>
  <si>
    <t>بين الثقافات / التعددية الثقافية والتنوع الدراسات.</t>
  </si>
  <si>
    <t>Islamic Studies.</t>
  </si>
  <si>
    <t>الدراسات الإسلامية.</t>
  </si>
  <si>
    <t>السياحة والسفر خدمات إدارة.</t>
  </si>
  <si>
    <t>شركة طيران / تجاري / المحترف التجريبي وطاقم الطائرة.</t>
  </si>
  <si>
    <t>Airline/Commercial/Professional Pilot and Flight Crew.</t>
  </si>
  <si>
    <t>العلوم الفيزيائية.</t>
  </si>
  <si>
    <t>الفيزياء الفلكية</t>
  </si>
  <si>
    <t>Physical Sciences.</t>
  </si>
  <si>
    <t>Astrophysics.</t>
  </si>
  <si>
    <t>Forest Engineering.</t>
  </si>
  <si>
    <t>Business Statistics.</t>
  </si>
  <si>
    <t>الأعمال الإحصائية.</t>
  </si>
  <si>
    <t>المشاريع / الدراسات الريادية.</t>
  </si>
  <si>
    <t>Academic Bridge Program (ABP)</t>
  </si>
  <si>
    <t>برنامج الجسر الأكاديمي (ABP)</t>
  </si>
  <si>
    <t>علم الانسان</t>
  </si>
  <si>
    <t>الهندسة العامة.</t>
  </si>
  <si>
    <t>العلاقات العامة، والإعلان، والاتصالات التطبيقية،</t>
  </si>
  <si>
    <t>دراسات / الحضارة.</t>
  </si>
  <si>
    <t>لغة اجنبية - فرنسية مكثفه</t>
  </si>
  <si>
    <t>لغة اجنبية - انكليزية مكثفه</t>
  </si>
  <si>
    <t>لغة اجنبية - يابانية مكثفه</t>
  </si>
  <si>
    <t>تجميل الغابات</t>
  </si>
  <si>
    <t>دراسات ماقبل الطبية</t>
  </si>
  <si>
    <t>Medicine (MD).</t>
  </si>
  <si>
    <t>Pre-Medicine/Pre-Medical Studies.</t>
  </si>
  <si>
    <t>كيماء حيوية</t>
  </si>
  <si>
    <t>علم الوراثة</t>
  </si>
  <si>
    <t>Biochemistry.</t>
  </si>
  <si>
    <t>Genetics, Other.</t>
  </si>
  <si>
    <t>Politics &amp; International Relations</t>
  </si>
  <si>
    <t>الاحصاء</t>
  </si>
  <si>
    <t>Statistics.</t>
  </si>
  <si>
    <t>دراسة مشاريع ريادية</t>
  </si>
  <si>
    <t>International Law, and Legal Studies (LL)</t>
  </si>
  <si>
    <t>Communication and Media Studies.</t>
  </si>
  <si>
    <t>Radio, Television, and Digital Communication.</t>
  </si>
  <si>
    <t>Plant Pathology/Phytopathology.</t>
  </si>
  <si>
    <t>Social Sciences, General.</t>
  </si>
  <si>
    <t>الأعمال / التجارة والعامة</t>
  </si>
  <si>
    <t>الطيران، وهندسة الطيران والملاحة.</t>
  </si>
  <si>
    <t>هندسة الكمبيوتر</t>
  </si>
  <si>
    <t>القانون الدولي، والدراسات القانونية (LL)</t>
  </si>
  <si>
    <t>العلاقات الدولية والشؤون.</t>
  </si>
  <si>
    <t>القانون (LL).</t>
  </si>
  <si>
    <t>الدراسات القانونية، العامة.</t>
  </si>
  <si>
    <t>السياسة والعلاقات الدولية</t>
  </si>
  <si>
    <t>الفن / الدراسات الفنية، العامة</t>
  </si>
  <si>
    <t>الاتصال والدراسات الإعلامية.</t>
  </si>
  <si>
    <t>الإذاعة والتلفزيون، والاتصالات الرقمية.</t>
  </si>
  <si>
    <t>العلوم الاجتماعية، العامة.</t>
  </si>
  <si>
    <t>الإحصاءات.</t>
  </si>
  <si>
    <t>اللغة الإنجليزية المكثفة كلغة أجنبية</t>
  </si>
  <si>
    <t>الكيمياء الحيوية.</t>
  </si>
  <si>
    <t>علم الوراثة، أخرى.</t>
  </si>
  <si>
    <t>دراسات ماقبل طبية</t>
  </si>
  <si>
    <t>أمراض النبات</t>
  </si>
  <si>
    <t>الاتصالات التنظيمية، العامة</t>
  </si>
  <si>
    <t>ماجستير قيادة تربوية</t>
  </si>
  <si>
    <t>Special Education Masters</t>
  </si>
  <si>
    <t>Education Leadership Masters</t>
  </si>
  <si>
    <t>ماجستير الحوسبة</t>
  </si>
  <si>
    <t>ماجستير ادارة هندسية</t>
  </si>
  <si>
    <t>Computing Masters</t>
  </si>
  <si>
    <t>Engineering Management Masters</t>
  </si>
  <si>
    <t>Doctor of Pharmacy</t>
  </si>
  <si>
    <t>21 - العلوم البيئية</t>
  </si>
  <si>
    <t>21 -Enviromental Sciences</t>
  </si>
  <si>
    <t xml:space="preserve">4   -  Architectural Engineering </t>
  </si>
  <si>
    <t>5   -  هندسة كيميائية</t>
  </si>
  <si>
    <t>6  -   علوم الحاسب</t>
  </si>
  <si>
    <t>7 - هندسة الحاسب الالي</t>
  </si>
  <si>
    <t>8 - الهندسة الصناعية والنظم</t>
  </si>
  <si>
    <t>9 - ماجستير حوسبه</t>
  </si>
  <si>
    <t>5   -  Chemical Engineering</t>
  </si>
  <si>
    <t>6 -    Computer Sciences</t>
  </si>
  <si>
    <t xml:space="preserve">7 - Computer Engineering </t>
  </si>
  <si>
    <t>8 - Industerial &amp; System Engineering</t>
  </si>
  <si>
    <t>9 - Computing Masters</t>
  </si>
  <si>
    <t>10 - Engineering Management Masters</t>
  </si>
  <si>
    <t>10 - ماجستير ادارة هندسية</t>
  </si>
  <si>
    <t xml:space="preserve"> 1-   صيدلة</t>
  </si>
  <si>
    <t>1 -  Pharmacy</t>
  </si>
  <si>
    <t>2 - Doctor of Pharmacy</t>
  </si>
  <si>
    <t>دكتور صيدلة</t>
  </si>
  <si>
    <t>2 - دكتور صيدله</t>
  </si>
  <si>
    <t>دبلوم كلية المجتمع*</t>
  </si>
  <si>
    <t>Community College Diploma*</t>
  </si>
  <si>
    <t xml:space="preserve">* دبلوم بعد الثانوية </t>
  </si>
  <si>
    <t>*Post-secondary diploma</t>
  </si>
  <si>
    <t xml:space="preserve"> كلية المجتمع</t>
  </si>
  <si>
    <t xml:space="preserve">Community College </t>
  </si>
  <si>
    <t>Graduates of public universities by nationality and the college and the type of specialization</t>
  </si>
  <si>
    <t>(1)Include private schools and schools and the Qatar Foundation</t>
  </si>
  <si>
    <t xml:space="preserve">(1) تشمل المدارس الخاصة ومدارس مؤسسة قطر </t>
  </si>
  <si>
    <t>Grade III</t>
  </si>
  <si>
    <t xml:space="preserve">Grade II </t>
  </si>
  <si>
    <t xml:space="preserve">الصف الثاني </t>
  </si>
  <si>
    <t>Grade I</t>
  </si>
  <si>
    <t xml:space="preserve"> Secondary specialized</t>
  </si>
  <si>
    <t>Grade Ill</t>
  </si>
  <si>
    <t xml:space="preserve">الصف الثالث </t>
  </si>
  <si>
    <t xml:space="preserve">  الثانوية العامة </t>
  </si>
  <si>
    <t>Grade II</t>
  </si>
  <si>
    <t>Grade VI</t>
  </si>
  <si>
    <t>الصف السادس</t>
  </si>
  <si>
    <t>Grade V</t>
  </si>
  <si>
    <t>الصف الخامس</t>
  </si>
  <si>
    <t>Grade IV</t>
  </si>
  <si>
    <t>الصف الرابع</t>
  </si>
  <si>
    <t xml:space="preserve">  الابتدائية</t>
  </si>
  <si>
    <t>Pre - primary</t>
  </si>
  <si>
    <r>
      <t xml:space="preserve">اناث
</t>
    </r>
    <r>
      <rPr>
        <b/>
        <sz val="9"/>
        <rFont val="Arial"/>
        <family val="2"/>
      </rPr>
      <t>F</t>
    </r>
  </si>
  <si>
    <t>اناث
F</t>
  </si>
  <si>
    <t xml:space="preserve"> Non-Qatari</t>
  </si>
  <si>
    <t xml:space="preserve">غير قطري
</t>
  </si>
  <si>
    <r>
      <t>Private Schools</t>
    </r>
    <r>
      <rPr>
        <vertAlign val="superscript"/>
        <sz val="10"/>
        <rFont val="Arial"/>
        <family val="2"/>
      </rPr>
      <t>(1)</t>
    </r>
  </si>
  <si>
    <t>Level and Grade</t>
  </si>
  <si>
    <r>
      <rPr>
        <b/>
        <vertAlign val="superscript"/>
        <sz val="10"/>
        <rFont val="Arial"/>
        <family val="2"/>
      </rPr>
      <t>(1)</t>
    </r>
    <r>
      <rPr>
        <b/>
        <sz val="10"/>
        <rFont val="Arial"/>
        <family val="2"/>
      </rPr>
      <t>المدارس الخاصة</t>
    </r>
  </si>
  <si>
    <t>المرحلة والصف</t>
  </si>
  <si>
    <t xml:space="preserve">STUDENTS BY TYPE OF EDUCATION, GENDER, GRADE AND LEVEL </t>
  </si>
  <si>
    <t>الطلاب حسب نوع التعليم  والنوع والصف والمرحلة</t>
  </si>
  <si>
    <t xml:space="preserve">  الصفوف</t>
  </si>
  <si>
    <t>المرحلة 
التعليمية</t>
  </si>
  <si>
    <t>الابتدائية</t>
  </si>
  <si>
    <t xml:space="preserve">الثانوية العامة </t>
  </si>
  <si>
    <t>المدارس الخاصة</t>
  </si>
  <si>
    <t xml:space="preserve">  Educational Level
</t>
  </si>
  <si>
    <t>مسجل
Registered</t>
  </si>
  <si>
    <t>الطلاب الناجحون حسب النوع والصف والمرحلة التعليمية</t>
  </si>
  <si>
    <t>SUCCESSFUL STUDENTS BY TYPE, GRADE AND STAGE OF EDUCATION</t>
  </si>
  <si>
    <t>Grade</t>
  </si>
  <si>
    <r>
      <t xml:space="preserve">  ناجح
</t>
    </r>
    <r>
      <rPr>
        <b/>
        <sz val="9"/>
        <rFont val="Arial"/>
        <family val="2"/>
      </rPr>
      <t>Pass</t>
    </r>
  </si>
  <si>
    <t>المجموع  الكلي</t>
  </si>
  <si>
    <t xml:space="preserve"> Other Certificates </t>
  </si>
  <si>
    <t xml:space="preserve">  كلية الصيدلة</t>
  </si>
  <si>
    <t xml:space="preserve"> Faculty of Pharmacy</t>
  </si>
  <si>
    <t xml:space="preserve">كلية المجتمع
Community College </t>
  </si>
  <si>
    <t>General Secondary</t>
  </si>
  <si>
    <t xml:space="preserve"> الاعدادية</t>
  </si>
  <si>
    <t xml:space="preserve"> الثانوية العامة</t>
  </si>
  <si>
    <t>الطلاب  حسب نوع التعليم والجنسية والمرحلة التعليمية والنوع</t>
  </si>
  <si>
    <t>الطلاب حسب نوع التعليم والجنسية والنوع  والمرحلة والصف</t>
  </si>
  <si>
    <t xml:space="preserve">STUDENTS BY TYPE OF EDUCATION,NATIONALITY, GENDER, GRADE AND LEVEL </t>
  </si>
  <si>
    <r>
      <t xml:space="preserve">الثانوية
</t>
    </r>
    <r>
      <rPr>
        <sz val="8"/>
        <rFont val="Arial"/>
        <family val="2"/>
      </rPr>
      <t xml:space="preserve"> Secondary</t>
    </r>
  </si>
  <si>
    <t xml:space="preserve">   Secondary</t>
  </si>
  <si>
    <t>خريجو الجامعات والكليات الحكومية  حسب الجنسية  والنوع والدرجة العلمية</t>
  </si>
  <si>
    <t>GRADUATES OF PUPLIC UNIVERSITIES  BY  GERNDER AND NATIONALITY ACADEMIC DEGREE</t>
  </si>
  <si>
    <r>
      <t>طلاب الكليات والجامعات الحكومية</t>
    </r>
    <r>
      <rPr>
        <b/>
        <vertAlign val="superscript"/>
        <sz val="16"/>
        <rFont val="Arial"/>
        <family val="2"/>
      </rPr>
      <t>(1)</t>
    </r>
    <r>
      <rPr>
        <b/>
        <sz val="16"/>
        <rFont val="Arial"/>
        <family val="2"/>
      </rPr>
      <t xml:space="preserve"> حسب النوع والجنسية</t>
    </r>
  </si>
  <si>
    <r>
      <t>طلاب الكليات والجامعات الحكومية</t>
    </r>
    <r>
      <rPr>
        <b/>
        <vertAlign val="superscript"/>
        <sz val="12"/>
        <rFont val="Arial"/>
        <family val="2"/>
      </rPr>
      <t xml:space="preserve">(1) </t>
    </r>
    <r>
      <rPr>
        <b/>
        <sz val="16"/>
        <rFont val="Arial"/>
        <family val="2"/>
      </rPr>
      <t>حسب النوع والكلية</t>
    </r>
  </si>
  <si>
    <t>خريجو الكليات والجامعات الحكومية حسب الجنسية والكلية ونوع التخصص</t>
  </si>
  <si>
    <r>
      <t>هيئة التدريس بالكليات والجامعات الحكومية</t>
    </r>
    <r>
      <rPr>
        <b/>
        <vertAlign val="superscript"/>
        <sz val="16"/>
        <rFont val="Arial"/>
        <family val="2"/>
      </rPr>
      <t>(1)</t>
    </r>
    <r>
      <rPr>
        <b/>
        <sz val="16"/>
        <rFont val="Arial"/>
        <family val="2"/>
      </rPr>
      <t>حسب الجنسية واللقب الجامعي</t>
    </r>
  </si>
  <si>
    <r>
      <t>هيئة التدريس</t>
    </r>
    <r>
      <rPr>
        <b/>
        <vertAlign val="superscript"/>
        <sz val="16"/>
        <rFont val="Arial"/>
        <family val="2"/>
      </rPr>
      <t xml:space="preserve">(1)  </t>
    </r>
    <r>
      <rPr>
        <b/>
        <sz val="16"/>
        <rFont val="Arial"/>
        <family val="2"/>
      </rPr>
      <t xml:space="preserve"> بالكليات والجامعات الحكومية</t>
    </r>
    <r>
      <rPr>
        <b/>
        <vertAlign val="superscript"/>
        <sz val="16"/>
        <rFont val="Arial"/>
        <family val="2"/>
      </rPr>
      <t>(2)</t>
    </r>
    <r>
      <rPr>
        <b/>
        <sz val="16"/>
        <rFont val="Arial"/>
        <family val="2"/>
      </rPr>
      <t xml:space="preserve"> حسب اللقب الجامعي والنوع والجنسية</t>
    </r>
  </si>
  <si>
    <t xml:space="preserve"> المبتعثون للجامعات والكليات  داخل دولة قطر حسب النوع</t>
  </si>
  <si>
    <t xml:space="preserve">STUDENT ON, SCHOLARSHIPS AT </t>
  </si>
  <si>
    <t xml:space="preserve">                               Years &amp; Gender
 Educational Level </t>
  </si>
  <si>
    <t xml:space="preserve">               السنة الدراسية والنوع
  المرحلة التعليمية </t>
  </si>
  <si>
    <t>Total of Students
(Schools)</t>
  </si>
  <si>
    <t>Total of Students
(Universities)</t>
  </si>
  <si>
    <t>ـــ</t>
  </si>
  <si>
    <t xml:space="preserve"> الثانوية (3)</t>
  </si>
  <si>
    <t xml:space="preserve"> Secondary(3)</t>
  </si>
  <si>
    <t>STUDENTS AND TEACHERS  IN INDEPENDENT SCHOOLS* BY EDUCATIONAL LEVEL</t>
  </si>
  <si>
    <t>الطلاب والمدرسون في المدارس المستقلة* حسب المرحلة التعليمية</t>
  </si>
  <si>
    <t xml:space="preserve"> حققت دولة  قطر  زيادة واضحة في عدد طلاب المراحل الدراسـية المختلفة ورافق ذلك تطوراً في مدخلات التعليم من مدارس ومعلمين ومناهج … الخ . </t>
  </si>
  <si>
    <r>
      <t>STUDENTS IN GOVERNMENT</t>
    </r>
    <r>
      <rPr>
        <b/>
        <vertAlign val="superscript"/>
        <sz val="12"/>
        <rFont val="Arial"/>
        <family val="2"/>
      </rPr>
      <t>(1)</t>
    </r>
    <r>
      <rPr>
        <b/>
        <sz val="12"/>
        <rFont val="Arial"/>
        <family val="2"/>
      </rPr>
      <t xml:space="preserve"> AND PRIVATE</t>
    </r>
    <r>
      <rPr>
        <b/>
        <vertAlign val="superscript"/>
        <sz val="12"/>
        <rFont val="Arial"/>
        <family val="2"/>
      </rPr>
      <t>(2)</t>
    </r>
    <r>
      <rPr>
        <b/>
        <sz val="12"/>
        <rFont val="Arial"/>
        <family val="2"/>
      </rPr>
      <t xml:space="preserve"> SCHOOLS AND UNIVERSITIES 
BY GENDER AND EDUCATION  LEVEL</t>
    </r>
  </si>
  <si>
    <t>STUDENTS, SCHOOLS CLASSES AND  TEACHERS, 
BY LEVEL OF EDUCATION</t>
  </si>
  <si>
    <t>GRADUATES OF PUPLIC UNIVERSITIES BY NATIONALITY AND THE GOLLEGE 
AND THE TYPE OF SPECIALIZATION</t>
  </si>
  <si>
    <r>
      <t>TEACHERS</t>
    </r>
    <r>
      <rPr>
        <b/>
        <vertAlign val="superscript"/>
        <sz val="12"/>
        <rFont val="Arial"/>
        <family val="2"/>
      </rPr>
      <t>(1)</t>
    </r>
    <r>
      <rPr>
        <b/>
        <sz val="12"/>
        <rFont val="Arial"/>
        <family val="2"/>
      </rPr>
      <t xml:space="preserve"> IN PUPLIC</t>
    </r>
    <r>
      <rPr>
        <b/>
        <vertAlign val="superscript"/>
        <sz val="12"/>
        <rFont val="Arial"/>
        <family val="2"/>
      </rPr>
      <t>(2)</t>
    </r>
    <r>
      <rPr>
        <b/>
        <sz val="12"/>
        <rFont val="Arial"/>
        <family val="2"/>
      </rPr>
      <t xml:space="preserve"> UNIVERSITIES BY GENDER AND NATIONALITY
 OF UNIVERSITY TITLE</t>
    </r>
  </si>
  <si>
    <t>STUDENTS ON SCHOLARSHIPS ABROAD 
BY COUNTRY OF STUDY</t>
  </si>
  <si>
    <t>Master in Business Mangement</t>
  </si>
  <si>
    <t>15 - Early Childhood Diploma</t>
  </si>
  <si>
    <t xml:space="preserve"> UNIVERSITIES ,COLLEGES  INSIDE QATAR BY GENDER</t>
  </si>
  <si>
    <t>الإعدادية
Preparatory</t>
  </si>
  <si>
    <t>المبتعثون
Scholarships</t>
  </si>
  <si>
    <t>الخريجون
Graduates</t>
  </si>
  <si>
    <t>جدول (64)</t>
  </si>
  <si>
    <t>TABLE (64)</t>
  </si>
  <si>
    <t>جدول (65)</t>
  </si>
  <si>
    <t>TABLE (65)</t>
  </si>
  <si>
    <t>جدول (66)</t>
  </si>
  <si>
    <t>TABLE (66)</t>
  </si>
  <si>
    <t>جدول (67)</t>
  </si>
  <si>
    <t>TABLE (67)</t>
  </si>
  <si>
    <t>جدول (68)</t>
  </si>
  <si>
    <t>TABLE (68)</t>
  </si>
  <si>
    <t>جدول (69)</t>
  </si>
  <si>
    <t>TABLE (69)</t>
  </si>
  <si>
    <t>جدول (70)</t>
  </si>
  <si>
    <t>TABLE (70)</t>
  </si>
  <si>
    <t>TABLE (71)</t>
  </si>
  <si>
    <t>جدول  (71)</t>
  </si>
  <si>
    <t>جدول (72)</t>
  </si>
  <si>
    <t>TABLE (72)</t>
  </si>
  <si>
    <t>TABLE (73)</t>
  </si>
  <si>
    <t>جدول (73)</t>
  </si>
  <si>
    <t>جدول (74)</t>
  </si>
  <si>
    <t>TABLE (74)</t>
  </si>
  <si>
    <t>TABLE (75)</t>
  </si>
  <si>
    <t>جدول (75)</t>
  </si>
  <si>
    <t>جدول (76)</t>
  </si>
  <si>
    <t>TABLE (76)</t>
  </si>
  <si>
    <t>TABLE (77)</t>
  </si>
  <si>
    <t>جدول (77)</t>
  </si>
  <si>
    <t>جدول (78)</t>
  </si>
  <si>
    <t>TABLE (78)</t>
  </si>
  <si>
    <t>TABLE (79)</t>
  </si>
  <si>
    <t>جدول رقم (79)</t>
  </si>
  <si>
    <t>جدول (80)</t>
  </si>
  <si>
    <t>TABLE (80)</t>
  </si>
  <si>
    <t>TABLE (81)</t>
  </si>
  <si>
    <t>جدول (81)</t>
  </si>
  <si>
    <t>جدول رقم (82)</t>
  </si>
  <si>
    <t>TABLE (82)</t>
  </si>
  <si>
    <t>جدول (83)</t>
  </si>
  <si>
    <t>TABLE (83)</t>
  </si>
  <si>
    <t>جدول (84)</t>
  </si>
  <si>
    <t>TABLE (84)</t>
  </si>
  <si>
    <t>TABLE (85)</t>
  </si>
  <si>
    <t>جدول (85)</t>
  </si>
  <si>
    <t>جدول (86)</t>
  </si>
  <si>
    <t>TABLE (86)</t>
  </si>
  <si>
    <t>TABLE (87)</t>
  </si>
  <si>
    <t>جدول (87)</t>
  </si>
  <si>
    <t>جدول (88)</t>
  </si>
  <si>
    <t>TABLE (88)</t>
  </si>
  <si>
    <t>TABLE (89)</t>
  </si>
  <si>
    <t>جدول (89)</t>
  </si>
  <si>
    <t>جدول (90)</t>
  </si>
  <si>
    <t>TABLE (90)</t>
  </si>
  <si>
    <t>TABLE (91)</t>
  </si>
  <si>
    <t>جدول (91)</t>
  </si>
  <si>
    <t>جدول (92)</t>
  </si>
  <si>
    <t>TABLE (92)</t>
  </si>
  <si>
    <t>جدول (93)</t>
  </si>
  <si>
    <t>TABLE (93)</t>
  </si>
  <si>
    <t>TABLE (94)</t>
  </si>
  <si>
    <t>جدول (94)</t>
  </si>
  <si>
    <t>TABLE (95)</t>
  </si>
  <si>
    <t>جدول (95)</t>
  </si>
  <si>
    <t>STAFF OF PRIVATE UNIVERSITIES AND COLLEGES BY GENDER ,NATIONALITY AND PROFESSOR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</si>
</sst>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61">
    <font>
      <sz val="10"/>
      <name val="Arial"/>
      <charset val="178"/>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4"/>
      <name val="Arial"/>
      <family val="2"/>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sz val="9"/>
      <color indexed="10"/>
      <name val="Arial"/>
      <family val="2"/>
    </font>
    <font>
      <b/>
      <vertAlign val="superscript"/>
      <sz val="8"/>
      <name val="Arial"/>
      <family val="2"/>
    </font>
    <font>
      <b/>
      <vertAlign val="superscript"/>
      <sz val="12"/>
      <name val="Arial"/>
      <family val="2"/>
    </font>
    <font>
      <b/>
      <vertAlign val="superscript"/>
      <sz val="10"/>
      <name val="Arial"/>
      <family val="2"/>
    </font>
    <font>
      <b/>
      <sz val="8"/>
      <name val="Arial"/>
      <family val="2"/>
      <charset val="178"/>
    </font>
    <font>
      <sz val="10"/>
      <color indexed="12"/>
      <name val="Arial"/>
      <family val="2"/>
    </font>
    <font>
      <sz val="10"/>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vertAlign val="superscript"/>
      <sz val="8"/>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vertAlign val="superscript"/>
      <sz val="10"/>
      <name val="Arial"/>
      <family val="2"/>
    </font>
    <font>
      <vertAlign val="superscript"/>
      <sz val="10.5"/>
      <name val="Arial"/>
      <family val="2"/>
    </font>
    <font>
      <b/>
      <sz val="10"/>
      <name val="Verdana"/>
      <family val="2"/>
    </font>
    <font>
      <sz val="16"/>
      <name val="Arial"/>
      <family val="2"/>
      <charset val="178"/>
    </font>
    <font>
      <b/>
      <sz val="12"/>
      <name val="Traditional Arabic"/>
      <family val="1"/>
    </font>
    <font>
      <b/>
      <sz val="11"/>
      <color rgb="FFFF0000"/>
      <name val="Arial"/>
      <family val="2"/>
    </font>
    <font>
      <b/>
      <sz val="11"/>
      <color rgb="FFC00000"/>
      <name val="Arial"/>
      <family val="2"/>
    </font>
    <font>
      <sz val="12"/>
      <color indexed="12"/>
      <name val="Arial"/>
      <family val="2"/>
    </font>
    <font>
      <b/>
      <sz val="12"/>
      <color theme="5"/>
      <name val="Arial"/>
      <family val="2"/>
    </font>
    <font>
      <sz val="11"/>
      <name val="Arial"/>
      <family val="2"/>
      <charset val="178"/>
    </font>
    <font>
      <sz val="10"/>
      <name val="Arabic Transparent"/>
      <charset val="178"/>
    </font>
    <font>
      <sz val="9"/>
      <name val="Arial"/>
      <family val="2"/>
    </font>
    <font>
      <sz val="12"/>
      <color rgb="FF333333"/>
      <name val="Arial"/>
      <family val="2"/>
    </font>
    <font>
      <b/>
      <sz val="12"/>
      <color rgb="FF333333"/>
      <name val="Arial"/>
      <family val="2"/>
    </font>
    <font>
      <sz val="12"/>
      <name val="Arial Rounded MT Bold"/>
      <family val="2"/>
    </font>
  </fonts>
  <fills count="9">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indexed="64"/>
      </patternFill>
    </fill>
  </fills>
  <borders count="109">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bottom style="thin">
        <color indexed="64"/>
      </bottom>
      <diagonal/>
    </border>
    <border>
      <left/>
      <right style="thick">
        <color theme="0"/>
      </right>
      <top style="thin">
        <color indexed="64"/>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medium">
        <color theme="0"/>
      </left>
      <right style="medium">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style="medium">
        <color theme="0"/>
      </left>
      <right style="thick">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style="thin">
        <color indexed="64"/>
      </bottom>
      <diagonal style="thick">
        <color theme="0"/>
      </diagonal>
    </border>
    <border diagonalDown="1">
      <left style="thick">
        <color theme="0"/>
      </left>
      <right style="thick">
        <color theme="0"/>
      </right>
      <top/>
      <bottom/>
      <diagonal style="thick">
        <color theme="0"/>
      </diagonal>
    </border>
    <border diagonalUp="1">
      <left style="thick">
        <color theme="0"/>
      </left>
      <right style="thick">
        <color theme="0"/>
      </right>
      <top/>
      <bottom/>
      <diagonal style="thick">
        <color theme="0"/>
      </diagonal>
    </border>
    <border diagonalUp="1">
      <left style="thick">
        <color theme="0"/>
      </left>
      <right/>
      <top style="thin">
        <color indexed="64"/>
      </top>
      <bottom/>
      <diagonal style="thick">
        <color theme="0"/>
      </diagonal>
    </border>
    <border diagonalUp="1">
      <left style="thick">
        <color theme="0"/>
      </left>
      <right/>
      <top/>
      <bottom/>
      <diagonal style="thick">
        <color theme="0"/>
      </diagonal>
    </border>
    <border diagonalUp="1">
      <left style="thick">
        <color theme="0"/>
      </left>
      <right/>
      <top/>
      <bottom style="thin">
        <color indexed="64"/>
      </bottom>
      <diagonal style="thick">
        <color theme="0"/>
      </diagonal>
    </border>
    <border diagonalDown="1">
      <left style="thick">
        <color theme="0"/>
      </left>
      <right/>
      <top style="thin">
        <color indexed="64"/>
      </top>
      <bottom/>
      <diagonal style="thick">
        <color theme="0"/>
      </diagonal>
    </border>
    <border diagonalDown="1">
      <left style="thick">
        <color theme="0"/>
      </left>
      <right/>
      <top/>
      <bottom/>
      <diagonal style="thick">
        <color theme="0"/>
      </diagonal>
    </border>
    <border diagonalDown="1">
      <left style="thick">
        <color theme="0"/>
      </left>
      <right/>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diagonalUp="1">
      <left/>
      <right style="thick">
        <color theme="0"/>
      </right>
      <top style="thin">
        <color indexed="64"/>
      </top>
      <bottom style="medium">
        <color indexed="60"/>
      </bottom>
      <diagonal style="thick">
        <color theme="0"/>
      </diagonal>
    </border>
    <border diagonalUp="1">
      <left/>
      <right style="thick">
        <color theme="0"/>
      </right>
      <top style="medium">
        <color indexed="60"/>
      </top>
      <bottom style="medium">
        <color indexed="60"/>
      </bottom>
      <diagonal style="thick">
        <color theme="0"/>
      </diagonal>
    </border>
    <border diagonalUp="1">
      <left/>
      <right style="thick">
        <color theme="0"/>
      </right>
      <top style="medium">
        <color indexed="60"/>
      </top>
      <bottom style="thin">
        <color indexed="64"/>
      </bottom>
      <diagonal style="thick">
        <color theme="0"/>
      </diagonal>
    </border>
    <border diagonalDown="1">
      <left style="thick">
        <color theme="0"/>
      </left>
      <right/>
      <top style="thin">
        <color indexed="64"/>
      </top>
      <bottom style="medium">
        <color indexed="60"/>
      </bottom>
      <diagonal style="thick">
        <color theme="0"/>
      </diagonal>
    </border>
    <border diagonalDown="1">
      <left style="thick">
        <color theme="0"/>
      </left>
      <right/>
      <top style="medium">
        <color indexed="60"/>
      </top>
      <bottom style="medium">
        <color indexed="60"/>
      </bottom>
      <diagonal style="thick">
        <color theme="0"/>
      </diagonal>
    </border>
    <border diagonalDown="1">
      <left style="thick">
        <color theme="0"/>
      </left>
      <right/>
      <top style="medium">
        <color indexed="60"/>
      </top>
      <bottom style="thin">
        <color indexed="64"/>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style="medium">
        <color theme="0"/>
      </left>
      <right style="medium">
        <color theme="0"/>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left style="thick">
        <color theme="0"/>
      </left>
      <right style="medium">
        <color theme="0"/>
      </right>
      <top style="thin">
        <color indexed="64"/>
      </top>
      <bottom style="medium">
        <color theme="0"/>
      </bottom>
      <diagonal/>
    </border>
    <border>
      <left style="medium">
        <color theme="0"/>
      </left>
      <right style="thick">
        <color theme="0"/>
      </right>
      <top style="thin">
        <color indexed="64"/>
      </top>
      <bottom style="medium">
        <color theme="0"/>
      </bottom>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thick">
        <color theme="0"/>
      </right>
      <top style="thin">
        <color theme="1"/>
      </top>
      <bottom style="thin">
        <color theme="1"/>
      </bottom>
      <diagonal/>
    </border>
    <border>
      <left/>
      <right style="thick">
        <color theme="0"/>
      </right>
      <top/>
      <bottom/>
      <diagonal/>
    </border>
    <border>
      <left style="thick">
        <color theme="0"/>
      </left>
      <right/>
      <top/>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top style="medium">
        <color theme="0"/>
      </top>
      <bottom/>
      <diagonal/>
    </border>
    <border>
      <left style="medium">
        <color theme="0"/>
      </left>
      <right style="medium">
        <color theme="0"/>
      </right>
      <top/>
      <bottom/>
      <diagonal/>
    </border>
    <border>
      <left style="medium">
        <color theme="0"/>
      </left>
      <right style="medium">
        <color theme="0"/>
      </right>
      <top style="thin">
        <color indexed="64"/>
      </top>
      <bottom/>
      <diagonal/>
    </border>
    <border>
      <left style="medium">
        <color theme="0"/>
      </left>
      <right/>
      <top style="thin">
        <color indexed="64"/>
      </top>
      <bottom/>
      <diagonal/>
    </border>
    <border>
      <left style="medium">
        <color theme="0"/>
      </left>
      <right/>
      <top/>
      <bottom/>
      <diagonal/>
    </border>
    <border>
      <left/>
      <right style="medium">
        <color theme="0"/>
      </right>
      <top/>
      <bottom/>
      <diagonal/>
    </border>
    <border>
      <left style="medium">
        <color theme="0"/>
      </left>
      <right style="medium">
        <color theme="0"/>
      </right>
      <top/>
      <bottom style="thin">
        <color indexed="64"/>
      </bottom>
      <diagonal/>
    </border>
    <border diagonalUp="1">
      <left/>
      <right style="thick">
        <color theme="0"/>
      </right>
      <top style="thin">
        <color indexed="64"/>
      </top>
      <bottom style="thick">
        <color theme="0"/>
      </bottom>
      <diagonal style="thick">
        <color theme="0"/>
      </diagonal>
    </border>
    <border diagonalDown="1">
      <left style="thick">
        <color theme="0"/>
      </left>
      <right/>
      <top style="thin">
        <color indexed="64"/>
      </top>
      <bottom style="thick">
        <color theme="0"/>
      </bottom>
      <diagonal style="thick">
        <color theme="0"/>
      </diagonal>
    </border>
    <border diagonalUp="1">
      <left/>
      <right style="thick">
        <color theme="0"/>
      </right>
      <top style="thick">
        <color theme="0"/>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Up="1">
      <left/>
      <right style="thick">
        <color theme="0"/>
      </right>
      <top style="thick">
        <color theme="0"/>
      </top>
      <bottom style="thin">
        <color indexed="64"/>
      </bottom>
      <diagonal style="thick">
        <color theme="0"/>
      </diagonal>
    </border>
    <border diagonalDown="1">
      <left style="thick">
        <color theme="0"/>
      </left>
      <right/>
      <top style="thick">
        <color theme="0"/>
      </top>
      <bottom style="thin">
        <color indexed="64"/>
      </bottom>
      <diagonal style="thick">
        <color theme="0"/>
      </diagonal>
    </border>
    <border>
      <left/>
      <right style="thick">
        <color theme="0"/>
      </right>
      <top/>
      <bottom style="thick">
        <color theme="0"/>
      </bottom>
      <diagonal/>
    </border>
    <border>
      <left style="thick">
        <color theme="0"/>
      </left>
      <right/>
      <top/>
      <bottom style="thick">
        <color theme="0"/>
      </bottom>
      <diagonal/>
    </border>
    <border>
      <left/>
      <right style="thick">
        <color theme="0"/>
      </right>
      <top style="thick">
        <color theme="0"/>
      </top>
      <bottom/>
      <diagonal/>
    </border>
    <border>
      <left style="thick">
        <color theme="0"/>
      </left>
      <right/>
      <top style="thick">
        <color theme="0"/>
      </top>
      <bottom/>
      <diagonal/>
    </border>
    <border>
      <left/>
      <right style="thick">
        <color theme="0"/>
      </right>
      <top style="thin">
        <color theme="1"/>
      </top>
      <bottom style="thin">
        <color theme="1"/>
      </bottom>
      <diagonal/>
    </border>
    <border>
      <left style="thick">
        <color theme="0"/>
      </left>
      <right/>
      <top style="thin">
        <color theme="1"/>
      </top>
      <bottom style="thin">
        <color theme="1"/>
      </bottom>
      <diagonal/>
    </border>
    <border>
      <left style="thick">
        <color theme="0"/>
      </left>
      <right/>
      <top style="thin">
        <color theme="1"/>
      </top>
      <bottom style="thin">
        <color auto="1"/>
      </bottom>
      <diagonal/>
    </border>
    <border>
      <left style="medium">
        <color theme="0"/>
      </left>
      <right style="medium">
        <color theme="0"/>
      </right>
      <top/>
      <bottom style="thick">
        <color theme="0"/>
      </bottom>
      <diagonal/>
    </border>
    <border>
      <left style="thick">
        <color theme="0"/>
      </left>
      <right style="thick">
        <color theme="0"/>
      </right>
      <top style="thick">
        <color theme="0"/>
      </top>
      <bottom style="thin">
        <color theme="1"/>
      </bottom>
      <diagonal/>
    </border>
  </borders>
  <cellStyleXfs count="25">
    <xf numFmtId="0" fontId="0" fillId="0" borderId="0"/>
    <xf numFmtId="0" fontId="24" fillId="0" borderId="0" applyAlignment="0">
      <alignment horizontal="centerContinuous" vertical="center"/>
    </xf>
    <xf numFmtId="0" fontId="25" fillId="0" borderId="0" applyAlignment="0">
      <alignment horizontal="centerContinuous" vertical="center"/>
    </xf>
    <xf numFmtId="0" fontId="5" fillId="2" borderId="1">
      <alignment horizontal="right" vertical="center" wrapText="1"/>
    </xf>
    <xf numFmtId="1" fontId="21" fillId="2" borderId="2">
      <alignment horizontal="left" vertical="center" wrapText="1"/>
    </xf>
    <xf numFmtId="1" fontId="3" fillId="2" borderId="3">
      <alignment horizontal="center" vertical="center"/>
    </xf>
    <xf numFmtId="0" fontId="9" fillId="2" borderId="3">
      <alignment horizontal="center" vertical="center" wrapText="1"/>
    </xf>
    <xf numFmtId="0" fontId="26" fillId="2" borderId="3">
      <alignment horizontal="center" vertical="center" wrapText="1"/>
    </xf>
    <xf numFmtId="0" fontId="1" fillId="0" borderId="0">
      <alignment horizontal="center" vertical="center" readingOrder="2"/>
    </xf>
    <xf numFmtId="0" fontId="4" fillId="0" borderId="0">
      <alignment horizontal="left" vertical="center"/>
    </xf>
    <xf numFmtId="0" fontId="1" fillId="0" borderId="0"/>
    <xf numFmtId="0" fontId="34" fillId="0" borderId="0"/>
    <xf numFmtId="0" fontId="1" fillId="0" borderId="0"/>
    <xf numFmtId="0" fontId="1" fillId="0" borderId="0"/>
    <xf numFmtId="0" fontId="17" fillId="0" borderId="0">
      <alignment horizontal="right" vertical="center"/>
    </xf>
    <xf numFmtId="0" fontId="27" fillId="0" borderId="0">
      <alignment horizontal="left" vertical="center"/>
    </xf>
    <xf numFmtId="0" fontId="5" fillId="0" borderId="0">
      <alignment horizontal="right" vertical="center"/>
    </xf>
    <xf numFmtId="0" fontId="1" fillId="0" borderId="0">
      <alignment horizontal="left" vertical="center"/>
    </xf>
    <xf numFmtId="0" fontId="16" fillId="2" borderId="3" applyAlignment="0">
      <alignment horizontal="center" vertical="center"/>
    </xf>
    <xf numFmtId="0" fontId="17"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cellStyleXfs>
  <cellXfs count="1134">
    <xf numFmtId="0" fontId="0" fillId="0" borderId="0" xfId="0"/>
    <xf numFmtId="0" fontId="0" fillId="0" borderId="0" xfId="0" applyAlignment="1">
      <alignment vertical="center"/>
    </xf>
    <xf numFmtId="0" fontId="1" fillId="0" borderId="0" xfId="0" applyFont="1" applyAlignment="1">
      <alignment horizontal="justify" vertical="center"/>
    </xf>
    <xf numFmtId="0" fontId="1" fillId="0" borderId="0" xfId="0" applyFont="1" applyBorder="1" applyAlignment="1">
      <alignment horizontal="justify" vertical="center"/>
    </xf>
    <xf numFmtId="0" fontId="2" fillId="0" borderId="0" xfId="0" applyFont="1" applyAlignment="1">
      <alignment vertical="top"/>
    </xf>
    <xf numFmtId="0" fontId="8" fillId="0" borderId="0" xfId="0" applyFont="1" applyAlignment="1">
      <alignment horizontal="centerContinuous" vertical="center"/>
    </xf>
    <xf numFmtId="0" fontId="5" fillId="0" borderId="0" xfId="0" applyFont="1" applyAlignment="1">
      <alignment horizontal="centerContinuous" vertical="center"/>
    </xf>
    <xf numFmtId="0" fontId="1" fillId="0" borderId="0" xfId="0" applyFont="1" applyAlignment="1">
      <alignment horizontal="left" vertical="center"/>
    </xf>
    <xf numFmtId="0" fontId="10" fillId="0" borderId="0" xfId="0" applyFont="1" applyAlignment="1">
      <alignment horizontal="centerContinuous" vertical="center"/>
    </xf>
    <xf numFmtId="0" fontId="11" fillId="0" borderId="0" xfId="0" applyFont="1" applyAlignment="1">
      <alignment horizontal="centerContinuous" vertical="center"/>
    </xf>
    <xf numFmtId="0" fontId="13" fillId="0" borderId="0" xfId="0" applyFont="1" applyAlignment="1">
      <alignment horizontal="centerContinuous" vertical="center"/>
    </xf>
    <xf numFmtId="1" fontId="12" fillId="0" borderId="0" xfId="0" applyNumberFormat="1" applyFont="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xf>
    <xf numFmtId="1" fontId="12" fillId="0" borderId="0" xfId="0" applyNumberFormat="1" applyFont="1" applyBorder="1" applyAlignment="1">
      <alignment horizontal="left" vertical="center"/>
    </xf>
    <xf numFmtId="0" fontId="23" fillId="0" borderId="0" xfId="0" applyFont="1" applyAlignment="1">
      <alignment horizontal="right"/>
    </xf>
    <xf numFmtId="0" fontId="23" fillId="0" borderId="0" xfId="0" quotePrefix="1" applyFont="1" applyAlignment="1">
      <alignment horizontal="right"/>
    </xf>
    <xf numFmtId="0" fontId="5" fillId="0" borderId="0" xfId="16" applyFont="1">
      <alignment horizontal="right" vertical="center"/>
    </xf>
    <xf numFmtId="0" fontId="33" fillId="0" borderId="0" xfId="0" applyFont="1" applyAlignment="1">
      <alignment vertical="center"/>
    </xf>
    <xf numFmtId="0" fontId="7" fillId="0" borderId="0" xfId="0" applyFont="1" applyBorder="1" applyAlignment="1">
      <alignment vertical="center"/>
    </xf>
    <xf numFmtId="0" fontId="8" fillId="0" borderId="0" xfId="0" applyFont="1" applyAlignment="1">
      <alignment vertical="top"/>
    </xf>
    <xf numFmtId="0" fontId="1" fillId="0" borderId="0" xfId="0" applyFont="1" applyAlignment="1">
      <alignment vertical="center"/>
    </xf>
    <xf numFmtId="0" fontId="1" fillId="0" borderId="0" xfId="0" applyFont="1" applyAlignment="1">
      <alignment horizontal="centerContinuous" vertical="center"/>
    </xf>
    <xf numFmtId="0" fontId="20" fillId="0" borderId="0" xfId="17" applyFont="1">
      <alignment horizontal="left" vertical="center"/>
    </xf>
    <xf numFmtId="0" fontId="41" fillId="0" borderId="0" xfId="0" applyFont="1" applyBorder="1"/>
    <xf numFmtId="0" fontId="39" fillId="0" borderId="0" xfId="0" applyFont="1" applyBorder="1"/>
    <xf numFmtId="0" fontId="1" fillId="0" borderId="0" xfId="0" applyFont="1" applyBorder="1"/>
    <xf numFmtId="0" fontId="20" fillId="0" borderId="0" xfId="0" applyFont="1" applyBorder="1"/>
    <xf numFmtId="0" fontId="18" fillId="3" borderId="14" xfId="22" applyFont="1" applyFill="1" applyBorder="1" applyAlignment="1">
      <alignment horizontal="left" vertical="center" wrapText="1"/>
    </xf>
    <xf numFmtId="0" fontId="18" fillId="3" borderId="14" xfId="22" applyFont="1" applyFill="1" applyBorder="1">
      <alignment horizontal="left" vertical="center" wrapText="1" indent="1"/>
    </xf>
    <xf numFmtId="0" fontId="1" fillId="3" borderId="14" xfId="21" applyFont="1" applyFill="1" applyBorder="1" applyAlignment="1">
      <alignment horizontal="center" vertical="center"/>
    </xf>
    <xf numFmtId="0" fontId="1" fillId="4" borderId="14" xfId="21" applyFont="1" applyFill="1" applyBorder="1" applyAlignment="1">
      <alignment horizontal="center" vertical="center"/>
    </xf>
    <xf numFmtId="0" fontId="18" fillId="4" borderId="14" xfId="22" applyFont="1" applyFill="1" applyBorder="1" applyAlignment="1">
      <alignment horizontal="left" vertical="center" wrapText="1"/>
    </xf>
    <xf numFmtId="0" fontId="18" fillId="4" borderId="14" xfId="22" applyFont="1" applyFill="1" applyBorder="1">
      <alignment horizontal="left" vertical="center" wrapText="1" indent="1"/>
    </xf>
    <xf numFmtId="0" fontId="18" fillId="3" borderId="15" xfId="22" applyFont="1" applyFill="1" applyBorder="1" applyAlignment="1">
      <alignment horizontal="left" vertical="center" wrapText="1"/>
    </xf>
    <xf numFmtId="0" fontId="18" fillId="3" borderId="15" xfId="22" applyFont="1" applyFill="1" applyBorder="1">
      <alignment horizontal="left" vertical="center" wrapText="1" indent="1"/>
    </xf>
    <xf numFmtId="0" fontId="18" fillId="3" borderId="17" xfId="22" applyFont="1" applyFill="1" applyBorder="1" applyAlignment="1">
      <alignment horizontal="left" vertical="center" wrapText="1"/>
    </xf>
    <xf numFmtId="0" fontId="18" fillId="3" borderId="17" xfId="22" applyFont="1" applyFill="1" applyBorder="1">
      <alignment horizontal="left" vertical="center" wrapText="1" indent="1"/>
    </xf>
    <xf numFmtId="0" fontId="20" fillId="4" borderId="17" xfId="20" applyFont="1" applyFill="1" applyBorder="1">
      <alignment horizontal="right" vertical="center" wrapText="1" indent="1" readingOrder="2"/>
    </xf>
    <xf numFmtId="0" fontId="1" fillId="3" borderId="14" xfId="21" applyFont="1" applyFill="1" applyBorder="1">
      <alignment horizontal="right" vertical="center" indent="1"/>
    </xf>
    <xf numFmtId="0" fontId="20" fillId="3" borderId="14" xfId="20" applyFont="1" applyFill="1" applyBorder="1" applyAlignment="1">
      <alignment horizontal="right" vertical="center" wrapText="1" readingOrder="2"/>
    </xf>
    <xf numFmtId="0" fontId="22" fillId="3" borderId="14" xfId="22" applyFont="1" applyFill="1" applyBorder="1" applyAlignment="1">
      <alignment horizontal="left" vertical="center" indent="1"/>
    </xf>
    <xf numFmtId="0" fontId="20" fillId="3" borderId="14" xfId="20" applyFont="1" applyFill="1" applyBorder="1" applyAlignment="1">
      <alignment horizontal="right" vertical="center" indent="1" readingOrder="2"/>
    </xf>
    <xf numFmtId="0" fontId="20" fillId="3" borderId="17" xfId="20" applyFont="1" applyFill="1" applyBorder="1">
      <alignment horizontal="right" vertical="center" wrapText="1" indent="1" readingOrder="2"/>
    </xf>
    <xf numFmtId="0" fontId="1" fillId="3" borderId="17" xfId="21" applyFont="1" applyFill="1" applyBorder="1">
      <alignment horizontal="right" vertical="center" indent="1"/>
    </xf>
    <xf numFmtId="0" fontId="1" fillId="4" borderId="14" xfId="21" applyFont="1" applyFill="1" applyBorder="1">
      <alignment horizontal="right" vertical="center" indent="1"/>
    </xf>
    <xf numFmtId="0" fontId="20" fillId="4" borderId="14" xfId="20" applyFont="1" applyFill="1" applyBorder="1" applyAlignment="1">
      <alignment horizontal="right" vertical="center" wrapText="1" readingOrder="2"/>
    </xf>
    <xf numFmtId="0" fontId="22" fillId="4" borderId="14" xfId="22" applyFont="1" applyFill="1" applyBorder="1" applyAlignment="1">
      <alignment horizontal="left" vertical="center" indent="1"/>
    </xf>
    <xf numFmtId="0" fontId="20" fillId="4" borderId="14" xfId="20" applyFont="1" applyFill="1" applyBorder="1" applyAlignment="1">
      <alignment horizontal="right" vertical="center" indent="1" readingOrder="2"/>
    </xf>
    <xf numFmtId="0" fontId="20" fillId="0" borderId="0" xfId="0" applyFont="1" applyAlignment="1">
      <alignment horizontal="left" vertical="center"/>
    </xf>
    <xf numFmtId="0" fontId="5" fillId="0" borderId="0" xfId="2" applyFont="1" applyAlignment="1">
      <alignment horizontal="centerContinuous" vertical="center" wrapText="1"/>
    </xf>
    <xf numFmtId="0" fontId="36" fillId="0" borderId="0" xfId="0" applyFont="1" applyAlignment="1">
      <alignment horizontal="left" vertical="center"/>
    </xf>
    <xf numFmtId="0" fontId="1" fillId="3" borderId="15" xfId="21" applyFont="1" applyFill="1" applyBorder="1">
      <alignment horizontal="right" vertical="center" indent="1"/>
    </xf>
    <xf numFmtId="0" fontId="1" fillId="4" borderId="17" xfId="21" applyFont="1" applyFill="1" applyBorder="1">
      <alignment horizontal="right" vertical="center" indent="1"/>
    </xf>
    <xf numFmtId="0" fontId="1" fillId="3" borderId="15" xfId="21" applyFont="1" applyFill="1" applyBorder="1" applyAlignment="1">
      <alignment horizontal="center" vertical="center"/>
    </xf>
    <xf numFmtId="0" fontId="20" fillId="4" borderId="20" xfId="6" applyFont="1" applyFill="1" applyBorder="1" applyAlignment="1">
      <alignment horizontal="center" wrapText="1"/>
    </xf>
    <xf numFmtId="0" fontId="1" fillId="4" borderId="17" xfId="21" applyFont="1" applyFill="1" applyBorder="1" applyAlignment="1">
      <alignment horizontal="center" vertical="center"/>
    </xf>
    <xf numFmtId="0" fontId="20" fillId="3" borderId="17" xfId="20" applyFont="1" applyFill="1" applyBorder="1" applyAlignment="1">
      <alignment horizontal="center" vertical="center" wrapText="1" readingOrder="2"/>
    </xf>
    <xf numFmtId="0" fontId="1" fillId="0" borderId="0" xfId="0" applyFont="1" applyBorder="1" applyAlignment="1">
      <alignment vertical="center"/>
    </xf>
    <xf numFmtId="0" fontId="20" fillId="0" borderId="0" xfId="0" applyFont="1" applyBorder="1" applyAlignment="1">
      <alignment vertical="center"/>
    </xf>
    <xf numFmtId="0" fontId="20" fillId="3" borderId="14" xfId="18" applyFont="1" applyFill="1" applyBorder="1" applyAlignment="1">
      <alignment horizontal="center" vertical="center"/>
    </xf>
    <xf numFmtId="0" fontId="22" fillId="3" borderId="14" xfId="18" applyFont="1" applyFill="1" applyBorder="1" applyAlignment="1">
      <alignment horizontal="center" vertical="center"/>
    </xf>
    <xf numFmtId="0" fontId="20" fillId="3" borderId="14" xfId="20" applyFont="1" applyFill="1" applyBorder="1" applyAlignment="1">
      <alignment horizontal="right" vertical="center" wrapText="1" indent="4" readingOrder="2"/>
    </xf>
    <xf numFmtId="0" fontId="22" fillId="3" borderId="14" xfId="22" applyFont="1" applyFill="1" applyBorder="1" applyAlignment="1">
      <alignment horizontal="left" vertical="center" wrapText="1" indent="4"/>
    </xf>
    <xf numFmtId="0" fontId="18" fillId="3" borderId="17" xfId="22" applyFont="1" applyFill="1" applyBorder="1" applyAlignment="1">
      <alignment horizontal="center" vertical="center" wrapText="1"/>
    </xf>
    <xf numFmtId="0" fontId="18" fillId="4" borderId="17" xfId="22" applyFont="1" applyFill="1" applyBorder="1">
      <alignment horizontal="left" vertical="center" wrapText="1" indent="1"/>
    </xf>
    <xf numFmtId="0" fontId="18" fillId="3" borderId="18" xfId="22" applyFont="1" applyFill="1" applyBorder="1" applyAlignment="1">
      <alignment horizontal="center" vertical="center" wrapText="1"/>
    </xf>
    <xf numFmtId="0" fontId="41" fillId="0" borderId="0" xfId="0" applyFont="1" applyBorder="1" applyAlignment="1">
      <alignment vertical="center"/>
    </xf>
    <xf numFmtId="0" fontId="39" fillId="0" borderId="0" xfId="0" applyFont="1" applyBorder="1" applyAlignment="1">
      <alignment vertical="center"/>
    </xf>
    <xf numFmtId="0" fontId="1" fillId="0" borderId="0" xfId="0" applyFont="1" applyAlignment="1">
      <alignment horizontal="centerContinuous" vertical="center" wrapText="1"/>
    </xf>
    <xf numFmtId="0" fontId="11" fillId="0" borderId="0" xfId="0" applyFont="1" applyAlignment="1">
      <alignment horizontal="centerContinuous" vertical="center" wrapText="1"/>
    </xf>
    <xf numFmtId="0" fontId="20" fillId="3" borderId="14" xfId="20" applyFont="1" applyFill="1" applyBorder="1" applyAlignment="1">
      <alignment horizontal="left" vertical="center" wrapText="1" indent="1" readingOrder="2"/>
    </xf>
    <xf numFmtId="0" fontId="18" fillId="3" borderId="14" xfId="22" applyFont="1" applyFill="1" applyBorder="1" applyAlignment="1">
      <alignment horizontal="right" vertical="center" wrapText="1" indent="1"/>
    </xf>
    <xf numFmtId="0" fontId="20" fillId="4" borderId="14" xfId="20" applyFont="1" applyFill="1" applyBorder="1" applyAlignment="1">
      <alignment horizontal="left" vertical="center" wrapText="1" indent="1" readingOrder="2"/>
    </xf>
    <xf numFmtId="0" fontId="18" fillId="4" borderId="14" xfId="22" applyFont="1" applyFill="1" applyBorder="1" applyAlignment="1">
      <alignment horizontal="right" vertical="center" wrapText="1" indent="1"/>
    </xf>
    <xf numFmtId="0" fontId="20" fillId="3" borderId="17" xfId="20" applyFont="1" applyFill="1" applyBorder="1" applyAlignment="1">
      <alignment horizontal="right" vertical="center" indent="1" readingOrder="2"/>
    </xf>
    <xf numFmtId="0" fontId="20" fillId="3" borderId="17" xfId="20" applyFont="1" applyFill="1" applyBorder="1" applyAlignment="1">
      <alignment horizontal="right" vertical="center" wrapText="1" readingOrder="2"/>
    </xf>
    <xf numFmtId="0" fontId="22" fillId="3" borderId="17" xfId="22" applyFont="1" applyFill="1" applyBorder="1" applyAlignment="1">
      <alignment horizontal="left" vertical="center" indent="1"/>
    </xf>
    <xf numFmtId="0" fontId="20" fillId="3" borderId="15" xfId="20" applyFont="1" applyFill="1" applyBorder="1" applyAlignment="1">
      <alignment horizontal="right" vertical="center" indent="1" readingOrder="2"/>
    </xf>
    <xf numFmtId="0" fontId="22" fillId="3" borderId="15" xfId="22" applyFont="1" applyFill="1" applyBorder="1" applyAlignment="1">
      <alignment horizontal="left" vertical="center" indent="1"/>
    </xf>
    <xf numFmtId="0" fontId="1" fillId="0" borderId="0" xfId="0" applyFont="1" applyBorder="1" applyAlignment="1">
      <alignment horizontal="left" vertical="center"/>
    </xf>
    <xf numFmtId="0" fontId="20" fillId="0" borderId="0" xfId="0" applyFont="1" applyBorder="1" applyAlignment="1">
      <alignment horizontal="left" vertical="center"/>
    </xf>
    <xf numFmtId="0" fontId="18" fillId="3" borderId="14" xfId="22" applyFont="1" applyFill="1" applyBorder="1" applyAlignment="1">
      <alignment horizontal="left" vertical="center" wrapText="1" indent="2"/>
    </xf>
    <xf numFmtId="0" fontId="20" fillId="4" borderId="14" xfId="20" applyFont="1" applyFill="1" applyBorder="1" applyAlignment="1">
      <alignment horizontal="right" vertical="center" wrapText="1" indent="2" readingOrder="2"/>
    </xf>
    <xf numFmtId="0" fontId="18" fillId="4" borderId="14" xfId="22" applyFont="1" applyFill="1" applyBorder="1" applyAlignment="1">
      <alignment horizontal="left" vertical="center" wrapText="1" indent="2"/>
    </xf>
    <xf numFmtId="0" fontId="20" fillId="4" borderId="19" xfId="20" applyFont="1" applyFill="1" applyBorder="1" applyAlignment="1">
      <alignment horizontal="center" vertical="center" wrapText="1" readingOrder="2"/>
    </xf>
    <xf numFmtId="0" fontId="20" fillId="4" borderId="17" xfId="20" applyFont="1" applyFill="1" applyBorder="1" applyAlignment="1">
      <alignment horizontal="right" vertical="center" wrapText="1" indent="2" readingOrder="2"/>
    </xf>
    <xf numFmtId="0" fontId="18" fillId="4" borderId="17" xfId="22" applyFont="1" applyFill="1" applyBorder="1" applyAlignment="1">
      <alignment horizontal="left" vertical="center" wrapText="1" indent="2"/>
    </xf>
    <xf numFmtId="0" fontId="1" fillId="4" borderId="15" xfId="21" applyFont="1" applyFill="1" applyBorder="1">
      <alignment horizontal="right" vertical="center" indent="1"/>
    </xf>
    <xf numFmtId="0" fontId="20" fillId="4" borderId="16" xfId="6" applyFont="1" applyFill="1" applyBorder="1" applyAlignment="1">
      <alignment horizontal="center" vertical="center" textRotation="90" wrapText="1"/>
    </xf>
    <xf numFmtId="0" fontId="43" fillId="0" borderId="0" xfId="0" applyFont="1" applyAlignment="1">
      <alignment vertical="center" readingOrder="2"/>
    </xf>
    <xf numFmtId="0" fontId="44" fillId="0" borderId="0" xfId="0" applyFont="1" applyAlignment="1">
      <alignment horizontal="centerContinuous" vertical="center"/>
    </xf>
    <xf numFmtId="0" fontId="44" fillId="0" borderId="0" xfId="0" applyFont="1" applyBorder="1" applyAlignment="1">
      <alignment horizontal="left" vertical="center"/>
    </xf>
    <xf numFmtId="0" fontId="44" fillId="0" borderId="0" xfId="0" applyFont="1" applyBorder="1" applyAlignment="1">
      <alignment vertical="center"/>
    </xf>
    <xf numFmtId="0" fontId="3" fillId="0" borderId="0" xfId="0" applyFont="1" applyAlignment="1">
      <alignment vertical="center" readingOrder="2"/>
    </xf>
    <xf numFmtId="0" fontId="6" fillId="0" borderId="0" xfId="0" applyFont="1" applyBorder="1" applyAlignment="1">
      <alignment vertical="center"/>
    </xf>
    <xf numFmtId="0" fontId="3" fillId="0" borderId="0" xfId="0" applyFont="1" applyAlignment="1">
      <alignment vertical="center" readingOrder="1"/>
    </xf>
    <xf numFmtId="0" fontId="3" fillId="0" borderId="0" xfId="0" applyFont="1" applyBorder="1" applyAlignment="1">
      <alignment horizontal="center" vertical="center"/>
    </xf>
    <xf numFmtId="0" fontId="3" fillId="0" borderId="0" xfId="0" applyFont="1" applyBorder="1" applyAlignment="1">
      <alignment vertical="center"/>
    </xf>
    <xf numFmtId="0" fontId="1" fillId="0" borderId="0" xfId="0" applyFont="1" applyBorder="1" applyAlignment="1">
      <alignment horizontal="left" vertical="top" wrapText="1"/>
    </xf>
    <xf numFmtId="0" fontId="1" fillId="0" borderId="0" xfId="0" applyFont="1" applyAlignment="1">
      <alignment horizontal="left" vertical="top"/>
    </xf>
    <xf numFmtId="0" fontId="20" fillId="4" borderId="25" xfId="0" applyFont="1" applyFill="1" applyBorder="1" applyAlignment="1">
      <alignment horizontal="center" wrapText="1"/>
    </xf>
    <xf numFmtId="0" fontId="32" fillId="4" borderId="19" xfId="18" applyFont="1" applyFill="1" applyBorder="1" applyAlignment="1">
      <alignment horizontal="center" vertical="center"/>
    </xf>
    <xf numFmtId="0" fontId="20" fillId="4" borderId="26" xfId="20" applyFont="1" applyFill="1" applyBorder="1" applyAlignment="1">
      <alignment horizontal="center" vertical="center" wrapText="1" readingOrder="2"/>
    </xf>
    <xf numFmtId="0" fontId="22" fillId="3" borderId="15" xfId="22" applyFont="1" applyFill="1" applyBorder="1">
      <alignment horizontal="left" vertical="center" wrapText="1" indent="1"/>
    </xf>
    <xf numFmtId="0" fontId="20" fillId="4" borderId="14" xfId="20" applyFont="1" applyFill="1" applyBorder="1">
      <alignment horizontal="right" vertical="center" wrapText="1" indent="1" readingOrder="2"/>
    </xf>
    <xf numFmtId="0" fontId="22" fillId="4" borderId="14" xfId="22" applyFont="1" applyFill="1" applyBorder="1">
      <alignment horizontal="left" vertical="center" wrapText="1" indent="1"/>
    </xf>
    <xf numFmtId="0" fontId="20" fillId="3" borderId="14" xfId="20" applyFont="1" applyFill="1" applyBorder="1">
      <alignment horizontal="right" vertical="center" wrapText="1" indent="1" readingOrder="2"/>
    </xf>
    <xf numFmtId="0" fontId="1" fillId="0" borderId="0" xfId="10"/>
    <xf numFmtId="0" fontId="1" fillId="0" borderId="0" xfId="10" applyFont="1"/>
    <xf numFmtId="0" fontId="13" fillId="0" borderId="0" xfId="10" applyFont="1" applyBorder="1" applyAlignment="1">
      <alignment vertical="center"/>
    </xf>
    <xf numFmtId="1" fontId="12" fillId="0" borderId="0" xfId="10" applyNumberFormat="1" applyFont="1" applyBorder="1" applyAlignment="1">
      <alignment horizontal="center" vertical="center"/>
    </xf>
    <xf numFmtId="0" fontId="1" fillId="0" borderId="0" xfId="10" applyAlignment="1">
      <alignment vertical="center"/>
    </xf>
    <xf numFmtId="0" fontId="35" fillId="0" borderId="0" xfId="10" applyFont="1"/>
    <xf numFmtId="0" fontId="35" fillId="2" borderId="0" xfId="10" applyFont="1" applyFill="1" applyBorder="1" applyAlignment="1">
      <alignment horizontal="center" vertical="center" wrapText="1"/>
    </xf>
    <xf numFmtId="0" fontId="13" fillId="0" borderId="0" xfId="10" applyFont="1" applyAlignment="1">
      <alignment vertical="center"/>
    </xf>
    <xf numFmtId="0" fontId="1" fillId="0" borderId="0" xfId="10" applyFont="1" applyBorder="1" applyAlignment="1">
      <alignment vertical="center"/>
    </xf>
    <xf numFmtId="0" fontId="20" fillId="0" borderId="0" xfId="10" applyFont="1" applyBorder="1" applyAlignment="1">
      <alignment vertical="center"/>
    </xf>
    <xf numFmtId="0" fontId="11" fillId="0" borderId="0" xfId="10" applyFont="1" applyAlignment="1">
      <alignment horizontal="centerContinuous" vertical="center" wrapText="1"/>
    </xf>
    <xf numFmtId="0" fontId="41" fillId="0" borderId="0" xfId="10" applyFont="1" applyAlignment="1">
      <alignment horizontal="centerContinuous" vertical="center"/>
    </xf>
    <xf numFmtId="0" fontId="41" fillId="0" borderId="0" xfId="10" applyFont="1" applyBorder="1" applyAlignment="1">
      <alignment vertical="center"/>
    </xf>
    <xf numFmtId="0" fontId="39" fillId="0" borderId="0" xfId="10" applyFont="1" applyBorder="1" applyAlignment="1">
      <alignment vertical="center"/>
    </xf>
    <xf numFmtId="0" fontId="20" fillId="4" borderId="26" xfId="0" applyFont="1" applyFill="1" applyBorder="1" applyAlignment="1">
      <alignment horizontal="center" vertical="center" wrapText="1"/>
    </xf>
    <xf numFmtId="0" fontId="20" fillId="0" borderId="0" xfId="10" applyFont="1" applyBorder="1" applyAlignment="1"/>
    <xf numFmtId="0" fontId="22" fillId="0" borderId="14" xfId="19" applyFont="1" applyBorder="1" applyAlignment="1">
      <alignment horizontal="center" vertical="center"/>
    </xf>
    <xf numFmtId="0" fontId="22" fillId="0" borderId="15" xfId="19" applyFont="1" applyBorder="1" applyAlignment="1">
      <alignment horizontal="center" vertical="center"/>
    </xf>
    <xf numFmtId="0" fontId="22" fillId="4" borderId="14" xfId="19" applyFont="1" applyFill="1" applyBorder="1" applyAlignment="1">
      <alignment horizontal="center" vertical="center"/>
    </xf>
    <xf numFmtId="0" fontId="22" fillId="3" borderId="14" xfId="19" applyFont="1" applyFill="1" applyBorder="1" applyAlignment="1">
      <alignment horizontal="center" vertical="center"/>
    </xf>
    <xf numFmtId="0" fontId="22" fillId="3" borderId="16" xfId="19" applyFont="1" applyFill="1" applyBorder="1" applyAlignment="1">
      <alignment horizontal="center" vertical="center"/>
    </xf>
    <xf numFmtId="0" fontId="22" fillId="4" borderId="17" xfId="19" applyFont="1" applyFill="1" applyBorder="1" applyAlignment="1">
      <alignment horizontal="center" vertical="center"/>
    </xf>
    <xf numFmtId="0" fontId="22" fillId="3" borderId="18" xfId="19" applyFont="1" applyFill="1" applyBorder="1" applyAlignment="1">
      <alignment horizontal="center" vertical="center"/>
    </xf>
    <xf numFmtId="0" fontId="22" fillId="4" borderId="18" xfId="19" applyFont="1" applyFill="1" applyBorder="1" applyAlignment="1">
      <alignment horizontal="center" vertical="center"/>
    </xf>
    <xf numFmtId="0" fontId="22" fillId="4" borderId="16" xfId="19" applyFont="1" applyFill="1" applyBorder="1" applyAlignment="1">
      <alignment horizontal="center" vertical="center"/>
    </xf>
    <xf numFmtId="0" fontId="20" fillId="4" borderId="25" xfId="10" applyFont="1" applyFill="1" applyBorder="1" applyAlignment="1">
      <alignment horizontal="center" wrapText="1" readingOrder="1"/>
    </xf>
    <xf numFmtId="0" fontId="18" fillId="4" borderId="26" xfId="10" applyFont="1" applyFill="1" applyBorder="1" applyAlignment="1">
      <alignment horizontal="center" vertical="top" wrapText="1" readingOrder="1"/>
    </xf>
    <xf numFmtId="0" fontId="5" fillId="0" borderId="0" xfId="10" applyFont="1" applyAlignment="1">
      <alignment horizontal="centerContinuous" vertical="center"/>
    </xf>
    <xf numFmtId="0" fontId="1" fillId="0" borderId="0" xfId="10" applyFont="1" applyBorder="1"/>
    <xf numFmtId="0" fontId="41" fillId="0" borderId="0" xfId="10" applyFont="1" applyBorder="1"/>
    <xf numFmtId="0" fontId="39" fillId="0" borderId="0" xfId="10" applyFont="1" applyBorder="1" applyAlignment="1">
      <alignment horizontal="center" vertical="center" readingOrder="2"/>
    </xf>
    <xf numFmtId="0" fontId="20" fillId="4" borderId="20" xfId="0" applyFont="1" applyFill="1" applyBorder="1" applyAlignment="1">
      <alignment horizontal="center"/>
    </xf>
    <xf numFmtId="0" fontId="18" fillId="4" borderId="26" xfId="0" applyFont="1" applyFill="1" applyBorder="1" applyAlignment="1">
      <alignment horizontal="center" vertical="top"/>
    </xf>
    <xf numFmtId="0" fontId="1" fillId="0" borderId="0" xfId="10" applyFont="1" applyAlignment="1">
      <alignment vertical="center"/>
    </xf>
    <xf numFmtId="0" fontId="1" fillId="0" borderId="0" xfId="10" applyFont="1" applyAlignment="1">
      <alignment horizontal="left"/>
    </xf>
    <xf numFmtId="0" fontId="20" fillId="0" borderId="0" xfId="10" applyFont="1" applyAlignment="1">
      <alignment horizontal="centerContinuous" vertical="center"/>
    </xf>
    <xf numFmtId="0" fontId="35" fillId="0" borderId="0" xfId="12" applyFont="1"/>
    <xf numFmtId="0" fontId="7" fillId="0" borderId="0" xfId="10" applyFont="1" applyBorder="1" applyAlignment="1">
      <alignment vertical="center"/>
    </xf>
    <xf numFmtId="0" fontId="14" fillId="0" borderId="0" xfId="10" applyFont="1" applyAlignment="1">
      <alignment vertical="center"/>
    </xf>
    <xf numFmtId="0" fontId="38" fillId="0" borderId="0" xfId="10" applyFont="1"/>
    <xf numFmtId="0" fontId="37" fillId="0" borderId="0" xfId="10" applyFont="1" applyAlignment="1">
      <alignment vertical="center"/>
    </xf>
    <xf numFmtId="0" fontId="22" fillId="4" borderId="26" xfId="0" applyFont="1" applyFill="1" applyBorder="1" applyAlignment="1">
      <alignment horizontal="center" vertical="top" wrapText="1"/>
    </xf>
    <xf numFmtId="0" fontId="20" fillId="3" borderId="14" xfId="22" applyFont="1" applyFill="1" applyBorder="1" applyAlignment="1">
      <alignment horizontal="center" vertical="center" wrapText="1"/>
    </xf>
    <xf numFmtId="0" fontId="20" fillId="4" borderId="14" xfId="22" applyFont="1" applyFill="1" applyBorder="1" applyAlignment="1">
      <alignment horizontal="center" vertical="center" wrapText="1"/>
    </xf>
    <xf numFmtId="0" fontId="5" fillId="3" borderId="15" xfId="20" applyFont="1" applyFill="1" applyBorder="1" applyAlignment="1">
      <alignment horizontal="center" vertical="center" wrapText="1" readingOrder="2"/>
    </xf>
    <xf numFmtId="0" fontId="20" fillId="3" borderId="15" xfId="22" applyFont="1" applyFill="1" applyBorder="1" applyAlignment="1">
      <alignment horizontal="center" vertical="center" wrapText="1"/>
    </xf>
    <xf numFmtId="0" fontId="5" fillId="0" borderId="0" xfId="2" applyFont="1" applyAlignment="1">
      <alignment vertical="center"/>
    </xf>
    <xf numFmtId="0" fontId="5" fillId="0" borderId="0" xfId="10" applyFont="1" applyAlignment="1">
      <alignment horizontal="center" vertical="center"/>
    </xf>
    <xf numFmtId="0" fontId="1" fillId="0" borderId="0" xfId="10" applyFont="1" applyAlignment="1">
      <alignment horizontal="center" vertical="center"/>
    </xf>
    <xf numFmtId="0" fontId="39" fillId="0" borderId="0" xfId="1" applyFont="1" applyAlignment="1">
      <alignment vertical="center"/>
    </xf>
    <xf numFmtId="0" fontId="39" fillId="0" borderId="0" xfId="10" applyFont="1" applyAlignment="1">
      <alignment horizontal="center" vertical="center"/>
    </xf>
    <xf numFmtId="0" fontId="39" fillId="0" borderId="0" xfId="1" applyFont="1" applyAlignment="1">
      <alignment vertical="center" readingOrder="2"/>
    </xf>
    <xf numFmtId="0" fontId="39" fillId="0" borderId="0" xfId="10" applyFont="1" applyBorder="1"/>
    <xf numFmtId="0" fontId="5" fillId="3" borderId="15" xfId="20" applyFont="1" applyFill="1" applyBorder="1">
      <alignment horizontal="right" vertical="center" wrapText="1" indent="1" readingOrder="2"/>
    </xf>
    <xf numFmtId="0" fontId="4" fillId="3" borderId="20" xfId="22" applyFont="1" applyFill="1" applyBorder="1" applyAlignment="1">
      <alignment horizontal="left" vertical="center" wrapText="1" indent="4"/>
    </xf>
    <xf numFmtId="0" fontId="4" fillId="4" borderId="20" xfId="22" applyFont="1" applyFill="1" applyBorder="1" applyAlignment="1">
      <alignment horizontal="left" vertical="center" wrapText="1" indent="4"/>
    </xf>
    <xf numFmtId="0" fontId="5" fillId="3" borderId="20" xfId="20" applyFont="1" applyFill="1" applyBorder="1" applyAlignment="1">
      <alignment horizontal="right" vertical="center" wrapText="1" indent="1" readingOrder="2"/>
    </xf>
    <xf numFmtId="0" fontId="7" fillId="3" borderId="20" xfId="22" applyFont="1" applyFill="1" applyBorder="1" applyAlignment="1">
      <alignment horizontal="left" vertical="center" wrapText="1" indent="1"/>
    </xf>
    <xf numFmtId="0" fontId="32" fillId="3" borderId="19" xfId="18" applyFont="1" applyFill="1" applyBorder="1" applyAlignment="1">
      <alignment horizontal="center" vertical="center"/>
    </xf>
    <xf numFmtId="0" fontId="5" fillId="4" borderId="20" xfId="20" applyFont="1" applyFill="1" applyBorder="1" applyAlignment="1">
      <alignment horizontal="right" vertical="center" wrapText="1" indent="1" readingOrder="2"/>
    </xf>
    <xf numFmtId="0" fontId="7" fillId="4" borderId="20" xfId="22" applyFont="1" applyFill="1" applyBorder="1" applyAlignment="1">
      <alignment horizontal="left" vertical="center" wrapText="1" indent="1"/>
    </xf>
    <xf numFmtId="0" fontId="32" fillId="3" borderId="26" xfId="18" applyFont="1" applyFill="1" applyBorder="1" applyAlignment="1">
      <alignment horizontal="center" vertical="center"/>
    </xf>
    <xf numFmtId="0" fontId="4" fillId="4" borderId="26" xfId="22" applyFont="1" applyFill="1" applyBorder="1" applyAlignment="1">
      <alignment horizontal="left" vertical="center" wrapText="1" indent="4"/>
    </xf>
    <xf numFmtId="0" fontId="1" fillId="0" borderId="0" xfId="12" applyFont="1"/>
    <xf numFmtId="0" fontId="1" fillId="0" borderId="0" xfId="10" applyFont="1" applyAlignment="1">
      <alignment horizontal="centerContinuous" vertical="center"/>
    </xf>
    <xf numFmtId="0" fontId="20" fillId="0" borderId="0" xfId="10" applyFont="1" applyAlignment="1">
      <alignment horizontal="left" vertical="center"/>
    </xf>
    <xf numFmtId="0" fontId="41" fillId="0" borderId="0" xfId="12" applyFont="1"/>
    <xf numFmtId="0" fontId="18" fillId="3" borderId="18" xfId="18" applyFont="1" applyFill="1" applyBorder="1" applyAlignment="1">
      <alignment horizontal="right" vertical="center" indent="1"/>
    </xf>
    <xf numFmtId="0" fontId="18" fillId="3" borderId="16" xfId="18" applyFont="1" applyFill="1" applyBorder="1" applyAlignment="1">
      <alignment horizontal="right" vertical="center" indent="1"/>
    </xf>
    <xf numFmtId="0" fontId="22" fillId="4" borderId="15" xfId="18" applyFont="1" applyFill="1" applyBorder="1" applyAlignment="1">
      <alignment horizontal="center" vertical="center"/>
    </xf>
    <xf numFmtId="0" fontId="18" fillId="3" borderId="16" xfId="22" applyFont="1" applyFill="1" applyBorder="1" applyAlignment="1">
      <alignment horizontal="center" vertical="center" wrapText="1"/>
    </xf>
    <xf numFmtId="0" fontId="20" fillId="4" borderId="27" xfId="20" applyFont="1" applyFill="1" applyBorder="1" applyAlignment="1">
      <alignment horizontal="right" vertical="center" wrapText="1" indent="4" readingOrder="2"/>
    </xf>
    <xf numFmtId="0" fontId="20" fillId="4" borderId="28" xfId="20" applyFont="1" applyFill="1" applyBorder="1" applyAlignment="1">
      <alignment horizontal="center" vertical="center" wrapText="1" readingOrder="2"/>
    </xf>
    <xf numFmtId="0" fontId="20" fillId="3" borderId="27" xfId="20" applyFont="1" applyFill="1" applyBorder="1" applyAlignment="1">
      <alignment horizontal="right" vertical="center" wrapText="1" indent="4" readingOrder="2"/>
    </xf>
    <xf numFmtId="0" fontId="20" fillId="3" borderId="28" xfId="20" applyFont="1" applyFill="1" applyBorder="1" applyAlignment="1">
      <alignment horizontal="center" vertical="center" wrapText="1" readingOrder="2"/>
    </xf>
    <xf numFmtId="0" fontId="20" fillId="4" borderId="29" xfId="20" applyFont="1" applyFill="1" applyBorder="1" applyAlignment="1">
      <alignment horizontal="right" vertical="center" wrapText="1" indent="4" readingOrder="2"/>
    </xf>
    <xf numFmtId="0" fontId="20" fillId="4" borderId="30" xfId="20" applyFont="1" applyFill="1" applyBorder="1" applyAlignment="1">
      <alignment horizontal="center" vertical="center" wrapText="1" readingOrder="2"/>
    </xf>
    <xf numFmtId="0" fontId="18" fillId="3" borderId="28" xfId="22" applyFont="1" applyFill="1" applyBorder="1">
      <alignment horizontal="left" vertical="center" wrapText="1" indent="1"/>
    </xf>
    <xf numFmtId="0" fontId="18" fillId="3" borderId="27" xfId="22" applyFont="1" applyFill="1" applyBorder="1" applyAlignment="1">
      <alignment horizontal="center" vertical="center" wrapText="1"/>
    </xf>
    <xf numFmtId="0" fontId="18" fillId="4" borderId="29" xfId="22" applyFont="1" applyFill="1" applyBorder="1" applyAlignment="1">
      <alignment horizontal="center" vertical="center" wrapText="1"/>
    </xf>
    <xf numFmtId="0" fontId="18" fillId="4" borderId="28" xfId="22" applyFont="1" applyFill="1" applyBorder="1">
      <alignment horizontal="left" vertical="center" wrapText="1" indent="1"/>
    </xf>
    <xf numFmtId="0" fontId="18" fillId="4" borderId="30" xfId="22" applyFont="1" applyFill="1" applyBorder="1">
      <alignment horizontal="left" vertical="center" wrapText="1" indent="1"/>
    </xf>
    <xf numFmtId="0" fontId="20" fillId="4" borderId="26" xfId="18" applyFont="1" applyFill="1" applyBorder="1" applyAlignment="1">
      <alignment horizontal="center" vertical="center"/>
    </xf>
    <xf numFmtId="0" fontId="32" fillId="4" borderId="26" xfId="18" applyFont="1" applyFill="1" applyBorder="1" applyAlignment="1">
      <alignment horizontal="center" vertical="center"/>
    </xf>
    <xf numFmtId="0" fontId="20" fillId="4" borderId="15" xfId="20" applyFont="1" applyFill="1" applyBorder="1">
      <alignment horizontal="right" vertical="center" wrapText="1" indent="1" readingOrder="2"/>
    </xf>
    <xf numFmtId="0" fontId="1" fillId="4" borderId="16" xfId="21" applyFont="1" applyFill="1" applyBorder="1">
      <alignment horizontal="right" vertical="center" indent="1"/>
    </xf>
    <xf numFmtId="0" fontId="1" fillId="3" borderId="18" xfId="21" applyFont="1" applyFill="1" applyBorder="1">
      <alignment horizontal="right" vertical="center" indent="1"/>
    </xf>
    <xf numFmtId="0" fontId="5" fillId="0" borderId="0" xfId="10" applyFont="1" applyAlignment="1">
      <alignment vertical="center" readingOrder="1"/>
    </xf>
    <xf numFmtId="0" fontId="5" fillId="0" borderId="0" xfId="10" applyFont="1" applyBorder="1" applyAlignment="1">
      <alignment horizontal="center" vertical="center"/>
    </xf>
    <xf numFmtId="0" fontId="5" fillId="0" borderId="0" xfId="10" applyFont="1" applyBorder="1" applyAlignment="1">
      <alignment vertical="center"/>
    </xf>
    <xf numFmtId="0" fontId="20" fillId="3" borderId="14" xfId="6" applyFont="1" applyFill="1" applyBorder="1" applyAlignment="1">
      <alignment horizontal="right" vertical="center" wrapText="1" indent="2"/>
    </xf>
    <xf numFmtId="0" fontId="20" fillId="4" borderId="14" xfId="6" applyFont="1" applyFill="1" applyBorder="1" applyAlignment="1">
      <alignment horizontal="right" vertical="center" wrapText="1" indent="2"/>
    </xf>
    <xf numFmtId="0" fontId="20" fillId="3" borderId="15" xfId="6" applyFont="1" applyFill="1" applyBorder="1" applyAlignment="1">
      <alignment horizontal="right" vertical="center" wrapText="1" indent="2"/>
    </xf>
    <xf numFmtId="0" fontId="43" fillId="0" borderId="0" xfId="10" applyFont="1" applyAlignment="1">
      <alignment vertical="center" readingOrder="2"/>
    </xf>
    <xf numFmtId="0" fontId="44" fillId="0" borderId="0" xfId="10" applyFont="1" applyAlignment="1">
      <alignment horizontal="centerContinuous" vertical="center"/>
    </xf>
    <xf numFmtId="0" fontId="44" fillId="0" borderId="0" xfId="10" applyFont="1" applyBorder="1" applyAlignment="1">
      <alignment horizontal="left" vertical="center"/>
    </xf>
    <xf numFmtId="0" fontId="44" fillId="0" borderId="0" xfId="10" applyFont="1" applyBorder="1" applyAlignment="1">
      <alignment vertical="center"/>
    </xf>
    <xf numFmtId="0" fontId="3" fillId="0" borderId="0" xfId="10" applyFont="1" applyAlignment="1">
      <alignment vertical="center" readingOrder="2"/>
    </xf>
    <xf numFmtId="0" fontId="6" fillId="0" borderId="0" xfId="10" applyFont="1" applyBorder="1" applyAlignment="1">
      <alignment vertical="center"/>
    </xf>
    <xf numFmtId="0" fontId="3" fillId="0" borderId="0" xfId="10" applyFont="1" applyAlignment="1">
      <alignment vertical="center" readingOrder="1"/>
    </xf>
    <xf numFmtId="0" fontId="3" fillId="0" borderId="0" xfId="10" applyFont="1" applyBorder="1" applyAlignment="1">
      <alignment vertical="center"/>
    </xf>
    <xf numFmtId="0" fontId="3" fillId="0" borderId="0" xfId="16" applyFont="1">
      <alignment horizontal="right" vertical="center"/>
    </xf>
    <xf numFmtId="0" fontId="6" fillId="0" borderId="0" xfId="10" applyFont="1" applyAlignment="1">
      <alignment horizontal="left" vertical="center"/>
    </xf>
    <xf numFmtId="0" fontId="45" fillId="0" borderId="0" xfId="10" applyFont="1" applyAlignment="1">
      <alignment vertical="center" readingOrder="2"/>
    </xf>
    <xf numFmtId="0" fontId="49" fillId="0" borderId="0" xfId="10" applyFont="1" applyAlignment="1">
      <alignment horizontal="centerContinuous" vertical="center"/>
    </xf>
    <xf numFmtId="0" fontId="49" fillId="0" borderId="0" xfId="10" applyFont="1" applyBorder="1" applyAlignment="1">
      <alignment horizontal="left" vertical="center"/>
    </xf>
    <xf numFmtId="0" fontId="49" fillId="0" borderId="0" xfId="10" applyFont="1" applyBorder="1" applyAlignment="1">
      <alignment vertical="center"/>
    </xf>
    <xf numFmtId="0" fontId="45" fillId="0" borderId="0" xfId="10" applyFont="1" applyBorder="1" applyAlignment="1">
      <alignment vertical="center"/>
    </xf>
    <xf numFmtId="1" fontId="1" fillId="0" borderId="0" xfId="10" applyNumberFormat="1" applyFont="1" applyAlignment="1">
      <alignment horizontal="center" vertical="center"/>
    </xf>
    <xf numFmtId="0" fontId="39" fillId="0" borderId="0" xfId="10" applyFont="1" applyAlignment="1">
      <alignment vertical="center" readingOrder="2"/>
    </xf>
    <xf numFmtId="0" fontId="41" fillId="0" borderId="0" xfId="10" applyFont="1" applyBorder="1" applyAlignment="1">
      <alignment horizontal="left" vertical="center"/>
    </xf>
    <xf numFmtId="0" fontId="48" fillId="4" borderId="17" xfId="13" applyFont="1" applyFill="1" applyBorder="1" applyAlignment="1">
      <alignment horizontal="right" vertical="center" wrapText="1" indent="2" readingOrder="1"/>
    </xf>
    <xf numFmtId="0" fontId="22" fillId="4" borderId="17" xfId="13" applyFont="1" applyFill="1" applyBorder="1" applyAlignment="1">
      <alignment horizontal="left" vertical="center" wrapText="1" indent="1" readingOrder="1"/>
    </xf>
    <xf numFmtId="0" fontId="20" fillId="3" borderId="19" xfId="10" applyFont="1" applyFill="1" applyBorder="1" applyAlignment="1">
      <alignment horizontal="center" vertical="center" readingOrder="2"/>
    </xf>
    <xf numFmtId="0" fontId="22" fillId="3" borderId="19" xfId="10" applyFont="1" applyFill="1" applyBorder="1" applyAlignment="1">
      <alignment horizontal="center" vertical="center" readingOrder="2"/>
    </xf>
    <xf numFmtId="0" fontId="20" fillId="2" borderId="8" xfId="6" applyFont="1" applyBorder="1" applyAlignment="1">
      <alignment horizontal="center" vertical="center" wrapText="1"/>
    </xf>
    <xf numFmtId="0" fontId="15" fillId="2" borderId="9" xfId="6" applyFont="1" applyBorder="1" applyAlignment="1">
      <alignment vertical="center" wrapText="1"/>
    </xf>
    <xf numFmtId="0" fontId="15" fillId="2" borderId="10" xfId="6" applyFont="1" applyBorder="1" applyAlignment="1">
      <alignment vertical="center" wrapText="1"/>
    </xf>
    <xf numFmtId="0" fontId="1" fillId="3" borderId="14" xfId="20" applyFont="1" applyFill="1" applyBorder="1" applyAlignment="1">
      <alignment horizontal="right" vertical="center" wrapText="1" indent="2" readingOrder="2"/>
    </xf>
    <xf numFmtId="0" fontId="1" fillId="4" borderId="14" xfId="20" applyFont="1" applyFill="1" applyBorder="1" applyAlignment="1">
      <alignment horizontal="right" vertical="center" wrapText="1" indent="2" readingOrder="2"/>
    </xf>
    <xf numFmtId="0" fontId="4" fillId="3" borderId="15" xfId="22" applyFont="1" applyFill="1" applyBorder="1" applyAlignment="1">
      <alignment horizontal="left" vertical="center" wrapText="1" indent="2"/>
    </xf>
    <xf numFmtId="0" fontId="4" fillId="4" borderId="14" xfId="22" applyFont="1" applyFill="1" applyBorder="1" applyAlignment="1">
      <alignment horizontal="left" vertical="center" wrapText="1" indent="2"/>
    </xf>
    <xf numFmtId="0" fontId="18" fillId="4" borderId="14" xfId="13" applyFont="1" applyFill="1" applyBorder="1" applyAlignment="1">
      <alignment horizontal="left" vertical="center" wrapText="1" indent="2" readingOrder="1"/>
    </xf>
    <xf numFmtId="0" fontId="20" fillId="4" borderId="14" xfId="20" applyFont="1" applyFill="1" applyBorder="1" applyAlignment="1">
      <alignment horizontal="right" vertical="center" wrapText="1" indent="1" readingOrder="2"/>
    </xf>
    <xf numFmtId="0" fontId="20" fillId="3" borderId="15" xfId="20" applyFont="1" applyFill="1" applyBorder="1" applyAlignment="1">
      <alignment horizontal="right" vertical="center" wrapText="1" indent="1" readingOrder="2"/>
    </xf>
    <xf numFmtId="0" fontId="22" fillId="3" borderId="15" xfId="6" applyFont="1" applyFill="1" applyBorder="1" applyAlignment="1">
      <alignment horizontal="left" vertical="center" wrapText="1" indent="2"/>
    </xf>
    <xf numFmtId="0" fontId="22" fillId="3" borderId="14" xfId="6" applyFont="1" applyFill="1" applyBorder="1" applyAlignment="1">
      <alignment horizontal="left" vertical="center" wrapText="1" indent="2"/>
    </xf>
    <xf numFmtId="0" fontId="22" fillId="4" borderId="14" xfId="6" applyFont="1" applyFill="1" applyBorder="1" applyAlignment="1">
      <alignment horizontal="left" vertical="center" wrapText="1" indent="2"/>
    </xf>
    <xf numFmtId="0" fontId="50" fillId="0" borderId="0" xfId="0" applyFont="1" applyAlignment="1">
      <alignment horizontal="justify" vertical="top" wrapText="1"/>
    </xf>
    <xf numFmtId="0" fontId="1" fillId="0" borderId="0" xfId="0" applyFont="1" applyBorder="1" applyAlignment="1">
      <alignment horizontal="justify" vertical="top" wrapText="1"/>
    </xf>
    <xf numFmtId="0" fontId="1" fillId="0" borderId="0" xfId="10" applyFont="1" applyAlignment="1">
      <alignment wrapText="1"/>
    </xf>
    <xf numFmtId="0" fontId="1" fillId="0" borderId="0" xfId="10" applyFont="1" applyAlignment="1">
      <alignment horizontal="right" vertical="center" wrapText="1"/>
    </xf>
    <xf numFmtId="0" fontId="7" fillId="0" borderId="0" xfId="0" applyFont="1" applyAlignment="1">
      <alignment vertical="center"/>
    </xf>
    <xf numFmtId="0" fontId="1" fillId="3" borderId="16" xfId="21" applyFont="1" applyFill="1" applyBorder="1">
      <alignment horizontal="right" vertical="center" indent="1"/>
    </xf>
    <xf numFmtId="0" fontId="21" fillId="3" borderId="15" xfId="10" applyFont="1" applyFill="1" applyBorder="1" applyAlignment="1">
      <alignment horizontal="center" vertical="center"/>
    </xf>
    <xf numFmtId="0" fontId="5" fillId="4" borderId="15" xfId="20" applyFont="1" applyFill="1" applyBorder="1" applyAlignment="1">
      <alignment horizontal="center" vertical="center" wrapText="1" readingOrder="2"/>
    </xf>
    <xf numFmtId="0" fontId="21" fillId="4" borderId="15" xfId="10" applyFont="1" applyFill="1" applyBorder="1" applyAlignment="1">
      <alignment horizontal="center" vertical="center"/>
    </xf>
    <xf numFmtId="0" fontId="5" fillId="3" borderId="18" xfId="20" applyFont="1" applyFill="1" applyBorder="1" applyAlignment="1">
      <alignment horizontal="center" vertical="center" wrapText="1" readingOrder="2"/>
    </xf>
    <xf numFmtId="0" fontId="21" fillId="3" borderId="18" xfId="10" applyFont="1" applyFill="1" applyBorder="1" applyAlignment="1">
      <alignment horizontal="center" vertical="center"/>
    </xf>
    <xf numFmtId="0" fontId="5" fillId="4" borderId="18" xfId="20" applyFont="1" applyFill="1" applyBorder="1" applyAlignment="1">
      <alignment horizontal="center" vertical="center" wrapText="1" readingOrder="2"/>
    </xf>
    <xf numFmtId="0" fontId="21" fillId="4" borderId="18" xfId="10" applyFont="1" applyFill="1" applyBorder="1" applyAlignment="1">
      <alignment horizontal="center" vertical="center"/>
    </xf>
    <xf numFmtId="3" fontId="7" fillId="4" borderId="14" xfId="21" applyNumberFormat="1" applyFont="1" applyFill="1" applyBorder="1" applyAlignment="1">
      <alignment horizontal="right" vertical="center" indent="1"/>
    </xf>
    <xf numFmtId="3" fontId="1" fillId="4" borderId="14" xfId="21" applyNumberFormat="1" applyFont="1" applyFill="1" applyBorder="1">
      <alignment horizontal="right" vertical="center" indent="1"/>
    </xf>
    <xf numFmtId="3" fontId="1" fillId="3" borderId="14" xfId="21" applyNumberFormat="1" applyFont="1" applyFill="1" applyBorder="1">
      <alignment horizontal="right" vertical="center" indent="1"/>
    </xf>
    <xf numFmtId="3" fontId="1" fillId="3" borderId="17" xfId="21" applyNumberFormat="1" applyFont="1" applyFill="1" applyBorder="1">
      <alignment horizontal="right" vertical="center" indent="1"/>
    </xf>
    <xf numFmtId="3" fontId="1" fillId="3" borderId="15" xfId="21" applyNumberFormat="1" applyFont="1" applyFill="1" applyBorder="1">
      <alignment horizontal="right" vertical="center" indent="1"/>
    </xf>
    <xf numFmtId="3" fontId="1" fillId="3" borderId="15" xfId="21" applyNumberFormat="1" applyFont="1" applyFill="1" applyBorder="1" applyAlignment="1">
      <alignment horizontal="right" vertical="center" indent="1"/>
    </xf>
    <xf numFmtId="3" fontId="1" fillId="4" borderId="14" xfId="21" applyNumberFormat="1" applyFont="1" applyFill="1" applyBorder="1" applyAlignment="1">
      <alignment horizontal="right" vertical="center" indent="1"/>
    </xf>
    <xf numFmtId="3" fontId="1" fillId="3" borderId="14" xfId="21" applyNumberFormat="1" applyFont="1" applyFill="1" applyBorder="1" applyAlignment="1">
      <alignment horizontal="right" vertical="center" indent="1"/>
    </xf>
    <xf numFmtId="3" fontId="1" fillId="4" borderId="16" xfId="21" applyNumberFormat="1" applyFont="1" applyFill="1" applyBorder="1" applyAlignment="1">
      <alignment horizontal="right" vertical="center" indent="1"/>
    </xf>
    <xf numFmtId="3" fontId="1" fillId="4" borderId="20" xfId="21" applyNumberFormat="1" applyFont="1" applyFill="1" applyBorder="1" applyAlignment="1">
      <alignment horizontal="right" vertical="center" indent="1"/>
    </xf>
    <xf numFmtId="3" fontId="19" fillId="3" borderId="14" xfId="0" applyNumberFormat="1" applyFont="1" applyFill="1" applyBorder="1" applyAlignment="1">
      <alignment vertical="center"/>
    </xf>
    <xf numFmtId="3" fontId="1" fillId="3" borderId="17" xfId="21" applyNumberFormat="1" applyFont="1" applyFill="1" applyBorder="1" applyAlignment="1">
      <alignment horizontal="right" vertical="center" indent="1"/>
    </xf>
    <xf numFmtId="3" fontId="1" fillId="4" borderId="17" xfId="21" applyNumberFormat="1" applyFont="1" applyFill="1" applyBorder="1" applyAlignment="1">
      <alignment horizontal="right" vertical="center" indent="1"/>
    </xf>
    <xf numFmtId="3" fontId="1" fillId="3" borderId="20" xfId="21" applyNumberFormat="1" applyFont="1" applyFill="1" applyBorder="1" applyAlignment="1">
      <alignment horizontal="right" vertical="center" indent="1"/>
    </xf>
    <xf numFmtId="3" fontId="1" fillId="4" borderId="17" xfId="21" applyNumberFormat="1" applyFont="1" applyFill="1" applyBorder="1">
      <alignment horizontal="right" vertical="center" indent="1"/>
    </xf>
    <xf numFmtId="3" fontId="1" fillId="3" borderId="16" xfId="21" applyNumberFormat="1" applyFont="1" applyFill="1" applyBorder="1">
      <alignment horizontal="right" vertical="center" indent="1"/>
    </xf>
    <xf numFmtId="3" fontId="1" fillId="4" borderId="15" xfId="21" applyNumberFormat="1" applyFont="1" applyFill="1" applyBorder="1">
      <alignment horizontal="right" vertical="center" indent="1"/>
    </xf>
    <xf numFmtId="3" fontId="1" fillId="4" borderId="16" xfId="21" applyNumberFormat="1" applyFont="1" applyFill="1" applyBorder="1">
      <alignment horizontal="right" vertical="center" indent="1"/>
    </xf>
    <xf numFmtId="3" fontId="1" fillId="3" borderId="18" xfId="21" applyNumberFormat="1" applyFont="1" applyFill="1" applyBorder="1">
      <alignment horizontal="right" vertical="center" indent="1"/>
    </xf>
    <xf numFmtId="3" fontId="1" fillId="3" borderId="14" xfId="13" applyNumberFormat="1" applyFont="1" applyFill="1" applyBorder="1" applyAlignment="1">
      <alignment vertical="center" wrapText="1"/>
    </xf>
    <xf numFmtId="3" fontId="1" fillId="3" borderId="15" xfId="10" applyNumberFormat="1" applyFont="1" applyFill="1" applyBorder="1" applyAlignment="1">
      <alignment horizontal="right" vertical="center" indent="1"/>
    </xf>
    <xf numFmtId="3" fontId="1" fillId="4" borderId="14" xfId="10" applyNumberFormat="1" applyFont="1" applyFill="1" applyBorder="1" applyAlignment="1">
      <alignment horizontal="right" vertical="center" indent="1"/>
    </xf>
    <xf numFmtId="3" fontId="1" fillId="3" borderId="14" xfId="10" applyNumberFormat="1" applyFont="1" applyFill="1" applyBorder="1" applyAlignment="1">
      <alignment horizontal="right" vertical="center" indent="1"/>
    </xf>
    <xf numFmtId="3" fontId="7" fillId="3" borderId="15" xfId="21" applyNumberFormat="1" applyFont="1" applyFill="1" applyBorder="1" applyAlignment="1">
      <alignment horizontal="right" vertical="center" indent="1"/>
    </xf>
    <xf numFmtId="0" fontId="20" fillId="0" borderId="0" xfId="10" applyFont="1" applyBorder="1" applyAlignment="1">
      <alignment horizontal="center"/>
    </xf>
    <xf numFmtId="0" fontId="20" fillId="4" borderId="17" xfId="22" applyFont="1" applyFill="1" applyBorder="1" applyAlignment="1">
      <alignment horizontal="center" vertical="center" wrapText="1"/>
    </xf>
    <xf numFmtId="0" fontId="20" fillId="0" borderId="17" xfId="22" applyFont="1" applyFill="1" applyBorder="1" applyAlignment="1">
      <alignment horizontal="center" vertical="center" wrapText="1"/>
    </xf>
    <xf numFmtId="0" fontId="5" fillId="4" borderId="17" xfId="20" applyFont="1" applyFill="1" applyBorder="1" applyAlignment="1">
      <alignment horizontal="center" vertical="center" wrapText="1" readingOrder="2"/>
    </xf>
    <xf numFmtId="0" fontId="22" fillId="4" borderId="26" xfId="6" applyFont="1" applyFill="1" applyBorder="1" applyAlignment="1">
      <alignment horizontal="center" vertical="top" wrapText="1"/>
    </xf>
    <xf numFmtId="3" fontId="1" fillId="4" borderId="17" xfId="10" applyNumberFormat="1" applyFont="1" applyFill="1" applyBorder="1" applyAlignment="1">
      <alignment horizontal="right" vertical="center" indent="1"/>
    </xf>
    <xf numFmtId="0" fontId="22" fillId="4" borderId="17" xfId="6" applyFont="1" applyFill="1" applyBorder="1" applyAlignment="1">
      <alignment horizontal="left" vertical="center" wrapText="1" indent="2"/>
    </xf>
    <xf numFmtId="0" fontId="20" fillId="0" borderId="19" xfId="10" applyFont="1" applyFill="1" applyBorder="1" applyAlignment="1">
      <alignment horizontal="center" vertical="center" readingOrder="2"/>
    </xf>
    <xf numFmtId="0" fontId="22" fillId="0" borderId="19" xfId="10" applyFont="1" applyFill="1" applyBorder="1" applyAlignment="1">
      <alignment horizontal="center" vertical="center"/>
    </xf>
    <xf numFmtId="0" fontId="1" fillId="0" borderId="14" xfId="20" applyFont="1" applyFill="1" applyBorder="1" applyAlignment="1">
      <alignment horizontal="right" vertical="center" wrapText="1" indent="2" readingOrder="2"/>
    </xf>
    <xf numFmtId="0" fontId="18" fillId="0" borderId="14" xfId="22" applyFont="1" applyFill="1" applyBorder="1" applyAlignment="1">
      <alignment horizontal="left" vertical="center" wrapText="1" indent="2"/>
    </xf>
    <xf numFmtId="0" fontId="1" fillId="4" borderId="17" xfId="20" applyFont="1" applyFill="1" applyBorder="1" applyAlignment="1">
      <alignment horizontal="right" vertical="center" wrapText="1" indent="2" readingOrder="2"/>
    </xf>
    <xf numFmtId="0" fontId="20" fillId="0" borderId="19" xfId="18" applyFont="1" applyFill="1" applyBorder="1" applyAlignment="1">
      <alignment horizontal="center" vertical="center"/>
    </xf>
    <xf numFmtId="0" fontId="22" fillId="0" borderId="19" xfId="18" applyFont="1" applyFill="1" applyBorder="1" applyAlignment="1">
      <alignment horizontal="center" vertical="center"/>
    </xf>
    <xf numFmtId="0" fontId="5" fillId="0" borderId="18" xfId="20" applyFont="1" applyFill="1" applyBorder="1" applyAlignment="1">
      <alignment horizontal="center" vertical="center" wrapText="1" readingOrder="2"/>
    </xf>
    <xf numFmtId="0" fontId="21" fillId="0" borderId="18" xfId="10" applyFont="1" applyFill="1" applyBorder="1" applyAlignment="1">
      <alignment horizontal="center" vertical="center"/>
    </xf>
    <xf numFmtId="0" fontId="20" fillId="4" borderId="19" xfId="6" applyFont="1" applyFill="1" applyBorder="1" applyAlignment="1">
      <alignment horizontal="center" vertical="center" wrapText="1" readingOrder="1"/>
    </xf>
    <xf numFmtId="0" fontId="28" fillId="0" borderId="0" xfId="0" applyFont="1" applyBorder="1" applyAlignment="1">
      <alignment horizontal="right" vertical="center" wrapText="1" readingOrder="2"/>
    </xf>
    <xf numFmtId="0" fontId="5" fillId="5" borderId="65" xfId="20" applyFont="1" applyFill="1" applyBorder="1">
      <alignment horizontal="right" vertical="center" wrapText="1" indent="1" readingOrder="2"/>
    </xf>
    <xf numFmtId="0" fontId="20" fillId="5" borderId="66" xfId="13" applyFont="1" applyFill="1" applyBorder="1" applyAlignment="1">
      <alignment horizontal="center" vertical="center" wrapText="1" readingOrder="1"/>
    </xf>
    <xf numFmtId="1" fontId="20" fillId="5" borderId="66" xfId="0" applyNumberFormat="1" applyFont="1" applyFill="1" applyBorder="1" applyAlignment="1">
      <alignment horizontal="right" vertical="center" indent="1"/>
    </xf>
    <xf numFmtId="0" fontId="5" fillId="0" borderId="65" xfId="20" applyFont="1" applyFill="1" applyBorder="1">
      <alignment horizontal="right" vertical="center" wrapText="1" indent="1" readingOrder="2"/>
    </xf>
    <xf numFmtId="1" fontId="20" fillId="0" borderId="66" xfId="0" applyNumberFormat="1" applyFont="1" applyFill="1" applyBorder="1" applyAlignment="1">
      <alignment horizontal="center" vertical="center"/>
    </xf>
    <xf numFmtId="0" fontId="20" fillId="0" borderId="66" xfId="13" applyFont="1" applyFill="1" applyBorder="1" applyAlignment="1">
      <alignment horizontal="center" vertical="center" wrapText="1" readingOrder="1"/>
    </xf>
    <xf numFmtId="1" fontId="20" fillId="0" borderId="66" xfId="0" applyNumberFormat="1" applyFont="1" applyFill="1" applyBorder="1" applyAlignment="1">
      <alignment horizontal="right" vertical="center" indent="1"/>
    </xf>
    <xf numFmtId="0" fontId="5" fillId="6" borderId="65" xfId="20" applyFont="1" applyFill="1" applyBorder="1">
      <alignment horizontal="right" vertical="center" wrapText="1" indent="1" readingOrder="2"/>
    </xf>
    <xf numFmtId="0" fontId="20" fillId="6" borderId="66" xfId="13" applyFont="1" applyFill="1" applyBorder="1" applyAlignment="1">
      <alignment horizontal="center" vertical="center" wrapText="1" readingOrder="1"/>
    </xf>
    <xf numFmtId="1" fontId="20" fillId="6" borderId="66" xfId="0" applyNumberFormat="1" applyFont="1" applyFill="1" applyBorder="1" applyAlignment="1">
      <alignment horizontal="right" vertical="center" indent="1"/>
    </xf>
    <xf numFmtId="0" fontId="51" fillId="0" borderId="0" xfId="0" applyFont="1"/>
    <xf numFmtId="0" fontId="52" fillId="7" borderId="0" xfId="0" applyFont="1" applyFill="1"/>
    <xf numFmtId="0" fontId="1" fillId="0" borderId="65" xfId="22" applyFont="1" applyFill="1" applyBorder="1" applyAlignment="1">
      <alignment horizontal="right" vertical="center" wrapText="1" indent="2"/>
    </xf>
    <xf numFmtId="0" fontId="1" fillId="4" borderId="14" xfId="13" applyFont="1" applyFill="1" applyBorder="1" applyAlignment="1">
      <alignment horizontal="right" vertical="center" wrapText="1" indent="2" readingOrder="1"/>
    </xf>
    <xf numFmtId="3" fontId="1" fillId="3" borderId="16" xfId="21" applyNumberFormat="1" applyFont="1" applyFill="1" applyBorder="1" applyAlignment="1">
      <alignment horizontal="right" vertical="center" indent="1"/>
    </xf>
    <xf numFmtId="0" fontId="20" fillId="5" borderId="66" xfId="13" applyFont="1" applyFill="1" applyBorder="1" applyAlignment="1">
      <alignment horizontal="center" vertical="center" wrapText="1" readingOrder="1"/>
    </xf>
    <xf numFmtId="3" fontId="0" fillId="0" borderId="0" xfId="0" applyNumberFormat="1"/>
    <xf numFmtId="0" fontId="3" fillId="0" borderId="0" xfId="0" applyFont="1" applyBorder="1" applyAlignment="1">
      <alignment horizontal="center" vertical="center"/>
    </xf>
    <xf numFmtId="0" fontId="8" fillId="0" borderId="0" xfId="0" applyFont="1" applyAlignment="1">
      <alignment horizontal="center"/>
    </xf>
    <xf numFmtId="0" fontId="11" fillId="0" borderId="0" xfId="0" applyFont="1" applyAlignment="1">
      <alignment vertical="center"/>
    </xf>
    <xf numFmtId="0" fontId="5" fillId="0" borderId="0" xfId="0" applyFont="1" applyAlignment="1">
      <alignment horizontal="center" vertical="center"/>
    </xf>
    <xf numFmtId="0" fontId="53" fillId="0" borderId="0" xfId="0" applyFont="1" applyAlignment="1">
      <alignment vertical="center"/>
    </xf>
    <xf numFmtId="0" fontId="8" fillId="0" borderId="0" xfId="0" applyFont="1" applyAlignment="1">
      <alignment horizontal="center" vertical="center"/>
    </xf>
    <xf numFmtId="0" fontId="5" fillId="0" borderId="0" xfId="0" applyFont="1" applyAlignment="1">
      <alignment vertical="top"/>
    </xf>
    <xf numFmtId="0" fontId="54" fillId="0" borderId="0" xfId="0" applyFont="1" applyAlignment="1">
      <alignment vertical="top"/>
    </xf>
    <xf numFmtId="0" fontId="5" fillId="0" borderId="0" xfId="0" applyFont="1" applyAlignment="1">
      <alignment horizontal="right" vertical="center" wrapText="1" readingOrder="2"/>
    </xf>
    <xf numFmtId="0" fontId="1" fillId="0" borderId="0" xfId="0" applyFont="1" applyBorder="1" applyAlignment="1">
      <alignment horizontal="left" vertical="center" wrapText="1"/>
    </xf>
    <xf numFmtId="0" fontId="20" fillId="4" borderId="14" xfId="20" applyFont="1" applyFill="1" applyBorder="1" applyAlignment="1">
      <alignment horizontal="center" vertical="center" wrapText="1" readingOrder="2"/>
    </xf>
    <xf numFmtId="0" fontId="20" fillId="4" borderId="17" xfId="20" applyFont="1" applyFill="1" applyBorder="1" applyAlignment="1">
      <alignment horizontal="center" vertical="center" wrapText="1" readingOrder="2"/>
    </xf>
    <xf numFmtId="0" fontId="20" fillId="3" borderId="18"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20" fillId="3" borderId="16" xfId="20" applyFont="1" applyFill="1" applyBorder="1" applyAlignment="1">
      <alignment horizontal="center" vertical="center" wrapText="1" readingOrder="2"/>
    </xf>
    <xf numFmtId="0" fontId="20" fillId="4" borderId="18" xfId="20" applyFont="1" applyFill="1" applyBorder="1" applyAlignment="1">
      <alignment horizontal="center" vertical="center" wrapText="1" readingOrder="2"/>
    </xf>
    <xf numFmtId="0" fontId="20" fillId="4" borderId="16" xfId="20" applyFont="1" applyFill="1" applyBorder="1" applyAlignment="1">
      <alignment horizontal="center" vertical="center" wrapText="1" readingOrder="2"/>
    </xf>
    <xf numFmtId="0" fontId="1" fillId="0" borderId="0" xfId="10" applyFont="1" applyAlignment="1">
      <alignment horizontal="center"/>
    </xf>
    <xf numFmtId="0" fontId="20" fillId="3" borderId="15" xfId="20" applyFont="1" applyFill="1" applyBorder="1" applyAlignment="1">
      <alignment horizontal="center" vertical="center" wrapText="1" readingOrder="2"/>
    </xf>
    <xf numFmtId="0" fontId="20" fillId="4" borderId="16" xfId="18" applyFont="1" applyFill="1" applyBorder="1" applyAlignment="1">
      <alignment horizontal="center" vertical="center" wrapText="1"/>
    </xf>
    <xf numFmtId="0" fontId="1" fillId="0" borderId="0" xfId="10" applyFont="1" applyAlignment="1">
      <alignment horizontal="center"/>
    </xf>
    <xf numFmtId="0" fontId="22" fillId="4" borderId="16" xfId="18" applyFont="1" applyFill="1" applyBorder="1" applyAlignment="1">
      <alignment horizontal="center" vertical="center" wrapText="1"/>
    </xf>
    <xf numFmtId="0" fontId="18" fillId="3" borderId="15" xfId="22" applyFont="1" applyFill="1" applyBorder="1" applyAlignment="1">
      <alignment horizontal="center" vertical="center" wrapText="1"/>
    </xf>
    <xf numFmtId="0" fontId="18" fillId="3" borderId="14" xfId="22" applyFont="1" applyFill="1" applyBorder="1" applyAlignment="1">
      <alignment horizontal="center" vertical="center" wrapText="1"/>
    </xf>
    <xf numFmtId="0" fontId="20" fillId="3" borderId="15"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18" fillId="4" borderId="14" xfId="22" applyFont="1" applyFill="1" applyBorder="1" applyAlignment="1">
      <alignment horizontal="center" vertical="center" wrapText="1"/>
    </xf>
    <xf numFmtId="0" fontId="20" fillId="4" borderId="14" xfId="20" applyFont="1" applyFill="1" applyBorder="1" applyAlignment="1">
      <alignment horizontal="center" vertical="center" wrapText="1" readingOrder="2"/>
    </xf>
    <xf numFmtId="0" fontId="20" fillId="4" borderId="17" xfId="20" applyFont="1" applyFill="1" applyBorder="1" applyAlignment="1">
      <alignment horizontal="center" vertical="center" wrapText="1" readingOrder="2"/>
    </xf>
    <xf numFmtId="0" fontId="22" fillId="3" borderId="18" xfId="22" applyFont="1" applyFill="1" applyBorder="1" applyAlignment="1">
      <alignment horizontal="center" vertical="center" wrapText="1"/>
    </xf>
    <xf numFmtId="0" fontId="22" fillId="3" borderId="14" xfId="22" applyFont="1" applyFill="1" applyBorder="1" applyAlignment="1">
      <alignment horizontal="center" vertical="center" wrapText="1"/>
    </xf>
    <xf numFmtId="0" fontId="22" fillId="3" borderId="16" xfId="22" applyFont="1" applyFill="1" applyBorder="1" applyAlignment="1">
      <alignment horizontal="center" vertical="center" wrapText="1"/>
    </xf>
    <xf numFmtId="0" fontId="18" fillId="4" borderId="17" xfId="22" applyFont="1" applyFill="1" applyBorder="1" applyAlignment="1">
      <alignment horizontal="center" vertical="center" wrapText="1"/>
    </xf>
    <xf numFmtId="0" fontId="20" fillId="3" borderId="18" xfId="20" applyFont="1" applyFill="1" applyBorder="1" applyAlignment="1">
      <alignment horizontal="center" vertical="center" wrapText="1" readingOrder="2"/>
    </xf>
    <xf numFmtId="0" fontId="20" fillId="3" borderId="16" xfId="20" applyFont="1" applyFill="1" applyBorder="1" applyAlignment="1">
      <alignment horizontal="center" vertical="center" wrapText="1" readingOrder="2"/>
    </xf>
    <xf numFmtId="0" fontId="22" fillId="3" borderId="18" xfId="12" applyFont="1" applyFill="1" applyBorder="1" applyAlignment="1">
      <alignment horizontal="center" vertical="center"/>
    </xf>
    <xf numFmtId="0" fontId="22" fillId="3" borderId="14" xfId="12" applyFont="1" applyFill="1" applyBorder="1" applyAlignment="1">
      <alignment horizontal="center" vertical="center"/>
    </xf>
    <xf numFmtId="0" fontId="22" fillId="3" borderId="16" xfId="12" applyFont="1" applyFill="1" applyBorder="1" applyAlignment="1">
      <alignment horizontal="center" vertical="center"/>
    </xf>
    <xf numFmtId="0" fontId="18" fillId="4" borderId="27" xfId="22" applyFont="1" applyFill="1" applyBorder="1" applyAlignment="1">
      <alignment horizontal="center" vertical="center" wrapText="1"/>
    </xf>
    <xf numFmtId="0" fontId="20" fillId="3" borderId="15" xfId="12" applyFont="1" applyFill="1" applyBorder="1" applyAlignment="1">
      <alignment horizontal="center" vertical="center"/>
    </xf>
    <xf numFmtId="0" fontId="20" fillId="3" borderId="14" xfId="12" applyFont="1" applyFill="1" applyBorder="1" applyAlignment="1">
      <alignment horizontal="center" vertical="center"/>
    </xf>
    <xf numFmtId="0" fontId="20" fillId="4" borderId="14" xfId="12" applyFont="1" applyFill="1" applyBorder="1" applyAlignment="1">
      <alignment horizontal="center" vertical="center"/>
    </xf>
    <xf numFmtId="0" fontId="18" fillId="4" borderId="14" xfId="12" applyFont="1" applyFill="1" applyBorder="1" applyAlignment="1">
      <alignment horizontal="center" vertical="center"/>
    </xf>
    <xf numFmtId="0" fontId="18" fillId="4" borderId="17" xfId="12" applyFont="1" applyFill="1" applyBorder="1" applyAlignment="1">
      <alignment horizontal="center" vertical="center"/>
    </xf>
    <xf numFmtId="0" fontId="18" fillId="3" borderId="15" xfId="12" applyFont="1" applyFill="1" applyBorder="1" applyAlignment="1">
      <alignment horizontal="center" vertical="center"/>
    </xf>
    <xf numFmtId="0" fontId="18" fillId="3" borderId="14" xfId="12" applyFont="1" applyFill="1" applyBorder="1" applyAlignment="1">
      <alignment horizontal="center" vertical="center"/>
    </xf>
    <xf numFmtId="0" fontId="20" fillId="4" borderId="17" xfId="12" applyFont="1" applyFill="1" applyBorder="1" applyAlignment="1">
      <alignment horizontal="center" vertical="center"/>
    </xf>
    <xf numFmtId="0" fontId="20" fillId="3" borderId="18" xfId="18" applyFont="1" applyFill="1" applyBorder="1" applyAlignment="1">
      <alignment horizontal="center" vertical="center"/>
    </xf>
    <xf numFmtId="0" fontId="20" fillId="3" borderId="16" xfId="18" applyFont="1" applyFill="1" applyBorder="1" applyAlignment="1">
      <alignment horizontal="center" vertical="center"/>
    </xf>
    <xf numFmtId="0" fontId="22" fillId="3" borderId="18" xfId="18" applyFont="1" applyFill="1" applyBorder="1" applyAlignment="1">
      <alignment horizontal="center" vertical="center"/>
    </xf>
    <xf numFmtId="0" fontId="22" fillId="3" borderId="16" xfId="18" applyFont="1" applyFill="1" applyBorder="1" applyAlignment="1">
      <alignment horizontal="center" vertical="center"/>
    </xf>
    <xf numFmtId="0" fontId="20" fillId="3" borderId="26" xfId="18" applyFont="1" applyFill="1" applyBorder="1" applyAlignment="1">
      <alignment horizontal="center" vertical="center"/>
    </xf>
    <xf numFmtId="0" fontId="20" fillId="4" borderId="20" xfId="20" applyFont="1" applyFill="1" applyBorder="1" applyAlignment="1">
      <alignment horizontal="right" vertical="center" wrapText="1" indent="4" readingOrder="2"/>
    </xf>
    <xf numFmtId="0" fontId="20" fillId="3" borderId="20" xfId="20" applyFont="1" applyFill="1" applyBorder="1" applyAlignment="1">
      <alignment horizontal="right" vertical="center" wrapText="1" indent="4" readingOrder="2"/>
    </xf>
    <xf numFmtId="0" fontId="20" fillId="4" borderId="15" xfId="18" applyFont="1" applyFill="1" applyBorder="1" applyAlignment="1">
      <alignment horizontal="center" vertical="center"/>
    </xf>
    <xf numFmtId="0" fontId="20" fillId="4" borderId="14" xfId="18" applyFont="1" applyFill="1" applyBorder="1" applyAlignment="1">
      <alignment horizontal="center" vertical="center"/>
    </xf>
    <xf numFmtId="0" fontId="20" fillId="4" borderId="26" xfId="20" applyFont="1" applyFill="1" applyBorder="1" applyAlignment="1">
      <alignment horizontal="right" vertical="center" wrapText="1" indent="4" readingOrder="2"/>
    </xf>
    <xf numFmtId="0" fontId="20" fillId="3" borderId="15" xfId="20" applyFont="1" applyFill="1" applyBorder="1">
      <alignment horizontal="right" vertical="center" wrapText="1" indent="1" readingOrder="2"/>
    </xf>
    <xf numFmtId="0" fontId="20" fillId="3" borderId="19" xfId="18" applyFont="1" applyFill="1" applyBorder="1" applyAlignment="1">
      <alignment horizontal="center" vertical="center"/>
    </xf>
    <xf numFmtId="0" fontId="22" fillId="3" borderId="19" xfId="18" applyFont="1" applyFill="1" applyBorder="1" applyAlignment="1">
      <alignment horizontal="center" vertical="center"/>
    </xf>
    <xf numFmtId="0" fontId="20" fillId="4" borderId="18" xfId="18" applyFont="1" applyFill="1" applyBorder="1" applyAlignment="1">
      <alignment horizontal="center" vertical="center"/>
    </xf>
    <xf numFmtId="0" fontId="22" fillId="4" borderId="18" xfId="18" applyFont="1" applyFill="1" applyBorder="1" applyAlignment="1">
      <alignment horizontal="center" vertical="center"/>
    </xf>
    <xf numFmtId="0" fontId="22" fillId="4" borderId="14" xfId="18" applyFont="1" applyFill="1" applyBorder="1" applyAlignment="1">
      <alignment horizontal="center" vertical="center"/>
    </xf>
    <xf numFmtId="0" fontId="20" fillId="4" borderId="19" xfId="18" applyFont="1" applyFill="1" applyBorder="1" applyAlignment="1">
      <alignment horizontal="center" vertical="center"/>
    </xf>
    <xf numFmtId="0" fontId="22" fillId="4" borderId="19" xfId="18" applyFont="1" applyFill="1" applyBorder="1" applyAlignment="1">
      <alignment horizontal="center" vertical="center"/>
    </xf>
    <xf numFmtId="0" fontId="5" fillId="0" borderId="0" xfId="10" applyFont="1" applyBorder="1" applyAlignment="1">
      <alignment horizontal="center" vertical="center"/>
    </xf>
    <xf numFmtId="0" fontId="48" fillId="3" borderId="15" xfId="13" applyFont="1" applyFill="1" applyBorder="1" applyAlignment="1">
      <alignment horizontal="right" vertical="center" wrapText="1" indent="2" readingOrder="1"/>
    </xf>
    <xf numFmtId="0" fontId="48" fillId="3" borderId="14" xfId="13" applyFont="1" applyFill="1" applyBorder="1" applyAlignment="1">
      <alignment horizontal="right" vertical="center" wrapText="1" indent="2" readingOrder="1"/>
    </xf>
    <xf numFmtId="0" fontId="3" fillId="0" borderId="0" xfId="10" applyFont="1" applyBorder="1" applyAlignment="1">
      <alignment horizontal="center" vertical="center"/>
    </xf>
    <xf numFmtId="0" fontId="22" fillId="3" borderId="15" xfId="13" applyFont="1" applyFill="1" applyBorder="1" applyAlignment="1">
      <alignment horizontal="left" vertical="center" wrapText="1" indent="1" readingOrder="1"/>
    </xf>
    <xf numFmtId="0" fontId="22" fillId="3" borderId="14" xfId="13" applyFont="1" applyFill="1" applyBorder="1" applyAlignment="1">
      <alignment horizontal="left" vertical="center" wrapText="1" indent="1" readingOrder="1"/>
    </xf>
    <xf numFmtId="0" fontId="48" fillId="4" borderId="14" xfId="13" applyFont="1" applyFill="1" applyBorder="1" applyAlignment="1">
      <alignment horizontal="right" vertical="center" wrapText="1" indent="2" readingOrder="1"/>
    </xf>
    <xf numFmtId="0" fontId="22" fillId="4" borderId="14" xfId="13" applyFont="1" applyFill="1" applyBorder="1" applyAlignment="1">
      <alignment horizontal="left" vertical="center" wrapText="1" indent="1" readingOrder="1"/>
    </xf>
    <xf numFmtId="0" fontId="22" fillId="4" borderId="26" xfId="6" applyFont="1" applyFill="1" applyBorder="1" applyAlignment="1">
      <alignment horizontal="center" vertical="top" wrapText="1"/>
    </xf>
    <xf numFmtId="0" fontId="1" fillId="0" borderId="0" xfId="10" applyFont="1" applyAlignment="1"/>
    <xf numFmtId="0" fontId="1" fillId="0" borderId="0" xfId="10" applyFont="1" applyBorder="1" applyAlignment="1">
      <alignment horizontal="left" vertical="center"/>
    </xf>
    <xf numFmtId="1" fontId="20" fillId="0" borderId="0" xfId="10" applyNumberFormat="1" applyFont="1" applyBorder="1" applyAlignment="1">
      <alignment horizontal="left" vertical="center"/>
    </xf>
    <xf numFmtId="1" fontId="20" fillId="0" borderId="0" xfId="10" applyNumberFormat="1" applyFont="1" applyBorder="1" applyAlignment="1">
      <alignment horizontal="center" vertical="center"/>
    </xf>
    <xf numFmtId="0" fontId="20" fillId="0" borderId="0" xfId="10" applyFont="1" applyBorder="1" applyAlignment="1">
      <alignment horizontal="right" readingOrder="2"/>
    </xf>
    <xf numFmtId="0" fontId="21" fillId="0" borderId="0" xfId="10" applyFont="1"/>
    <xf numFmtId="0" fontId="20" fillId="0" borderId="0" xfId="14" applyFont="1" applyAlignment="1">
      <alignment horizontal="right" vertical="center" readingOrder="2"/>
    </xf>
    <xf numFmtId="0" fontId="21" fillId="0" borderId="0" xfId="10" applyFont="1" applyAlignment="1">
      <alignment horizontal="left"/>
    </xf>
    <xf numFmtId="0" fontId="22" fillId="0" borderId="0" xfId="10" applyFont="1" applyBorder="1" applyAlignment="1"/>
    <xf numFmtId="0" fontId="20" fillId="2" borderId="10" xfId="6" applyFont="1" applyBorder="1" applyAlignment="1">
      <alignment horizontal="center" vertical="center" wrapText="1"/>
    </xf>
    <xf numFmtId="3" fontId="1" fillId="0" borderId="0" xfId="10" applyNumberFormat="1" applyFont="1" applyAlignment="1">
      <alignment horizontal="center"/>
    </xf>
    <xf numFmtId="3" fontId="1" fillId="0" borderId="0" xfId="10" applyNumberFormat="1" applyFont="1"/>
    <xf numFmtId="0" fontId="20" fillId="2" borderId="0" xfId="6" applyFont="1" applyBorder="1" applyAlignment="1">
      <alignment horizontal="center" vertical="center" wrapText="1"/>
    </xf>
    <xf numFmtId="0" fontId="20" fillId="2" borderId="7" xfId="6" applyFont="1" applyBorder="1" applyAlignment="1">
      <alignment horizontal="center" vertical="center" wrapText="1"/>
    </xf>
    <xf numFmtId="0" fontId="20" fillId="4" borderId="20" xfId="0" applyFont="1" applyFill="1" applyBorder="1" applyAlignment="1">
      <alignment horizontal="center" wrapText="1"/>
    </xf>
    <xf numFmtId="3" fontId="1" fillId="0" borderId="0" xfId="10" applyNumberFormat="1" applyFont="1" applyAlignment="1">
      <alignment vertical="center"/>
    </xf>
    <xf numFmtId="0" fontId="18" fillId="0" borderId="64" xfId="0" applyFont="1" applyFill="1" applyBorder="1" applyAlignment="1">
      <alignment horizontal="left" vertical="center" wrapText="1" indent="1"/>
    </xf>
    <xf numFmtId="0" fontId="18" fillId="4" borderId="67" xfId="0" applyFont="1" applyFill="1" applyBorder="1" applyAlignment="1">
      <alignment horizontal="left" vertical="center" wrapText="1" indent="1"/>
    </xf>
    <xf numFmtId="0" fontId="18" fillId="0" borderId="67" xfId="0" applyFont="1" applyFill="1" applyBorder="1" applyAlignment="1">
      <alignment horizontal="left" vertical="center" wrapText="1" indent="1"/>
    </xf>
    <xf numFmtId="0" fontId="18" fillId="0" borderId="74" xfId="0" applyFont="1" applyFill="1" applyBorder="1" applyAlignment="1">
      <alignment horizontal="left" vertical="center" wrapText="1" indent="1"/>
    </xf>
    <xf numFmtId="0" fontId="20" fillId="0" borderId="65" xfId="0" applyFont="1" applyFill="1" applyBorder="1" applyAlignment="1">
      <alignment horizontal="right" vertical="center" wrapText="1" indent="1"/>
    </xf>
    <xf numFmtId="0" fontId="20" fillId="4" borderId="65" xfId="0" applyFont="1" applyFill="1" applyBorder="1" applyAlignment="1">
      <alignment horizontal="right" vertical="center" wrapText="1" indent="1"/>
    </xf>
    <xf numFmtId="0" fontId="20" fillId="0" borderId="72" xfId="0" applyFont="1" applyFill="1" applyBorder="1" applyAlignment="1">
      <alignment horizontal="right" vertical="center" wrapText="1" indent="1"/>
    </xf>
    <xf numFmtId="0" fontId="20" fillId="0" borderId="62" xfId="0" applyFont="1" applyFill="1" applyBorder="1" applyAlignment="1">
      <alignment horizontal="right" vertical="center" wrapText="1" indent="1"/>
    </xf>
    <xf numFmtId="0" fontId="20" fillId="4" borderId="75" xfId="0" applyFont="1" applyFill="1" applyBorder="1" applyAlignment="1">
      <alignment horizontal="center" vertical="center" wrapText="1"/>
    </xf>
    <xf numFmtId="0" fontId="20" fillId="4" borderId="31" xfId="0" applyFont="1" applyFill="1" applyBorder="1" applyAlignment="1">
      <alignment horizontal="center" vertical="center" wrapText="1" readingOrder="1"/>
    </xf>
    <xf numFmtId="0" fontId="22" fillId="4" borderId="76" xfId="0" applyFont="1" applyFill="1" applyBorder="1" applyAlignment="1">
      <alignment horizontal="center" vertical="center" wrapText="1"/>
    </xf>
    <xf numFmtId="0" fontId="5" fillId="4" borderId="65" xfId="0" applyFont="1" applyFill="1" applyBorder="1" applyAlignment="1">
      <alignment horizontal="right" vertical="center"/>
    </xf>
    <xf numFmtId="0" fontId="20" fillId="4" borderId="67" xfId="0" applyFont="1" applyFill="1" applyBorder="1" applyAlignment="1">
      <alignment vertical="center" wrapText="1"/>
    </xf>
    <xf numFmtId="0" fontId="5" fillId="0" borderId="65" xfId="0" applyFont="1" applyFill="1" applyBorder="1" applyAlignment="1">
      <alignment horizontal="right" vertical="center" readingOrder="2"/>
    </xf>
    <xf numFmtId="0" fontId="20" fillId="0" borderId="67" xfId="0" applyFont="1" applyFill="1" applyBorder="1" applyAlignment="1">
      <alignment vertical="center" wrapText="1"/>
    </xf>
    <xf numFmtId="0" fontId="39" fillId="4" borderId="65" xfId="0" applyFont="1" applyFill="1" applyBorder="1" applyAlignment="1">
      <alignment horizontal="center" vertical="center" wrapText="1"/>
    </xf>
    <xf numFmtId="0" fontId="5" fillId="4" borderId="67" xfId="0" applyFont="1" applyFill="1" applyBorder="1" applyAlignment="1">
      <alignment horizontal="center" vertical="center" wrapText="1"/>
    </xf>
    <xf numFmtId="0" fontId="5" fillId="0" borderId="65" xfId="0" applyFont="1" applyFill="1" applyBorder="1" applyAlignment="1">
      <alignment horizontal="right" vertical="center" wrapText="1"/>
    </xf>
    <xf numFmtId="0" fontId="20" fillId="0" borderId="67" xfId="0" applyFont="1" applyFill="1" applyBorder="1" applyAlignment="1">
      <alignment horizontal="left" vertical="center" wrapText="1"/>
    </xf>
    <xf numFmtId="0" fontId="5" fillId="4" borderId="65" xfId="0" applyFont="1" applyFill="1" applyBorder="1" applyAlignment="1">
      <alignment horizontal="right" vertical="center" wrapText="1"/>
    </xf>
    <xf numFmtId="0" fontId="20" fillId="4" borderId="67" xfId="0" applyFont="1" applyFill="1" applyBorder="1"/>
    <xf numFmtId="0" fontId="20" fillId="4" borderId="67" xfId="0" applyFont="1" applyFill="1" applyBorder="1" applyAlignment="1">
      <alignment wrapText="1"/>
    </xf>
    <xf numFmtId="0" fontId="1" fillId="0" borderId="63" xfId="0" applyFont="1" applyFill="1" applyBorder="1" applyAlignment="1">
      <alignment horizontal="center" vertical="center"/>
    </xf>
    <xf numFmtId="0" fontId="1" fillId="4" borderId="66" xfId="0" applyFont="1" applyFill="1" applyBorder="1" applyAlignment="1">
      <alignment horizontal="center" vertical="center"/>
    </xf>
    <xf numFmtId="0" fontId="1" fillId="0" borderId="66" xfId="0" applyFont="1" applyFill="1" applyBorder="1" applyAlignment="1">
      <alignment horizontal="center" vertical="center"/>
    </xf>
    <xf numFmtId="0" fontId="1" fillId="0" borderId="73" xfId="0" applyFont="1" applyFill="1" applyBorder="1" applyAlignment="1">
      <alignment horizontal="center" vertical="center"/>
    </xf>
    <xf numFmtId="0" fontId="5" fillId="0" borderId="0" xfId="10" applyFont="1" applyAlignment="1">
      <alignment horizontal="right" vertical="center"/>
    </xf>
    <xf numFmtId="0" fontId="11" fillId="0" borderId="0" xfId="10" applyFont="1" applyAlignment="1">
      <alignment horizontal="left" vertical="center"/>
    </xf>
    <xf numFmtId="0" fontId="20" fillId="0" borderId="0" xfId="10" applyFont="1" applyBorder="1" applyAlignment="1">
      <alignment readingOrder="2"/>
    </xf>
    <xf numFmtId="0" fontId="35" fillId="0" borderId="0" xfId="10" applyFont="1" applyBorder="1" applyAlignment="1">
      <alignment vertical="center" readingOrder="2"/>
    </xf>
    <xf numFmtId="0" fontId="20" fillId="0" borderId="0" xfId="10" applyFont="1" applyAlignment="1">
      <alignment vertical="center"/>
    </xf>
    <xf numFmtId="0" fontId="1" fillId="0" borderId="0" xfId="10" applyFont="1" applyBorder="1" applyAlignment="1">
      <alignment vertical="center" wrapText="1"/>
    </xf>
    <xf numFmtId="0" fontId="1" fillId="0" borderId="0" xfId="10" applyFont="1" applyBorder="1" applyAlignment="1">
      <alignment horizontal="center"/>
    </xf>
    <xf numFmtId="3" fontId="1" fillId="0" borderId="0" xfId="10" applyNumberFormat="1" applyFont="1" applyBorder="1" applyAlignment="1">
      <alignment vertical="center"/>
    </xf>
    <xf numFmtId="0" fontId="5" fillId="2" borderId="0" xfId="20" applyFont="1" applyBorder="1" applyAlignment="1">
      <alignment horizontal="center" vertical="center" wrapText="1" readingOrder="2"/>
    </xf>
    <xf numFmtId="0" fontId="5" fillId="4" borderId="14" xfId="20" applyFont="1" applyFill="1" applyBorder="1" applyAlignment="1">
      <alignment horizontal="center" vertical="center" wrapText="1" readingOrder="2"/>
    </xf>
    <xf numFmtId="0" fontId="5" fillId="3" borderId="14" xfId="20" applyFont="1" applyFill="1" applyBorder="1" applyAlignment="1">
      <alignment horizontal="center" vertical="center" wrapText="1" readingOrder="2"/>
    </xf>
    <xf numFmtId="0" fontId="5" fillId="0" borderId="17" xfId="20" applyFont="1" applyFill="1" applyBorder="1" applyAlignment="1">
      <alignment horizontal="center" vertical="center" wrapText="1" readingOrder="2"/>
    </xf>
    <xf numFmtId="3" fontId="1" fillId="0" borderId="17" xfId="21" applyNumberFormat="1" applyFont="1" applyFill="1" applyBorder="1" applyAlignment="1">
      <alignment horizontal="right" vertical="center" indent="1"/>
    </xf>
    <xf numFmtId="3" fontId="1" fillId="4" borderId="17" xfId="23" applyNumberFormat="1" applyFont="1" applyFill="1" applyBorder="1" applyAlignment="1">
      <alignment horizontal="right" vertical="center" indent="1"/>
    </xf>
    <xf numFmtId="0" fontId="1" fillId="0" borderId="0" xfId="10" applyFont="1" applyAlignment="1">
      <alignment wrapText="1" readingOrder="2"/>
    </xf>
    <xf numFmtId="0" fontId="1" fillId="0" borderId="0" xfId="10" applyFont="1" applyAlignment="1">
      <alignment horizontal="right" wrapText="1" readingOrder="2"/>
    </xf>
    <xf numFmtId="0" fontId="20" fillId="3" borderId="18" xfId="12" applyFont="1" applyFill="1" applyBorder="1" applyAlignment="1">
      <alignment horizontal="center" vertical="center"/>
    </xf>
    <xf numFmtId="0" fontId="20" fillId="3" borderId="16" xfId="12" applyFont="1" applyFill="1" applyBorder="1" applyAlignment="1">
      <alignment horizontal="center" vertical="center"/>
    </xf>
    <xf numFmtId="3" fontId="20" fillId="3" borderId="0" xfId="12" applyNumberFormat="1" applyFont="1" applyFill="1" applyBorder="1" applyAlignment="1">
      <alignment horizontal="right" vertical="center" indent="2"/>
    </xf>
    <xf numFmtId="0" fontId="22" fillId="3" borderId="0" xfId="12" applyFont="1" applyFill="1" applyBorder="1" applyAlignment="1">
      <alignment horizontal="center" vertical="center"/>
    </xf>
    <xf numFmtId="0" fontId="22" fillId="0" borderId="0" xfId="12" applyFont="1" applyBorder="1" applyAlignment="1"/>
    <xf numFmtId="0" fontId="1" fillId="0" borderId="0" xfId="12" applyFont="1" applyBorder="1" applyAlignment="1"/>
    <xf numFmtId="1" fontId="20" fillId="0" borderId="0" xfId="0" applyNumberFormat="1" applyFont="1" applyBorder="1" applyAlignment="1">
      <alignment horizontal="center" vertical="center"/>
    </xf>
    <xf numFmtId="3" fontId="20" fillId="3" borderId="15" xfId="21" applyNumberFormat="1" applyFont="1" applyFill="1" applyBorder="1" applyAlignment="1">
      <alignment horizontal="right" vertical="center" indent="1"/>
    </xf>
    <xf numFmtId="3" fontId="20" fillId="3" borderId="14" xfId="21" applyNumberFormat="1" applyFont="1" applyFill="1" applyBorder="1" applyAlignment="1">
      <alignment horizontal="right" vertical="center" indent="1"/>
    </xf>
    <xf numFmtId="3" fontId="20" fillId="4" borderId="14" xfId="21" applyNumberFormat="1" applyFont="1" applyFill="1" applyBorder="1" applyAlignment="1">
      <alignment horizontal="right" vertical="center" indent="1"/>
    </xf>
    <xf numFmtId="3" fontId="20" fillId="3" borderId="17" xfId="21" applyNumberFormat="1" applyFont="1" applyFill="1" applyBorder="1" applyAlignment="1">
      <alignment horizontal="right" vertical="center" indent="1"/>
    </xf>
    <xf numFmtId="3" fontId="20" fillId="3" borderId="18" xfId="18" applyNumberFormat="1" applyFont="1" applyFill="1" applyBorder="1" applyAlignment="1">
      <alignment horizontal="right" vertical="center" indent="1"/>
    </xf>
    <xf numFmtId="3" fontId="20" fillId="3" borderId="15" xfId="18" applyNumberFormat="1" applyFont="1" applyFill="1" applyBorder="1" applyAlignment="1">
      <alignment horizontal="right" vertical="center" indent="1"/>
    </xf>
    <xf numFmtId="3" fontId="20" fillId="3" borderId="19" xfId="18" applyNumberFormat="1" applyFont="1" applyFill="1" applyBorder="1" applyAlignment="1">
      <alignment horizontal="right" vertical="center" indent="1"/>
    </xf>
    <xf numFmtId="0" fontId="1" fillId="0" borderId="0" xfId="0" applyFont="1"/>
    <xf numFmtId="1" fontId="6" fillId="0" borderId="0" xfId="0" applyNumberFormat="1" applyFont="1" applyBorder="1" applyAlignment="1">
      <alignment horizontal="center" vertical="center"/>
    </xf>
    <xf numFmtId="3" fontId="20" fillId="3" borderId="18" xfId="21" applyNumberFormat="1" applyFont="1" applyFill="1" applyBorder="1" applyAlignment="1">
      <alignment horizontal="right" vertical="center" indent="1"/>
    </xf>
    <xf numFmtId="0" fontId="6" fillId="3" borderId="15" xfId="22" applyFont="1" applyFill="1" applyBorder="1">
      <alignment horizontal="left" vertical="center" wrapText="1" indent="1"/>
    </xf>
    <xf numFmtId="0" fontId="7" fillId="0" borderId="0" xfId="0" applyFont="1" applyBorder="1"/>
    <xf numFmtId="3" fontId="20" fillId="4" borderId="16" xfId="21" applyNumberFormat="1" applyFont="1" applyFill="1" applyBorder="1" applyAlignment="1">
      <alignment horizontal="right" vertical="center" indent="1"/>
    </xf>
    <xf numFmtId="3" fontId="20" fillId="3" borderId="26" xfId="18" applyNumberFormat="1" applyFont="1" applyFill="1" applyBorder="1" applyAlignment="1">
      <alignment horizontal="right" vertical="center" indent="1"/>
    </xf>
    <xf numFmtId="3" fontId="20" fillId="4" borderId="19" xfId="21" applyNumberFormat="1" applyFont="1" applyFill="1" applyBorder="1" applyAlignment="1">
      <alignment horizontal="right" vertical="center" indent="1"/>
    </xf>
    <xf numFmtId="0" fontId="1" fillId="0" borderId="0" xfId="0" applyFont="1" applyAlignment="1">
      <alignment horizontal="center"/>
    </xf>
    <xf numFmtId="0" fontId="7" fillId="0" borderId="0" xfId="0" applyFont="1"/>
    <xf numFmtId="0" fontId="55" fillId="0" borderId="0" xfId="0" applyFont="1" applyAlignment="1">
      <alignment horizontal="centerContinuous" vertical="center"/>
    </xf>
    <xf numFmtId="0" fontId="7" fillId="0" borderId="0" xfId="0" applyFont="1" applyAlignment="1">
      <alignment horizontal="centerContinuous" vertical="center"/>
    </xf>
    <xf numFmtId="0" fontId="20" fillId="3" borderId="14" xfId="19" applyFont="1" applyFill="1" applyBorder="1">
      <alignment horizontal="right" vertical="center" indent="1"/>
    </xf>
    <xf numFmtId="3" fontId="20" fillId="3" borderId="14" xfId="19" applyNumberFormat="1" applyFont="1" applyFill="1" applyBorder="1" applyAlignment="1">
      <alignment horizontal="right" vertical="center" indent="1"/>
    </xf>
    <xf numFmtId="0" fontId="20" fillId="4" borderId="17" xfId="19" applyFont="1" applyFill="1" applyBorder="1">
      <alignment horizontal="right" vertical="center" indent="1"/>
    </xf>
    <xf numFmtId="3" fontId="20" fillId="4" borderId="17" xfId="19" applyNumberFormat="1" applyFont="1" applyFill="1" applyBorder="1" applyAlignment="1">
      <alignment horizontal="right" vertical="center" indent="1"/>
    </xf>
    <xf numFmtId="3" fontId="20" fillId="3" borderId="14" xfId="18" applyNumberFormat="1" applyFont="1" applyFill="1" applyBorder="1" applyAlignment="1">
      <alignment horizontal="right" vertical="center" indent="1"/>
    </xf>
    <xf numFmtId="3" fontId="20" fillId="3" borderId="16" xfId="18" applyNumberFormat="1" applyFont="1" applyFill="1" applyBorder="1" applyAlignment="1">
      <alignment horizontal="right" vertical="center" indent="1"/>
    </xf>
    <xf numFmtId="0" fontId="55" fillId="0" borderId="0" xfId="0" applyFont="1" applyAlignment="1">
      <alignment vertical="center"/>
    </xf>
    <xf numFmtId="0" fontId="20" fillId="4" borderId="14" xfId="19" applyFont="1" applyFill="1" applyBorder="1">
      <alignment horizontal="right" vertical="center" indent="1"/>
    </xf>
    <xf numFmtId="3" fontId="20" fillId="4" borderId="14" xfId="19" applyNumberFormat="1" applyFont="1" applyFill="1" applyBorder="1">
      <alignment horizontal="right" vertical="center" indent="1"/>
    </xf>
    <xf numFmtId="3" fontId="20" fillId="3" borderId="14" xfId="19" applyNumberFormat="1" applyFont="1" applyFill="1" applyBorder="1">
      <alignment horizontal="right" vertical="center" indent="1"/>
    </xf>
    <xf numFmtId="3" fontId="20" fillId="4" borderId="17" xfId="19" applyNumberFormat="1" applyFont="1" applyFill="1" applyBorder="1">
      <alignment horizontal="right" vertical="center" indent="1"/>
    </xf>
    <xf numFmtId="3" fontId="20" fillId="3" borderId="18" xfId="21" applyNumberFormat="1" applyFont="1" applyFill="1" applyBorder="1">
      <alignment horizontal="right" vertical="center" indent="1"/>
    </xf>
    <xf numFmtId="3" fontId="20" fillId="4" borderId="14" xfId="21" applyNumberFormat="1" applyFont="1" applyFill="1" applyBorder="1">
      <alignment horizontal="right" vertical="center" indent="1"/>
    </xf>
    <xf numFmtId="3" fontId="20" fillId="3" borderId="14" xfId="21" applyNumberFormat="1" applyFont="1" applyFill="1" applyBorder="1">
      <alignment horizontal="right" vertical="center" indent="1"/>
    </xf>
    <xf numFmtId="0" fontId="20" fillId="3" borderId="16" xfId="19" applyFont="1" applyFill="1" applyBorder="1">
      <alignment horizontal="right" vertical="center" indent="1"/>
    </xf>
    <xf numFmtId="3" fontId="20" fillId="3" borderId="16" xfId="19" applyNumberFormat="1" applyFont="1" applyFill="1" applyBorder="1">
      <alignment horizontal="right" vertical="center" indent="1"/>
    </xf>
    <xf numFmtId="3" fontId="20" fillId="4" borderId="18" xfId="21" applyNumberFormat="1" applyFont="1" applyFill="1" applyBorder="1">
      <alignment horizontal="right" vertical="center" indent="1"/>
    </xf>
    <xf numFmtId="3" fontId="20" fillId="4" borderId="15" xfId="21" applyNumberFormat="1" applyFont="1" applyFill="1" applyBorder="1">
      <alignment horizontal="right" vertical="center" indent="1"/>
    </xf>
    <xf numFmtId="3" fontId="20" fillId="4" borderId="26" xfId="21" applyNumberFormat="1" applyFont="1" applyFill="1" applyBorder="1">
      <alignment horizontal="right" vertical="center" indent="1"/>
    </xf>
    <xf numFmtId="3" fontId="20" fillId="3" borderId="15" xfId="19" applyNumberFormat="1" applyFont="1" applyFill="1" applyBorder="1" applyAlignment="1">
      <alignment horizontal="right" vertical="center" indent="1"/>
    </xf>
    <xf numFmtId="3" fontId="20" fillId="4" borderId="14" xfId="19" applyNumberFormat="1" applyFont="1" applyFill="1" applyBorder="1" applyAlignment="1">
      <alignment horizontal="right" vertical="center" indent="1"/>
    </xf>
    <xf numFmtId="49" fontId="56" fillId="0" borderId="0" xfId="0" applyNumberFormat="1" applyFont="1" applyAlignment="1">
      <alignment vertical="center"/>
    </xf>
    <xf numFmtId="3" fontId="20" fillId="4" borderId="26" xfId="18" applyNumberFormat="1" applyFont="1" applyFill="1" applyBorder="1" applyAlignment="1">
      <alignment horizontal="right" vertical="center" indent="1"/>
    </xf>
    <xf numFmtId="3" fontId="20" fillId="3" borderId="19" xfId="21" applyNumberFormat="1" applyFont="1" applyFill="1" applyBorder="1" applyAlignment="1">
      <alignment horizontal="right" vertical="center" indent="1"/>
    </xf>
    <xf numFmtId="3" fontId="20" fillId="4" borderId="19" xfId="18" applyNumberFormat="1" applyFont="1" applyFill="1" applyBorder="1" applyAlignment="1">
      <alignment horizontal="right" vertical="center" indent="1"/>
    </xf>
    <xf numFmtId="0" fontId="20" fillId="3" borderId="17" xfId="19" applyFont="1" applyFill="1" applyBorder="1">
      <alignment horizontal="right" vertical="center" indent="1"/>
    </xf>
    <xf numFmtId="3" fontId="20" fillId="3" borderId="17" xfId="19" applyNumberFormat="1" applyFont="1" applyFill="1" applyBorder="1" applyAlignment="1">
      <alignment horizontal="right" vertical="center" indent="1"/>
    </xf>
    <xf numFmtId="3" fontId="20" fillId="4" borderId="18" xfId="18" applyNumberFormat="1" applyFont="1" applyFill="1" applyBorder="1" applyAlignment="1">
      <alignment horizontal="right" vertical="center" indent="1"/>
    </xf>
    <xf numFmtId="3" fontId="20" fillId="4" borderId="14" xfId="18" applyNumberFormat="1" applyFont="1" applyFill="1" applyBorder="1" applyAlignment="1">
      <alignment horizontal="right" vertical="center" indent="1"/>
    </xf>
    <xf numFmtId="3" fontId="20" fillId="4" borderId="16" xfId="18" applyNumberFormat="1" applyFont="1" applyFill="1" applyBorder="1" applyAlignment="1">
      <alignment horizontal="left" vertical="center" wrapText="1" indent="1"/>
    </xf>
    <xf numFmtId="0" fontId="15" fillId="0" borderId="0" xfId="0" applyFont="1" applyBorder="1" applyAlignment="1">
      <alignment vertical="center"/>
    </xf>
    <xf numFmtId="0" fontId="6" fillId="0" borderId="0" xfId="14" applyFont="1" applyAlignment="1">
      <alignment horizontal="right" vertical="center" readingOrder="2"/>
    </xf>
    <xf numFmtId="0" fontId="22" fillId="0" borderId="0" xfId="15" applyFont="1">
      <alignment horizontal="left" vertical="center"/>
    </xf>
    <xf numFmtId="0" fontId="1" fillId="0" borderId="67" xfId="22" applyFont="1" applyFill="1" applyBorder="1">
      <alignment horizontal="left" vertical="center" wrapText="1" indent="1"/>
    </xf>
    <xf numFmtId="0" fontId="21" fillId="0" borderId="0" xfId="0" applyFont="1" applyAlignment="1">
      <alignment horizontal="right" vertical="center" readingOrder="2"/>
    </xf>
    <xf numFmtId="0" fontId="22" fillId="0" borderId="0" xfId="0" applyFont="1" applyAlignment="1">
      <alignment horizontal="left" vertical="center"/>
    </xf>
    <xf numFmtId="0" fontId="1" fillId="3" borderId="0" xfId="0" applyFont="1" applyFill="1" applyAlignment="1">
      <alignment vertical="center"/>
    </xf>
    <xf numFmtId="0" fontId="1" fillId="0" borderId="0" xfId="0" applyFont="1" applyAlignment="1">
      <alignment horizontal="right" vertical="center" wrapText="1"/>
    </xf>
    <xf numFmtId="0" fontId="1" fillId="0" borderId="0" xfId="0" applyFont="1" applyAlignment="1">
      <alignment horizontal="center" vertical="center"/>
    </xf>
    <xf numFmtId="1" fontId="20" fillId="0" borderId="0" xfId="0" applyNumberFormat="1" applyFont="1" applyBorder="1" applyAlignment="1">
      <alignment horizontal="left" vertical="center"/>
    </xf>
    <xf numFmtId="0" fontId="20" fillId="3" borderId="15" xfId="19" applyFont="1" applyFill="1" applyBorder="1" applyAlignment="1">
      <alignment horizontal="center" vertical="center"/>
    </xf>
    <xf numFmtId="0" fontId="20" fillId="4" borderId="14" xfId="19" applyFont="1" applyFill="1" applyBorder="1" applyAlignment="1">
      <alignment horizontal="center" vertical="center"/>
    </xf>
    <xf numFmtId="0" fontId="20" fillId="3" borderId="14" xfId="19" applyFont="1" applyFill="1" applyBorder="1" applyAlignment="1">
      <alignment horizontal="center" vertical="center"/>
    </xf>
    <xf numFmtId="0" fontId="20" fillId="4" borderId="17" xfId="19" applyFont="1" applyFill="1" applyBorder="1" applyAlignment="1">
      <alignment horizontal="center" vertical="center"/>
    </xf>
    <xf numFmtId="0" fontId="20" fillId="3" borderId="19" xfId="18" applyFont="1" applyFill="1" applyBorder="1" applyAlignment="1">
      <alignment vertical="center"/>
    </xf>
    <xf numFmtId="0" fontId="20" fillId="3" borderId="26" xfId="19" applyFont="1" applyFill="1" applyBorder="1">
      <alignment horizontal="right" vertical="center" indent="1"/>
    </xf>
    <xf numFmtId="3" fontId="20" fillId="3" borderId="26" xfId="19" applyNumberFormat="1" applyFont="1" applyFill="1" applyBorder="1">
      <alignment horizontal="right" vertical="center" indent="1"/>
    </xf>
    <xf numFmtId="0" fontId="20" fillId="3" borderId="19" xfId="19" applyFont="1" applyFill="1" applyBorder="1">
      <alignment horizontal="right" vertical="center" indent="1"/>
    </xf>
    <xf numFmtId="3" fontId="20" fillId="3" borderId="19" xfId="19" applyNumberFormat="1" applyFont="1" applyFill="1" applyBorder="1">
      <alignment horizontal="right" vertical="center" indent="1"/>
    </xf>
    <xf numFmtId="0" fontId="20" fillId="4" borderId="19" xfId="19" applyFont="1" applyFill="1" applyBorder="1">
      <alignment horizontal="right" vertical="center" indent="1"/>
    </xf>
    <xf numFmtId="3" fontId="20" fillId="4" borderId="19" xfId="19" applyNumberFormat="1" applyFont="1" applyFill="1" applyBorder="1">
      <alignment horizontal="right" vertical="center" indent="1"/>
    </xf>
    <xf numFmtId="0" fontId="11" fillId="0" borderId="0" xfId="10" applyFont="1" applyAlignment="1">
      <alignment vertical="center"/>
    </xf>
    <xf numFmtId="1" fontId="1" fillId="0" borderId="0" xfId="0" applyNumberFormat="1" applyFont="1"/>
    <xf numFmtId="0" fontId="21" fillId="0" borderId="0" xfId="0" applyFont="1" applyBorder="1" applyAlignment="1">
      <alignment horizontal="right" vertical="center" readingOrder="2"/>
    </xf>
    <xf numFmtId="0" fontId="22" fillId="0" borderId="0" xfId="0" applyFont="1"/>
    <xf numFmtId="0" fontId="20" fillId="4" borderId="25" xfId="10" applyFont="1" applyFill="1" applyBorder="1" applyAlignment="1">
      <alignment horizontal="center" readingOrder="2"/>
    </xf>
    <xf numFmtId="0" fontId="22" fillId="4" borderId="26" xfId="10" applyFont="1" applyFill="1" applyBorder="1" applyAlignment="1">
      <alignment horizontal="center" vertical="top" readingOrder="2"/>
    </xf>
    <xf numFmtId="3" fontId="20" fillId="3" borderId="15" xfId="10" applyNumberFormat="1" applyFont="1" applyFill="1" applyBorder="1" applyAlignment="1">
      <alignment horizontal="right" vertical="center" indent="1"/>
    </xf>
    <xf numFmtId="3" fontId="20" fillId="4" borderId="14" xfId="10" applyNumberFormat="1" applyFont="1" applyFill="1" applyBorder="1" applyAlignment="1">
      <alignment horizontal="right" vertical="center" indent="1"/>
    </xf>
    <xf numFmtId="3" fontId="20" fillId="3" borderId="14" xfId="10" applyNumberFormat="1" applyFont="1" applyFill="1" applyBorder="1" applyAlignment="1">
      <alignment horizontal="right" vertical="center" indent="1"/>
    </xf>
    <xf numFmtId="3" fontId="20" fillId="4" borderId="17" xfId="10" applyNumberFormat="1" applyFont="1" applyFill="1" applyBorder="1" applyAlignment="1">
      <alignment horizontal="right" vertical="center" indent="1"/>
    </xf>
    <xf numFmtId="3" fontId="20" fillId="0" borderId="19" xfId="10" applyNumberFormat="1" applyFont="1" applyFill="1" applyBorder="1" applyAlignment="1">
      <alignment horizontal="right" vertical="center" indent="1"/>
    </xf>
    <xf numFmtId="1" fontId="6" fillId="0" borderId="0" xfId="10" applyNumberFormat="1" applyFont="1" applyBorder="1" applyAlignment="1">
      <alignment horizontal="left" vertical="center"/>
    </xf>
    <xf numFmtId="1" fontId="6" fillId="0" borderId="0" xfId="10" applyNumberFormat="1" applyFont="1" applyBorder="1" applyAlignment="1">
      <alignment horizontal="center" vertical="center"/>
    </xf>
    <xf numFmtId="0" fontId="7" fillId="0" borderId="0" xfId="10" applyFont="1" applyBorder="1" applyAlignment="1">
      <alignment horizontal="left" vertical="center"/>
    </xf>
    <xf numFmtId="0" fontId="1" fillId="4" borderId="15" xfId="20" applyFont="1" applyFill="1" applyBorder="1" applyAlignment="1">
      <alignment horizontal="right" vertical="center" wrapText="1" indent="2" readingOrder="2"/>
    </xf>
    <xf numFmtId="0" fontId="18" fillId="4" borderId="15" xfId="22" applyFont="1" applyFill="1" applyBorder="1" applyAlignment="1">
      <alignment horizontal="left" vertical="center" wrapText="1" indent="2"/>
    </xf>
    <xf numFmtId="3" fontId="1" fillId="3" borderId="18" xfId="21" applyNumberFormat="1" applyFont="1" applyFill="1" applyBorder="1" applyAlignment="1">
      <alignment horizontal="right" vertical="center" indent="1"/>
    </xf>
    <xf numFmtId="3" fontId="1" fillId="0" borderId="18" xfId="21" applyNumberFormat="1" applyFont="1" applyFill="1" applyBorder="1" applyAlignment="1">
      <alignment horizontal="right" vertical="center" indent="1"/>
    </xf>
    <xf numFmtId="3" fontId="1" fillId="4" borderId="15" xfId="21" applyNumberFormat="1" applyFont="1" applyFill="1" applyBorder="1" applyAlignment="1">
      <alignment horizontal="right" vertical="center" indent="1"/>
    </xf>
    <xf numFmtId="3" fontId="1" fillId="4" borderId="18" xfId="21" applyNumberFormat="1" applyFont="1" applyFill="1" applyBorder="1" applyAlignment="1">
      <alignment horizontal="right" vertical="center" indent="1"/>
    </xf>
    <xf numFmtId="3" fontId="1" fillId="0" borderId="14" xfId="21" applyNumberFormat="1" applyFont="1" applyFill="1" applyBorder="1" applyAlignment="1">
      <alignment horizontal="right" vertical="center" indent="1"/>
    </xf>
    <xf numFmtId="3" fontId="20" fillId="0" borderId="19" xfId="18" applyNumberFormat="1" applyFont="1" applyFill="1" applyBorder="1" applyAlignment="1">
      <alignment horizontal="right" vertical="center" indent="1"/>
    </xf>
    <xf numFmtId="0" fontId="6" fillId="4" borderId="20" xfId="6" applyFont="1" applyFill="1" applyBorder="1" applyAlignment="1">
      <alignment horizontal="center" wrapText="1"/>
    </xf>
    <xf numFmtId="0" fontId="32" fillId="4" borderId="26" xfId="6" applyFont="1" applyFill="1" applyBorder="1" applyAlignment="1">
      <alignment horizontal="center" vertical="top" wrapText="1"/>
    </xf>
    <xf numFmtId="0" fontId="6" fillId="3" borderId="15" xfId="13" applyFont="1" applyFill="1" applyBorder="1" applyAlignment="1">
      <alignment horizontal="right" vertical="center" wrapText="1" indent="2" readingOrder="1"/>
    </xf>
    <xf numFmtId="0" fontId="4" fillId="3" borderId="15" xfId="13" applyFont="1" applyFill="1" applyBorder="1" applyAlignment="1">
      <alignment horizontal="left" vertical="center" wrapText="1" indent="2" readingOrder="1"/>
    </xf>
    <xf numFmtId="0" fontId="6" fillId="4" borderId="14" xfId="13" applyFont="1" applyFill="1" applyBorder="1" applyAlignment="1">
      <alignment horizontal="right" vertical="center" wrapText="1" indent="2" readingOrder="1"/>
    </xf>
    <xf numFmtId="0" fontId="4" fillId="4" borderId="14" xfId="13" applyFont="1" applyFill="1" applyBorder="1" applyAlignment="1">
      <alignment horizontal="left" vertical="center" wrapText="1" indent="2" readingOrder="1"/>
    </xf>
    <xf numFmtId="0" fontId="7" fillId="0" borderId="0" xfId="10" applyFont="1"/>
    <xf numFmtId="0" fontId="6" fillId="4" borderId="17" xfId="13" applyFont="1" applyFill="1" applyBorder="1" applyAlignment="1">
      <alignment horizontal="right" vertical="center" wrapText="1" indent="2" readingOrder="1"/>
    </xf>
    <xf numFmtId="0" fontId="4" fillId="4" borderId="17" xfId="13" applyFont="1" applyFill="1" applyBorder="1" applyAlignment="1">
      <alignment horizontal="left" vertical="center" wrapText="1" indent="2" readingOrder="1"/>
    </xf>
    <xf numFmtId="0" fontId="57" fillId="0" borderId="64" xfId="22" applyFont="1" applyFill="1" applyBorder="1" applyAlignment="1">
      <alignment horizontal="left" vertical="center" wrapText="1" indent="2"/>
    </xf>
    <xf numFmtId="0" fontId="57" fillId="0" borderId="67" xfId="22" applyFont="1" applyFill="1" applyBorder="1" applyAlignment="1">
      <alignment horizontal="left" vertical="center" wrapText="1" indent="2"/>
    </xf>
    <xf numFmtId="0" fontId="1" fillId="0" borderId="66" xfId="21" applyFont="1" applyFill="1" applyBorder="1" applyAlignment="1">
      <alignment horizontal="right" vertical="center" indent="1"/>
    </xf>
    <xf numFmtId="0" fontId="20" fillId="0" borderId="66" xfId="21" applyFont="1" applyFill="1" applyBorder="1" applyAlignment="1">
      <alignment horizontal="right" vertical="center" indent="1"/>
    </xf>
    <xf numFmtId="0" fontId="1" fillId="4" borderId="66" xfId="21" applyFont="1" applyFill="1" applyBorder="1" applyAlignment="1">
      <alignment horizontal="right" vertical="center" indent="1"/>
    </xf>
    <xf numFmtId="0" fontId="20" fillId="4" borderId="66" xfId="21" applyFont="1" applyFill="1" applyBorder="1" applyAlignment="1">
      <alignment horizontal="right" vertical="center" indent="1"/>
    </xf>
    <xf numFmtId="0" fontId="1" fillId="0" borderId="63" xfId="21" applyFont="1" applyFill="1" applyBorder="1" applyAlignment="1">
      <alignment horizontal="right" vertical="center" indent="1"/>
    </xf>
    <xf numFmtId="0" fontId="20" fillId="0" borderId="63" xfId="21" applyFont="1" applyFill="1" applyBorder="1" applyAlignment="1">
      <alignment horizontal="right" vertical="center" indent="1"/>
    </xf>
    <xf numFmtId="3" fontId="20" fillId="4" borderId="18" xfId="21" applyNumberFormat="1" applyFont="1" applyFill="1" applyBorder="1" applyAlignment="1">
      <alignment horizontal="right" vertical="center" indent="1"/>
    </xf>
    <xf numFmtId="0" fontId="18" fillId="4" borderId="20" xfId="13" applyFont="1" applyFill="1" applyBorder="1" applyAlignment="1">
      <alignment horizontal="left" vertical="center" wrapText="1" indent="2" readingOrder="1"/>
    </xf>
    <xf numFmtId="3" fontId="7" fillId="3" borderId="15" xfId="13" applyNumberFormat="1" applyFont="1" applyFill="1" applyBorder="1" applyAlignment="1">
      <alignment horizontal="left" vertical="center" wrapText="1" indent="1" readingOrder="1"/>
    </xf>
    <xf numFmtId="3" fontId="7" fillId="4" borderId="14" xfId="13" applyNumberFormat="1" applyFont="1" applyFill="1" applyBorder="1" applyAlignment="1">
      <alignment horizontal="left" vertical="center" wrapText="1" indent="1" readingOrder="1"/>
    </xf>
    <xf numFmtId="3" fontId="7" fillId="4" borderId="17" xfId="13" applyNumberFormat="1" applyFont="1" applyFill="1" applyBorder="1" applyAlignment="1">
      <alignment horizontal="left" vertical="center" wrapText="1" indent="1" readingOrder="1"/>
    </xf>
    <xf numFmtId="3" fontId="1" fillId="3" borderId="15" xfId="13" applyNumberFormat="1" applyFont="1" applyFill="1" applyBorder="1" applyAlignment="1">
      <alignment horizontal="right" vertical="center" indent="1"/>
    </xf>
    <xf numFmtId="3" fontId="1" fillId="4" borderId="14" xfId="13" applyNumberFormat="1" applyFont="1" applyFill="1" applyBorder="1" applyAlignment="1">
      <alignment horizontal="right" vertical="center" indent="1"/>
    </xf>
    <xf numFmtId="3" fontId="1" fillId="3" borderId="14" xfId="13" applyNumberFormat="1" applyFont="1" applyFill="1" applyBorder="1" applyAlignment="1">
      <alignment horizontal="right" vertical="center" indent="1"/>
    </xf>
    <xf numFmtId="3" fontId="1" fillId="4" borderId="17" xfId="13" applyNumberFormat="1" applyFont="1" applyFill="1" applyBorder="1" applyAlignment="1">
      <alignment horizontal="right" vertical="center" indent="1"/>
    </xf>
    <xf numFmtId="3" fontId="20" fillId="3" borderId="19" xfId="13" applyNumberFormat="1" applyFont="1" applyFill="1" applyBorder="1" applyAlignment="1">
      <alignment horizontal="right" vertical="center" indent="1"/>
    </xf>
    <xf numFmtId="0" fontId="48" fillId="3" borderId="18" xfId="13" applyFont="1" applyFill="1" applyBorder="1" applyAlignment="1">
      <alignment horizontal="right" vertical="center" wrapText="1" indent="2" readingOrder="1"/>
    </xf>
    <xf numFmtId="0" fontId="22" fillId="3" borderId="18" xfId="13" applyFont="1" applyFill="1" applyBorder="1" applyAlignment="1">
      <alignment horizontal="left" vertical="center" wrapText="1" indent="1" readingOrder="1"/>
    </xf>
    <xf numFmtId="0" fontId="48" fillId="3" borderId="16" xfId="13" applyFont="1" applyFill="1" applyBorder="1" applyAlignment="1">
      <alignment horizontal="right" vertical="center" wrapText="1" indent="2" readingOrder="1"/>
    </xf>
    <xf numFmtId="0" fontId="22" fillId="3" borderId="16" xfId="13" applyFont="1" applyFill="1" applyBorder="1" applyAlignment="1">
      <alignment horizontal="left" vertical="center" wrapText="1" indent="1" readingOrder="1"/>
    </xf>
    <xf numFmtId="0" fontId="20" fillId="4" borderId="19" xfId="0" applyFont="1" applyFill="1" applyBorder="1" applyAlignment="1">
      <alignment horizontal="center" vertical="center" readingOrder="2"/>
    </xf>
    <xf numFmtId="0" fontId="22" fillId="4" borderId="19" xfId="0" applyFont="1" applyFill="1" applyBorder="1" applyAlignment="1">
      <alignment horizontal="center" vertical="center"/>
    </xf>
    <xf numFmtId="0" fontId="22" fillId="4" borderId="26" xfId="0" applyFont="1" applyFill="1" applyBorder="1" applyAlignment="1">
      <alignment horizontal="center" vertical="center" readingOrder="2"/>
    </xf>
    <xf numFmtId="0" fontId="20" fillId="3" borderId="77" xfId="20" applyFont="1" applyFill="1" applyBorder="1">
      <alignment horizontal="right" vertical="center" wrapText="1" indent="1" readingOrder="2"/>
    </xf>
    <xf numFmtId="0" fontId="18" fillId="3" borderId="78" xfId="22" applyFont="1" applyFill="1" applyBorder="1">
      <alignment horizontal="left" vertical="center" wrapText="1" indent="1"/>
    </xf>
    <xf numFmtId="0" fontId="20" fillId="4" borderId="79" xfId="20" applyFont="1" applyFill="1" applyBorder="1">
      <alignment horizontal="right" vertical="center" wrapText="1" indent="1" readingOrder="2"/>
    </xf>
    <xf numFmtId="0" fontId="18" fillId="4" borderId="80" xfId="22" applyFont="1" applyFill="1" applyBorder="1">
      <alignment horizontal="left" vertical="center" wrapText="1" indent="1"/>
    </xf>
    <xf numFmtId="0" fontId="20" fillId="3" borderId="79" xfId="20" applyFont="1" applyFill="1" applyBorder="1">
      <alignment horizontal="right" vertical="center" wrapText="1" indent="1" readingOrder="2"/>
    </xf>
    <xf numFmtId="0" fontId="18" fillId="3" borderId="80" xfId="22" applyFont="1" applyFill="1" applyBorder="1">
      <alignment horizontal="left" vertical="center" wrapText="1" indent="1"/>
    </xf>
    <xf numFmtId="0" fontId="20" fillId="4" borderId="25" xfId="0" applyFont="1" applyFill="1" applyBorder="1" applyAlignment="1">
      <alignment horizontal="center" vertical="center" readingOrder="2"/>
    </xf>
    <xf numFmtId="0" fontId="20" fillId="3" borderId="69" xfId="20" applyFont="1" applyFill="1" applyBorder="1">
      <alignment horizontal="right" vertical="center" wrapText="1" indent="1" readingOrder="2"/>
    </xf>
    <xf numFmtId="0" fontId="18" fillId="3" borderId="70" xfId="22" applyFont="1" applyFill="1" applyBorder="1">
      <alignment horizontal="left" vertical="center" wrapText="1" indent="1"/>
    </xf>
    <xf numFmtId="0" fontId="20" fillId="4" borderId="32" xfId="0" applyFont="1" applyFill="1" applyBorder="1" applyAlignment="1">
      <alignment horizontal="center" vertical="center" readingOrder="2"/>
    </xf>
    <xf numFmtId="0" fontId="22" fillId="4" borderId="33" xfId="0" applyFont="1" applyFill="1" applyBorder="1" applyAlignment="1">
      <alignment horizontal="center" vertical="center"/>
    </xf>
    <xf numFmtId="3" fontId="0" fillId="0" borderId="71" xfId="0" applyNumberFormat="1" applyBorder="1" applyAlignment="1">
      <alignment horizontal="right" vertical="center" indent="1"/>
    </xf>
    <xf numFmtId="3" fontId="0" fillId="4" borderId="66" xfId="0" applyNumberFormat="1" applyFill="1" applyBorder="1" applyAlignment="1">
      <alignment horizontal="right" vertical="center" indent="1"/>
    </xf>
    <xf numFmtId="3" fontId="0" fillId="0" borderId="66" xfId="0" applyNumberFormat="1" applyBorder="1" applyAlignment="1">
      <alignment horizontal="right" vertical="center" indent="1"/>
    </xf>
    <xf numFmtId="3" fontId="0" fillId="0" borderId="68" xfId="0" applyNumberFormat="1" applyBorder="1" applyAlignment="1">
      <alignment horizontal="right" vertical="center" indent="1"/>
    </xf>
    <xf numFmtId="3" fontId="20" fillId="4" borderId="31" xfId="0" applyNumberFormat="1" applyFont="1" applyFill="1" applyBorder="1" applyAlignment="1">
      <alignment horizontal="right" vertical="center" indent="1"/>
    </xf>
    <xf numFmtId="3" fontId="0" fillId="0" borderId="15" xfId="0" applyNumberFormat="1" applyBorder="1" applyAlignment="1">
      <alignment horizontal="right" vertical="center" indent="1"/>
    </xf>
    <xf numFmtId="3" fontId="0" fillId="4" borderId="14" xfId="0" applyNumberFormat="1" applyFill="1" applyBorder="1" applyAlignment="1">
      <alignment horizontal="right" vertical="center" indent="1"/>
    </xf>
    <xf numFmtId="3" fontId="0" fillId="0" borderId="14" xfId="0" applyNumberFormat="1" applyBorder="1" applyAlignment="1">
      <alignment horizontal="right" vertical="center" indent="1"/>
    </xf>
    <xf numFmtId="3" fontId="0" fillId="0" borderId="17" xfId="0" applyNumberFormat="1" applyBorder="1" applyAlignment="1">
      <alignment horizontal="right" vertical="center" indent="1"/>
    </xf>
    <xf numFmtId="3" fontId="20" fillId="4" borderId="19" xfId="0" applyNumberFormat="1" applyFont="1" applyFill="1" applyBorder="1" applyAlignment="1">
      <alignment horizontal="right" vertical="center" indent="1"/>
    </xf>
    <xf numFmtId="3" fontId="1" fillId="0" borderId="18" xfId="10" applyNumberFormat="1" applyFont="1" applyBorder="1" applyAlignment="1">
      <alignment horizontal="right" vertical="center" indent="1"/>
    </xf>
    <xf numFmtId="3" fontId="1" fillId="0" borderId="14" xfId="10" applyNumberFormat="1" applyFont="1" applyBorder="1" applyAlignment="1">
      <alignment horizontal="right" vertical="center" indent="1"/>
    </xf>
    <xf numFmtId="3" fontId="1" fillId="0" borderId="16" xfId="10" applyNumberFormat="1" applyFont="1" applyBorder="1" applyAlignment="1">
      <alignment horizontal="right" vertical="center" indent="1"/>
    </xf>
    <xf numFmtId="3" fontId="20" fillId="4" borderId="19" xfId="19" applyNumberFormat="1" applyFont="1" applyFill="1" applyBorder="1" applyAlignment="1">
      <alignment horizontal="right" vertical="center" indent="1"/>
    </xf>
    <xf numFmtId="3" fontId="1" fillId="3" borderId="15" xfId="19" applyNumberFormat="1" applyFont="1" applyFill="1" applyBorder="1" applyAlignment="1">
      <alignment horizontal="right" vertical="center" indent="1"/>
    </xf>
    <xf numFmtId="3" fontId="1" fillId="4" borderId="14" xfId="19" applyNumberFormat="1" applyFont="1" applyFill="1" applyBorder="1" applyAlignment="1">
      <alignment horizontal="right" vertical="center" indent="1"/>
    </xf>
    <xf numFmtId="3" fontId="1" fillId="3" borderId="14" xfId="19" applyNumberFormat="1" applyFont="1" applyFill="1" applyBorder="1" applyAlignment="1">
      <alignment horizontal="right" vertical="center" indent="1"/>
    </xf>
    <xf numFmtId="3" fontId="1" fillId="4" borderId="17" xfId="19" applyNumberFormat="1" applyFont="1" applyFill="1" applyBorder="1" applyAlignment="1">
      <alignment horizontal="right" vertical="center" indent="1"/>
    </xf>
    <xf numFmtId="3" fontId="20" fillId="0" borderId="14" xfId="19" applyNumberFormat="1" applyFont="1" applyFill="1" applyBorder="1" applyAlignment="1">
      <alignment horizontal="right" vertical="center" indent="1"/>
    </xf>
    <xf numFmtId="3" fontId="1" fillId="3" borderId="15" xfId="20" applyNumberFormat="1" applyFont="1" applyFill="1" applyBorder="1" applyAlignment="1">
      <alignment horizontal="right" vertical="center" indent="1"/>
    </xf>
    <xf numFmtId="3" fontId="1" fillId="3" borderId="14" xfId="20" applyNumberFormat="1" applyFont="1" applyFill="1" applyBorder="1" applyAlignment="1">
      <alignment horizontal="right" vertical="center" indent="1"/>
    </xf>
    <xf numFmtId="3" fontId="1" fillId="4" borderId="14" xfId="20" applyNumberFormat="1" applyFont="1" applyFill="1" applyBorder="1" applyAlignment="1">
      <alignment horizontal="right" vertical="center" indent="1"/>
    </xf>
    <xf numFmtId="3" fontId="1" fillId="3" borderId="17" xfId="20" applyNumberFormat="1" applyFont="1" applyFill="1" applyBorder="1" applyAlignment="1">
      <alignment horizontal="right" vertical="center" indent="1"/>
    </xf>
    <xf numFmtId="3" fontId="1" fillId="3" borderId="16" xfId="20" applyNumberFormat="1" applyFont="1" applyFill="1" applyBorder="1" applyAlignment="1">
      <alignment horizontal="right" vertical="center" indent="1"/>
    </xf>
    <xf numFmtId="3" fontId="1" fillId="3" borderId="15" xfId="12" applyNumberFormat="1" applyFont="1" applyFill="1" applyBorder="1" applyAlignment="1">
      <alignment horizontal="right" vertical="center" indent="1"/>
    </xf>
    <xf numFmtId="3" fontId="1" fillId="3" borderId="14" xfId="12" applyNumberFormat="1" applyFont="1" applyFill="1" applyBorder="1" applyAlignment="1">
      <alignment horizontal="right" vertical="center" indent="1"/>
    </xf>
    <xf numFmtId="3" fontId="1" fillId="4" borderId="14" xfId="12" applyNumberFormat="1" applyFont="1" applyFill="1" applyBorder="1" applyAlignment="1">
      <alignment horizontal="right" vertical="center" indent="1"/>
    </xf>
    <xf numFmtId="3" fontId="1" fillId="4" borderId="17" xfId="12" applyNumberFormat="1" applyFont="1" applyFill="1" applyBorder="1" applyAlignment="1">
      <alignment horizontal="right" vertical="center" indent="1"/>
    </xf>
    <xf numFmtId="3" fontId="20" fillId="3" borderId="18" xfId="12" applyNumberFormat="1" applyFont="1" applyFill="1" applyBorder="1" applyAlignment="1">
      <alignment horizontal="right" vertical="center" indent="1"/>
    </xf>
    <xf numFmtId="3" fontId="20" fillId="3" borderId="14" xfId="12" applyNumberFormat="1" applyFont="1" applyFill="1" applyBorder="1" applyAlignment="1">
      <alignment horizontal="right" vertical="center" indent="1"/>
    </xf>
    <xf numFmtId="3" fontId="20" fillId="3" borderId="16" xfId="12" applyNumberFormat="1" applyFont="1" applyFill="1" applyBorder="1" applyAlignment="1">
      <alignment horizontal="right" vertical="center" indent="1"/>
    </xf>
    <xf numFmtId="0" fontId="20" fillId="0" borderId="0" xfId="10" applyFont="1" applyBorder="1" applyAlignment="1">
      <alignment horizontal="center" vertical="center" readingOrder="2"/>
    </xf>
    <xf numFmtId="0" fontId="5" fillId="0" borderId="0" xfId="10" applyFont="1" applyAlignment="1">
      <alignment horizontal="left" vertical="center"/>
    </xf>
    <xf numFmtId="0" fontId="20" fillId="0" borderId="0" xfId="10" applyFont="1" applyBorder="1"/>
    <xf numFmtId="3" fontId="20" fillId="4" borderId="17" xfId="21" applyNumberFormat="1" applyFont="1" applyFill="1" applyBorder="1" applyAlignment="1">
      <alignment horizontal="right" vertical="center" indent="1"/>
    </xf>
    <xf numFmtId="3" fontId="20" fillId="3" borderId="16" xfId="21" applyNumberFormat="1" applyFont="1" applyFill="1" applyBorder="1" applyAlignment="1">
      <alignment horizontal="right" vertical="center" indent="1"/>
    </xf>
    <xf numFmtId="0" fontId="20" fillId="0" borderId="0" xfId="10" applyFont="1" applyBorder="1" applyAlignment="1">
      <alignment vertical="center" readingOrder="2"/>
    </xf>
    <xf numFmtId="0" fontId="20" fillId="4" borderId="25" xfId="0" applyFont="1" applyFill="1" applyBorder="1" applyAlignment="1">
      <alignment horizontal="center" vertical="center" readingOrder="2"/>
    </xf>
    <xf numFmtId="0" fontId="5" fillId="0" borderId="0" xfId="0" applyFont="1" applyAlignment="1">
      <alignment horizontal="right" vertical="top" wrapText="1" indent="2"/>
    </xf>
    <xf numFmtId="0" fontId="5" fillId="0" borderId="0" xfId="0" applyFont="1" applyAlignment="1">
      <alignment horizontal="right" vertical="top" indent="2"/>
    </xf>
    <xf numFmtId="0" fontId="5" fillId="0" borderId="0" xfId="0" applyFont="1" applyAlignment="1">
      <alignment horizontal="right" vertical="center" indent="2" readingOrder="2"/>
    </xf>
    <xf numFmtId="0" fontId="1" fillId="0" borderId="0" xfId="10" applyFont="1" applyAlignment="1">
      <alignment vertical="center" wrapText="1"/>
    </xf>
    <xf numFmtId="0" fontId="20" fillId="3" borderId="65" xfId="0" applyFont="1" applyFill="1" applyBorder="1" applyAlignment="1">
      <alignment horizontal="right" vertical="center" wrapText="1" indent="1"/>
    </xf>
    <xf numFmtId="0" fontId="1" fillId="3" borderId="66" xfId="0" applyFont="1" applyFill="1" applyBorder="1" applyAlignment="1">
      <alignment horizontal="center" vertical="center"/>
    </xf>
    <xf numFmtId="0" fontId="18" fillId="3" borderId="67" xfId="0" applyFont="1" applyFill="1" applyBorder="1" applyAlignment="1">
      <alignment horizontal="left" vertical="center" wrapText="1" indent="1"/>
    </xf>
    <xf numFmtId="0" fontId="5" fillId="3" borderId="65" xfId="0" applyFont="1" applyFill="1" applyBorder="1" applyAlignment="1">
      <alignment horizontal="right" vertical="center"/>
    </xf>
    <xf numFmtId="0" fontId="20" fillId="3" borderId="67" xfId="0" applyFont="1" applyFill="1" applyBorder="1" applyAlignment="1">
      <alignment vertical="center" wrapText="1"/>
    </xf>
    <xf numFmtId="0" fontId="22" fillId="4" borderId="26" xfId="6" applyFont="1" applyFill="1" applyBorder="1" applyAlignment="1">
      <alignment horizontal="center" vertical="top" wrapText="1"/>
    </xf>
    <xf numFmtId="3" fontId="20" fillId="3" borderId="16" xfId="21" applyNumberFormat="1" applyFont="1" applyFill="1" applyBorder="1" applyAlignment="1">
      <alignment horizontal="center" vertical="center"/>
    </xf>
    <xf numFmtId="0" fontId="22" fillId="4" borderId="26" xfId="6" applyFont="1" applyFill="1" applyBorder="1" applyAlignment="1">
      <alignment horizontal="center" vertical="top" wrapText="1"/>
    </xf>
    <xf numFmtId="0" fontId="1" fillId="4" borderId="81" xfId="21" applyFont="1" applyFill="1" applyBorder="1">
      <alignment horizontal="right" vertical="center" indent="1"/>
    </xf>
    <xf numFmtId="3" fontId="20" fillId="4" borderId="81" xfId="19" applyNumberFormat="1" applyFont="1" applyFill="1" applyBorder="1">
      <alignment horizontal="right" vertical="center" indent="1"/>
    </xf>
    <xf numFmtId="0" fontId="20" fillId="3" borderId="81" xfId="19" applyFont="1" applyFill="1" applyBorder="1">
      <alignment horizontal="right" vertical="center" indent="1"/>
    </xf>
    <xf numFmtId="3" fontId="20" fillId="3" borderId="81" xfId="19" applyNumberFormat="1" applyFont="1" applyFill="1" applyBorder="1">
      <alignment horizontal="right" vertical="center" indent="1"/>
    </xf>
    <xf numFmtId="0" fontId="20" fillId="4" borderId="81" xfId="19" applyFont="1" applyFill="1" applyBorder="1">
      <alignment horizontal="right" vertical="center" indent="1"/>
    </xf>
    <xf numFmtId="0" fontId="58" fillId="0" borderId="0" xfId="0" applyFont="1" applyAlignment="1">
      <alignment horizontal="center"/>
    </xf>
    <xf numFmtId="3" fontId="20" fillId="4" borderId="19" xfId="21" applyNumberFormat="1" applyFont="1" applyFill="1" applyBorder="1" applyAlignment="1">
      <alignment horizontal="center" vertical="center"/>
    </xf>
    <xf numFmtId="3" fontId="1" fillId="4" borderId="14" xfId="21" applyNumberFormat="1" applyFont="1" applyFill="1" applyBorder="1" applyAlignment="1">
      <alignment horizontal="center" vertical="center"/>
    </xf>
    <xf numFmtId="3" fontId="1" fillId="3" borderId="17" xfId="21" applyNumberFormat="1" applyFont="1" applyFill="1" applyBorder="1" applyAlignment="1">
      <alignment horizontal="center" vertical="center"/>
    </xf>
    <xf numFmtId="0" fontId="20" fillId="4" borderId="22" xfId="0" applyFont="1" applyFill="1" applyBorder="1" applyAlignment="1">
      <alignment horizontal="center" vertical="center" wrapText="1"/>
    </xf>
    <xf numFmtId="0" fontId="5" fillId="0" borderId="0" xfId="2" applyFont="1" applyAlignment="1">
      <alignment horizontal="center" vertical="center"/>
    </xf>
    <xf numFmtId="0" fontId="20" fillId="4" borderId="21" xfId="0" applyFont="1" applyFill="1" applyBorder="1" applyAlignment="1">
      <alignment horizontal="center" wrapText="1"/>
    </xf>
    <xf numFmtId="0" fontId="22" fillId="4" borderId="22" xfId="0" applyFont="1" applyFill="1" applyBorder="1" applyAlignment="1">
      <alignment horizontal="center" vertical="top" wrapText="1"/>
    </xf>
    <xf numFmtId="3" fontId="20" fillId="4" borderId="14" xfId="10" applyNumberFormat="1" applyFont="1" applyFill="1" applyBorder="1" applyAlignment="1">
      <alignment horizontal="right" vertical="center"/>
    </xf>
    <xf numFmtId="3" fontId="20" fillId="3" borderId="14" xfId="10" applyNumberFormat="1" applyFont="1" applyFill="1" applyBorder="1" applyAlignment="1">
      <alignment horizontal="right" vertical="center"/>
    </xf>
    <xf numFmtId="0" fontId="20" fillId="2" borderId="10" xfId="6" applyFont="1" applyBorder="1" applyAlignment="1">
      <alignment horizontal="center" vertical="center" wrapText="1"/>
    </xf>
    <xf numFmtId="0" fontId="20" fillId="2" borderId="7" xfId="6" applyFont="1" applyBorder="1" applyAlignment="1">
      <alignment horizontal="center" vertical="center" wrapText="1"/>
    </xf>
    <xf numFmtId="0" fontId="22" fillId="4" borderId="26" xfId="6" applyFont="1" applyFill="1" applyBorder="1" applyAlignment="1">
      <alignment horizontal="center" vertical="top" wrapText="1"/>
    </xf>
    <xf numFmtId="0" fontId="1" fillId="0" borderId="62" xfId="22" applyFont="1" applyFill="1" applyBorder="1" applyAlignment="1">
      <alignment horizontal="right" vertical="center" wrapText="1" indent="2"/>
    </xf>
    <xf numFmtId="0" fontId="1" fillId="4" borderId="16" xfId="13" applyFont="1" applyFill="1" applyBorder="1" applyAlignment="1">
      <alignment horizontal="right" vertical="center" wrapText="1" indent="2" readingOrder="1"/>
    </xf>
    <xf numFmtId="0" fontId="1" fillId="4" borderId="73" xfId="21" applyFont="1" applyFill="1" applyBorder="1" applyAlignment="1">
      <alignment horizontal="right" vertical="center" indent="1"/>
    </xf>
    <xf numFmtId="0" fontId="20" fillId="4" borderId="73" xfId="21" applyFont="1" applyFill="1" applyBorder="1" applyAlignment="1">
      <alignment horizontal="right" vertical="center" indent="1"/>
    </xf>
    <xf numFmtId="0" fontId="18" fillId="4" borderId="16" xfId="13" applyFont="1" applyFill="1" applyBorder="1" applyAlignment="1">
      <alignment horizontal="left" vertical="center" wrapText="1" indent="2" readingOrder="1"/>
    </xf>
    <xf numFmtId="0" fontId="1" fillId="0" borderId="86" xfId="22" applyFont="1" applyFill="1" applyBorder="1" applyAlignment="1">
      <alignment horizontal="right" vertical="center" wrapText="1" indent="2"/>
    </xf>
    <xf numFmtId="0" fontId="1" fillId="0" borderId="68" xfId="21" applyFont="1" applyFill="1" applyBorder="1" applyAlignment="1">
      <alignment horizontal="right" vertical="center" indent="1"/>
    </xf>
    <xf numFmtId="0" fontId="20" fillId="0" borderId="68" xfId="21" applyFont="1" applyFill="1" applyBorder="1" applyAlignment="1">
      <alignment horizontal="right" vertical="center" indent="1"/>
    </xf>
    <xf numFmtId="0" fontId="57" fillId="0" borderId="87" xfId="22" applyFont="1" applyFill="1" applyBorder="1" applyAlignment="1">
      <alignment horizontal="left" vertical="center" wrapText="1" indent="2"/>
    </xf>
    <xf numFmtId="0" fontId="20" fillId="4" borderId="19" xfId="13" applyFont="1" applyFill="1" applyBorder="1" applyAlignment="1">
      <alignment horizontal="center" vertical="center" wrapText="1" readingOrder="1"/>
    </xf>
    <xf numFmtId="0" fontId="20" fillId="4" borderId="31" xfId="21" applyFont="1" applyFill="1" applyBorder="1" applyAlignment="1">
      <alignment horizontal="right" vertical="center" indent="1"/>
    </xf>
    <xf numFmtId="0" fontId="18" fillId="4" borderId="19" xfId="13" applyFont="1" applyFill="1" applyBorder="1" applyAlignment="1">
      <alignment horizontal="center" vertical="center" wrapText="1" readingOrder="1"/>
    </xf>
    <xf numFmtId="0" fontId="20" fillId="0" borderId="14" xfId="20" applyFont="1" applyFill="1" applyBorder="1">
      <alignment horizontal="right" vertical="center" wrapText="1" indent="1" readingOrder="2"/>
    </xf>
    <xf numFmtId="0" fontId="18" fillId="0" borderId="14" xfId="22" applyFont="1" applyFill="1" applyBorder="1" applyAlignment="1">
      <alignment horizontal="left" vertical="center" wrapText="1"/>
    </xf>
    <xf numFmtId="0" fontId="18" fillId="0" borderId="14" xfId="22" applyFont="1" applyFill="1" applyBorder="1">
      <alignment horizontal="left" vertical="center" wrapText="1" indent="1"/>
    </xf>
    <xf numFmtId="0" fontId="20" fillId="0" borderId="15" xfId="20" applyFont="1" applyFill="1" applyBorder="1">
      <alignment horizontal="right" vertical="center" wrapText="1" indent="1" readingOrder="2"/>
    </xf>
    <xf numFmtId="0" fontId="18" fillId="0" borderId="15" xfId="22" applyFont="1" applyFill="1" applyBorder="1" applyAlignment="1">
      <alignment horizontal="left" vertical="center" wrapText="1"/>
    </xf>
    <xf numFmtId="0" fontId="18" fillId="0" borderId="15" xfId="22" applyFont="1" applyFill="1" applyBorder="1">
      <alignment horizontal="left" vertical="center" wrapText="1" indent="1"/>
    </xf>
    <xf numFmtId="0" fontId="20" fillId="4" borderId="19" xfId="0" applyFont="1" applyFill="1" applyBorder="1" applyAlignment="1">
      <alignment horizontal="center" vertical="center" wrapText="1"/>
    </xf>
    <xf numFmtId="3" fontId="1" fillId="4" borderId="15" xfId="10" applyNumberFormat="1" applyFont="1" applyFill="1" applyBorder="1" applyAlignment="1">
      <alignment horizontal="right" vertical="center" indent="1"/>
    </xf>
    <xf numFmtId="3" fontId="20" fillId="4" borderId="15" xfId="10" applyNumberFormat="1" applyFont="1" applyFill="1" applyBorder="1" applyAlignment="1">
      <alignment horizontal="right" vertical="center"/>
    </xf>
    <xf numFmtId="0" fontId="18" fillId="4" borderId="15" xfId="22" applyFont="1" applyFill="1" applyBorder="1" applyAlignment="1">
      <alignment horizontal="left" vertical="center" wrapText="1"/>
    </xf>
    <xf numFmtId="0" fontId="18" fillId="4" borderId="15" xfId="22" applyFont="1" applyFill="1" applyBorder="1">
      <alignment horizontal="left" vertical="center" wrapText="1" indent="1"/>
    </xf>
    <xf numFmtId="3" fontId="20" fillId="3" borderId="19" xfId="10" applyNumberFormat="1" applyFont="1" applyFill="1" applyBorder="1" applyAlignment="1">
      <alignment horizontal="right" vertical="center" indent="1"/>
    </xf>
    <xf numFmtId="3" fontId="1" fillId="3" borderId="19" xfId="10" applyNumberFormat="1" applyFont="1" applyFill="1" applyBorder="1" applyAlignment="1">
      <alignment horizontal="center" vertical="center"/>
    </xf>
    <xf numFmtId="3" fontId="20" fillId="3" borderId="19" xfId="21" applyNumberFormat="1" applyFont="1" applyFill="1" applyBorder="1" applyAlignment="1">
      <alignment horizontal="center" vertical="center"/>
    </xf>
    <xf numFmtId="0" fontId="20" fillId="3" borderId="19" xfId="22" applyFont="1" applyFill="1" applyBorder="1" applyAlignment="1">
      <alignment horizontal="center" vertical="center" wrapText="1"/>
    </xf>
    <xf numFmtId="0" fontId="22" fillId="3" borderId="19" xfId="22" applyFont="1" applyFill="1" applyBorder="1">
      <alignment horizontal="left" vertical="center" wrapText="1" indent="1"/>
    </xf>
    <xf numFmtId="3" fontId="1" fillId="3" borderId="17" xfId="10" applyNumberFormat="1" applyFont="1" applyFill="1" applyBorder="1" applyAlignment="1">
      <alignment horizontal="right" vertical="center" indent="1"/>
    </xf>
    <xf numFmtId="3" fontId="20" fillId="3" borderId="17" xfId="10" applyNumberFormat="1" applyFont="1" applyFill="1" applyBorder="1" applyAlignment="1">
      <alignment horizontal="right" vertical="center"/>
    </xf>
    <xf numFmtId="3" fontId="20" fillId="3" borderId="15" xfId="21" applyNumberFormat="1" applyFont="1" applyFill="1" applyBorder="1" applyAlignment="1">
      <alignment horizontal="right" vertical="center"/>
    </xf>
    <xf numFmtId="3" fontId="20" fillId="4" borderId="19" xfId="10" applyNumberFormat="1" applyFont="1" applyFill="1" applyBorder="1" applyAlignment="1">
      <alignment horizontal="right" vertical="center" indent="1"/>
    </xf>
    <xf numFmtId="3" fontId="20" fillId="4" borderId="19" xfId="10" applyNumberFormat="1" applyFont="1" applyFill="1" applyBorder="1" applyAlignment="1">
      <alignment horizontal="right" vertical="center"/>
    </xf>
    <xf numFmtId="0" fontId="18" fillId="4" borderId="19" xfId="22" applyFont="1" applyFill="1" applyBorder="1" applyAlignment="1">
      <alignment horizontal="left" vertical="center" wrapText="1"/>
    </xf>
    <xf numFmtId="0" fontId="22" fillId="4" borderId="19" xfId="22" applyFont="1" applyFill="1" applyBorder="1">
      <alignment horizontal="left" vertical="center" wrapText="1" indent="1"/>
    </xf>
    <xf numFmtId="3" fontId="20" fillId="3" borderId="17" xfId="21" applyNumberFormat="1" applyFont="1" applyFill="1" applyBorder="1" applyAlignment="1">
      <alignment horizontal="right" vertical="center"/>
    </xf>
    <xf numFmtId="0" fontId="18" fillId="3" borderId="15" xfId="10" applyFont="1" applyFill="1" applyBorder="1" applyAlignment="1">
      <alignment horizontal="left"/>
    </xf>
    <xf numFmtId="0" fontId="22" fillId="4" borderId="19" xfId="22" applyFont="1" applyFill="1" applyBorder="1" applyAlignment="1">
      <alignment horizontal="left" vertical="center" indent="1"/>
    </xf>
    <xf numFmtId="3" fontId="1" fillId="3" borderId="15" xfId="21" applyNumberFormat="1" applyFont="1" applyFill="1" applyBorder="1" applyAlignment="1">
      <alignment horizontal="center" vertical="center"/>
    </xf>
    <xf numFmtId="3" fontId="1" fillId="4" borderId="19" xfId="21" applyNumberFormat="1" applyFont="1" applyFill="1" applyBorder="1" applyAlignment="1">
      <alignment horizontal="right" vertical="center" indent="1"/>
    </xf>
    <xf numFmtId="0" fontId="22" fillId="3" borderId="19" xfId="22" applyFont="1" applyFill="1" applyBorder="1" applyAlignment="1">
      <alignment horizontal="left" vertical="center" indent="1"/>
    </xf>
    <xf numFmtId="3" fontId="1" fillId="0" borderId="15" xfId="21" applyNumberFormat="1" applyFont="1" applyFill="1" applyBorder="1" applyAlignment="1">
      <alignment horizontal="center" vertical="center"/>
    </xf>
    <xf numFmtId="3" fontId="1" fillId="4" borderId="15" xfId="21" applyNumberFormat="1" applyFont="1" applyFill="1" applyBorder="1" applyAlignment="1">
      <alignment horizontal="center" vertical="center"/>
    </xf>
    <xf numFmtId="3" fontId="1" fillId="4" borderId="20" xfId="21" applyNumberFormat="1" applyFont="1" applyFill="1" applyBorder="1" applyAlignment="1">
      <alignment horizontal="center" vertical="center"/>
    </xf>
    <xf numFmtId="0" fontId="18" fillId="4" borderId="17" xfId="22" applyFont="1" applyFill="1" applyBorder="1" applyAlignment="1">
      <alignment horizontal="left" vertical="center" wrapText="1"/>
    </xf>
    <xf numFmtId="0" fontId="20" fillId="0" borderId="19" xfId="20" applyFont="1" applyFill="1" applyBorder="1">
      <alignment horizontal="right" vertical="center" wrapText="1" indent="1" readingOrder="2"/>
    </xf>
    <xf numFmtId="3" fontId="20" fillId="0" borderId="19" xfId="21" applyNumberFormat="1" applyFont="1" applyFill="1" applyBorder="1" applyAlignment="1">
      <alignment horizontal="center" vertical="center"/>
    </xf>
    <xf numFmtId="0" fontId="20" fillId="0" borderId="19" xfId="20" applyFont="1" applyFill="1" applyBorder="1" applyAlignment="1">
      <alignment horizontal="right" vertical="center" indent="1" readingOrder="2"/>
    </xf>
    <xf numFmtId="0" fontId="22" fillId="0" borderId="19" xfId="22" applyFont="1" applyFill="1" applyBorder="1" applyAlignment="1">
      <alignment horizontal="left" vertical="center" wrapText="1"/>
    </xf>
    <xf numFmtId="0" fontId="22" fillId="0" borderId="19" xfId="22" applyFont="1" applyFill="1" applyBorder="1" applyAlignment="1">
      <alignment horizontal="left" vertical="center" indent="1"/>
    </xf>
    <xf numFmtId="0" fontId="20" fillId="0" borderId="0" xfId="0" applyFont="1"/>
    <xf numFmtId="0" fontId="22" fillId="4" borderId="19" xfId="22" applyFont="1" applyFill="1" applyBorder="1" applyAlignment="1">
      <alignment horizontal="left" vertical="center" wrapText="1"/>
    </xf>
    <xf numFmtId="0" fontId="20" fillId="3" borderId="19" xfId="20" applyFont="1" applyFill="1" applyBorder="1">
      <alignment horizontal="right" vertical="center" wrapText="1" indent="1" readingOrder="2"/>
    </xf>
    <xf numFmtId="3" fontId="1" fillId="3" borderId="19" xfId="21" applyNumberFormat="1" applyFont="1" applyFill="1" applyBorder="1" applyAlignment="1">
      <alignment horizontal="right" vertical="center" indent="1"/>
    </xf>
    <xf numFmtId="3" fontId="20" fillId="3" borderId="19" xfId="19" applyNumberFormat="1" applyFont="1" applyFill="1" applyBorder="1" applyAlignment="1">
      <alignment horizontal="right" vertical="center" indent="1"/>
    </xf>
    <xf numFmtId="0" fontId="5" fillId="0" borderId="0" xfId="20" applyFont="1" applyFill="1" applyBorder="1" applyAlignment="1">
      <alignment horizontal="right" vertical="center" wrapText="1" indent="2" readingOrder="2"/>
    </xf>
    <xf numFmtId="3" fontId="5" fillId="0" borderId="0" xfId="21" applyNumberFormat="1" applyFont="1" applyFill="1" applyBorder="1" applyAlignment="1">
      <alignment horizontal="right" vertical="center" indent="1"/>
    </xf>
    <xf numFmtId="3" fontId="5" fillId="0" borderId="0" xfId="19" applyNumberFormat="1" applyFont="1" applyFill="1" applyBorder="1" applyAlignment="1">
      <alignment horizontal="right" vertical="center" indent="1"/>
    </xf>
    <xf numFmtId="0" fontId="11" fillId="0" borderId="0" xfId="10" applyFont="1" applyBorder="1" applyAlignment="1">
      <alignment vertical="center"/>
    </xf>
    <xf numFmtId="0" fontId="20" fillId="0" borderId="0" xfId="22" applyFont="1" applyFill="1" applyBorder="1" applyAlignment="1">
      <alignment horizontal="left" vertical="center" wrapText="1" indent="2"/>
    </xf>
    <xf numFmtId="0" fontId="1" fillId="0" borderId="15" xfId="21" applyFont="1" applyFill="1" applyBorder="1">
      <alignment horizontal="right" vertical="center" indent="1"/>
    </xf>
    <xf numFmtId="3" fontId="1" fillId="0" borderId="15" xfId="21" applyNumberFormat="1" applyFont="1" applyFill="1" applyBorder="1">
      <alignment horizontal="right" vertical="center" indent="1"/>
    </xf>
    <xf numFmtId="0" fontId="1" fillId="0" borderId="17" xfId="21" applyFont="1" applyFill="1" applyBorder="1">
      <alignment horizontal="right" vertical="center" indent="1"/>
    </xf>
    <xf numFmtId="3" fontId="1" fillId="0" borderId="17" xfId="21" applyNumberFormat="1" applyFont="1" applyFill="1" applyBorder="1">
      <alignment horizontal="right" vertical="center" indent="1"/>
    </xf>
    <xf numFmtId="0" fontId="1" fillId="0" borderId="20" xfId="21" applyFont="1" applyFill="1" applyBorder="1">
      <alignment horizontal="right" vertical="center" indent="1"/>
    </xf>
    <xf numFmtId="3" fontId="1" fillId="0" borderId="20" xfId="21" applyNumberFormat="1" applyFont="1" applyFill="1" applyBorder="1">
      <alignment horizontal="right" vertical="center" indent="1"/>
    </xf>
    <xf numFmtId="3" fontId="20" fillId="3" borderId="11" xfId="10" applyNumberFormat="1" applyFont="1" applyFill="1" applyBorder="1" applyAlignment="1">
      <alignment horizontal="right" vertical="center" indent="1"/>
    </xf>
    <xf numFmtId="0" fontId="20" fillId="3" borderId="20" xfId="20" applyFont="1" applyFill="1" applyBorder="1" applyAlignment="1">
      <alignment horizontal="right" vertical="center" wrapText="1" indent="1" readingOrder="2"/>
    </xf>
    <xf numFmtId="3" fontId="7" fillId="3" borderId="20" xfId="21" applyNumberFormat="1" applyFont="1" applyFill="1" applyBorder="1" applyAlignment="1">
      <alignment horizontal="right" vertical="center" indent="1"/>
    </xf>
    <xf numFmtId="0" fontId="4" fillId="3" borderId="20" xfId="22" applyFont="1" applyFill="1" applyBorder="1" applyAlignment="1">
      <alignment horizontal="left" vertical="center" wrapText="1" indent="2"/>
    </xf>
    <xf numFmtId="3" fontId="7" fillId="4" borderId="19" xfId="21" applyNumberFormat="1" applyFont="1" applyFill="1" applyBorder="1" applyAlignment="1">
      <alignment horizontal="right" vertical="center" indent="1"/>
    </xf>
    <xf numFmtId="0" fontId="4" fillId="4" borderId="19" xfId="22" applyFont="1" applyFill="1" applyBorder="1" applyAlignment="1">
      <alignment horizontal="center" vertical="center" wrapText="1"/>
    </xf>
    <xf numFmtId="0" fontId="20" fillId="3" borderId="19" xfId="13" applyFont="1" applyFill="1" applyBorder="1" applyAlignment="1">
      <alignment horizontal="right" vertical="center" wrapText="1" indent="2" readingOrder="1"/>
    </xf>
    <xf numFmtId="3" fontId="20" fillId="3" borderId="19" xfId="13" applyNumberFormat="1" applyFont="1" applyFill="1" applyBorder="1" applyAlignment="1">
      <alignment horizontal="left" vertical="center" wrapText="1" indent="1" readingOrder="1"/>
    </xf>
    <xf numFmtId="0" fontId="22" fillId="3" borderId="19" xfId="13" applyFont="1" applyFill="1" applyBorder="1" applyAlignment="1">
      <alignment horizontal="left" vertical="center" wrapText="1" indent="2" readingOrder="1"/>
    </xf>
    <xf numFmtId="0" fontId="1" fillId="4" borderId="88" xfId="21" applyFont="1" applyFill="1" applyBorder="1" applyAlignment="1">
      <alignment horizontal="right" vertical="center" indent="1"/>
    </xf>
    <xf numFmtId="0" fontId="20" fillId="4" borderId="88" xfId="21" applyFont="1" applyFill="1" applyBorder="1" applyAlignment="1">
      <alignment horizontal="right" vertical="center" indent="1"/>
    </xf>
    <xf numFmtId="0" fontId="18" fillId="4" borderId="26" xfId="13" applyFont="1" applyFill="1" applyBorder="1" applyAlignment="1">
      <alignment horizontal="left" vertical="center" wrapText="1" indent="2" readingOrder="1"/>
    </xf>
    <xf numFmtId="0" fontId="1" fillId="0" borderId="85" xfId="10" applyFont="1" applyBorder="1" applyAlignment="1">
      <alignment horizontal="right" vertical="center" indent="1" readingOrder="2"/>
    </xf>
    <xf numFmtId="0" fontId="1" fillId="0" borderId="89" xfId="21" applyFont="1" applyFill="1" applyBorder="1" applyAlignment="1">
      <alignment horizontal="right" vertical="center" indent="1"/>
    </xf>
    <xf numFmtId="0" fontId="20" fillId="0" borderId="89" xfId="21" applyFont="1" applyFill="1" applyBorder="1" applyAlignment="1">
      <alignment horizontal="right" vertical="center" indent="1"/>
    </xf>
    <xf numFmtId="0" fontId="57" fillId="0" borderId="90" xfId="22" applyFont="1" applyFill="1" applyBorder="1" applyAlignment="1">
      <alignment horizontal="left" vertical="center" wrapText="1" indent="2"/>
    </xf>
    <xf numFmtId="0" fontId="1" fillId="4" borderId="88" xfId="21" applyFont="1" applyFill="1" applyBorder="1" applyAlignment="1">
      <alignment horizontal="right" vertical="center" indent="1" readingOrder="2"/>
    </xf>
    <xf numFmtId="0" fontId="1" fillId="0" borderId="0" xfId="10" applyFont="1" applyBorder="1" applyAlignment="1">
      <alignment horizontal="right" vertical="center" indent="1" readingOrder="2"/>
    </xf>
    <xf numFmtId="0" fontId="1" fillId="0" borderId="88" xfId="21" applyFont="1" applyFill="1" applyBorder="1" applyAlignment="1">
      <alignment horizontal="right" vertical="center" indent="1"/>
    </xf>
    <xf numFmtId="0" fontId="20" fillId="0" borderId="88" xfId="21" applyFont="1" applyFill="1" applyBorder="1" applyAlignment="1">
      <alignment horizontal="right" vertical="center" indent="1"/>
    </xf>
    <xf numFmtId="0" fontId="57" fillId="0" borderId="91" xfId="22" applyFont="1" applyFill="1" applyBorder="1" applyAlignment="1">
      <alignment horizontal="left" vertical="center" wrapText="1" indent="2"/>
    </xf>
    <xf numFmtId="0" fontId="18" fillId="3" borderId="20" xfId="13" applyFont="1" applyFill="1" applyBorder="1" applyAlignment="1">
      <alignment horizontal="left" vertical="center" wrapText="1" indent="2" readingOrder="1"/>
    </xf>
    <xf numFmtId="0" fontId="1" fillId="4" borderId="92" xfId="21" applyFont="1" applyFill="1" applyBorder="1" applyAlignment="1">
      <alignment horizontal="right" vertical="center" indent="1" readingOrder="2"/>
    </xf>
    <xf numFmtId="0" fontId="1" fillId="0" borderId="0" xfId="10" applyFont="1" applyBorder="1" applyAlignment="1">
      <alignment horizontal="right" vertical="center" wrapText="1" indent="1" readingOrder="2"/>
    </xf>
    <xf numFmtId="0" fontId="1" fillId="4" borderId="93" xfId="21" applyFont="1" applyFill="1" applyBorder="1" applyAlignment="1">
      <alignment horizontal="right" vertical="center" indent="1" readingOrder="2"/>
    </xf>
    <xf numFmtId="0" fontId="1" fillId="4" borderId="93" xfId="21" applyFont="1" applyFill="1" applyBorder="1" applyAlignment="1">
      <alignment horizontal="right" vertical="center" indent="1"/>
    </xf>
    <xf numFmtId="0" fontId="20" fillId="4" borderId="93" xfId="21" applyFont="1" applyFill="1" applyBorder="1" applyAlignment="1">
      <alignment horizontal="right" vertical="center" indent="1"/>
    </xf>
    <xf numFmtId="0" fontId="5" fillId="0" borderId="11" xfId="10" applyFont="1" applyBorder="1" applyAlignment="1">
      <alignment horizontal="center" vertical="center"/>
    </xf>
    <xf numFmtId="0" fontId="20" fillId="0" borderId="31" xfId="21" applyFont="1" applyFill="1" applyBorder="1" applyAlignment="1">
      <alignment horizontal="right" vertical="center" indent="1"/>
    </xf>
    <xf numFmtId="0" fontId="20" fillId="0" borderId="11" xfId="10" applyFont="1" applyBorder="1" applyAlignment="1">
      <alignment horizontal="center" vertical="center"/>
    </xf>
    <xf numFmtId="0" fontId="20" fillId="8" borderId="14" xfId="20" applyFont="1" applyFill="1" applyBorder="1" applyAlignment="1">
      <alignment horizontal="center" vertical="center" wrapText="1" readingOrder="2"/>
    </xf>
    <xf numFmtId="3" fontId="1" fillId="8" borderId="14" xfId="21" applyNumberFormat="1" applyFont="1" applyFill="1" applyBorder="1" applyAlignment="1">
      <alignment horizontal="right" vertical="center" indent="1"/>
    </xf>
    <xf numFmtId="3" fontId="20" fillId="8" borderId="14" xfId="21" applyNumberFormat="1" applyFont="1" applyFill="1" applyBorder="1" applyAlignment="1">
      <alignment horizontal="right" vertical="center" indent="1"/>
    </xf>
    <xf numFmtId="3" fontId="1" fillId="3" borderId="14" xfId="21" applyNumberFormat="1" applyFont="1" applyFill="1" applyBorder="1" applyAlignment="1">
      <alignment horizontal="center" vertical="center"/>
    </xf>
    <xf numFmtId="3" fontId="1" fillId="4" borderId="17" xfId="21" applyNumberFormat="1" applyFont="1" applyFill="1" applyBorder="1" applyAlignment="1">
      <alignment horizontal="center" vertical="center"/>
    </xf>
    <xf numFmtId="3" fontId="1" fillId="4" borderId="16" xfId="21" applyNumberFormat="1" applyFont="1" applyFill="1" applyBorder="1" applyAlignment="1">
      <alignment horizontal="center" vertical="center"/>
    </xf>
    <xf numFmtId="3" fontId="20" fillId="3" borderId="18" xfId="18" applyNumberFormat="1" applyFont="1" applyFill="1" applyBorder="1" applyAlignment="1">
      <alignment horizontal="center" vertical="center"/>
    </xf>
    <xf numFmtId="3" fontId="20" fillId="3" borderId="15" xfId="18" applyNumberFormat="1" applyFont="1" applyFill="1" applyBorder="1" applyAlignment="1">
      <alignment horizontal="center" vertical="center"/>
    </xf>
    <xf numFmtId="3" fontId="20" fillId="3" borderId="14" xfId="18" applyNumberFormat="1" applyFont="1" applyFill="1" applyBorder="1" applyAlignment="1">
      <alignment horizontal="center" vertical="center"/>
    </xf>
    <xf numFmtId="3" fontId="20" fillId="3" borderId="16" xfId="18" applyNumberFormat="1" applyFont="1" applyFill="1" applyBorder="1" applyAlignment="1">
      <alignment horizontal="center" vertical="center"/>
    </xf>
    <xf numFmtId="0" fontId="20" fillId="4" borderId="16" xfId="6" applyFont="1" applyFill="1" applyBorder="1">
      <alignment horizontal="center" vertical="center" wrapText="1"/>
    </xf>
    <xf numFmtId="0" fontId="20" fillId="4" borderId="14" xfId="6" applyFont="1" applyFill="1" applyBorder="1">
      <alignment horizontal="center" vertical="center" wrapText="1"/>
    </xf>
    <xf numFmtId="0" fontId="22" fillId="3" borderId="54" xfId="22" applyFont="1" applyFill="1" applyBorder="1">
      <alignment horizontal="left" vertical="center" wrapText="1" indent="1"/>
    </xf>
    <xf numFmtId="0" fontId="18" fillId="4" borderId="26" xfId="6" applyFont="1" applyFill="1" applyBorder="1" applyAlignment="1">
      <alignment horizontal="center" vertical="top" wrapText="1"/>
    </xf>
    <xf numFmtId="0" fontId="20" fillId="4" borderId="25" xfId="6" applyFont="1" applyFill="1" applyBorder="1" applyAlignment="1">
      <alignment horizontal="center" wrapText="1"/>
    </xf>
    <xf numFmtId="0" fontId="20" fillId="3" borderId="100" xfId="20" applyFont="1" applyFill="1" applyBorder="1">
      <alignment horizontal="right" vertical="center" wrapText="1" indent="1" readingOrder="2"/>
    </xf>
    <xf numFmtId="0" fontId="22" fillId="3" borderId="101" xfId="22" applyFont="1" applyFill="1" applyBorder="1">
      <alignment horizontal="left" vertical="center" wrapText="1" indent="1"/>
    </xf>
    <xf numFmtId="0" fontId="20" fillId="4" borderId="28" xfId="20" applyFont="1" applyFill="1" applyBorder="1" applyAlignment="1">
      <alignment horizontal="right" vertical="center" wrapText="1" indent="2" readingOrder="2"/>
    </xf>
    <xf numFmtId="0" fontId="18" fillId="4" borderId="27" xfId="22" applyFont="1" applyFill="1" applyBorder="1" applyAlignment="1">
      <alignment horizontal="left" vertical="center" wrapText="1" indent="2"/>
    </xf>
    <xf numFmtId="0" fontId="20" fillId="3" borderId="28" xfId="20" applyFont="1" applyFill="1" applyBorder="1" applyAlignment="1">
      <alignment horizontal="right" vertical="center" wrapText="1" indent="2" readingOrder="2"/>
    </xf>
    <xf numFmtId="0" fontId="18" fillId="3" borderId="27" xfId="22" applyFont="1" applyFill="1" applyBorder="1" applyAlignment="1">
      <alignment horizontal="left" vertical="center" wrapText="1" indent="2"/>
    </xf>
    <xf numFmtId="0" fontId="20" fillId="4" borderId="102" xfId="20" applyFont="1" applyFill="1" applyBorder="1" applyAlignment="1">
      <alignment horizontal="right" vertical="center" wrapText="1" indent="2" readingOrder="2"/>
    </xf>
    <xf numFmtId="0" fontId="18" fillId="4" borderId="103" xfId="22" applyFont="1" applyFill="1" applyBorder="1" applyAlignment="1">
      <alignment horizontal="left" vertical="center" wrapText="1" indent="2"/>
    </xf>
    <xf numFmtId="0" fontId="20" fillId="3" borderId="30" xfId="20" applyFont="1" applyFill="1" applyBorder="1" applyAlignment="1">
      <alignment horizontal="right" vertical="center" wrapText="1" indent="2" readingOrder="2"/>
    </xf>
    <xf numFmtId="0" fontId="18" fillId="3" borderId="29" xfId="22" applyFont="1" applyFill="1" applyBorder="1" applyAlignment="1">
      <alignment horizontal="left" vertical="center" wrapText="1" indent="2"/>
    </xf>
    <xf numFmtId="0" fontId="20" fillId="3" borderId="23" xfId="20" applyFont="1" applyFill="1" applyBorder="1" applyAlignment="1">
      <alignment horizontal="center" vertical="center" wrapText="1" readingOrder="2"/>
    </xf>
    <xf numFmtId="0" fontId="22" fillId="3" borderId="22" xfId="22" applyFont="1" applyFill="1" applyBorder="1" applyAlignment="1">
      <alignment horizontal="center" vertical="center" wrapText="1"/>
    </xf>
    <xf numFmtId="0" fontId="20" fillId="4" borderId="100" xfId="20" applyFont="1" applyFill="1" applyBorder="1">
      <alignment horizontal="right" vertical="center" wrapText="1" indent="1" readingOrder="2"/>
    </xf>
    <xf numFmtId="0" fontId="22" fillId="4" borderId="101" xfId="22" applyFont="1" applyFill="1" applyBorder="1">
      <alignment horizontal="left" vertical="center" wrapText="1" indent="1"/>
    </xf>
    <xf numFmtId="0" fontId="20" fillId="4" borderId="30" xfId="20" applyFont="1" applyFill="1" applyBorder="1" applyAlignment="1">
      <alignment horizontal="right" vertical="center" wrapText="1" indent="2" readingOrder="2"/>
    </xf>
    <xf numFmtId="0" fontId="18" fillId="4" borderId="29" xfId="22" applyFont="1" applyFill="1" applyBorder="1" applyAlignment="1">
      <alignment horizontal="left" vertical="center" wrapText="1" indent="2"/>
    </xf>
    <xf numFmtId="0" fontId="20" fillId="3" borderId="102" xfId="20" applyFont="1" applyFill="1" applyBorder="1" applyAlignment="1">
      <alignment horizontal="right" vertical="center" wrapText="1" indent="2" readingOrder="2"/>
    </xf>
    <xf numFmtId="0" fontId="18" fillId="3" borderId="103" xfId="22" applyFont="1" applyFill="1" applyBorder="1" applyAlignment="1">
      <alignment horizontal="left" vertical="center" wrapText="1" indent="2"/>
    </xf>
    <xf numFmtId="0" fontId="20" fillId="4" borderId="104" xfId="20" applyFont="1" applyFill="1" applyBorder="1" applyAlignment="1">
      <alignment horizontal="right" vertical="center" wrapText="1" indent="2" readingOrder="2"/>
    </xf>
    <xf numFmtId="0" fontId="18" fillId="4" borderId="105" xfId="22" applyFont="1" applyFill="1" applyBorder="1" applyAlignment="1">
      <alignment horizontal="left" vertical="center" wrapText="1" indent="2"/>
    </xf>
    <xf numFmtId="0" fontId="20" fillId="4" borderId="53" xfId="20" applyFont="1" applyFill="1" applyBorder="1" applyAlignment="1">
      <alignment horizontal="center" vertical="center" wrapText="1" readingOrder="2"/>
    </xf>
    <xf numFmtId="0" fontId="22" fillId="4" borderId="52" xfId="22" applyFont="1" applyFill="1" applyBorder="1" applyAlignment="1">
      <alignment horizontal="center" vertical="center" wrapText="1"/>
    </xf>
    <xf numFmtId="0" fontId="20" fillId="3" borderId="55" xfId="20" applyFont="1" applyFill="1" applyBorder="1">
      <alignment horizontal="right" vertical="center" wrapText="1" indent="1" readingOrder="2"/>
    </xf>
    <xf numFmtId="0" fontId="20" fillId="3" borderId="53" xfId="20" applyFont="1" applyFill="1" applyBorder="1" applyAlignment="1">
      <alignment horizontal="center" vertical="center" wrapText="1" readingOrder="2"/>
    </xf>
    <xf numFmtId="0" fontId="22" fillId="3" borderId="52" xfId="22" applyFont="1" applyFill="1" applyBorder="1" applyAlignment="1">
      <alignment horizontal="center" vertical="center" wrapText="1"/>
    </xf>
    <xf numFmtId="0" fontId="20" fillId="3" borderId="104" xfId="20" applyFont="1" applyFill="1" applyBorder="1" applyAlignment="1">
      <alignment horizontal="center" vertical="center" wrapText="1" readingOrder="2"/>
    </xf>
    <xf numFmtId="0" fontId="22" fillId="3" borderId="105" xfId="22" applyFont="1" applyFill="1" applyBorder="1" applyAlignment="1">
      <alignment horizontal="center" vertical="center" wrapText="1"/>
    </xf>
    <xf numFmtId="0" fontId="20" fillId="4" borderId="104" xfId="20" applyFont="1" applyFill="1" applyBorder="1" applyAlignment="1">
      <alignment horizontal="center" vertical="center" wrapText="1" readingOrder="2"/>
    </xf>
    <xf numFmtId="0" fontId="22" fillId="4" borderId="105" xfId="22" applyFont="1" applyFill="1" applyBorder="1" applyAlignment="1">
      <alignment horizontal="center" vertical="center" wrapText="1"/>
    </xf>
    <xf numFmtId="0" fontId="20" fillId="0" borderId="100" xfId="20" applyFont="1" applyFill="1" applyBorder="1">
      <alignment horizontal="right" vertical="center" wrapText="1" indent="1" readingOrder="2"/>
    </xf>
    <xf numFmtId="0" fontId="22" fillId="0" borderId="101" xfId="22" applyFont="1" applyFill="1" applyBorder="1">
      <alignment horizontal="left" vertical="center" wrapText="1" indent="1"/>
    </xf>
    <xf numFmtId="0" fontId="20" fillId="4" borderId="100" xfId="20" applyFont="1" applyFill="1" applyBorder="1" applyAlignment="1">
      <alignment horizontal="right" vertical="center" wrapText="1" indent="2" readingOrder="2"/>
    </xf>
    <xf numFmtId="0" fontId="18" fillId="4" borderId="101" xfId="22" applyFont="1" applyFill="1" applyBorder="1" applyAlignment="1">
      <alignment horizontal="left" vertical="center" wrapText="1" indent="2"/>
    </xf>
    <xf numFmtId="0" fontId="20" fillId="0" borderId="102" xfId="20" applyFont="1" applyFill="1" applyBorder="1" applyAlignment="1">
      <alignment horizontal="right" vertical="center" wrapText="1" indent="2" readingOrder="2"/>
    </xf>
    <xf numFmtId="0" fontId="18" fillId="0" borderId="103" xfId="22" applyFont="1" applyFill="1" applyBorder="1" applyAlignment="1">
      <alignment horizontal="left" vertical="center" wrapText="1" indent="2"/>
    </xf>
    <xf numFmtId="3" fontId="20" fillId="4" borderId="106" xfId="19" applyNumberFormat="1" applyFont="1" applyFill="1" applyBorder="1" applyAlignment="1">
      <alignment horizontal="center" vertical="center"/>
    </xf>
    <xf numFmtId="0" fontId="20" fillId="0" borderId="82" xfId="20" applyFont="1" applyFill="1" applyBorder="1" applyAlignment="1">
      <alignment horizontal="right" vertical="center" wrapText="1" indent="2" readingOrder="2"/>
    </xf>
    <xf numFmtId="0" fontId="18" fillId="0" borderId="83" xfId="22" applyFont="1" applyFill="1" applyBorder="1" applyAlignment="1">
      <alignment horizontal="left" vertical="center" wrapText="1" indent="2"/>
    </xf>
    <xf numFmtId="0" fontId="1" fillId="4" borderId="107" xfId="21" applyFont="1" applyFill="1" applyBorder="1" applyAlignment="1">
      <alignment horizontal="right" vertical="center" indent="1" readingOrder="2"/>
    </xf>
    <xf numFmtId="0" fontId="1" fillId="4" borderId="107" xfId="21" applyFont="1" applyFill="1" applyBorder="1" applyAlignment="1">
      <alignment horizontal="right" vertical="center" indent="1"/>
    </xf>
    <xf numFmtId="0" fontId="20" fillId="4" borderId="107" xfId="21" applyFont="1" applyFill="1" applyBorder="1" applyAlignment="1">
      <alignment horizontal="right" vertical="center" indent="1"/>
    </xf>
    <xf numFmtId="0" fontId="18" fillId="4" borderId="15" xfId="13" applyFont="1" applyFill="1" applyBorder="1" applyAlignment="1">
      <alignment horizontal="left" vertical="center" wrapText="1" indent="2" readingOrder="1"/>
    </xf>
    <xf numFmtId="0" fontId="1" fillId="0" borderId="84" xfId="10" applyFont="1" applyBorder="1" applyAlignment="1">
      <alignment horizontal="right" vertical="center" indent="1" readingOrder="2"/>
    </xf>
    <xf numFmtId="0" fontId="1" fillId="0" borderId="93" xfId="21" applyFont="1" applyFill="1" applyBorder="1" applyAlignment="1">
      <alignment horizontal="right" vertical="center" indent="1"/>
    </xf>
    <xf numFmtId="0" fontId="20" fillId="0" borderId="93" xfId="21" applyFont="1" applyFill="1" applyBorder="1" applyAlignment="1">
      <alignment horizontal="right" vertical="center" indent="1"/>
    </xf>
    <xf numFmtId="0" fontId="18" fillId="3" borderId="26" xfId="13" applyFont="1" applyFill="1" applyBorder="1" applyAlignment="1">
      <alignment horizontal="left" vertical="center" wrapText="1" indent="2" readingOrder="1"/>
    </xf>
    <xf numFmtId="0" fontId="20" fillId="4" borderId="14" xfId="20" applyFont="1" applyFill="1" applyBorder="1" applyAlignment="1">
      <alignment horizontal="center" vertical="center" wrapText="1" readingOrder="2"/>
    </xf>
    <xf numFmtId="0" fontId="20" fillId="4" borderId="17" xfId="20" applyFont="1" applyFill="1" applyBorder="1" applyAlignment="1">
      <alignment horizontal="center" vertical="center" wrapText="1" readingOrder="2"/>
    </xf>
    <xf numFmtId="0" fontId="18" fillId="4" borderId="14" xfId="22" applyFont="1" applyFill="1" applyBorder="1" applyAlignment="1">
      <alignment horizontal="center" vertical="center" wrapText="1"/>
    </xf>
    <xf numFmtId="0" fontId="18" fillId="4" borderId="17" xfId="22" applyFont="1" applyFill="1" applyBorder="1" applyAlignment="1">
      <alignment horizontal="center" vertical="center" wrapText="1"/>
    </xf>
    <xf numFmtId="0" fontId="18" fillId="3" borderId="14" xfId="22" applyFont="1" applyFill="1" applyBorder="1" applyAlignment="1">
      <alignment horizontal="center" vertical="center" wrapText="1"/>
    </xf>
    <xf numFmtId="0" fontId="20" fillId="3" borderId="18"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18" fillId="8" borderId="14" xfId="22" applyFont="1" applyFill="1" applyBorder="1" applyAlignment="1">
      <alignment horizontal="center" vertical="center" wrapText="1"/>
    </xf>
    <xf numFmtId="0" fontId="39" fillId="0" borderId="0" xfId="0" applyFont="1" applyAlignment="1">
      <alignment horizontal="center" vertical="center"/>
    </xf>
    <xf numFmtId="0" fontId="60" fillId="0" borderId="0" xfId="0" applyFont="1" applyAlignment="1">
      <alignment horizontal="center" vertical="center"/>
    </xf>
    <xf numFmtId="3" fontId="1" fillId="3" borderId="18" xfId="10" applyNumberFormat="1" applyFont="1" applyFill="1" applyBorder="1" applyAlignment="1">
      <alignment horizontal="right" vertical="center" indent="1"/>
    </xf>
    <xf numFmtId="3" fontId="20" fillId="3" borderId="18" xfId="10" applyNumberFormat="1" applyFont="1" applyFill="1" applyBorder="1" applyAlignment="1">
      <alignment horizontal="right" vertical="center" indent="1"/>
    </xf>
    <xf numFmtId="0" fontId="20" fillId="4" borderId="108" xfId="20" applyFont="1" applyFill="1" applyBorder="1" applyAlignment="1">
      <alignment horizontal="center" vertical="center" wrapText="1" readingOrder="2"/>
    </xf>
    <xf numFmtId="3" fontId="1" fillId="4" borderId="108" xfId="21" applyNumberFormat="1" applyFont="1" applyFill="1" applyBorder="1" applyAlignment="1">
      <alignment horizontal="right" vertical="center" indent="1"/>
    </xf>
    <xf numFmtId="3" fontId="20" fillId="4" borderId="108" xfId="21" applyNumberFormat="1" applyFont="1" applyFill="1" applyBorder="1" applyAlignment="1">
      <alignment horizontal="right" vertical="center" indent="1"/>
    </xf>
    <xf numFmtId="0" fontId="18" fillId="4" borderId="108" xfId="22" applyFont="1" applyFill="1" applyBorder="1" applyAlignment="1">
      <alignment horizontal="center" vertical="center" wrapText="1"/>
    </xf>
    <xf numFmtId="0" fontId="39" fillId="0" borderId="0" xfId="1" applyFont="1" applyAlignment="1">
      <alignment horizontal="center" vertical="center"/>
    </xf>
    <xf numFmtId="0" fontId="20" fillId="4" borderId="52" xfId="6" applyFont="1" applyFill="1" applyBorder="1" applyAlignment="1">
      <alignment horizontal="center" vertical="center" wrapText="1"/>
    </xf>
    <xf numFmtId="0" fontId="20" fillId="4" borderId="53" xfId="6" applyFont="1" applyFill="1" applyBorder="1" applyAlignment="1">
      <alignment horizontal="center" vertical="center" wrapText="1"/>
    </xf>
    <xf numFmtId="0" fontId="20" fillId="4" borderId="19" xfId="6" applyFont="1" applyFill="1" applyBorder="1" applyAlignment="1">
      <alignment horizontal="center" vertical="center" wrapText="1"/>
    </xf>
    <xf numFmtId="1" fontId="22" fillId="4" borderId="36" xfId="4" applyFont="1" applyFill="1" applyBorder="1">
      <alignment horizontal="left" vertical="center" wrapText="1"/>
    </xf>
    <xf numFmtId="1" fontId="22" fillId="4" borderId="37" xfId="4" applyFont="1" applyFill="1" applyBorder="1">
      <alignment horizontal="left" vertical="center" wrapText="1"/>
    </xf>
    <xf numFmtId="0" fontId="39" fillId="0" borderId="0" xfId="1" applyFont="1" applyAlignment="1">
      <alignment horizontal="center" vertical="center" readingOrder="2"/>
    </xf>
    <xf numFmtId="0" fontId="20" fillId="4" borderId="18" xfId="18" applyFont="1" applyFill="1" applyBorder="1" applyAlignment="1">
      <alignment horizontal="center" vertical="center" wrapText="1"/>
    </xf>
    <xf numFmtId="0" fontId="20" fillId="4" borderId="16" xfId="18" applyFont="1" applyFill="1" applyBorder="1" applyAlignment="1">
      <alignment horizontal="center" vertical="center" wrapText="1"/>
    </xf>
    <xf numFmtId="0" fontId="1" fillId="0" borderId="0" xfId="10" applyFont="1" applyAlignment="1">
      <alignment horizontal="center"/>
    </xf>
    <xf numFmtId="0" fontId="22" fillId="4" borderId="18" xfId="18" applyFont="1" applyFill="1" applyBorder="1" applyAlignment="1">
      <alignment horizontal="center" vertical="center" wrapText="1"/>
    </xf>
    <xf numFmtId="0" fontId="22" fillId="4" borderId="16" xfId="18" applyFont="1" applyFill="1" applyBorder="1" applyAlignment="1">
      <alignment horizontal="center" vertical="center" wrapText="1"/>
    </xf>
    <xf numFmtId="0" fontId="18" fillId="3" borderId="15" xfId="22" applyFont="1" applyFill="1" applyBorder="1" applyAlignment="1">
      <alignment horizontal="center" vertical="center" wrapText="1"/>
    </xf>
    <xf numFmtId="0" fontId="18" fillId="3" borderId="14" xfId="22" applyFont="1" applyFill="1" applyBorder="1" applyAlignment="1">
      <alignment horizontal="center" vertical="center" wrapText="1"/>
    </xf>
    <xf numFmtId="0" fontId="5" fillId="0" borderId="0" xfId="2" applyFont="1" applyAlignment="1">
      <alignment horizontal="center" vertical="center" wrapText="1"/>
    </xf>
    <xf numFmtId="0" fontId="5" fillId="0" borderId="0" xfId="2" applyFont="1" applyAlignment="1">
      <alignment horizontal="center" vertical="center"/>
    </xf>
    <xf numFmtId="0" fontId="20" fillId="3" borderId="15"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20" fillId="4" borderId="34" xfId="3" applyFont="1" applyFill="1" applyBorder="1">
      <alignment horizontal="right" vertical="center" wrapText="1"/>
    </xf>
    <xf numFmtId="0" fontId="20" fillId="4" borderId="35" xfId="3" applyFont="1" applyFill="1" applyBorder="1">
      <alignment horizontal="right" vertical="center" wrapText="1"/>
    </xf>
    <xf numFmtId="0" fontId="18" fillId="4" borderId="14" xfId="22" applyFont="1" applyFill="1" applyBorder="1" applyAlignment="1">
      <alignment horizontal="center" vertical="center" wrapText="1"/>
    </xf>
    <xf numFmtId="0" fontId="20" fillId="4" borderId="14" xfId="20" applyFont="1" applyFill="1" applyBorder="1" applyAlignment="1">
      <alignment horizontal="center" vertical="center" wrapText="1" readingOrder="2"/>
    </xf>
    <xf numFmtId="0" fontId="20" fillId="2" borderId="10" xfId="6" applyFont="1" applyBorder="1" applyAlignment="1">
      <alignment horizontal="center" vertical="center" wrapText="1"/>
    </xf>
    <xf numFmtId="0" fontId="20" fillId="2" borderId="7" xfId="6" applyFont="1" applyBorder="1" applyAlignment="1">
      <alignment horizontal="center" vertical="center" wrapText="1"/>
    </xf>
    <xf numFmtId="0" fontId="20" fillId="4" borderId="17" xfId="20" applyFont="1" applyFill="1" applyBorder="1" applyAlignment="1">
      <alignment horizontal="center" vertical="center" wrapText="1" readingOrder="2"/>
    </xf>
    <xf numFmtId="0" fontId="22" fillId="3" borderId="18" xfId="22" applyFont="1" applyFill="1" applyBorder="1" applyAlignment="1">
      <alignment horizontal="center" vertical="center" wrapText="1"/>
    </xf>
    <xf numFmtId="0" fontId="22" fillId="3" borderId="14" xfId="22" applyFont="1" applyFill="1" applyBorder="1" applyAlignment="1">
      <alignment horizontal="center" vertical="center" wrapText="1"/>
    </xf>
    <xf numFmtId="0" fontId="22" fillId="3" borderId="16" xfId="22" applyFont="1" applyFill="1" applyBorder="1" applyAlignment="1">
      <alignment horizontal="center" vertical="center" wrapText="1"/>
    </xf>
    <xf numFmtId="0" fontId="18" fillId="4" borderId="17" xfId="22" applyFont="1" applyFill="1" applyBorder="1" applyAlignment="1">
      <alignment horizontal="center" vertical="center" wrapText="1"/>
    </xf>
    <xf numFmtId="0" fontId="22" fillId="4" borderId="18" xfId="22" applyFont="1" applyFill="1" applyBorder="1" applyAlignment="1">
      <alignment horizontal="center" vertical="center" wrapText="1"/>
    </xf>
    <xf numFmtId="0" fontId="22" fillId="4" borderId="14" xfId="22" applyFont="1" applyFill="1" applyBorder="1" applyAlignment="1">
      <alignment horizontal="center" vertical="center" wrapText="1"/>
    </xf>
    <xf numFmtId="0" fontId="22" fillId="4" borderId="16" xfId="22" applyFont="1" applyFill="1" applyBorder="1" applyAlignment="1">
      <alignment horizontal="center" vertical="center" wrapText="1"/>
    </xf>
    <xf numFmtId="0" fontId="20" fillId="3" borderId="18" xfId="20" applyFont="1" applyFill="1" applyBorder="1" applyAlignment="1">
      <alignment horizontal="center" vertical="center" wrapText="1" readingOrder="2"/>
    </xf>
    <xf numFmtId="0" fontId="20" fillId="3" borderId="16" xfId="20" applyFont="1" applyFill="1" applyBorder="1" applyAlignment="1">
      <alignment horizontal="center" vertical="center" wrapText="1" readingOrder="2"/>
    </xf>
    <xf numFmtId="0" fontId="20" fillId="4" borderId="18" xfId="20" applyFont="1" applyFill="1" applyBorder="1" applyAlignment="1">
      <alignment horizontal="center" vertical="center" wrapText="1" readingOrder="2"/>
    </xf>
    <xf numFmtId="0" fontId="20" fillId="4" borderId="16" xfId="20" applyFont="1" applyFill="1" applyBorder="1" applyAlignment="1">
      <alignment horizontal="center" vertical="center" wrapText="1" readingOrder="2"/>
    </xf>
    <xf numFmtId="0" fontId="18" fillId="3" borderId="18" xfId="22" applyFont="1" applyFill="1" applyBorder="1" applyAlignment="1">
      <alignment horizontal="center" vertical="center" wrapText="1"/>
    </xf>
    <xf numFmtId="0" fontId="20" fillId="4" borderId="14" xfId="10" applyFont="1" applyFill="1" applyBorder="1" applyAlignment="1">
      <alignment horizontal="center" vertical="center"/>
    </xf>
    <xf numFmtId="0" fontId="20" fillId="3" borderId="14" xfId="10" applyFont="1" applyFill="1" applyBorder="1"/>
    <xf numFmtId="0" fontId="22" fillId="4" borderId="40" xfId="10" applyFont="1" applyFill="1" applyBorder="1" applyAlignment="1">
      <alignment horizontal="left" vertical="center" wrapText="1" indent="1" readingOrder="1"/>
    </xf>
    <xf numFmtId="0" fontId="22" fillId="4" borderId="41" xfId="10" applyFont="1" applyFill="1" applyBorder="1" applyAlignment="1">
      <alignment horizontal="left" vertical="center" wrapText="1" indent="1" readingOrder="1"/>
    </xf>
    <xf numFmtId="0" fontId="5" fillId="0" borderId="0" xfId="10" applyFont="1" applyAlignment="1">
      <alignment horizontal="center" wrapText="1"/>
    </xf>
    <xf numFmtId="0" fontId="5" fillId="0" borderId="0" xfId="10" applyFont="1" applyAlignment="1">
      <alignment horizontal="center"/>
    </xf>
    <xf numFmtId="0" fontId="8" fillId="0" borderId="0" xfId="1" applyFont="1" applyAlignment="1">
      <alignment horizontal="center" vertical="center" readingOrder="2"/>
    </xf>
    <xf numFmtId="0" fontId="20" fillId="4" borderId="38" xfId="3" applyFont="1" applyFill="1" applyBorder="1" applyAlignment="1">
      <alignment horizontal="right" vertical="center" wrapText="1" indent="1"/>
    </xf>
    <xf numFmtId="0" fontId="20" fillId="4" borderId="39" xfId="3" applyFont="1" applyFill="1" applyBorder="1" applyAlignment="1">
      <alignment horizontal="right" vertical="center" wrapText="1" indent="1"/>
    </xf>
    <xf numFmtId="0" fontId="18" fillId="4" borderId="108" xfId="22" applyFont="1" applyFill="1" applyBorder="1" applyAlignment="1">
      <alignment horizontal="center" vertical="center" wrapText="1"/>
    </xf>
    <xf numFmtId="0" fontId="18" fillId="8" borderId="14" xfId="22" applyFont="1" applyFill="1" applyBorder="1" applyAlignment="1">
      <alignment horizontal="center" vertical="center" wrapText="1"/>
    </xf>
    <xf numFmtId="0" fontId="20" fillId="3" borderId="14" xfId="10" applyFont="1" applyFill="1" applyBorder="1" applyAlignment="1">
      <alignment horizontal="center" vertical="center"/>
    </xf>
    <xf numFmtId="0" fontId="20" fillId="4" borderId="108" xfId="20" applyFont="1" applyFill="1" applyBorder="1" applyAlignment="1">
      <alignment horizontal="center" vertical="center" wrapText="1" readingOrder="2"/>
    </xf>
    <xf numFmtId="0" fontId="20" fillId="8" borderId="14" xfId="10" applyFont="1" applyFill="1" applyBorder="1" applyAlignment="1">
      <alignment horizontal="center" vertical="center"/>
    </xf>
    <xf numFmtId="0" fontId="1" fillId="0" borderId="0" xfId="10" applyFont="1" applyBorder="1" applyAlignment="1">
      <alignment horizontal="center"/>
    </xf>
    <xf numFmtId="0" fontId="1" fillId="0" borderId="0" xfId="10" applyFont="1" applyBorder="1" applyAlignment="1">
      <alignment horizontal="center" vertical="center" wrapText="1"/>
    </xf>
    <xf numFmtId="0" fontId="1" fillId="3" borderId="14" xfId="0" applyFont="1" applyFill="1" applyBorder="1"/>
    <xf numFmtId="0" fontId="20" fillId="4" borderId="43" xfId="3" applyFont="1" applyFill="1" applyBorder="1" applyAlignment="1">
      <alignment horizontal="right" vertical="center" wrapText="1" indent="1"/>
    </xf>
    <xf numFmtId="0" fontId="39" fillId="0" borderId="0" xfId="1" applyFont="1" applyAlignment="1">
      <alignment horizontal="center"/>
    </xf>
    <xf numFmtId="0" fontId="18" fillId="3" borderId="15" xfId="11" applyFont="1" applyFill="1" applyBorder="1" applyAlignment="1">
      <alignment horizontal="center" vertical="center"/>
    </xf>
    <xf numFmtId="0" fontId="18" fillId="3" borderId="14" xfId="11" applyFont="1" applyFill="1" applyBorder="1" applyAlignment="1">
      <alignment horizontal="center" vertical="center"/>
    </xf>
    <xf numFmtId="0" fontId="20" fillId="4" borderId="25" xfId="0" applyFont="1" applyFill="1" applyBorder="1" applyAlignment="1">
      <alignment horizontal="center" wrapText="1" readingOrder="1"/>
    </xf>
    <xf numFmtId="0" fontId="18" fillId="4" borderId="26" xfId="0" applyFont="1" applyFill="1" applyBorder="1" applyAlignment="1">
      <alignment horizontal="center" vertical="top" wrapText="1" readingOrder="1"/>
    </xf>
    <xf numFmtId="0" fontId="22" fillId="3" borderId="18" xfId="0" applyFont="1" applyFill="1" applyBorder="1" applyAlignment="1">
      <alignment horizontal="center" vertical="center"/>
    </xf>
    <xf numFmtId="0" fontId="22" fillId="3" borderId="14" xfId="0" applyFont="1" applyFill="1" applyBorder="1" applyAlignment="1">
      <alignment horizontal="center" vertical="center"/>
    </xf>
    <xf numFmtId="0" fontId="22" fillId="3" borderId="16" xfId="0" applyFont="1" applyFill="1" applyBorder="1" applyAlignment="1">
      <alignment horizontal="center" vertical="center"/>
    </xf>
    <xf numFmtId="0" fontId="22" fillId="4" borderId="40" xfId="0" applyFont="1" applyFill="1" applyBorder="1" applyAlignment="1">
      <alignment horizontal="left" vertical="center" wrapText="1" indent="1" readingOrder="1"/>
    </xf>
    <xf numFmtId="0" fontId="22" fillId="4" borderId="42" xfId="0" applyFont="1" applyFill="1" applyBorder="1" applyAlignment="1">
      <alignment horizontal="left" vertical="center" wrapText="1" indent="1" readingOrder="1"/>
    </xf>
    <xf numFmtId="0" fontId="22" fillId="4" borderId="41" xfId="0" applyFont="1" applyFill="1" applyBorder="1" applyAlignment="1">
      <alignment horizontal="left" vertical="center" wrapText="1" indent="1" readingOrder="1"/>
    </xf>
    <xf numFmtId="0" fontId="1" fillId="4" borderId="14" xfId="0" applyFont="1" applyFill="1" applyBorder="1"/>
    <xf numFmtId="0" fontId="22" fillId="4" borderId="21" xfId="0" applyFont="1" applyFill="1" applyBorder="1" applyAlignment="1">
      <alignment horizontal="center" vertical="center" wrapText="1" readingOrder="1"/>
    </xf>
    <xf numFmtId="0" fontId="22" fillId="4" borderId="24" xfId="0" applyFont="1" applyFill="1" applyBorder="1" applyAlignment="1">
      <alignment horizontal="center" vertical="center" wrapText="1" readingOrder="1"/>
    </xf>
    <xf numFmtId="0" fontId="22" fillId="4" borderId="83" xfId="0" applyFont="1" applyFill="1" applyBorder="1" applyAlignment="1">
      <alignment horizontal="center" vertical="center" wrapText="1" readingOrder="1"/>
    </xf>
    <xf numFmtId="0" fontId="22" fillId="4" borderId="82" xfId="0" applyFont="1" applyFill="1" applyBorder="1" applyAlignment="1">
      <alignment horizontal="center" vertical="center" wrapText="1" readingOrder="1"/>
    </xf>
    <xf numFmtId="0" fontId="22" fillId="4" borderId="0" xfId="0" applyFont="1" applyFill="1" applyBorder="1" applyAlignment="1">
      <alignment horizontal="center" vertical="center" wrapText="1" readingOrder="1"/>
    </xf>
    <xf numFmtId="0" fontId="22" fillId="4" borderId="22" xfId="0" applyFont="1" applyFill="1" applyBorder="1" applyAlignment="1">
      <alignment horizontal="center" vertical="center" wrapText="1" readingOrder="1"/>
    </xf>
    <xf numFmtId="0" fontId="22" fillId="4" borderId="23" xfId="0" applyFont="1" applyFill="1" applyBorder="1" applyAlignment="1">
      <alignment horizontal="center" vertical="center" wrapText="1" readingOrder="1"/>
    </xf>
    <xf numFmtId="0" fontId="18" fillId="4" borderId="83" xfId="0" applyFont="1" applyFill="1" applyBorder="1" applyAlignment="1">
      <alignment horizontal="center" vertical="top" wrapText="1" readingOrder="1"/>
    </xf>
    <xf numFmtId="0" fontId="18" fillId="4" borderId="0" xfId="0" applyFont="1" applyFill="1" applyBorder="1" applyAlignment="1">
      <alignment horizontal="center" vertical="top" wrapText="1" readingOrder="1"/>
    </xf>
    <xf numFmtId="0" fontId="18" fillId="4" borderId="82" xfId="0" applyFont="1" applyFill="1" applyBorder="1" applyAlignment="1">
      <alignment horizontal="center" vertical="top" wrapText="1" readingOrder="1"/>
    </xf>
    <xf numFmtId="0" fontId="20" fillId="0" borderId="52" xfId="20" applyFont="1" applyFill="1" applyBorder="1" applyAlignment="1">
      <alignment horizontal="center" vertical="center" wrapText="1" readingOrder="2"/>
    </xf>
    <xf numFmtId="0" fontId="20" fillId="0" borderId="53" xfId="20" applyFont="1" applyFill="1" applyBorder="1" applyAlignment="1">
      <alignment horizontal="center" vertical="center" wrapText="1" readingOrder="2"/>
    </xf>
    <xf numFmtId="0" fontId="22" fillId="0" borderId="52" xfId="22" applyFont="1" applyFill="1" applyBorder="1" applyAlignment="1">
      <alignment horizontal="center" vertical="center" wrapText="1"/>
    </xf>
    <xf numFmtId="0" fontId="22" fillId="0" borderId="53" xfId="22" applyFont="1" applyFill="1" applyBorder="1" applyAlignment="1">
      <alignment horizontal="center" vertical="center" wrapText="1"/>
    </xf>
    <xf numFmtId="0" fontId="20" fillId="4" borderId="21" xfId="20" applyFont="1" applyFill="1" applyBorder="1" applyAlignment="1">
      <alignment horizontal="center" vertical="top" wrapText="1" readingOrder="2"/>
    </xf>
    <xf numFmtId="0" fontId="20" fillId="4" borderId="24" xfId="20" applyFont="1" applyFill="1" applyBorder="1" applyAlignment="1">
      <alignment horizontal="center" vertical="top" wrapText="1" readingOrder="2"/>
    </xf>
    <xf numFmtId="0" fontId="20" fillId="4" borderId="83" xfId="20" applyFont="1" applyFill="1" applyBorder="1" applyAlignment="1">
      <alignment horizontal="center" vertical="top" wrapText="1" readingOrder="2"/>
    </xf>
    <xf numFmtId="0" fontId="20" fillId="4" borderId="82" xfId="20" applyFont="1" applyFill="1" applyBorder="1" applyAlignment="1">
      <alignment horizontal="center" vertical="top" wrapText="1" readingOrder="2"/>
    </xf>
    <xf numFmtId="0" fontId="18" fillId="4" borderId="22" xfId="22" applyFont="1" applyFill="1" applyBorder="1" applyAlignment="1">
      <alignment horizontal="center" vertical="center" wrapText="1"/>
    </xf>
    <xf numFmtId="0" fontId="18" fillId="4" borderId="23" xfId="22" applyFont="1" applyFill="1" applyBorder="1" applyAlignment="1">
      <alignment horizontal="center" vertical="center" wrapText="1"/>
    </xf>
    <xf numFmtId="0" fontId="20" fillId="4" borderId="21" xfId="3" applyFont="1" applyFill="1" applyBorder="1" applyAlignment="1">
      <alignment horizontal="center" vertical="center" wrapText="1"/>
    </xf>
    <xf numFmtId="0" fontId="20" fillId="4" borderId="24" xfId="3" applyFont="1" applyFill="1" applyBorder="1" applyAlignment="1">
      <alignment horizontal="center" vertical="center" wrapText="1"/>
    </xf>
    <xf numFmtId="0" fontId="20" fillId="4" borderId="83" xfId="3" applyFont="1" applyFill="1" applyBorder="1" applyAlignment="1">
      <alignment horizontal="center" vertical="center" wrapText="1"/>
    </xf>
    <xf numFmtId="0" fontId="20" fillId="4" borderId="82" xfId="3" applyFont="1" applyFill="1" applyBorder="1" applyAlignment="1">
      <alignment horizontal="center" vertical="center" wrapText="1"/>
    </xf>
    <xf numFmtId="0" fontId="20" fillId="4" borderId="22" xfId="3" applyFont="1" applyFill="1" applyBorder="1" applyAlignment="1">
      <alignment horizontal="center" vertical="center" wrapText="1"/>
    </xf>
    <xf numFmtId="0" fontId="20" fillId="4" borderId="23" xfId="3" applyFont="1" applyFill="1" applyBorder="1" applyAlignment="1">
      <alignment horizontal="center" vertical="center" wrapText="1"/>
    </xf>
    <xf numFmtId="0" fontId="20" fillId="4" borderId="21" xfId="0" applyFont="1" applyFill="1" applyBorder="1" applyAlignment="1">
      <alignment horizontal="center" wrapText="1" readingOrder="1"/>
    </xf>
    <xf numFmtId="0" fontId="20" fillId="4" borderId="85" xfId="0" applyFont="1" applyFill="1" applyBorder="1" applyAlignment="1">
      <alignment horizontal="center" wrapText="1" readingOrder="1"/>
    </xf>
    <xf numFmtId="0" fontId="20" fillId="4" borderId="24" xfId="0" applyFont="1" applyFill="1" applyBorder="1" applyAlignment="1">
      <alignment horizontal="center" wrapText="1" readingOrder="1"/>
    </xf>
    <xf numFmtId="0" fontId="20" fillId="4" borderId="21" xfId="20" applyFont="1" applyFill="1" applyBorder="1" applyAlignment="1">
      <alignment horizontal="center" wrapText="1" readingOrder="2"/>
    </xf>
    <xf numFmtId="0" fontId="20" fillId="4" borderId="24" xfId="20" applyFont="1" applyFill="1" applyBorder="1" applyAlignment="1">
      <alignment horizontal="center" wrapText="1" readingOrder="2"/>
    </xf>
    <xf numFmtId="0" fontId="20" fillId="4" borderId="83" xfId="20" applyFont="1" applyFill="1" applyBorder="1" applyAlignment="1">
      <alignment horizontal="center" wrapText="1" readingOrder="2"/>
    </xf>
    <xf numFmtId="0" fontId="20" fillId="4" borderId="82" xfId="20" applyFont="1" applyFill="1" applyBorder="1" applyAlignment="1">
      <alignment horizontal="center" wrapText="1" readingOrder="2"/>
    </xf>
    <xf numFmtId="0" fontId="20" fillId="4" borderId="25" xfId="0" applyFont="1" applyFill="1" applyBorder="1" applyAlignment="1">
      <alignment horizontal="center" vertical="center" wrapText="1"/>
    </xf>
    <xf numFmtId="0" fontId="20" fillId="4" borderId="20"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25" xfId="0" applyFont="1" applyFill="1" applyBorder="1" applyAlignment="1">
      <alignment horizontal="center" vertical="center" wrapText="1" readingOrder="1"/>
    </xf>
    <xf numFmtId="0" fontId="20" fillId="4" borderId="44" xfId="3" applyFont="1" applyFill="1" applyBorder="1">
      <alignment horizontal="right" vertical="center" wrapText="1"/>
    </xf>
    <xf numFmtId="0" fontId="20" fillId="4" borderId="45" xfId="3" applyFont="1" applyFill="1" applyBorder="1">
      <alignment horizontal="right" vertical="center" wrapText="1"/>
    </xf>
    <xf numFmtId="0" fontId="20" fillId="4" borderId="46" xfId="3" applyFont="1" applyFill="1" applyBorder="1">
      <alignment horizontal="right" vertical="center" wrapText="1"/>
    </xf>
    <xf numFmtId="1" fontId="22" fillId="4" borderId="47" xfId="4" applyFont="1" applyFill="1" applyBorder="1" applyAlignment="1">
      <alignment horizontal="left" vertical="center" wrapText="1"/>
    </xf>
    <xf numFmtId="1" fontId="22" fillId="4" borderId="48" xfId="4" applyFont="1" applyFill="1" applyBorder="1" applyAlignment="1">
      <alignment horizontal="left" vertical="center" wrapText="1"/>
    </xf>
    <xf numFmtId="1" fontId="22" fillId="4" borderId="49" xfId="4" applyFont="1" applyFill="1" applyBorder="1" applyAlignment="1">
      <alignment horizontal="left" vertical="center" wrapText="1"/>
    </xf>
    <xf numFmtId="0" fontId="59" fillId="0" borderId="0" xfId="0" applyFont="1" applyAlignment="1">
      <alignment horizontal="center"/>
    </xf>
    <xf numFmtId="3" fontId="22" fillId="4" borderId="25" xfId="10" applyNumberFormat="1" applyFont="1" applyFill="1" applyBorder="1" applyAlignment="1">
      <alignment horizontal="center" vertical="center"/>
    </xf>
    <xf numFmtId="3" fontId="22" fillId="4" borderId="20" xfId="10" applyNumberFormat="1" applyFont="1" applyFill="1" applyBorder="1" applyAlignment="1">
      <alignment horizontal="center" vertical="center"/>
    </xf>
    <xf numFmtId="3" fontId="22" fillId="4" borderId="26" xfId="10" applyNumberFormat="1" applyFont="1" applyFill="1" applyBorder="1" applyAlignment="1">
      <alignment horizontal="center" vertical="center"/>
    </xf>
    <xf numFmtId="3" fontId="20" fillId="4" borderId="19" xfId="10" applyNumberFormat="1" applyFont="1" applyFill="1" applyBorder="1" applyAlignment="1">
      <alignment horizontal="center" vertical="center"/>
    </xf>
    <xf numFmtId="3" fontId="1" fillId="4" borderId="19" xfId="21" applyNumberFormat="1" applyFont="1" applyFill="1" applyBorder="1" applyAlignment="1">
      <alignment horizontal="center" vertical="center"/>
    </xf>
    <xf numFmtId="0" fontId="20" fillId="4" borderId="52" xfId="0" applyFont="1" applyFill="1" applyBorder="1" applyAlignment="1">
      <alignment horizontal="center" vertical="center" wrapText="1" readingOrder="1"/>
    </xf>
    <xf numFmtId="0" fontId="20" fillId="4" borderId="11" xfId="0" applyFont="1" applyFill="1" applyBorder="1" applyAlignment="1">
      <alignment horizontal="center" vertical="center" wrapText="1" readingOrder="1"/>
    </xf>
    <xf numFmtId="0" fontId="20" fillId="4" borderId="53" xfId="0" applyFont="1" applyFill="1" applyBorder="1" applyAlignment="1">
      <alignment horizontal="center" vertical="center" wrapText="1" readingOrder="1"/>
    </xf>
    <xf numFmtId="0" fontId="20" fillId="4" borderId="85" xfId="0" applyFont="1" applyFill="1" applyBorder="1" applyAlignment="1">
      <alignment horizontal="center" vertical="center" wrapText="1" readingOrder="1"/>
    </xf>
    <xf numFmtId="3" fontId="20" fillId="4" borderId="25" xfId="10" applyNumberFormat="1" applyFont="1" applyFill="1" applyBorder="1" applyAlignment="1">
      <alignment horizontal="center" vertical="center"/>
    </xf>
    <xf numFmtId="3" fontId="20" fillId="4" borderId="20" xfId="10" applyNumberFormat="1" applyFont="1" applyFill="1" applyBorder="1" applyAlignment="1">
      <alignment horizontal="center" vertical="center"/>
    </xf>
    <xf numFmtId="3" fontId="20" fillId="4" borderId="26" xfId="10" applyNumberFormat="1" applyFont="1" applyFill="1" applyBorder="1" applyAlignment="1">
      <alignment horizontal="center" vertical="center"/>
    </xf>
    <xf numFmtId="0" fontId="20" fillId="4" borderId="85" xfId="3" applyFont="1" applyFill="1" applyBorder="1" applyAlignment="1">
      <alignment horizontal="center" vertical="center" wrapText="1"/>
    </xf>
    <xf numFmtId="0" fontId="20" fillId="4" borderId="0" xfId="3" applyFont="1" applyFill="1" applyBorder="1" applyAlignment="1">
      <alignment horizontal="center" vertical="center" wrapText="1"/>
    </xf>
    <xf numFmtId="0" fontId="20" fillId="4" borderId="84" xfId="3" applyFont="1" applyFill="1" applyBorder="1" applyAlignment="1">
      <alignment horizontal="center" vertical="center" wrapText="1"/>
    </xf>
    <xf numFmtId="0" fontId="20" fillId="4" borderId="19" xfId="0" applyFont="1" applyFill="1" applyBorder="1" applyAlignment="1">
      <alignment horizontal="center" vertical="center" wrapText="1" readingOrder="1"/>
    </xf>
    <xf numFmtId="0" fontId="20" fillId="4" borderId="18" xfId="12" applyFont="1" applyFill="1" applyBorder="1" applyAlignment="1">
      <alignment horizontal="center" vertical="center" wrapText="1"/>
    </xf>
    <xf numFmtId="0" fontId="20" fillId="4" borderId="16" xfId="12" applyFont="1" applyFill="1" applyBorder="1" applyAlignment="1">
      <alignment horizontal="center" vertical="center" wrapText="1"/>
    </xf>
    <xf numFmtId="0" fontId="18" fillId="4" borderId="18" xfId="12" applyFont="1" applyFill="1" applyBorder="1" applyAlignment="1">
      <alignment horizontal="center" vertical="center"/>
    </xf>
    <xf numFmtId="0" fontId="18" fillId="4" borderId="16" xfId="12" applyFont="1" applyFill="1" applyBorder="1" applyAlignment="1">
      <alignment horizontal="center" vertical="center"/>
    </xf>
    <xf numFmtId="0" fontId="20" fillId="4" borderId="18" xfId="12" applyFont="1" applyFill="1" applyBorder="1" applyAlignment="1">
      <alignment horizontal="center" vertical="center"/>
    </xf>
    <xf numFmtId="0" fontId="20" fillId="4" borderId="16" xfId="12" applyFont="1" applyFill="1" applyBorder="1" applyAlignment="1">
      <alignment horizontal="center" vertical="center"/>
    </xf>
    <xf numFmtId="0" fontId="20" fillId="0" borderId="0" xfId="12" applyFont="1" applyBorder="1" applyAlignment="1">
      <alignment horizontal="right" readingOrder="2"/>
    </xf>
    <xf numFmtId="0" fontId="22" fillId="0" borderId="0" xfId="12" applyFont="1" applyBorder="1" applyAlignment="1">
      <alignment horizontal="left"/>
    </xf>
    <xf numFmtId="0" fontId="22" fillId="3" borderId="18" xfId="12" applyFont="1" applyFill="1" applyBorder="1" applyAlignment="1">
      <alignment horizontal="center" vertical="center"/>
    </xf>
    <xf numFmtId="0" fontId="22" fillId="3" borderId="14" xfId="12" applyFont="1" applyFill="1" applyBorder="1" applyAlignment="1">
      <alignment horizontal="center" vertical="center"/>
    </xf>
    <xf numFmtId="0" fontId="22" fillId="3" borderId="16" xfId="12" applyFont="1" applyFill="1" applyBorder="1" applyAlignment="1">
      <alignment horizontal="center" vertical="center"/>
    </xf>
    <xf numFmtId="0" fontId="20" fillId="3" borderId="18" xfId="12" applyFont="1" applyFill="1" applyBorder="1" applyAlignment="1">
      <alignment horizontal="center" vertical="center"/>
    </xf>
    <xf numFmtId="0" fontId="20" fillId="3" borderId="14" xfId="12" applyFont="1" applyFill="1" applyBorder="1" applyAlignment="1">
      <alignment horizontal="center" vertical="center"/>
    </xf>
    <xf numFmtId="0" fontId="20" fillId="3" borderId="16" xfId="12" applyFont="1" applyFill="1" applyBorder="1" applyAlignment="1">
      <alignment horizontal="center" vertical="center"/>
    </xf>
    <xf numFmtId="0" fontId="20" fillId="3" borderId="15" xfId="12" applyFont="1" applyFill="1" applyBorder="1" applyAlignment="1">
      <alignment horizontal="center" vertical="center"/>
    </xf>
    <xf numFmtId="0" fontId="20" fillId="4" borderId="14" xfId="12" applyFont="1" applyFill="1" applyBorder="1" applyAlignment="1">
      <alignment horizontal="center" vertical="center"/>
    </xf>
    <xf numFmtId="0" fontId="18" fillId="4" borderId="14" xfId="12" applyFont="1" applyFill="1" applyBorder="1" applyAlignment="1">
      <alignment horizontal="center" vertical="center"/>
    </xf>
    <xf numFmtId="0" fontId="18" fillId="4" borderId="17" xfId="12" applyFont="1" applyFill="1" applyBorder="1" applyAlignment="1">
      <alignment horizontal="center" vertical="center"/>
    </xf>
    <xf numFmtId="0" fontId="18" fillId="3" borderId="15" xfId="12" applyFont="1" applyFill="1" applyBorder="1" applyAlignment="1">
      <alignment horizontal="center" vertical="center"/>
    </xf>
    <xf numFmtId="0" fontId="18" fillId="3" borderId="14" xfId="12" applyFont="1" applyFill="1" applyBorder="1" applyAlignment="1">
      <alignment horizontal="center" vertical="center"/>
    </xf>
    <xf numFmtId="0" fontId="20" fillId="4" borderId="17" xfId="12" applyFont="1" applyFill="1" applyBorder="1" applyAlignment="1">
      <alignment horizontal="center" vertical="center"/>
    </xf>
    <xf numFmtId="0" fontId="20" fillId="0" borderId="0" xfId="14" applyFont="1" applyAlignment="1">
      <alignment horizontal="right" vertical="center" readingOrder="2"/>
    </xf>
    <xf numFmtId="0" fontId="20" fillId="3" borderId="18" xfId="18" applyFont="1" applyFill="1" applyBorder="1" applyAlignment="1">
      <alignment horizontal="center" vertical="center"/>
    </xf>
    <xf numFmtId="0" fontId="20" fillId="3" borderId="16" xfId="18" applyFont="1" applyFill="1" applyBorder="1" applyAlignment="1">
      <alignment horizontal="center" vertical="center"/>
    </xf>
    <xf numFmtId="0" fontId="20" fillId="4" borderId="15" xfId="6" applyFont="1" applyFill="1" applyBorder="1">
      <alignment horizontal="center" vertical="center" wrapText="1"/>
    </xf>
    <xf numFmtId="0" fontId="20" fillId="4" borderId="16" xfId="6" applyFont="1" applyFill="1" applyBorder="1">
      <alignment horizontal="center" vertical="center" wrapText="1"/>
    </xf>
    <xf numFmtId="0" fontId="20" fillId="4" borderId="18" xfId="6" applyFont="1" applyFill="1" applyBorder="1" applyAlignment="1">
      <alignment horizontal="center" vertical="center" wrapText="1"/>
    </xf>
    <xf numFmtId="0" fontId="20" fillId="4" borderId="16" xfId="6" applyFont="1" applyFill="1" applyBorder="1" applyAlignment="1">
      <alignment horizontal="center" vertical="center" wrapText="1"/>
    </xf>
    <xf numFmtId="0" fontId="20" fillId="4" borderId="50" xfId="3" applyFont="1" applyFill="1" applyBorder="1">
      <alignment horizontal="right" vertical="center" wrapText="1"/>
    </xf>
    <xf numFmtId="0" fontId="22" fillId="3" borderId="18" xfId="18" applyFont="1" applyFill="1" applyBorder="1" applyAlignment="1">
      <alignment horizontal="center" vertical="center"/>
    </xf>
    <xf numFmtId="0" fontId="22" fillId="3" borderId="16" xfId="18" applyFont="1" applyFill="1" applyBorder="1" applyAlignment="1">
      <alignment horizontal="center" vertical="center"/>
    </xf>
    <xf numFmtId="0" fontId="22" fillId="3" borderId="18" xfId="18" applyFont="1" applyFill="1" applyBorder="1" applyAlignment="1">
      <alignment horizontal="left" vertical="center" indent="1"/>
    </xf>
    <xf numFmtId="0" fontId="22" fillId="3" borderId="16" xfId="18" applyFont="1" applyFill="1" applyBorder="1" applyAlignment="1">
      <alignment horizontal="left" vertical="center" indent="1"/>
    </xf>
    <xf numFmtId="0" fontId="22" fillId="3" borderId="17" xfId="18" applyFont="1" applyFill="1" applyBorder="1" applyAlignment="1">
      <alignment horizontal="left" vertical="center" indent="1"/>
    </xf>
    <xf numFmtId="0" fontId="18" fillId="4" borderId="17" xfId="22" applyFont="1" applyFill="1" applyBorder="1" applyAlignment="1">
      <alignment horizontal="left" vertical="center" wrapText="1" indent="1"/>
    </xf>
    <xf numFmtId="0" fontId="18" fillId="4" borderId="15" xfId="22" applyFont="1" applyFill="1" applyBorder="1" applyAlignment="1">
      <alignment horizontal="left" vertical="center" wrapText="1" indent="1"/>
    </xf>
    <xf numFmtId="0" fontId="20" fillId="3" borderId="15" xfId="18" applyFont="1" applyFill="1" applyBorder="1" applyAlignment="1">
      <alignment horizontal="right" vertical="center" indent="1"/>
    </xf>
    <xf numFmtId="0" fontId="20" fillId="3" borderId="16" xfId="18" applyFont="1" applyFill="1" applyBorder="1" applyAlignment="1">
      <alignment horizontal="right" vertical="center" indent="1"/>
    </xf>
    <xf numFmtId="0" fontId="20" fillId="3" borderId="18" xfId="18" applyFont="1" applyFill="1" applyBorder="1" applyAlignment="1">
      <alignment horizontal="right" vertical="center" indent="1"/>
    </xf>
    <xf numFmtId="0" fontId="20" fillId="3" borderId="17" xfId="18" applyFont="1" applyFill="1" applyBorder="1" applyAlignment="1">
      <alignment horizontal="right" vertical="center" indent="1"/>
    </xf>
    <xf numFmtId="0" fontId="20" fillId="4" borderId="17" xfId="20" applyFont="1" applyFill="1" applyBorder="1" applyAlignment="1">
      <alignment horizontal="right" vertical="center" wrapText="1" indent="1" readingOrder="2"/>
    </xf>
    <xf numFmtId="0" fontId="20" fillId="4" borderId="15" xfId="20" applyFont="1" applyFill="1" applyBorder="1" applyAlignment="1">
      <alignment horizontal="right" vertical="center" wrapText="1" indent="1" readingOrder="2"/>
    </xf>
    <xf numFmtId="0" fontId="22" fillId="3" borderId="15" xfId="18" applyFont="1" applyFill="1" applyBorder="1" applyAlignment="1">
      <alignment horizontal="left" vertical="center" indent="1"/>
    </xf>
    <xf numFmtId="0" fontId="20" fillId="4" borderId="18" xfId="6" applyFont="1" applyFill="1" applyBorder="1">
      <alignment horizontal="center" vertical="center" wrapText="1"/>
    </xf>
    <xf numFmtId="0" fontId="22" fillId="4" borderId="16" xfId="6" applyFont="1" applyFill="1" applyBorder="1">
      <alignment horizontal="center" vertical="center" wrapText="1"/>
    </xf>
    <xf numFmtId="1" fontId="22" fillId="4" borderId="51" xfId="4" applyFont="1" applyFill="1" applyBorder="1">
      <alignment horizontal="left" vertical="center" wrapText="1"/>
    </xf>
    <xf numFmtId="0" fontId="20" fillId="4" borderId="11" xfId="6" applyFont="1" applyFill="1" applyBorder="1" applyAlignment="1">
      <alignment horizontal="center" vertical="center" wrapText="1"/>
    </xf>
    <xf numFmtId="0" fontId="20" fillId="4" borderId="25" xfId="18" applyFont="1" applyFill="1" applyBorder="1" applyAlignment="1">
      <alignment horizontal="center" vertical="center" wrapText="1"/>
    </xf>
    <xf numFmtId="0" fontId="20" fillId="4" borderId="26" xfId="18" applyFont="1" applyFill="1" applyBorder="1" applyAlignment="1">
      <alignment horizontal="center" vertical="center" wrapText="1"/>
    </xf>
    <xf numFmtId="1" fontId="32" fillId="4" borderId="36" xfId="4" applyFont="1" applyFill="1" applyBorder="1">
      <alignment horizontal="left" vertical="center" wrapText="1"/>
    </xf>
    <xf numFmtId="1" fontId="32" fillId="4" borderId="37" xfId="4" applyFont="1" applyFill="1" applyBorder="1">
      <alignment horizontal="left" vertical="center" wrapText="1"/>
    </xf>
    <xf numFmtId="0" fontId="20" fillId="4" borderId="34" xfId="3" applyFont="1" applyFill="1" applyBorder="1" applyAlignment="1">
      <alignment horizontal="right" vertical="center" wrapText="1" indent="1"/>
    </xf>
    <xf numFmtId="0" fontId="20" fillId="4" borderId="50" xfId="3" applyFont="1" applyFill="1" applyBorder="1" applyAlignment="1">
      <alignment horizontal="right" vertical="center" wrapText="1" indent="1"/>
    </xf>
    <xf numFmtId="0" fontId="20" fillId="4" borderId="35" xfId="3" applyFont="1" applyFill="1" applyBorder="1" applyAlignment="1">
      <alignment horizontal="right" vertical="center" wrapText="1" indent="1"/>
    </xf>
    <xf numFmtId="0" fontId="20" fillId="4" borderId="14" xfId="6" applyFont="1" applyFill="1" applyBorder="1">
      <alignment horizontal="center" vertical="center" wrapText="1"/>
    </xf>
    <xf numFmtId="0" fontId="20" fillId="4" borderId="25" xfId="6" applyFont="1" applyFill="1" applyBorder="1" applyAlignment="1">
      <alignment horizontal="center" vertical="center" wrapText="1"/>
    </xf>
    <xf numFmtId="0" fontId="20" fillId="4" borderId="20" xfId="6" applyFont="1" applyFill="1" applyBorder="1" applyAlignment="1">
      <alignment horizontal="center" vertical="center" wrapText="1"/>
    </xf>
    <xf numFmtId="0" fontId="20" fillId="4" borderId="26" xfId="6" applyFont="1" applyFill="1" applyBorder="1" applyAlignment="1">
      <alignment horizontal="center" vertical="center" wrapText="1"/>
    </xf>
    <xf numFmtId="0" fontId="20" fillId="3" borderId="25" xfId="18" applyFont="1" applyFill="1" applyBorder="1" applyAlignment="1">
      <alignment horizontal="center" vertical="center"/>
    </xf>
    <xf numFmtId="0" fontId="20" fillId="3" borderId="20" xfId="18" applyFont="1" applyFill="1" applyBorder="1" applyAlignment="1">
      <alignment horizontal="center" vertical="center"/>
    </xf>
    <xf numFmtId="0" fontId="20" fillId="3" borderId="26" xfId="18" applyFont="1" applyFill="1" applyBorder="1" applyAlignment="1">
      <alignment horizontal="center" vertical="center"/>
    </xf>
    <xf numFmtId="0" fontId="22" fillId="3" borderId="25" xfId="18" applyFont="1" applyFill="1" applyBorder="1" applyAlignment="1">
      <alignment horizontal="center" vertical="center"/>
    </xf>
    <xf numFmtId="0" fontId="22" fillId="3" borderId="20" xfId="18" applyFont="1" applyFill="1" applyBorder="1" applyAlignment="1">
      <alignment horizontal="center" vertical="center"/>
    </xf>
    <xf numFmtId="0" fontId="22" fillId="3" borderId="26" xfId="18" applyFont="1" applyFill="1" applyBorder="1" applyAlignment="1">
      <alignment horizontal="center" vertical="center"/>
    </xf>
    <xf numFmtId="0" fontId="22" fillId="3" borderId="20" xfId="22" applyFont="1" applyFill="1" applyBorder="1" applyAlignment="1">
      <alignment horizontal="left" vertical="center" wrapText="1" indent="4"/>
    </xf>
    <xf numFmtId="0" fontId="22" fillId="3" borderId="26" xfId="22" applyFont="1" applyFill="1" applyBorder="1" applyAlignment="1">
      <alignment horizontal="left" vertical="center" wrapText="1" indent="4"/>
    </xf>
    <xf numFmtId="0" fontId="20" fillId="4" borderId="17" xfId="20" applyFont="1" applyFill="1" applyBorder="1" applyAlignment="1">
      <alignment horizontal="right" vertical="center" wrapText="1" indent="4" readingOrder="2"/>
    </xf>
    <xf numFmtId="0" fontId="20" fillId="4" borderId="20" xfId="20" applyFont="1" applyFill="1" applyBorder="1" applyAlignment="1">
      <alignment horizontal="right" vertical="center" wrapText="1" indent="4" readingOrder="2"/>
    </xf>
    <xf numFmtId="0" fontId="20" fillId="4" borderId="15" xfId="20" applyFont="1" applyFill="1" applyBorder="1" applyAlignment="1">
      <alignment horizontal="right" vertical="center" wrapText="1" indent="4" readingOrder="2"/>
    </xf>
    <xf numFmtId="0" fontId="22" fillId="4" borderId="17" xfId="22" applyFont="1" applyFill="1" applyBorder="1" applyAlignment="1">
      <alignment horizontal="left" vertical="center" wrapText="1" indent="4"/>
    </xf>
    <xf numFmtId="0" fontId="22" fillId="4" borderId="20" xfId="22" applyFont="1" applyFill="1" applyBorder="1" applyAlignment="1">
      <alignment horizontal="left" vertical="center" wrapText="1" indent="4"/>
    </xf>
    <xf numFmtId="0" fontId="22" fillId="4" borderId="15" xfId="22" applyFont="1" applyFill="1" applyBorder="1" applyAlignment="1">
      <alignment horizontal="left" vertical="center" wrapText="1" indent="4"/>
    </xf>
    <xf numFmtId="0" fontId="20" fillId="3" borderId="20" xfId="20" applyFont="1" applyFill="1" applyBorder="1" applyAlignment="1">
      <alignment horizontal="right" vertical="center" wrapText="1" indent="4" readingOrder="2"/>
    </xf>
    <xf numFmtId="0" fontId="20" fillId="3" borderId="26" xfId="20" applyFont="1" applyFill="1" applyBorder="1" applyAlignment="1">
      <alignment horizontal="right" vertical="center" wrapText="1" indent="4" readingOrder="2"/>
    </xf>
    <xf numFmtId="0" fontId="22" fillId="4" borderId="26" xfId="22" applyFont="1" applyFill="1" applyBorder="1" applyAlignment="1">
      <alignment horizontal="left" vertical="center" wrapText="1" indent="4"/>
    </xf>
    <xf numFmtId="0" fontId="20" fillId="4" borderId="15" xfId="18" applyFont="1" applyFill="1" applyBorder="1" applyAlignment="1">
      <alignment horizontal="center" vertical="center"/>
    </xf>
    <xf numFmtId="0" fontId="20" fillId="4" borderId="14" xfId="18" applyFont="1" applyFill="1" applyBorder="1" applyAlignment="1">
      <alignment horizontal="center" vertical="center"/>
    </xf>
    <xf numFmtId="0" fontId="20" fillId="4" borderId="16" xfId="18" applyFont="1" applyFill="1" applyBorder="1" applyAlignment="1">
      <alignment horizontal="center" vertical="center"/>
    </xf>
    <xf numFmtId="0" fontId="20" fillId="4" borderId="26" xfId="20" applyFont="1" applyFill="1" applyBorder="1" applyAlignment="1">
      <alignment horizontal="right" vertical="center" wrapText="1" indent="4" readingOrder="2"/>
    </xf>
    <xf numFmtId="0" fontId="22" fillId="4" borderId="25" xfId="18" applyFont="1" applyFill="1" applyBorder="1" applyAlignment="1">
      <alignment horizontal="center" vertical="center"/>
    </xf>
    <xf numFmtId="0" fontId="22" fillId="4" borderId="20" xfId="18" applyFont="1" applyFill="1" applyBorder="1" applyAlignment="1">
      <alignment horizontal="center" vertical="center"/>
    </xf>
    <xf numFmtId="0" fontId="22" fillId="4" borderId="26" xfId="18" applyFont="1" applyFill="1" applyBorder="1" applyAlignment="1">
      <alignment horizontal="center" vertical="center"/>
    </xf>
    <xf numFmtId="0" fontId="20" fillId="3" borderId="15" xfId="20" applyFont="1" applyFill="1" applyBorder="1">
      <alignment horizontal="right" vertical="center" wrapText="1" indent="1" readingOrder="2"/>
    </xf>
    <xf numFmtId="0" fontId="22" fillId="3" borderId="54" xfId="22" applyFont="1" applyFill="1" applyBorder="1">
      <alignment horizontal="left" vertical="center" wrapText="1" indent="1"/>
    </xf>
    <xf numFmtId="0" fontId="22" fillId="3" borderId="55" xfId="22" applyFont="1" applyFill="1" applyBorder="1">
      <alignment horizontal="left" vertical="center" wrapText="1" indent="1"/>
    </xf>
    <xf numFmtId="0" fontId="20" fillId="4" borderId="14" xfId="18" applyFont="1" applyFill="1" applyBorder="1" applyAlignment="1">
      <alignment horizontal="center" vertical="center" wrapText="1"/>
    </xf>
    <xf numFmtId="0" fontId="20" fillId="4" borderId="19" xfId="6" applyFont="1" applyFill="1" applyBorder="1">
      <alignment horizontal="center" vertical="center" wrapText="1"/>
    </xf>
    <xf numFmtId="0" fontId="20" fillId="4" borderId="19" xfId="18" applyFont="1" applyFill="1" applyBorder="1" applyAlignment="1">
      <alignment horizontal="center" vertical="center"/>
    </xf>
    <xf numFmtId="0" fontId="20" fillId="4" borderId="27" xfId="20" applyFont="1" applyFill="1" applyBorder="1">
      <alignment horizontal="right" vertical="center" wrapText="1" indent="1" readingOrder="2"/>
    </xf>
    <xf numFmtId="0" fontId="20" fillId="4" borderId="28" xfId="20" applyFont="1" applyFill="1" applyBorder="1">
      <alignment horizontal="right" vertical="center" wrapText="1" indent="1" readingOrder="2"/>
    </xf>
    <xf numFmtId="0" fontId="22" fillId="4" borderId="27" xfId="22" applyFont="1" applyFill="1" applyBorder="1">
      <alignment horizontal="left" vertical="center" wrapText="1" indent="1"/>
    </xf>
    <xf numFmtId="0" fontId="22" fillId="4" borderId="28" xfId="22" applyFont="1" applyFill="1" applyBorder="1">
      <alignment horizontal="left" vertical="center" wrapText="1" indent="1"/>
    </xf>
    <xf numFmtId="0" fontId="20" fillId="3" borderId="19" xfId="18" applyFont="1" applyFill="1" applyBorder="1" applyAlignment="1">
      <alignment horizontal="center" vertical="center"/>
    </xf>
    <xf numFmtId="0" fontId="22" fillId="3" borderId="19" xfId="18" applyFont="1" applyFill="1" applyBorder="1" applyAlignment="1">
      <alignment horizontal="center" vertical="center"/>
    </xf>
    <xf numFmtId="0" fontId="20" fillId="3" borderId="27" xfId="20" applyFont="1" applyFill="1" applyBorder="1">
      <alignment horizontal="right" vertical="center" wrapText="1" indent="1" readingOrder="2"/>
    </xf>
    <xf numFmtId="0" fontId="20" fillId="3" borderId="28" xfId="20" applyFont="1" applyFill="1" applyBorder="1">
      <alignment horizontal="right" vertical="center" wrapText="1" indent="1" readingOrder="2"/>
    </xf>
    <xf numFmtId="0" fontId="22" fillId="3" borderId="27" xfId="22" applyFont="1" applyFill="1" applyBorder="1">
      <alignment horizontal="left" vertical="center" wrapText="1" indent="1"/>
    </xf>
    <xf numFmtId="0" fontId="22" fillId="3" borderId="28" xfId="22" applyFont="1" applyFill="1" applyBorder="1">
      <alignment horizontal="left" vertical="center" wrapText="1" indent="1"/>
    </xf>
    <xf numFmtId="0" fontId="20" fillId="4" borderId="18" xfId="18" applyFont="1" applyFill="1" applyBorder="1" applyAlignment="1">
      <alignment horizontal="center" vertical="center"/>
    </xf>
    <xf numFmtId="0" fontId="20" fillId="4" borderId="20" xfId="20" applyFont="1" applyFill="1" applyBorder="1" applyAlignment="1">
      <alignment horizontal="right" vertical="center" wrapText="1" indent="1" readingOrder="2"/>
    </xf>
    <xf numFmtId="0" fontId="18" fillId="4" borderId="20" xfId="22" applyFont="1" applyFill="1" applyBorder="1" applyAlignment="1">
      <alignment horizontal="left" vertical="center" wrapText="1" indent="1"/>
    </xf>
    <xf numFmtId="0" fontId="22" fillId="4" borderId="18" xfId="18" applyFont="1" applyFill="1" applyBorder="1" applyAlignment="1">
      <alignment horizontal="center" vertical="center"/>
    </xf>
    <xf numFmtId="0" fontId="22" fillId="4" borderId="14" xfId="18" applyFont="1" applyFill="1" applyBorder="1" applyAlignment="1">
      <alignment horizontal="center" vertical="center"/>
    </xf>
    <xf numFmtId="0" fontId="22" fillId="4" borderId="16" xfId="18" applyFont="1" applyFill="1" applyBorder="1" applyAlignment="1">
      <alignment horizontal="center" vertical="center"/>
    </xf>
    <xf numFmtId="0" fontId="20" fillId="4" borderId="14" xfId="6" applyFont="1" applyFill="1" applyBorder="1" applyAlignment="1">
      <alignment horizontal="center" vertical="center" wrapText="1"/>
    </xf>
    <xf numFmtId="0" fontId="6" fillId="0" borderId="0" xfId="14" applyFont="1" applyAlignment="1">
      <alignment horizontal="right" vertical="center" readingOrder="2"/>
    </xf>
    <xf numFmtId="0" fontId="20" fillId="4" borderId="25" xfId="6" applyFont="1" applyFill="1" applyBorder="1">
      <alignment horizontal="center" vertical="center" wrapText="1"/>
    </xf>
    <xf numFmtId="0" fontId="20" fillId="4" borderId="25" xfId="18" applyFont="1" applyFill="1" applyBorder="1" applyAlignment="1">
      <alignment horizontal="center" vertical="center"/>
    </xf>
    <xf numFmtId="0" fontId="22" fillId="4" borderId="19" xfId="18" applyFont="1" applyFill="1" applyBorder="1" applyAlignment="1">
      <alignment horizontal="center" vertical="center"/>
    </xf>
    <xf numFmtId="0" fontId="20" fillId="4" borderId="54" xfId="6" applyFont="1" applyFill="1" applyBorder="1" applyAlignment="1">
      <alignment horizontal="center" vertical="center" wrapText="1"/>
    </xf>
    <xf numFmtId="0" fontId="20" fillId="4" borderId="55" xfId="6" applyFont="1" applyFill="1" applyBorder="1" applyAlignment="1">
      <alignment horizontal="center" vertical="center" wrapText="1"/>
    </xf>
    <xf numFmtId="0" fontId="20" fillId="4" borderId="17" xfId="6" applyFont="1" applyFill="1" applyBorder="1" applyAlignment="1">
      <alignment horizontal="center" vertical="center" wrapText="1"/>
    </xf>
    <xf numFmtId="0" fontId="20" fillId="4" borderId="19" xfId="18" applyFont="1" applyFill="1" applyBorder="1" applyAlignment="1">
      <alignment horizontal="center" vertical="center" wrapText="1"/>
    </xf>
    <xf numFmtId="0" fontId="11" fillId="0" borderId="0" xfId="10" applyFont="1" applyBorder="1" applyAlignment="1">
      <alignment horizontal="center" vertical="center"/>
    </xf>
    <xf numFmtId="1" fontId="22" fillId="4" borderId="95" xfId="4" applyFont="1" applyFill="1" applyBorder="1">
      <alignment horizontal="left" vertical="center" wrapText="1"/>
    </xf>
    <xf numFmtId="1" fontId="22" fillId="4" borderId="97" xfId="4" applyFont="1" applyFill="1" applyBorder="1">
      <alignment horizontal="left" vertical="center" wrapText="1"/>
    </xf>
    <xf numFmtId="1" fontId="22" fillId="4" borderId="99" xfId="4" applyFont="1" applyFill="1" applyBorder="1">
      <alignment horizontal="left" vertical="center" wrapText="1"/>
    </xf>
    <xf numFmtId="0" fontId="20" fillId="4" borderId="94" xfId="3" applyFont="1" applyFill="1" applyBorder="1">
      <alignment horizontal="right" vertical="center" wrapText="1"/>
    </xf>
    <xf numFmtId="0" fontId="20" fillId="4" borderId="96" xfId="3" applyFont="1" applyFill="1" applyBorder="1">
      <alignment horizontal="right" vertical="center" wrapText="1"/>
    </xf>
    <xf numFmtId="0" fontId="20" fillId="4" borderId="98" xfId="3" applyFont="1" applyFill="1" applyBorder="1">
      <alignment horizontal="right" vertical="center" wrapText="1"/>
    </xf>
    <xf numFmtId="0" fontId="5" fillId="0" borderId="0" xfId="2" applyFont="1" applyAlignment="1">
      <alignment horizontal="center" wrapText="1"/>
    </xf>
    <xf numFmtId="0" fontId="18" fillId="4" borderId="26" xfId="6" applyFont="1" applyFill="1" applyBorder="1" applyAlignment="1">
      <alignment horizontal="center" vertical="top" wrapText="1"/>
    </xf>
    <xf numFmtId="0" fontId="20" fillId="4" borderId="25" xfId="6" applyFont="1" applyFill="1" applyBorder="1" applyAlignment="1">
      <alignment horizontal="center" wrapText="1"/>
    </xf>
    <xf numFmtId="0" fontId="3" fillId="0" borderId="0" xfId="0" applyFont="1" applyBorder="1" applyAlignment="1">
      <alignment horizontal="center" vertical="center"/>
    </xf>
    <xf numFmtId="0" fontId="3" fillId="0" borderId="0" xfId="0" applyFont="1" applyAlignment="1">
      <alignment horizontal="center" vertical="center" readingOrder="1"/>
    </xf>
    <xf numFmtId="0" fontId="45" fillId="0" borderId="0" xfId="0" applyFont="1" applyAlignment="1">
      <alignment horizontal="center" vertical="center" readingOrder="2"/>
    </xf>
    <xf numFmtId="0" fontId="22" fillId="4" borderId="25" xfId="0" applyFont="1" applyFill="1" applyBorder="1" applyAlignment="1">
      <alignment horizontal="left" vertical="center" wrapText="1"/>
    </xf>
    <xf numFmtId="0" fontId="22" fillId="4" borderId="20" xfId="0" applyFont="1" applyFill="1" applyBorder="1" applyAlignment="1">
      <alignment horizontal="left" vertical="center"/>
    </xf>
    <xf numFmtId="0" fontId="22" fillId="4" borderId="26" xfId="0" applyFont="1" applyFill="1" applyBorder="1" applyAlignment="1">
      <alignment horizontal="left" vertical="center"/>
    </xf>
    <xf numFmtId="0" fontId="22" fillId="4" borderId="20" xfId="0" applyFont="1" applyFill="1" applyBorder="1" applyAlignment="1">
      <alignment horizontal="center" vertical="center" readingOrder="2"/>
    </xf>
    <xf numFmtId="0" fontId="22" fillId="0" borderId="0" xfId="0" applyFont="1" applyAlignment="1">
      <alignment horizontal="left" vertical="center" wrapText="1"/>
    </xf>
    <xf numFmtId="0" fontId="21" fillId="0" borderId="0" xfId="0" applyFont="1" applyBorder="1" applyAlignment="1">
      <alignment horizontal="right" vertical="center" wrapText="1" readingOrder="2"/>
    </xf>
    <xf numFmtId="0" fontId="20" fillId="4" borderId="25" xfId="0" applyFont="1" applyFill="1" applyBorder="1" applyAlignment="1">
      <alignment horizontal="right" vertical="center" wrapText="1"/>
    </xf>
    <xf numFmtId="0" fontId="20" fillId="4" borderId="20" xfId="0" applyFont="1" applyFill="1" applyBorder="1" applyAlignment="1">
      <alignment horizontal="right" vertical="center"/>
    </xf>
    <xf numFmtId="0" fontId="20" fillId="4" borderId="26" xfId="0" applyFont="1" applyFill="1" applyBorder="1" applyAlignment="1">
      <alignment horizontal="right" vertical="center"/>
    </xf>
    <xf numFmtId="0" fontId="20" fillId="4" borderId="25" xfId="0" applyFont="1" applyFill="1" applyBorder="1" applyAlignment="1">
      <alignment horizontal="center" vertical="center" readingOrder="2"/>
    </xf>
    <xf numFmtId="0" fontId="5" fillId="0" borderId="0" xfId="10" applyFont="1" applyAlignment="1">
      <alignment horizontal="center" readingOrder="1"/>
    </xf>
    <xf numFmtId="0" fontId="5" fillId="0" borderId="0" xfId="10" applyFont="1" applyBorder="1" applyAlignment="1">
      <alignment horizontal="center" vertical="center"/>
    </xf>
    <xf numFmtId="0" fontId="20" fillId="4" borderId="34" xfId="10" applyFont="1" applyFill="1" applyBorder="1" applyAlignment="1">
      <alignment horizontal="right" vertical="center" wrapText="1"/>
    </xf>
    <xf numFmtId="0" fontId="20" fillId="4" borderId="50" xfId="10" applyFont="1" applyFill="1" applyBorder="1" applyAlignment="1">
      <alignment horizontal="right" vertical="center"/>
    </xf>
    <xf numFmtId="0" fontId="20" fillId="4" borderId="35" xfId="10" applyFont="1" applyFill="1" applyBorder="1" applyAlignment="1">
      <alignment horizontal="right" vertical="center"/>
    </xf>
    <xf numFmtId="0" fontId="22" fillId="4" borderId="36" xfId="10" applyFont="1" applyFill="1" applyBorder="1" applyAlignment="1">
      <alignment horizontal="left" vertical="center" wrapText="1"/>
    </xf>
    <xf numFmtId="0" fontId="22" fillId="4" borderId="51" xfId="10" applyFont="1" applyFill="1" applyBorder="1" applyAlignment="1">
      <alignment horizontal="left" vertical="center"/>
    </xf>
    <xf numFmtId="0" fontId="22" fillId="4" borderId="37" xfId="10" applyFont="1" applyFill="1" applyBorder="1" applyAlignment="1">
      <alignment horizontal="left" vertical="center"/>
    </xf>
    <xf numFmtId="0" fontId="45" fillId="0" borderId="0" xfId="10" applyFont="1" applyAlignment="1">
      <alignment horizontal="center" vertical="center" readingOrder="2"/>
    </xf>
    <xf numFmtId="0" fontId="3" fillId="0" borderId="0" xfId="10" applyFont="1" applyAlignment="1">
      <alignment horizontal="center" vertical="center" readingOrder="1"/>
    </xf>
    <xf numFmtId="0" fontId="20" fillId="4" borderId="25" xfId="3" applyFont="1" applyFill="1" applyBorder="1">
      <alignment horizontal="right" vertical="center" wrapText="1"/>
    </xf>
    <xf numFmtId="0" fontId="20" fillId="4" borderId="20" xfId="3" applyFont="1" applyFill="1" applyBorder="1">
      <alignment horizontal="right" vertical="center" wrapText="1"/>
    </xf>
    <xf numFmtId="0" fontId="20" fillId="4" borderId="26" xfId="3" applyFont="1" applyFill="1" applyBorder="1">
      <alignment horizontal="right" vertical="center" wrapText="1"/>
    </xf>
    <xf numFmtId="1" fontId="22" fillId="4" borderId="25" xfId="4" applyFont="1" applyFill="1" applyBorder="1">
      <alignment horizontal="left" vertical="center" wrapText="1"/>
    </xf>
    <xf numFmtId="1" fontId="22" fillId="4" borderId="20" xfId="4" applyFont="1" applyFill="1" applyBorder="1">
      <alignment horizontal="left" vertical="center" wrapText="1"/>
    </xf>
    <xf numFmtId="1" fontId="22" fillId="4" borderId="26" xfId="4" applyFont="1" applyFill="1" applyBorder="1">
      <alignment horizontal="left" vertical="center" wrapText="1"/>
    </xf>
    <xf numFmtId="0" fontId="3" fillId="0" borderId="0" xfId="10" applyFont="1" applyBorder="1" applyAlignment="1">
      <alignment horizontal="center" vertical="center"/>
    </xf>
    <xf numFmtId="0" fontId="15" fillId="2" borderId="7" xfId="6" applyFont="1" applyBorder="1" applyAlignment="1">
      <alignment horizontal="center" vertical="center" wrapText="1"/>
    </xf>
    <xf numFmtId="0" fontId="15" fillId="2" borderId="13" xfId="6" applyFont="1" applyBorder="1" applyAlignment="1">
      <alignment horizontal="center" vertical="center" wrapText="1"/>
    </xf>
    <xf numFmtId="0" fontId="22" fillId="4" borderId="26" xfId="6" applyFont="1" applyFill="1" applyBorder="1" applyAlignment="1">
      <alignment horizontal="center" vertical="top" wrapText="1"/>
    </xf>
    <xf numFmtId="0" fontId="15" fillId="2" borderId="8" xfId="6" applyFont="1" applyBorder="1" applyAlignment="1">
      <alignment horizontal="center" vertical="center" wrapText="1"/>
    </xf>
    <xf numFmtId="0" fontId="15" fillId="2" borderId="12" xfId="6" applyFont="1" applyBorder="1" applyAlignment="1">
      <alignment horizontal="center" vertical="center" wrapText="1"/>
    </xf>
    <xf numFmtId="0" fontId="20" fillId="4" borderId="21" xfId="6" applyFont="1" applyFill="1" applyBorder="1" applyAlignment="1">
      <alignment horizontal="center" wrapText="1"/>
    </xf>
    <xf numFmtId="0" fontId="20" fillId="4" borderId="24" xfId="6" applyFont="1" applyFill="1" applyBorder="1" applyAlignment="1">
      <alignment horizontal="center" wrapText="1"/>
    </xf>
    <xf numFmtId="0" fontId="22" fillId="4" borderId="22" xfId="6" applyFont="1" applyFill="1" applyBorder="1" applyAlignment="1">
      <alignment horizontal="center" vertical="top" wrapText="1"/>
    </xf>
    <xf numFmtId="0" fontId="22" fillId="4" borderId="23" xfId="6" applyFont="1" applyFill="1" applyBorder="1" applyAlignment="1">
      <alignment horizontal="center" vertical="top" wrapText="1"/>
    </xf>
    <xf numFmtId="0" fontId="39" fillId="0" borderId="0" xfId="10" applyFont="1" applyAlignment="1">
      <alignment horizontal="center" vertical="center" readingOrder="2"/>
    </xf>
    <xf numFmtId="1" fontId="21" fillId="4" borderId="36" xfId="4" applyFont="1" applyFill="1" applyBorder="1">
      <alignment horizontal="left" vertical="center" wrapText="1"/>
    </xf>
    <xf numFmtId="1" fontId="21" fillId="4" borderId="51" xfId="4" applyFont="1" applyFill="1" applyBorder="1">
      <alignment horizontal="left" vertical="center" wrapText="1"/>
    </xf>
    <xf numFmtId="1" fontId="21" fillId="4" borderId="37" xfId="4" applyFont="1" applyFill="1" applyBorder="1">
      <alignment horizontal="left" vertical="center" wrapText="1"/>
    </xf>
    <xf numFmtId="0" fontId="5" fillId="0" borderId="0" xfId="10" applyFont="1" applyAlignment="1">
      <alignment horizontal="center" vertical="center" readingOrder="1"/>
    </xf>
    <xf numFmtId="0" fontId="5" fillId="0" borderId="0" xfId="10" applyFont="1" applyAlignment="1">
      <alignment horizontal="center" vertical="center" wrapText="1" readingOrder="1"/>
    </xf>
    <xf numFmtId="1" fontId="32" fillId="4" borderId="51" xfId="4" applyFont="1" applyFill="1" applyBorder="1">
      <alignment horizontal="left" vertical="center" wrapText="1"/>
    </xf>
    <xf numFmtId="0" fontId="6" fillId="4" borderId="34" xfId="3" applyFont="1" applyFill="1" applyBorder="1">
      <alignment horizontal="right" vertical="center" wrapText="1"/>
    </xf>
    <xf numFmtId="0" fontId="6" fillId="4" borderId="50" xfId="3" applyFont="1" applyFill="1" applyBorder="1">
      <alignment horizontal="right" vertical="center" wrapText="1"/>
    </xf>
    <xf numFmtId="0" fontId="6" fillId="4" borderId="35" xfId="3" applyFont="1" applyFill="1" applyBorder="1">
      <alignment horizontal="right" vertical="center" wrapText="1"/>
    </xf>
    <xf numFmtId="0" fontId="6" fillId="4" borderId="52" xfId="6" applyFont="1" applyFill="1" applyBorder="1" applyAlignment="1">
      <alignment horizontal="center" vertical="center" wrapText="1"/>
    </xf>
    <xf numFmtId="0" fontId="6" fillId="4" borderId="53" xfId="6" applyFont="1" applyFill="1" applyBorder="1" applyAlignment="1">
      <alignment horizontal="center" vertical="center" wrapText="1"/>
    </xf>
    <xf numFmtId="0" fontId="6" fillId="4" borderId="19" xfId="6" applyFont="1" applyFill="1" applyBorder="1" applyAlignment="1">
      <alignment horizontal="center" vertical="center" wrapText="1"/>
    </xf>
    <xf numFmtId="0" fontId="3" fillId="0" borderId="0" xfId="10" applyFont="1" applyAlignment="1">
      <alignment horizontal="center" vertical="center" wrapText="1" readingOrder="1"/>
    </xf>
    <xf numFmtId="0" fontId="20" fillId="4" borderId="56" xfId="3" applyFont="1" applyFill="1" applyBorder="1">
      <alignment horizontal="right" vertical="center" wrapText="1"/>
    </xf>
    <xf numFmtId="0" fontId="20" fillId="4" borderId="57" xfId="3" applyFont="1" applyFill="1" applyBorder="1">
      <alignment horizontal="right" vertical="center" wrapText="1"/>
    </xf>
    <xf numFmtId="0" fontId="20" fillId="4" borderId="58" xfId="3" applyFont="1" applyFill="1" applyBorder="1">
      <alignment horizontal="right" vertical="center" wrapText="1"/>
    </xf>
    <xf numFmtId="1" fontId="18" fillId="4" borderId="59" xfId="4" applyFont="1" applyFill="1" applyBorder="1">
      <alignment horizontal="left" vertical="center" wrapText="1"/>
    </xf>
    <xf numFmtId="1" fontId="18" fillId="4" borderId="60" xfId="4" applyFont="1" applyFill="1" applyBorder="1">
      <alignment horizontal="left" vertical="center" wrapText="1"/>
    </xf>
    <xf numFmtId="1" fontId="18" fillId="4" borderId="61" xfId="4" applyFont="1" applyFill="1" applyBorder="1">
      <alignment horizontal="left" vertical="center" wrapText="1"/>
    </xf>
  </cellXfs>
  <cellStyles count="25">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2" xfId="10"/>
    <cellStyle name="Normal_Copy of جداول المدارس مستقلة" xfId="11"/>
    <cellStyle name="Normal_Copy of جداول المدارس مستقلة 2" xfId="12"/>
    <cellStyle name="Normal_T-104 2" xfId="13"/>
    <cellStyle name="NotA" xfId="14"/>
    <cellStyle name="Note" xfId="15" builtinId="10" customBuiltin="1"/>
    <cellStyle name="T1" xfId="16"/>
    <cellStyle name="T2" xfId="17"/>
    <cellStyle name="Total" xfId="18" builtinId="25" customBuiltin="1"/>
    <cellStyle name="Total1" xfId="19"/>
    <cellStyle name="TXT1" xfId="20"/>
    <cellStyle name="TXT2" xfId="21"/>
    <cellStyle name="TXT3" xfId="22"/>
    <cellStyle name="TXT4" xfId="23"/>
    <cellStyle name="TXT5" xfId="2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FF"/>
      <color rgb="FFF8F8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worksheet" Target="worksheets/sheet32.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worksheet" Target="worksheets/sheet35.xml"/><Relationship Id="rId47" Type="http://schemas.openxmlformats.org/officeDocument/2006/relationships/customXml" Target="../customXml/item1.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worksheet" Target="worksheets/sheet11.xml"/><Relationship Id="rId29" Type="http://schemas.openxmlformats.org/officeDocument/2006/relationships/chartsheet" Target="chartsheets/sheet6.xml"/><Relationship Id="rId11" Type="http://schemas.openxmlformats.org/officeDocument/2006/relationships/chartsheet" Target="chartsheets/sheet4.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chartsheet" Target="chartsheets/sheet7.xml"/><Relationship Id="rId40" Type="http://schemas.openxmlformats.org/officeDocument/2006/relationships/worksheet" Target="worksheets/sheet33.xml"/><Relationship Id="rId45"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3.xml"/><Relationship Id="rId36" Type="http://schemas.openxmlformats.org/officeDocument/2006/relationships/worksheet" Target="worksheets/sheet30.xml"/><Relationship Id="rId49" Type="http://schemas.openxmlformats.org/officeDocument/2006/relationships/customXml" Target="../customXml/item3.xml"/><Relationship Id="rId10" Type="http://schemas.openxmlformats.org/officeDocument/2006/relationships/worksheet" Target="worksheets/sheet7.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worksheet" Target="worksheets/sheet22.xml"/><Relationship Id="rId30" Type="http://schemas.openxmlformats.org/officeDocument/2006/relationships/worksheet" Target="worksheets/sheet24.xml"/><Relationship Id="rId35" Type="http://schemas.openxmlformats.org/officeDocument/2006/relationships/worksheet" Target="worksheets/sheet29.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6.xml"/><Relationship Id="rId3" Type="http://schemas.openxmlformats.org/officeDocument/2006/relationships/worksheet" Target="worksheets/sheet3.xml"/><Relationship Id="rId12" Type="http://schemas.openxmlformats.org/officeDocument/2006/relationships/chartsheet" Target="chartsheets/sheet5.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1.xml"/><Relationship Id="rId46" Type="http://schemas.openxmlformats.org/officeDocument/2006/relationships/calcChain" Target="calcChain.xml"/><Relationship Id="rId20" Type="http://schemas.openxmlformats.org/officeDocument/2006/relationships/worksheet" Target="worksheets/sheet15.xml"/><Relationship Id="rId41" Type="http://schemas.openxmlformats.org/officeDocument/2006/relationships/worksheet" Target="worksheets/sheet34.xml"/><Relationship Id="rId1" Type="http://schemas.openxmlformats.org/officeDocument/2006/relationships/worksheet" Target="worksheets/sheet1.xml"/><Relationship Id="rId6" Type="http://schemas.openxmlformats.org/officeDocument/2006/relationships/chartsheet" Target="chart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2008/2007 - 2012/2011</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STUDENTS IN GOVERNMENT AND PRIVATE SCHOOLS AND UNIVERSITIES</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2007/2008 - 2011/2012</a:t>
            </a:r>
          </a:p>
        </c:rich>
      </c:tx>
      <c:overlay val="0"/>
      <c:spPr>
        <a:noFill/>
        <a:ln w="25400">
          <a:noFill/>
        </a:ln>
      </c:spPr>
    </c:title>
    <c:autoTitleDeleted val="0"/>
    <c:plotArea>
      <c:layout>
        <c:manualLayout>
          <c:layoutTarget val="inner"/>
          <c:xMode val="edge"/>
          <c:yMode val="edge"/>
          <c:x val="7.5656302715753965E-2"/>
          <c:y val="0.15803909127818391"/>
          <c:w val="0.91926304386489677"/>
          <c:h val="0.77386468540962161"/>
        </c:manualLayout>
      </c:layout>
      <c:lineChart>
        <c:grouping val="standard"/>
        <c:varyColors val="0"/>
        <c:ser>
          <c:idx val="0"/>
          <c:order val="0"/>
          <c:tx>
            <c:strRef>
              <c:f>'64'!$D$41</c:f>
              <c:strCache>
                <c:ptCount val="1"/>
                <c:pt idx="0">
                  <c:v>طلاب المدارس (حكومي)
Schools Students Government</c:v>
                </c:pt>
              </c:strCache>
            </c:strRef>
          </c:tx>
          <c:spPr>
            <a:ln>
              <a:solidFill>
                <a:schemeClr val="accent6">
                  <a:lumMod val="60000"/>
                  <a:lumOff val="40000"/>
                </a:schemeClr>
              </a:solidFill>
            </a:ln>
          </c:spPr>
          <c:marker>
            <c:spPr>
              <a:solidFill>
                <a:schemeClr val="accent6"/>
              </a:solidFill>
              <a:ln>
                <a:noFill/>
              </a:ln>
            </c:spPr>
          </c:marker>
          <c:cat>
            <c:strRef>
              <c:f>'64'!$E$40:$I$40</c:f>
              <c:strCache>
                <c:ptCount val="5"/>
                <c:pt idx="0">
                  <c:v>2007/2008</c:v>
                </c:pt>
                <c:pt idx="1">
                  <c:v>2008/2009</c:v>
                </c:pt>
                <c:pt idx="2">
                  <c:v>2009/2010</c:v>
                </c:pt>
                <c:pt idx="3">
                  <c:v>2010/2011</c:v>
                </c:pt>
                <c:pt idx="4">
                  <c:v>2011/2012</c:v>
                </c:pt>
              </c:strCache>
            </c:strRef>
          </c:cat>
          <c:val>
            <c:numRef>
              <c:f>'64'!$E$41:$I$41</c:f>
              <c:numCache>
                <c:formatCode>#,##0</c:formatCode>
                <c:ptCount val="5"/>
                <c:pt idx="0">
                  <c:v>80296</c:v>
                </c:pt>
                <c:pt idx="1">
                  <c:v>82892</c:v>
                </c:pt>
                <c:pt idx="2">
                  <c:v>86498</c:v>
                </c:pt>
                <c:pt idx="3">
                  <c:v>90671</c:v>
                </c:pt>
                <c:pt idx="4">
                  <c:v>94005</c:v>
                </c:pt>
              </c:numCache>
            </c:numRef>
          </c:val>
          <c:smooth val="0"/>
        </c:ser>
        <c:ser>
          <c:idx val="1"/>
          <c:order val="1"/>
          <c:tx>
            <c:strRef>
              <c:f>'64'!$D$42</c:f>
              <c:strCache>
                <c:ptCount val="1"/>
                <c:pt idx="0">
                  <c:v>طلاب المدارس (خاص)
 Schools Students Private</c:v>
                </c:pt>
              </c:strCache>
            </c:strRef>
          </c:tx>
          <c:spPr>
            <a:ln w="38100">
              <a:solidFill>
                <a:schemeClr val="accent2"/>
              </a:solidFill>
              <a:prstDash val="solid"/>
            </a:ln>
          </c:spPr>
          <c:cat>
            <c:strRef>
              <c:f>'64'!$E$40:$I$40</c:f>
              <c:strCache>
                <c:ptCount val="5"/>
                <c:pt idx="0">
                  <c:v>2007/2008</c:v>
                </c:pt>
                <c:pt idx="1">
                  <c:v>2008/2009</c:v>
                </c:pt>
                <c:pt idx="2">
                  <c:v>2009/2010</c:v>
                </c:pt>
                <c:pt idx="3">
                  <c:v>2010/2011</c:v>
                </c:pt>
                <c:pt idx="4">
                  <c:v>2011/2012</c:v>
                </c:pt>
              </c:strCache>
            </c:strRef>
          </c:cat>
          <c:val>
            <c:numRef>
              <c:f>'64'!$E$42:$I$42</c:f>
              <c:numCache>
                <c:formatCode>#,##0</c:formatCode>
                <c:ptCount val="5"/>
                <c:pt idx="0">
                  <c:v>84728</c:v>
                </c:pt>
                <c:pt idx="1">
                  <c:v>93721</c:v>
                </c:pt>
                <c:pt idx="2">
                  <c:v>93844</c:v>
                </c:pt>
                <c:pt idx="3">
                  <c:v>106584</c:v>
                </c:pt>
                <c:pt idx="4">
                  <c:v>125547</c:v>
                </c:pt>
              </c:numCache>
            </c:numRef>
          </c:val>
          <c:smooth val="0"/>
        </c:ser>
        <c:ser>
          <c:idx val="2"/>
          <c:order val="2"/>
          <c:tx>
            <c:strRef>
              <c:f>'64'!$D$43</c:f>
              <c:strCache>
                <c:ptCount val="1"/>
                <c:pt idx="0">
                  <c:v>طلاب الجامعات (حكومي)
Univ. Students Government</c:v>
                </c:pt>
              </c:strCache>
            </c:strRef>
          </c:tx>
          <c:spPr>
            <a:ln w="38100">
              <a:solidFill>
                <a:schemeClr val="tx2"/>
              </a:solidFill>
              <a:prstDash val="solid"/>
            </a:ln>
          </c:spPr>
          <c:marker>
            <c:spPr>
              <a:solidFill>
                <a:schemeClr val="accent1"/>
              </a:solidFill>
              <a:ln>
                <a:noFill/>
              </a:ln>
            </c:spPr>
          </c:marker>
          <c:cat>
            <c:strRef>
              <c:f>'64'!$E$40:$I$40</c:f>
              <c:strCache>
                <c:ptCount val="5"/>
                <c:pt idx="0">
                  <c:v>2007/2008</c:v>
                </c:pt>
                <c:pt idx="1">
                  <c:v>2008/2009</c:v>
                </c:pt>
                <c:pt idx="2">
                  <c:v>2009/2010</c:v>
                </c:pt>
                <c:pt idx="3">
                  <c:v>2010/2011</c:v>
                </c:pt>
                <c:pt idx="4">
                  <c:v>2011/2012</c:v>
                </c:pt>
              </c:strCache>
            </c:strRef>
          </c:cat>
          <c:val>
            <c:numRef>
              <c:f>'64'!$E$43:$I$43</c:f>
              <c:numCache>
                <c:formatCode>#,##0</c:formatCode>
                <c:ptCount val="5"/>
                <c:pt idx="0">
                  <c:v>8629</c:v>
                </c:pt>
                <c:pt idx="1">
                  <c:v>8687</c:v>
                </c:pt>
                <c:pt idx="2">
                  <c:v>8706</c:v>
                </c:pt>
                <c:pt idx="3">
                  <c:v>9793</c:v>
                </c:pt>
                <c:pt idx="4">
                  <c:v>11306</c:v>
                </c:pt>
              </c:numCache>
            </c:numRef>
          </c:val>
          <c:smooth val="0"/>
        </c:ser>
        <c:ser>
          <c:idx val="3"/>
          <c:order val="3"/>
          <c:tx>
            <c:strRef>
              <c:f>'64'!$D$44</c:f>
              <c:strCache>
                <c:ptCount val="1"/>
                <c:pt idx="0">
                  <c:v>طلاب الجامعات (خاص)
 Univ. Students Private</c:v>
                </c:pt>
              </c:strCache>
            </c:strRef>
          </c:tx>
          <c:spPr>
            <a:ln>
              <a:solidFill>
                <a:schemeClr val="accent1">
                  <a:lumMod val="60000"/>
                  <a:lumOff val="40000"/>
                </a:schemeClr>
              </a:solidFill>
            </a:ln>
          </c:spPr>
          <c:marker>
            <c:spPr>
              <a:solidFill>
                <a:schemeClr val="accent1">
                  <a:lumMod val="20000"/>
                  <a:lumOff val="80000"/>
                </a:schemeClr>
              </a:solidFill>
              <a:ln>
                <a:noFill/>
              </a:ln>
            </c:spPr>
          </c:marker>
          <c:cat>
            <c:strRef>
              <c:f>'64'!$E$40:$I$40</c:f>
              <c:strCache>
                <c:ptCount val="5"/>
                <c:pt idx="0">
                  <c:v>2007/2008</c:v>
                </c:pt>
                <c:pt idx="1">
                  <c:v>2008/2009</c:v>
                </c:pt>
                <c:pt idx="2">
                  <c:v>2009/2010</c:v>
                </c:pt>
                <c:pt idx="3">
                  <c:v>2010/2011</c:v>
                </c:pt>
                <c:pt idx="4">
                  <c:v>2011/2012</c:v>
                </c:pt>
              </c:strCache>
            </c:strRef>
          </c:cat>
          <c:val>
            <c:numRef>
              <c:f>'64'!$E$44:$I$44</c:f>
              <c:numCache>
                <c:formatCode>#,##0</c:formatCode>
                <c:ptCount val="5"/>
                <c:pt idx="0">
                  <c:v>3951</c:v>
                </c:pt>
                <c:pt idx="1">
                  <c:v>4446</c:v>
                </c:pt>
                <c:pt idx="2">
                  <c:v>5233</c:v>
                </c:pt>
                <c:pt idx="3">
                  <c:v>5559</c:v>
                </c:pt>
                <c:pt idx="4">
                  <c:v>5960</c:v>
                </c:pt>
              </c:numCache>
            </c:numRef>
          </c:val>
          <c:smooth val="0"/>
        </c:ser>
        <c:dLbls>
          <c:showLegendKey val="0"/>
          <c:showVal val="0"/>
          <c:showCatName val="0"/>
          <c:showSerName val="0"/>
          <c:showPercent val="0"/>
          <c:showBubbleSize val="0"/>
        </c:dLbls>
        <c:marker val="1"/>
        <c:smooth val="0"/>
        <c:axId val="136427776"/>
        <c:axId val="136056832"/>
      </c:lineChart>
      <c:catAx>
        <c:axId val="136427776"/>
        <c:scaling>
          <c:orientation val="minMax"/>
        </c:scaling>
        <c:delete val="0"/>
        <c:axPos val="b"/>
        <c:majorGridlines>
          <c:spPr>
            <a:ln w="3175">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6056832"/>
        <c:crosses val="autoZero"/>
        <c:auto val="1"/>
        <c:lblAlgn val="ctr"/>
        <c:lblOffset val="100"/>
        <c:noMultiLvlLbl val="0"/>
      </c:catAx>
      <c:valAx>
        <c:axId val="136056832"/>
        <c:scaling>
          <c:orientation val="minMax"/>
        </c:scaling>
        <c:delete val="0"/>
        <c:axPos val="l"/>
        <c:majorGridlines>
          <c:spPr>
            <a:ln w="3175">
              <a:solidFill>
                <a:srgbClr val="E3E3E3"/>
              </a:solidFill>
              <a:prstDash val="solid"/>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6427776"/>
        <c:crosses val="autoZero"/>
        <c:crossBetween val="between"/>
      </c:valAx>
    </c:plotArea>
    <c:legend>
      <c:legendPos val="r"/>
      <c:layout>
        <c:manualLayout>
          <c:xMode val="edge"/>
          <c:yMode val="edge"/>
          <c:x val="0.44187372308413858"/>
          <c:y val="0.59061411539997799"/>
          <c:w val="0.53533507328330465"/>
          <c:h val="0.16388420881337221"/>
        </c:manualLayout>
      </c:layout>
      <c:overlay val="0"/>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defRPr sz="1000" b="0" i="0" u="none" strike="noStrike" baseline="0">
                <a:solidFill>
                  <a:srgbClr val="000000"/>
                </a:solidFill>
                <a:latin typeface="Calibri"/>
                <a:ea typeface="Calibri"/>
                <a:cs typeface="Calibri"/>
              </a:defRPr>
            </a:pPr>
            <a:r>
              <a:rPr lang="ar-QA" sz="1400" b="1" i="0" baseline="0">
                <a:effectLst/>
              </a:rPr>
              <a:t>2008/2007 - 2012/2011</a:t>
            </a:r>
            <a:endParaRPr lang="en-US" sz="1400">
              <a:effectLst/>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STUDENTS IN GOVERNMENT AND PRIVATE SCHOOLS AND UNIVERSITIES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2007/2008- 2011/2012</a:t>
            </a:r>
            <a:endParaRPr lang="en-US"/>
          </a:p>
        </c:rich>
      </c:tx>
      <c:layout>
        <c:manualLayout>
          <c:xMode val="edge"/>
          <c:yMode val="edge"/>
          <c:x val="0.15665172622652937"/>
          <c:y val="1.3559244061628438E-2"/>
        </c:manualLayout>
      </c:layout>
      <c:overlay val="0"/>
    </c:title>
    <c:autoTitleDeleted val="0"/>
    <c:plotArea>
      <c:layout>
        <c:manualLayout>
          <c:layoutTarget val="inner"/>
          <c:xMode val="edge"/>
          <c:yMode val="edge"/>
          <c:x val="6.4034865808405991E-2"/>
          <c:y val="0.1590606266868852"/>
          <c:w val="0.92264662790534968"/>
          <c:h val="0.71293024606514233"/>
        </c:manualLayout>
      </c:layout>
      <c:barChart>
        <c:barDir val="col"/>
        <c:grouping val="clustered"/>
        <c:varyColors val="0"/>
        <c:ser>
          <c:idx val="0"/>
          <c:order val="0"/>
          <c:tx>
            <c:strRef>
              <c:f>'64'!$F$51</c:f>
              <c:strCache>
                <c:ptCount val="1"/>
                <c:pt idx="0">
                  <c:v>ذكور
Males</c:v>
                </c:pt>
              </c:strCache>
            </c:strRef>
          </c:tx>
          <c:spPr>
            <a:scene3d>
              <a:camera prst="orthographicFront"/>
              <a:lightRig rig="threePt" dir="t">
                <a:rot lat="0" lon="0" rev="1200000"/>
              </a:lightRig>
            </a:scene3d>
            <a:sp3d/>
          </c:spPr>
          <c:invertIfNegative val="0"/>
          <c:cat>
            <c:multiLvlStrRef>
              <c:f>'64'!$G$49:$P$50</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2007/2008</c:v>
                  </c:pt>
                  <c:pt idx="2">
                    <c:v>2008/2009</c:v>
                  </c:pt>
                  <c:pt idx="4">
                    <c:v>2009/2010</c:v>
                  </c:pt>
                  <c:pt idx="6">
                    <c:v>2010/2011</c:v>
                  </c:pt>
                  <c:pt idx="8">
                    <c:v>2011/2012</c:v>
                  </c:pt>
                </c:lvl>
              </c:multiLvlStrCache>
            </c:multiLvlStrRef>
          </c:cat>
          <c:val>
            <c:numRef>
              <c:f>'64'!$G$51:$P$51</c:f>
              <c:numCache>
                <c:formatCode>General</c:formatCode>
                <c:ptCount val="10"/>
                <c:pt idx="0" formatCode="#,##0">
                  <c:v>84302</c:v>
                </c:pt>
                <c:pt idx="1">
                  <c:v>4603</c:v>
                </c:pt>
                <c:pt idx="2">
                  <c:v>90688</c:v>
                </c:pt>
                <c:pt idx="3">
                  <c:v>4889</c:v>
                </c:pt>
                <c:pt idx="4">
                  <c:v>92117</c:v>
                </c:pt>
                <c:pt idx="5">
                  <c:v>5152</c:v>
                </c:pt>
                <c:pt idx="6" formatCode="#,##0">
                  <c:v>100984</c:v>
                </c:pt>
                <c:pt idx="7" formatCode="#,##0">
                  <c:v>5498</c:v>
                </c:pt>
                <c:pt idx="8">
                  <c:v>112265</c:v>
                </c:pt>
                <c:pt idx="9">
                  <c:v>6019</c:v>
                </c:pt>
              </c:numCache>
            </c:numRef>
          </c:val>
        </c:ser>
        <c:ser>
          <c:idx val="1"/>
          <c:order val="1"/>
          <c:tx>
            <c:strRef>
              <c:f>'64'!$F$52</c:f>
              <c:strCache>
                <c:ptCount val="1"/>
                <c:pt idx="0">
                  <c:v>إناث
Females</c:v>
                </c:pt>
              </c:strCache>
            </c:strRef>
          </c:tx>
          <c:spPr>
            <a:scene3d>
              <a:camera prst="orthographicFront"/>
              <a:lightRig rig="threePt" dir="t">
                <a:rot lat="0" lon="0" rev="1200000"/>
              </a:lightRig>
            </a:scene3d>
            <a:sp3d/>
          </c:spPr>
          <c:invertIfNegative val="0"/>
          <c:cat>
            <c:multiLvlStrRef>
              <c:f>'64'!$G$49:$P$50</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2007/2008</c:v>
                  </c:pt>
                  <c:pt idx="2">
                    <c:v>2008/2009</c:v>
                  </c:pt>
                  <c:pt idx="4">
                    <c:v>2009/2010</c:v>
                  </c:pt>
                  <c:pt idx="6">
                    <c:v>2010/2011</c:v>
                  </c:pt>
                  <c:pt idx="8">
                    <c:v>2011/2012</c:v>
                  </c:pt>
                </c:lvl>
              </c:multiLvlStrCache>
            </c:multiLvlStrRef>
          </c:cat>
          <c:val>
            <c:numRef>
              <c:f>'64'!$G$52:$P$52</c:f>
              <c:numCache>
                <c:formatCode>General</c:formatCode>
                <c:ptCount val="10"/>
                <c:pt idx="0">
                  <c:v>80722</c:v>
                </c:pt>
                <c:pt idx="1">
                  <c:v>7977</c:v>
                </c:pt>
                <c:pt idx="2">
                  <c:v>85925</c:v>
                </c:pt>
                <c:pt idx="3">
                  <c:v>8244</c:v>
                </c:pt>
                <c:pt idx="4">
                  <c:v>88225</c:v>
                </c:pt>
                <c:pt idx="5">
                  <c:v>8787</c:v>
                </c:pt>
                <c:pt idx="6" formatCode="#,##0">
                  <c:v>96271</c:v>
                </c:pt>
                <c:pt idx="7" formatCode="#,##0">
                  <c:v>9854</c:v>
                </c:pt>
                <c:pt idx="8">
                  <c:v>107287</c:v>
                </c:pt>
                <c:pt idx="9">
                  <c:v>11247</c:v>
                </c:pt>
              </c:numCache>
            </c:numRef>
          </c:val>
        </c:ser>
        <c:dLbls>
          <c:showLegendKey val="0"/>
          <c:showVal val="0"/>
          <c:showCatName val="0"/>
          <c:showSerName val="0"/>
          <c:showPercent val="0"/>
          <c:showBubbleSize val="0"/>
        </c:dLbls>
        <c:gapWidth val="150"/>
        <c:axId val="136102656"/>
        <c:axId val="136104192"/>
      </c:barChart>
      <c:catAx>
        <c:axId val="136102656"/>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950" b="0" i="0" u="none" strike="noStrike" baseline="0">
                <a:solidFill>
                  <a:srgbClr val="000000"/>
                </a:solidFill>
                <a:latin typeface="Arial" pitchFamily="34" charset="0"/>
                <a:ea typeface="Arial"/>
                <a:cs typeface="Arial" pitchFamily="34" charset="0"/>
              </a:defRPr>
            </a:pPr>
            <a:endParaRPr lang="en-US"/>
          </a:p>
        </c:txPr>
        <c:crossAx val="136104192"/>
        <c:crosses val="autoZero"/>
        <c:auto val="1"/>
        <c:lblAlgn val="ctr"/>
        <c:lblOffset val="100"/>
        <c:noMultiLvlLbl val="0"/>
      </c:catAx>
      <c:valAx>
        <c:axId val="136104192"/>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36102656"/>
        <c:crosses val="autoZero"/>
        <c:crossBetween val="between"/>
      </c:valAx>
    </c:plotArea>
    <c:legend>
      <c:legendPos val="r"/>
      <c:layout>
        <c:manualLayout>
          <c:xMode val="edge"/>
          <c:yMode val="edge"/>
          <c:x val="0.14983350158153341"/>
          <c:y val="0.19249220607987391"/>
          <c:w val="7.6687152567467248E-2"/>
          <c:h val="0.11737697107110473"/>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التعليم</a:t>
            </a:r>
          </a:p>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2011/ 2012</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STUDENTS AND TEACHERS BY EDDUCATION TYPE</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2011/2012</a:t>
            </a:r>
          </a:p>
        </c:rich>
      </c:tx>
      <c:overlay val="0"/>
    </c:title>
    <c:autoTitleDeleted val="0"/>
    <c:plotArea>
      <c:layout>
        <c:manualLayout>
          <c:layoutTarget val="inner"/>
          <c:xMode val="edge"/>
          <c:yMode val="edge"/>
          <c:x val="7.0514881051701825E-2"/>
          <c:y val="0.18663750397493883"/>
          <c:w val="0.90967797160793951"/>
          <c:h val="0.65618176060016564"/>
        </c:manualLayout>
      </c:layout>
      <c:barChart>
        <c:barDir val="col"/>
        <c:grouping val="clustered"/>
        <c:varyColors val="0"/>
        <c:ser>
          <c:idx val="0"/>
          <c:order val="0"/>
          <c:tx>
            <c:strRef>
              <c:f>'66'!$B$26</c:f>
              <c:strCache>
                <c:ptCount val="1"/>
                <c:pt idx="0">
                  <c:v>الطلاب
Students</c:v>
                </c:pt>
              </c:strCache>
            </c:strRef>
          </c:tx>
          <c:spPr>
            <a:scene3d>
              <a:camera prst="orthographicFront"/>
              <a:lightRig rig="threePt" dir="t">
                <a:rot lat="0" lon="0" rev="1200000"/>
              </a:lightRig>
            </a:scene3d>
            <a:sp3d/>
          </c:spPr>
          <c:invertIfNegative val="0"/>
          <c:cat>
            <c:strRef>
              <c:f>'66'!$C$25:$D$25</c:f>
              <c:strCache>
                <c:ptCount val="2"/>
                <c:pt idx="0">
                  <c:v>المدارس المستقلة
Independent Schools</c:v>
                </c:pt>
                <c:pt idx="1">
                  <c:v>المدارس الخاصة
Private Schools</c:v>
                </c:pt>
              </c:strCache>
            </c:strRef>
          </c:cat>
          <c:val>
            <c:numRef>
              <c:f>'66'!$C$26:$D$26</c:f>
              <c:numCache>
                <c:formatCode>#,##0</c:formatCode>
                <c:ptCount val="2"/>
                <c:pt idx="0">
                  <c:v>94005</c:v>
                </c:pt>
                <c:pt idx="1">
                  <c:v>125547</c:v>
                </c:pt>
              </c:numCache>
            </c:numRef>
          </c:val>
        </c:ser>
        <c:ser>
          <c:idx val="1"/>
          <c:order val="1"/>
          <c:tx>
            <c:strRef>
              <c:f>'66'!$B$27</c:f>
              <c:strCache>
                <c:ptCount val="1"/>
                <c:pt idx="0">
                  <c:v>المدرسون
Teachers</c:v>
                </c:pt>
              </c:strCache>
            </c:strRef>
          </c:tx>
          <c:spPr>
            <a:scene3d>
              <a:camera prst="orthographicFront"/>
              <a:lightRig rig="threePt" dir="t">
                <a:rot lat="0" lon="0" rev="1200000"/>
              </a:lightRig>
            </a:scene3d>
            <a:sp3d/>
          </c:spPr>
          <c:invertIfNegative val="0"/>
          <c:cat>
            <c:strRef>
              <c:f>'66'!$C$25:$D$25</c:f>
              <c:strCache>
                <c:ptCount val="2"/>
                <c:pt idx="0">
                  <c:v>المدارس المستقلة
Independent Schools</c:v>
                </c:pt>
                <c:pt idx="1">
                  <c:v>المدارس الخاصة
Private Schools</c:v>
                </c:pt>
              </c:strCache>
            </c:strRef>
          </c:cat>
          <c:val>
            <c:numRef>
              <c:f>'66'!$C$27:$D$27</c:f>
              <c:numCache>
                <c:formatCode>#,##0</c:formatCode>
                <c:ptCount val="2"/>
                <c:pt idx="0">
                  <c:v>12447</c:v>
                </c:pt>
                <c:pt idx="1">
                  <c:v>9125</c:v>
                </c:pt>
              </c:numCache>
            </c:numRef>
          </c:val>
        </c:ser>
        <c:dLbls>
          <c:showLegendKey val="0"/>
          <c:showVal val="0"/>
          <c:showCatName val="0"/>
          <c:showSerName val="0"/>
          <c:showPercent val="0"/>
          <c:showBubbleSize val="0"/>
        </c:dLbls>
        <c:gapWidth val="150"/>
        <c:axId val="125833600"/>
        <c:axId val="125835520"/>
      </c:barChart>
      <c:catAx>
        <c:axId val="125833600"/>
        <c:scaling>
          <c:orientation val="minMax"/>
        </c:scaling>
        <c:delete val="0"/>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835520"/>
        <c:crosses val="autoZero"/>
        <c:auto val="1"/>
        <c:lblAlgn val="ctr"/>
        <c:lblOffset val="100"/>
        <c:noMultiLvlLbl val="0"/>
      </c:catAx>
      <c:valAx>
        <c:axId val="125835520"/>
        <c:scaling>
          <c:orientation val="minMax"/>
        </c:scaling>
        <c:delete val="0"/>
        <c:axPos val="l"/>
        <c:majorGridlines>
          <c:spPr>
            <a:ln w="12700">
              <a:solidFill>
                <a:srgbClr val="E3E3E3"/>
              </a:solidFill>
              <a:prstDash val="solid"/>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5833600"/>
        <c:crosses val="autoZero"/>
        <c:crossBetween val="between"/>
      </c:valAx>
    </c:plotArea>
    <c:legend>
      <c:legendPos val="r"/>
      <c:layout>
        <c:manualLayout>
          <c:xMode val="edge"/>
          <c:yMode val="edge"/>
          <c:x val="0.11992860892388472"/>
          <c:y val="0.18628861533153426"/>
          <c:w val="0.26517025447475762"/>
          <c:h val="0.11737697107110473"/>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حسب الجنسية والنوع ونوع التعليم </a:t>
            </a:r>
          </a:p>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2011 / 2012</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STUDENTS BY NATIONALITY AND  GENDER ,TYPE OF EDUCATION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2011/2012</a:t>
            </a:r>
          </a:p>
        </c:rich>
      </c:tx>
      <c:overlay val="0"/>
    </c:title>
    <c:autoTitleDeleted val="0"/>
    <c:plotArea>
      <c:layout>
        <c:manualLayout>
          <c:layoutTarget val="inner"/>
          <c:xMode val="edge"/>
          <c:yMode val="edge"/>
          <c:x val="6.231193843651759E-2"/>
          <c:y val="0.16388369036288047"/>
          <c:w val="0.93566091930816364"/>
          <c:h val="0.66036811332649759"/>
        </c:manualLayout>
      </c:layout>
      <c:barChart>
        <c:barDir val="col"/>
        <c:grouping val="clustered"/>
        <c:varyColors val="0"/>
        <c:ser>
          <c:idx val="0"/>
          <c:order val="0"/>
          <c:tx>
            <c:strRef>
              <c:f>'67'!$B$28</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solidFill>
                <a:schemeClr val="bg1"/>
              </a:solidFill>
            </c:spPr>
            <c:txPr>
              <a:bodyPr/>
              <a:lstStyle/>
              <a:p>
                <a:pPr>
                  <a:defRPr sz="1000" b="1"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dLbls>
          <c:cat>
            <c:multiLvlStrRef>
              <c:f>'67'!$C$26:$F$27</c:f>
              <c:multiLvlStrCache>
                <c:ptCount val="4"/>
                <c:lvl>
                  <c:pt idx="0">
                    <c:v>قطري
Qatari</c:v>
                  </c:pt>
                  <c:pt idx="1">
                    <c:v>غير قطري
Non-Qatari</c:v>
                  </c:pt>
                  <c:pt idx="2">
                    <c:v>قطري
Qatari</c:v>
                  </c:pt>
                  <c:pt idx="3">
                    <c:v>غير قطري
Non-Qatari</c:v>
                  </c:pt>
                </c:lvl>
                <c:lvl>
                  <c:pt idx="0">
                    <c:v>المدارس المستقلة
Independent Schools</c:v>
                  </c:pt>
                  <c:pt idx="2">
                    <c:v>المدارس الخاصة
Private Schools</c:v>
                  </c:pt>
                </c:lvl>
              </c:multiLvlStrCache>
            </c:multiLvlStrRef>
          </c:cat>
          <c:val>
            <c:numRef>
              <c:f>'67'!$C$28:$F$28</c:f>
              <c:numCache>
                <c:formatCode>General</c:formatCode>
                <c:ptCount val="4"/>
                <c:pt idx="0" formatCode="#,##0">
                  <c:v>28491</c:v>
                </c:pt>
                <c:pt idx="1">
                  <c:v>16730</c:v>
                </c:pt>
                <c:pt idx="2">
                  <c:v>13082</c:v>
                </c:pt>
                <c:pt idx="3">
                  <c:v>53962</c:v>
                </c:pt>
              </c:numCache>
            </c:numRef>
          </c:val>
        </c:ser>
        <c:ser>
          <c:idx val="1"/>
          <c:order val="1"/>
          <c:tx>
            <c:strRef>
              <c:f>'67'!$B$29</c:f>
              <c:strCache>
                <c:ptCount val="1"/>
                <c:pt idx="0">
                  <c:v>اناث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sz="1000" b="1" i="0" u="none" strike="noStrike" baseline="0">
                    <a:solidFill>
                      <a:srgbClr val="FF0000"/>
                    </a:solidFill>
                    <a:latin typeface="Arial" pitchFamily="34" charset="0"/>
                    <a:ea typeface="Calibri"/>
                    <a:cs typeface="Arial" pitchFamily="34" charset="0"/>
                  </a:defRPr>
                </a:pPr>
                <a:endParaRPr lang="en-US"/>
              </a:p>
            </c:txPr>
            <c:showLegendKey val="0"/>
            <c:showVal val="1"/>
            <c:showCatName val="0"/>
            <c:showSerName val="0"/>
            <c:showPercent val="0"/>
            <c:showBubbleSize val="0"/>
            <c:showLeaderLines val="0"/>
          </c:dLbls>
          <c:cat>
            <c:multiLvlStrRef>
              <c:f>'67'!$C$26:$F$27</c:f>
              <c:multiLvlStrCache>
                <c:ptCount val="4"/>
                <c:lvl>
                  <c:pt idx="0">
                    <c:v>قطري
Qatari</c:v>
                  </c:pt>
                  <c:pt idx="1">
                    <c:v>غير قطري
Non-Qatari</c:v>
                  </c:pt>
                  <c:pt idx="2">
                    <c:v>قطري
Qatari</c:v>
                  </c:pt>
                  <c:pt idx="3">
                    <c:v>غير قطري
Non-Qatari</c:v>
                  </c:pt>
                </c:lvl>
                <c:lvl>
                  <c:pt idx="0">
                    <c:v>المدارس المستقلة
Independent Schools</c:v>
                  </c:pt>
                  <c:pt idx="2">
                    <c:v>المدارس الخاصة
Private Schools</c:v>
                  </c:pt>
                </c:lvl>
              </c:multiLvlStrCache>
            </c:multiLvlStrRef>
          </c:cat>
          <c:val>
            <c:numRef>
              <c:f>'67'!$C$29:$F$29</c:f>
              <c:numCache>
                <c:formatCode>General</c:formatCode>
                <c:ptCount val="4"/>
                <c:pt idx="0" formatCode="#,##0">
                  <c:v>31276</c:v>
                </c:pt>
                <c:pt idx="1">
                  <c:v>17508</c:v>
                </c:pt>
                <c:pt idx="2">
                  <c:v>9279</c:v>
                </c:pt>
                <c:pt idx="3">
                  <c:v>49224</c:v>
                </c:pt>
              </c:numCache>
            </c:numRef>
          </c:val>
        </c:ser>
        <c:dLbls>
          <c:showLegendKey val="0"/>
          <c:showVal val="0"/>
          <c:showCatName val="0"/>
          <c:showSerName val="0"/>
          <c:showPercent val="0"/>
          <c:showBubbleSize val="0"/>
        </c:dLbls>
        <c:gapWidth val="150"/>
        <c:axId val="136266496"/>
        <c:axId val="136268032"/>
      </c:barChart>
      <c:catAx>
        <c:axId val="136266496"/>
        <c:scaling>
          <c:orientation val="minMax"/>
        </c:scaling>
        <c:delete val="0"/>
        <c:axPos val="b"/>
        <c:majorGridlines>
          <c:spPr>
            <a:ln w="12700">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6268032"/>
        <c:crosses val="autoZero"/>
        <c:auto val="1"/>
        <c:lblAlgn val="ctr"/>
        <c:lblOffset val="100"/>
        <c:noMultiLvlLbl val="0"/>
      </c:catAx>
      <c:valAx>
        <c:axId val="136268032"/>
        <c:scaling>
          <c:orientation val="minMax"/>
        </c:scaling>
        <c:delete val="0"/>
        <c:axPos val="l"/>
        <c:majorGridlines>
          <c:spPr>
            <a:ln w="12700">
              <a:solidFill>
                <a:srgbClr val="E3E3E3"/>
              </a:solidFill>
              <a:prstDash val="solid"/>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6266496"/>
        <c:crosses val="autoZero"/>
        <c:crossBetween val="between"/>
      </c:valAx>
    </c:plotArea>
    <c:legend>
      <c:legendPos val="r"/>
      <c:layout>
        <c:manualLayout>
          <c:xMode val="edge"/>
          <c:yMode val="edge"/>
          <c:x val="0.14332443782274981"/>
          <c:y val="0.23915353303841713"/>
          <c:w val="0.23791220680070643"/>
          <c:h val="6.4006370414366034E-2"/>
        </c:manualLayout>
      </c:layout>
      <c:overlay val="0"/>
      <c:txPr>
        <a:bodyPr/>
        <a:lstStyle/>
        <a:p>
          <a:pPr>
            <a:defRPr sz="120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حسب النوع والجنسية والمرحلة التعليمية </a:t>
            </a:r>
          </a:p>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2012/2011</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STUDENTS BY GENDER, NATIONALITY AND THE  EDUCATIONAL  LEVEL</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2011/2012</a:t>
            </a:r>
          </a:p>
        </c:rich>
      </c:tx>
      <c:overlay val="0"/>
    </c:title>
    <c:autoTitleDeleted val="0"/>
    <c:plotArea>
      <c:layout>
        <c:manualLayout>
          <c:layoutTarget val="inner"/>
          <c:xMode val="edge"/>
          <c:yMode val="edge"/>
          <c:x val="7.46033857506746E-2"/>
          <c:y val="0.1846762060271539"/>
          <c:w val="0.90967797160793951"/>
          <c:h val="0.65618176060016564"/>
        </c:manualLayout>
      </c:layout>
      <c:barChart>
        <c:barDir val="col"/>
        <c:grouping val="clustered"/>
        <c:varyColors val="0"/>
        <c:ser>
          <c:idx val="0"/>
          <c:order val="0"/>
          <c:tx>
            <c:strRef>
              <c:f>'67'!$B$34</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txPr>
              <a:bodyPr/>
              <a:lstStyle/>
              <a:p>
                <a:pPr>
                  <a:defRPr b="1">
                    <a:solidFill>
                      <a:schemeClr val="bg1"/>
                    </a:solidFill>
                    <a:latin typeface="Arial" pitchFamily="34" charset="0"/>
                    <a:cs typeface="Arial" pitchFamily="34" charset="0"/>
                  </a:defRPr>
                </a:pPr>
                <a:endParaRPr lang="en-US"/>
              </a:p>
            </c:txPr>
            <c:dLblPos val="inEnd"/>
            <c:showLegendKey val="0"/>
            <c:showVal val="1"/>
            <c:showCatName val="0"/>
            <c:showSerName val="0"/>
            <c:showPercent val="0"/>
            <c:showBubbleSize val="0"/>
            <c:showLeaderLines val="0"/>
          </c:dLbls>
          <c:cat>
            <c:multiLvlStrRef>
              <c:f>'67'!$C$32:$H$33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الإعدادية
Preparatory</c:v>
                  </c:pt>
                  <c:pt idx="4">
                    <c:v>الثانوية 
 Secondary</c:v>
                  </c:pt>
                </c:lvl>
              </c:multiLvlStrCache>
            </c:multiLvlStrRef>
          </c:cat>
          <c:val>
            <c:numRef>
              <c:f>'67'!$C$34:$H$34</c:f>
              <c:numCache>
                <c:formatCode>General</c:formatCode>
                <c:ptCount val="6"/>
                <c:pt idx="0" formatCode="#,##0">
                  <c:v>18241</c:v>
                </c:pt>
                <c:pt idx="1">
                  <c:v>33533</c:v>
                </c:pt>
                <c:pt idx="2">
                  <c:v>8112</c:v>
                </c:pt>
                <c:pt idx="3">
                  <c:v>12390</c:v>
                </c:pt>
                <c:pt idx="4">
                  <c:v>8291</c:v>
                </c:pt>
                <c:pt idx="5">
                  <c:v>10374</c:v>
                </c:pt>
              </c:numCache>
            </c:numRef>
          </c:val>
        </c:ser>
        <c:ser>
          <c:idx val="1"/>
          <c:order val="1"/>
          <c:tx>
            <c:strRef>
              <c:f>'67'!$B$35</c:f>
              <c:strCache>
                <c:ptCount val="1"/>
                <c:pt idx="0">
                  <c:v>اناث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b="1">
                    <a:solidFill>
                      <a:schemeClr val="bg1"/>
                    </a:solidFill>
                    <a:latin typeface="Arial" pitchFamily="34" charset="0"/>
                    <a:cs typeface="Arial" pitchFamily="34" charset="0"/>
                  </a:defRPr>
                </a:pPr>
                <a:endParaRPr lang="en-US"/>
              </a:p>
            </c:txPr>
            <c:dLblPos val="inEnd"/>
            <c:showLegendKey val="0"/>
            <c:showVal val="1"/>
            <c:showCatName val="0"/>
            <c:showSerName val="0"/>
            <c:showPercent val="0"/>
            <c:showBubbleSize val="0"/>
            <c:showLeaderLines val="0"/>
          </c:dLbls>
          <c:cat>
            <c:multiLvlStrRef>
              <c:f>'67'!$C$32:$H$33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الإعدادية
Preparatory</c:v>
                  </c:pt>
                  <c:pt idx="4">
                    <c:v>الثانوية 
 Secondary</c:v>
                  </c:pt>
                </c:lvl>
              </c:multiLvlStrCache>
            </c:multiLvlStrRef>
          </c:cat>
          <c:val>
            <c:numRef>
              <c:f>'67'!$C$35:$H$35</c:f>
              <c:numCache>
                <c:formatCode>General</c:formatCode>
                <c:ptCount val="6"/>
                <c:pt idx="0" formatCode="#,##0">
                  <c:v>17654</c:v>
                </c:pt>
                <c:pt idx="1">
                  <c:v>31996</c:v>
                </c:pt>
                <c:pt idx="2">
                  <c:v>8159</c:v>
                </c:pt>
                <c:pt idx="3">
                  <c:v>11779</c:v>
                </c:pt>
                <c:pt idx="4">
                  <c:v>8117</c:v>
                </c:pt>
                <c:pt idx="5">
                  <c:v>9619</c:v>
                </c:pt>
              </c:numCache>
            </c:numRef>
          </c:val>
        </c:ser>
        <c:dLbls>
          <c:showLegendKey val="0"/>
          <c:showVal val="1"/>
          <c:showCatName val="0"/>
          <c:showSerName val="0"/>
          <c:showPercent val="0"/>
          <c:showBubbleSize val="0"/>
        </c:dLbls>
        <c:gapWidth val="150"/>
        <c:axId val="138758400"/>
        <c:axId val="138768384"/>
      </c:barChart>
      <c:catAx>
        <c:axId val="138758400"/>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8768384"/>
        <c:crosses val="autoZero"/>
        <c:auto val="1"/>
        <c:lblAlgn val="ctr"/>
        <c:lblOffset val="100"/>
        <c:noMultiLvlLbl val="0"/>
      </c:catAx>
      <c:valAx>
        <c:axId val="138768384"/>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8758400"/>
        <c:crosses val="autoZero"/>
        <c:crossBetween val="between"/>
      </c:valAx>
    </c:plotArea>
    <c:legend>
      <c:legendPos val="r"/>
      <c:legendEntry>
        <c:idx val="1"/>
        <c:txPr>
          <a:bodyPr/>
          <a:lstStyle/>
          <a:p>
            <a:pPr>
              <a:defRPr sz="1200" b="1" i="0" u="none" strike="noStrike" baseline="0">
                <a:solidFill>
                  <a:srgbClr val="000000"/>
                </a:solidFill>
                <a:latin typeface="Arial"/>
                <a:ea typeface="Arial"/>
                <a:cs typeface="Arial"/>
              </a:defRPr>
            </a:pPr>
            <a:endParaRPr lang="en-US"/>
          </a:p>
        </c:txPr>
      </c:legendEntry>
      <c:layout>
        <c:manualLayout>
          <c:xMode val="edge"/>
          <c:yMode val="edge"/>
          <c:x val="0.72763267103224849"/>
          <c:y val="0.19439848991745323"/>
          <c:w val="0.23922715631805522"/>
          <c:h val="9.864845509567492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5.5916872766042985E-2"/>
          <c:y val="0.15841546635938947"/>
          <c:w val="0.81840679429032059"/>
          <c:h val="0.6533684996692487"/>
        </c:manualLayout>
      </c:layout>
      <c:barChart>
        <c:barDir val="col"/>
        <c:grouping val="clustered"/>
        <c:varyColors val="0"/>
        <c:ser>
          <c:idx val="0"/>
          <c:order val="0"/>
          <c:tx>
            <c:strRef>
              <c:f>'83'!$B$96</c:f>
              <c:strCache>
                <c:ptCount val="1"/>
                <c:pt idx="0">
                  <c:v>قطريون
Qataris</c:v>
                </c:pt>
              </c:strCache>
            </c:strRef>
          </c:tx>
          <c:spPr>
            <a:solidFill>
              <a:schemeClr val="accent2"/>
            </a:solidFill>
            <a:scene3d>
              <a:camera prst="orthographicFront"/>
              <a:lightRig rig="threePt" dir="t">
                <a:rot lat="0" lon="0" rev="1200000"/>
              </a:lightRig>
            </a:scene3d>
            <a:sp3d/>
          </c:spPr>
          <c:invertIfNegative val="0"/>
          <c:cat>
            <c:strRef>
              <c:f>'83'!$A$97:$A$104</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'83'!$B$97:$B$104</c:f>
            </c:numRef>
          </c:val>
        </c:ser>
        <c:ser>
          <c:idx val="1"/>
          <c:order val="1"/>
          <c:tx>
            <c:strRef>
              <c:f>'83'!$C$96</c:f>
              <c:strCache>
                <c:ptCount val="1"/>
                <c:pt idx="0">
                  <c:v>غير قطريين
Non-Qataris</c:v>
                </c:pt>
              </c:strCache>
            </c:strRef>
          </c:tx>
          <c:spPr>
            <a:solidFill>
              <a:schemeClr val="accent1"/>
            </a:solidFill>
            <a:scene3d>
              <a:camera prst="orthographicFront"/>
              <a:lightRig rig="threePt" dir="t">
                <a:rot lat="0" lon="0" rev="1200000"/>
              </a:lightRig>
            </a:scene3d>
            <a:sp3d/>
          </c:spPr>
          <c:invertIfNegative val="0"/>
          <c:cat>
            <c:strRef>
              <c:f>'83'!$A$97:$A$104</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'83'!$C$97:$C$104</c:f>
            </c:numRef>
          </c:val>
        </c:ser>
        <c:ser>
          <c:idx val="2"/>
          <c:order val="2"/>
          <c:tx>
            <c:strRef>
              <c:f>'83'!$D$96</c:f>
              <c:strCache>
                <c:ptCount val="1"/>
                <c:pt idx="0">
                  <c:v>قطريون
Qataris</c:v>
                </c:pt>
              </c:strCache>
            </c:strRef>
          </c:tx>
          <c:spPr>
            <a:solidFill>
              <a:schemeClr val="accent2"/>
            </a:solidFill>
            <a:scene3d>
              <a:camera prst="orthographicFront"/>
              <a:lightRig rig="threePt" dir="t">
                <a:rot lat="0" lon="0" rev="1200000"/>
              </a:lightRig>
            </a:scene3d>
            <a:sp3d/>
          </c:spPr>
          <c:invertIfNegative val="0"/>
          <c:cat>
            <c:strRef>
              <c:f>'83'!$A$97:$A$104</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'83'!$D$97:$D$104</c:f>
              <c:numCache>
                <c:formatCode>#,##0</c:formatCode>
                <c:ptCount val="8"/>
                <c:pt idx="0">
                  <c:v>256</c:v>
                </c:pt>
                <c:pt idx="1">
                  <c:v>182</c:v>
                </c:pt>
                <c:pt idx="2">
                  <c:v>69</c:v>
                </c:pt>
                <c:pt idx="3">
                  <c:v>50</c:v>
                </c:pt>
                <c:pt idx="4">
                  <c:v>80</c:v>
                </c:pt>
                <c:pt idx="5">
                  <c:v>25</c:v>
                </c:pt>
                <c:pt idx="6">
                  <c:v>2</c:v>
                </c:pt>
                <c:pt idx="7">
                  <c:v>11</c:v>
                </c:pt>
              </c:numCache>
            </c:numRef>
          </c:val>
        </c:ser>
        <c:ser>
          <c:idx val="3"/>
          <c:order val="3"/>
          <c:tx>
            <c:strRef>
              <c:f>'83'!$E$96</c:f>
              <c:strCache>
                <c:ptCount val="1"/>
                <c:pt idx="0">
                  <c:v>غير قطريين
Non-Qataris</c:v>
                </c:pt>
              </c:strCache>
            </c:strRef>
          </c:tx>
          <c:spPr>
            <a:solidFill>
              <a:schemeClr val="accent1"/>
            </a:solidFill>
            <a:scene3d>
              <a:camera prst="orthographicFront"/>
              <a:lightRig rig="threePt" dir="t">
                <a:rot lat="0" lon="0" rev="1200000"/>
              </a:lightRig>
            </a:scene3d>
            <a:sp3d/>
          </c:spPr>
          <c:invertIfNegative val="0"/>
          <c:cat>
            <c:strRef>
              <c:f>'83'!$A$97:$A$104</c:f>
              <c:strCache>
                <c:ptCount val="8"/>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pt idx="7">
                  <c:v>كلية المجتمع
Community College </c:v>
                </c:pt>
              </c:strCache>
            </c:strRef>
          </c:cat>
          <c:val>
            <c:numRef>
              <c:f>'83'!$E$97:$E$104</c:f>
              <c:numCache>
                <c:formatCode>#,##0</c:formatCode>
                <c:ptCount val="8"/>
                <c:pt idx="0">
                  <c:v>123</c:v>
                </c:pt>
                <c:pt idx="1">
                  <c:v>83</c:v>
                </c:pt>
                <c:pt idx="2">
                  <c:v>127</c:v>
                </c:pt>
                <c:pt idx="3">
                  <c:v>25</c:v>
                </c:pt>
                <c:pt idx="4">
                  <c:v>23</c:v>
                </c:pt>
                <c:pt idx="5">
                  <c:v>4</c:v>
                </c:pt>
                <c:pt idx="6">
                  <c:v>21</c:v>
                </c:pt>
                <c:pt idx="7">
                  <c:v>0</c:v>
                </c:pt>
              </c:numCache>
            </c:numRef>
          </c:val>
        </c:ser>
        <c:dLbls>
          <c:showLegendKey val="0"/>
          <c:showVal val="0"/>
          <c:showCatName val="0"/>
          <c:showSerName val="0"/>
          <c:showPercent val="0"/>
          <c:showBubbleSize val="0"/>
        </c:dLbls>
        <c:gapWidth val="150"/>
        <c:axId val="148543360"/>
        <c:axId val="148544896"/>
      </c:barChart>
      <c:catAx>
        <c:axId val="148543360"/>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48544896"/>
        <c:crosses val="autoZero"/>
        <c:auto val="1"/>
        <c:lblAlgn val="ctr"/>
        <c:lblOffset val="100"/>
        <c:tickLblSkip val="1"/>
        <c:tickMarkSkip val="1"/>
        <c:noMultiLvlLbl val="0"/>
      </c:catAx>
      <c:valAx>
        <c:axId val="148544896"/>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48543360"/>
        <c:crosses val="autoZero"/>
        <c:crossBetween val="between"/>
      </c:valAx>
    </c:plotArea>
    <c:legend>
      <c:legendPos val="b"/>
      <c:layout>
        <c:manualLayout>
          <c:xMode val="edge"/>
          <c:yMode val="edge"/>
          <c:x val="0.87394626343889592"/>
          <c:y val="0.41385190487552692"/>
          <c:w val="0.12605373656110991"/>
          <c:h val="0.1708786906687166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المبتعثون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2010/2009 - 2012/2011</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 ON SCHOLARSHIPS AND GRADUATES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2009/2010 - 2011/2012</a:t>
            </a:r>
          </a:p>
        </c:rich>
      </c:tx>
      <c:overlay val="0"/>
    </c:title>
    <c:autoTitleDeleted val="0"/>
    <c:plotArea>
      <c:layout>
        <c:manualLayout>
          <c:layoutTarget val="inner"/>
          <c:xMode val="edge"/>
          <c:yMode val="edge"/>
          <c:x val="4.9944531820328916E-2"/>
          <c:y val="0.19965196850393702"/>
          <c:w val="0.93413749082086228"/>
          <c:h val="0.63997830271216105"/>
        </c:manualLayout>
      </c:layout>
      <c:barChart>
        <c:barDir val="col"/>
        <c:grouping val="clustered"/>
        <c:varyColors val="0"/>
        <c:ser>
          <c:idx val="0"/>
          <c:order val="0"/>
          <c:tx>
            <c:strRef>
              <c:f>'90'!$D$29</c:f>
              <c:strCache>
                <c:ptCount val="1"/>
                <c:pt idx="0">
                  <c:v>ذكور
M</c:v>
                </c:pt>
              </c:strCache>
            </c:strRef>
          </c:tx>
          <c:spPr>
            <a:scene3d>
              <a:camera prst="orthographicFront"/>
              <a:lightRig rig="threePt" dir="t">
                <a:rot lat="0" lon="0" rev="1200000"/>
              </a:lightRig>
            </a:scene3d>
            <a:sp3d/>
          </c:spPr>
          <c:invertIfNegative val="0"/>
          <c:cat>
            <c:multiLvlStrRef>
              <c:f>'90'!$B$30:$C$35</c:f>
              <c:multiLvlStrCache>
                <c:ptCount val="6"/>
                <c:lvl>
                  <c:pt idx="0">
                    <c:v>المبتعثون
Scholarships</c:v>
                  </c:pt>
                  <c:pt idx="1">
                    <c:v>الخريجون
Graduates</c:v>
                  </c:pt>
                  <c:pt idx="2">
                    <c:v>المبتعثون
Scholarships</c:v>
                  </c:pt>
                  <c:pt idx="3">
                    <c:v>الخريجون
Graduates</c:v>
                  </c:pt>
                  <c:pt idx="4">
                    <c:v>المبتعثون
Scholarships</c:v>
                  </c:pt>
                  <c:pt idx="5">
                    <c:v>الخريجون
Graduates</c:v>
                  </c:pt>
                </c:lvl>
                <c:lvl>
                  <c:pt idx="0">
                    <c:v>2009/2010</c:v>
                  </c:pt>
                  <c:pt idx="2">
                    <c:v>2010/2011</c:v>
                  </c:pt>
                  <c:pt idx="4">
                    <c:v>2011/2012</c:v>
                  </c:pt>
                </c:lvl>
              </c:multiLvlStrCache>
            </c:multiLvlStrRef>
          </c:cat>
          <c:val>
            <c:numRef>
              <c:f>'90'!$D$30:$D$35</c:f>
              <c:numCache>
                <c:formatCode>0</c:formatCode>
                <c:ptCount val="6"/>
                <c:pt idx="0">
                  <c:v>113</c:v>
                </c:pt>
                <c:pt idx="1">
                  <c:v>45</c:v>
                </c:pt>
                <c:pt idx="2">
                  <c:v>128</c:v>
                </c:pt>
                <c:pt idx="3">
                  <c:v>48</c:v>
                </c:pt>
                <c:pt idx="4">
                  <c:v>295</c:v>
                </c:pt>
                <c:pt idx="5">
                  <c:v>62</c:v>
                </c:pt>
              </c:numCache>
            </c:numRef>
          </c:val>
        </c:ser>
        <c:ser>
          <c:idx val="2"/>
          <c:order val="1"/>
          <c:tx>
            <c:strRef>
              <c:f>'90'!$E$29</c:f>
              <c:strCache>
                <c:ptCount val="1"/>
                <c:pt idx="0">
                  <c:v>إناث
F</c:v>
                </c:pt>
              </c:strCache>
            </c:strRef>
          </c:tx>
          <c:spPr>
            <a:solidFill>
              <a:schemeClr val="accent2"/>
            </a:solidFill>
            <a:ln w="50800">
              <a:solidFill>
                <a:schemeClr val="accent2"/>
              </a:solidFill>
            </a:ln>
            <a:effectLst>
              <a:outerShdw dist="23000" sx="1000" sy="1000" rotWithShape="0">
                <a:srgbClr val="000000"/>
              </a:outerShdw>
            </a:effectLst>
            <a:scene3d>
              <a:camera prst="orthographicFront"/>
              <a:lightRig rig="threePt" dir="t">
                <a:rot lat="0" lon="0" rev="1200000"/>
              </a:lightRig>
            </a:scene3d>
            <a:sp3d/>
          </c:spPr>
          <c:invertIfNegative val="0"/>
          <c:cat>
            <c:multiLvlStrRef>
              <c:f>'90'!$B$30:$C$35</c:f>
              <c:multiLvlStrCache>
                <c:ptCount val="6"/>
                <c:lvl>
                  <c:pt idx="0">
                    <c:v>المبتعثون
Scholarships</c:v>
                  </c:pt>
                  <c:pt idx="1">
                    <c:v>الخريجون
Graduates</c:v>
                  </c:pt>
                  <c:pt idx="2">
                    <c:v>المبتعثون
Scholarships</c:v>
                  </c:pt>
                  <c:pt idx="3">
                    <c:v>الخريجون
Graduates</c:v>
                  </c:pt>
                  <c:pt idx="4">
                    <c:v>المبتعثون
Scholarships</c:v>
                  </c:pt>
                  <c:pt idx="5">
                    <c:v>الخريجون
Graduates</c:v>
                  </c:pt>
                </c:lvl>
                <c:lvl>
                  <c:pt idx="0">
                    <c:v>2009/2010</c:v>
                  </c:pt>
                  <c:pt idx="2">
                    <c:v>2010/2011</c:v>
                  </c:pt>
                  <c:pt idx="4">
                    <c:v>2011/2012</c:v>
                  </c:pt>
                </c:lvl>
              </c:multiLvlStrCache>
            </c:multiLvlStrRef>
          </c:cat>
          <c:val>
            <c:numRef>
              <c:f>'90'!$E$30:$E$35</c:f>
              <c:numCache>
                <c:formatCode>0</c:formatCode>
                <c:ptCount val="6"/>
                <c:pt idx="0">
                  <c:v>42</c:v>
                </c:pt>
                <c:pt idx="1">
                  <c:v>38</c:v>
                </c:pt>
                <c:pt idx="2">
                  <c:v>63</c:v>
                </c:pt>
                <c:pt idx="3">
                  <c:v>30</c:v>
                </c:pt>
                <c:pt idx="4">
                  <c:v>75</c:v>
                </c:pt>
                <c:pt idx="5">
                  <c:v>48</c:v>
                </c:pt>
              </c:numCache>
            </c:numRef>
          </c:val>
        </c:ser>
        <c:dLbls>
          <c:showLegendKey val="0"/>
          <c:showVal val="0"/>
          <c:showCatName val="0"/>
          <c:showSerName val="0"/>
          <c:showPercent val="0"/>
          <c:showBubbleSize val="0"/>
        </c:dLbls>
        <c:gapWidth val="129"/>
        <c:overlap val="1"/>
        <c:axId val="152459520"/>
        <c:axId val="153026944"/>
      </c:barChart>
      <c:catAx>
        <c:axId val="152459520"/>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83"/>
              <c:y val="0.9516013998250219"/>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53026944"/>
        <c:crosses val="autoZero"/>
        <c:auto val="1"/>
        <c:lblAlgn val="ctr"/>
        <c:lblOffset val="100"/>
        <c:noMultiLvlLbl val="0"/>
      </c:catAx>
      <c:valAx>
        <c:axId val="153026944"/>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52459520"/>
        <c:crosses val="autoZero"/>
        <c:crossBetween val="between"/>
      </c:valAx>
    </c:plotArea>
    <c:legend>
      <c:legendPos val="r"/>
      <c:layout>
        <c:manualLayout>
          <c:xMode val="edge"/>
          <c:yMode val="edge"/>
          <c:x val="0.83874953515821105"/>
          <c:y val="0.20056482939632594"/>
          <c:w val="0.12167170582116672"/>
          <c:h val="0.12989046369203849"/>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8.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6.bin"/></Relationships>
</file>

<file path=xl/chartsheets/sheet1.xml><?xml version="1.0" encoding="utf-8"?>
<chartsheet xmlns="http://schemas.openxmlformats.org/spreadsheetml/2006/main" xmlns:r="http://schemas.openxmlformats.org/officeDocument/2006/relationships">
  <sheetPr>
    <tabColor theme="3" tint="0.39997558519241921"/>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&amp;CGraph (27) شكل رقم</oddFooter>
  </headerFooter>
  <drawing r:id="rId2"/>
</chartsheet>
</file>

<file path=xl/chartsheets/sheet2.xml><?xml version="1.0" encoding="utf-8"?>
<chartsheet xmlns="http://schemas.openxmlformats.org/spreadsheetml/2006/main" xmlns:r="http://schemas.openxmlformats.org/officeDocument/2006/relationships">
  <sheetPr>
    <tabColor theme="3" tint="0.39997558519241921"/>
  </sheetPr>
  <sheetViews>
    <sheetView zoomScale="97" workbookViewId="0"/>
  </sheetViews>
  <pageMargins left="0.70866141732283472" right="0.70866141732283472" top="0.74803149606299213" bottom="0.74803149606299213" header="0.31496062992125984" footer="0.51181102362204722"/>
  <pageSetup paperSize="9" orientation="landscape" r:id="rId1"/>
  <headerFooter>
    <oddFooter>&amp;CGraph (28) شكل رقم</oddFooter>
  </headerFooter>
  <drawing r:id="rId2"/>
</chartsheet>
</file>

<file path=xl/chartsheets/sheet3.xml><?xml version="1.0" encoding="utf-8"?>
<chartsheet xmlns="http://schemas.openxmlformats.org/spreadsheetml/2006/main" xmlns:r="http://schemas.openxmlformats.org/officeDocument/2006/relationships">
  <sheetPr>
    <tabColor theme="3" tint="0.39997558519241921"/>
  </sheetPr>
  <sheetViews>
    <sheetView zoomScale="97" workbookViewId="0"/>
  </sheetViews>
  <pageMargins left="0.70866141732283472" right="0.70866141732283472" top="0.74803149606299213" bottom="0.74803149606299213" header="0.31496062992125984" footer="0.51181102362204722"/>
  <pageSetup paperSize="9" orientation="landscape" r:id="rId1"/>
  <headerFooter>
    <oddFooter>&amp;CGraph (29) شكل رقم</oddFooter>
  </headerFooter>
  <drawing r:id="rId2"/>
</chartsheet>
</file>

<file path=xl/chartsheets/sheet4.xml><?xml version="1.0" encoding="utf-8"?>
<chartsheet xmlns="http://schemas.openxmlformats.org/spreadsheetml/2006/main" xmlns:r="http://schemas.openxmlformats.org/officeDocument/2006/relationships">
  <sheetPr>
    <tabColor theme="3" tint="0.39997558519241921"/>
  </sheetPr>
  <sheetViews>
    <sheetView zoomScale="97" workbookViewId="0"/>
  </sheetViews>
  <pageMargins left="0.70866141732283472" right="0.70866141732283472" top="0.74803149606299213" bottom="0.74803149606299213" header="0.31496062992125984" footer="0.51181102362204722"/>
  <pageSetup paperSize="9" orientation="landscape" r:id="rId1"/>
  <headerFooter>
    <oddFooter>&amp;CGraph (30) شكل رقم</oddFooter>
  </headerFooter>
  <drawing r:id="rId2"/>
</chartsheet>
</file>

<file path=xl/chartsheets/sheet5.xml><?xml version="1.0" encoding="utf-8"?>
<chartsheet xmlns="http://schemas.openxmlformats.org/spreadsheetml/2006/main" xmlns:r="http://schemas.openxmlformats.org/officeDocument/2006/relationships">
  <sheetPr>
    <tabColor theme="3" tint="0.39997558519241921"/>
  </sheetPr>
  <sheetViews>
    <sheetView zoomScale="97" workbookViewId="0"/>
  </sheetViews>
  <pageMargins left="0.70866141732283472" right="0.70866141732283472" top="0.74803149606299213" bottom="0.74803149606299213" header="0.31496062992125984" footer="0.51181102362204722"/>
  <pageSetup paperSize="9" orientation="landscape" r:id="rId1"/>
  <headerFooter>
    <oddFooter>&amp;CGraph (31) شكل رقم</oddFooter>
  </headerFooter>
  <drawing r:id="rId2"/>
</chartsheet>
</file>

<file path=xl/chartsheets/sheet6.xml><?xml version="1.0" encoding="utf-8"?>
<chartsheet xmlns="http://schemas.openxmlformats.org/spreadsheetml/2006/main" xmlns:r="http://schemas.openxmlformats.org/officeDocument/2006/relationships">
  <sheetPr>
    <tabColor theme="3" tint="0.39997558519241921"/>
  </sheetPr>
  <sheetViews>
    <sheetView workbookViewId="0"/>
  </sheetViews>
  <pageMargins left="0.74803149606299213" right="0.74803149606299213" top="0.98425196850393704" bottom="0.98425196850393704" header="0.51181102362204722" footer="0.70866141732283472"/>
  <pageSetup paperSize="9" orientation="landscape" r:id="rId1"/>
  <headerFooter alignWithMargins="0">
    <oddFooter>&amp;CGraph (32) شكل رقم</oddFooter>
  </headerFooter>
  <drawing r:id="rId2"/>
</chartsheet>
</file>

<file path=xl/chartsheets/sheet7.xml><?xml version="1.0" encoding="utf-8"?>
<chartsheet xmlns="http://schemas.openxmlformats.org/spreadsheetml/2006/main" xmlns:r="http://schemas.openxmlformats.org/officeDocument/2006/relationships">
  <sheetPr>
    <tabColor theme="3" tint="0.39997558519241921"/>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&amp;CGraph (33)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jpeg"/></Relationships>
</file>

<file path=xl/drawings/_rels/drawing4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289330" cy="60881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0.00529</cdr:x>
      <cdr:y>0.01129</cdr:y>
    </cdr:from>
    <cdr:to>
      <cdr:x>0.08664</cdr:x>
      <cdr:y>0.11976</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9098" y="68737"/>
          <a:ext cx="755763" cy="66038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9</xdr:col>
      <xdr:colOff>171450</xdr:colOff>
      <xdr:row>0</xdr:row>
      <xdr:rowOff>95250</xdr:rowOff>
    </xdr:from>
    <xdr:to>
      <xdr:col>9</xdr:col>
      <xdr:colOff>927213</xdr:colOff>
      <xdr:row>2</xdr:row>
      <xdr:rowOff>41264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710937" y="95250"/>
          <a:ext cx="755763" cy="66038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289330" cy="60881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0.0074</cdr:x>
      <cdr:y>0.0129</cdr:y>
    </cdr:from>
    <cdr:to>
      <cdr:x>0.08876</cdr:x>
      <cdr:y>0.12137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8737" y="78556"/>
          <a:ext cx="755763" cy="660389"/>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absoluteAnchor>
    <xdr:pos x="0" y="0"/>
    <xdr:ext cx="9289330" cy="60881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0.00634</cdr:x>
      <cdr:y>0.01129</cdr:y>
    </cdr:from>
    <cdr:to>
      <cdr:x>0.0877</cdr:x>
      <cdr:y>0.11976</cdr:y>
    </cdr:to>
    <cdr:pic>
      <cdr:nvPicPr>
        <cdr:cNvPr id="3" name="Picture 2"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8917" y="68737"/>
          <a:ext cx="755763" cy="660389"/>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13</xdr:col>
      <xdr:colOff>542925</xdr:colOff>
      <xdr:row>0</xdr:row>
      <xdr:rowOff>57150</xdr:rowOff>
    </xdr:from>
    <xdr:to>
      <xdr:col>14</xdr:col>
      <xdr:colOff>746238</xdr:colOff>
      <xdr:row>3</xdr:row>
      <xdr:rowOff>3164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615312" y="57150"/>
          <a:ext cx="755763" cy="66038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1152525</xdr:colOff>
      <xdr:row>0</xdr:row>
      <xdr:rowOff>95250</xdr:rowOff>
    </xdr:from>
    <xdr:to>
      <xdr:col>11</xdr:col>
      <xdr:colOff>1908288</xdr:colOff>
      <xdr:row>2</xdr:row>
      <xdr:rowOff>241289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06162" y="95250"/>
          <a:ext cx="755763" cy="66038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447675</xdr:colOff>
      <xdr:row>0</xdr:row>
      <xdr:rowOff>76200</xdr:rowOff>
    </xdr:from>
    <xdr:to>
      <xdr:col>11</xdr:col>
      <xdr:colOff>1203438</xdr:colOff>
      <xdr:row>3</xdr:row>
      <xdr:rowOff>22214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87062" y="76200"/>
          <a:ext cx="755763" cy="6603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2367374</xdr:colOff>
      <xdr:row>0</xdr:row>
      <xdr:rowOff>374691</xdr:rowOff>
    </xdr:from>
    <xdr:to>
      <xdr:col>2</xdr:col>
      <xdr:colOff>194387</xdr:colOff>
      <xdr:row>2</xdr:row>
      <xdr:rowOff>125822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2974082" y="374691"/>
          <a:ext cx="849743" cy="74250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1228725</xdr:colOff>
      <xdr:row>0</xdr:row>
      <xdr:rowOff>47625</xdr:rowOff>
    </xdr:from>
    <xdr:to>
      <xdr:col>7</xdr:col>
      <xdr:colOff>1984488</xdr:colOff>
      <xdr:row>2</xdr:row>
      <xdr:rowOff>193664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72987" y="47625"/>
          <a:ext cx="755763" cy="66038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15</xdr:col>
      <xdr:colOff>276225</xdr:colOff>
      <xdr:row>0</xdr:row>
      <xdr:rowOff>57150</xdr:rowOff>
    </xdr:from>
    <xdr:to>
      <xdr:col>15</xdr:col>
      <xdr:colOff>1031988</xdr:colOff>
      <xdr:row>2</xdr:row>
      <xdr:rowOff>222239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024762" y="57150"/>
          <a:ext cx="755763" cy="66038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8</xdr:col>
      <xdr:colOff>857250</xdr:colOff>
      <xdr:row>0</xdr:row>
      <xdr:rowOff>66675</xdr:rowOff>
    </xdr:from>
    <xdr:to>
      <xdr:col>8</xdr:col>
      <xdr:colOff>1613013</xdr:colOff>
      <xdr:row>2</xdr:row>
      <xdr:rowOff>184139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301487" y="66675"/>
          <a:ext cx="755763" cy="66038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228600</xdr:colOff>
      <xdr:row>0</xdr:row>
      <xdr:rowOff>85725</xdr:rowOff>
    </xdr:from>
    <xdr:to>
      <xdr:col>9</xdr:col>
      <xdr:colOff>984363</xdr:colOff>
      <xdr:row>3</xdr:row>
      <xdr:rowOff>3164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501512" y="85725"/>
          <a:ext cx="755763" cy="66038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590550</xdr:colOff>
      <xdr:row>0</xdr:row>
      <xdr:rowOff>114300</xdr:rowOff>
    </xdr:from>
    <xdr:to>
      <xdr:col>10</xdr:col>
      <xdr:colOff>1346313</xdr:colOff>
      <xdr:row>2</xdr:row>
      <xdr:rowOff>260339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3237" y="114300"/>
          <a:ext cx="755763" cy="660389"/>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11</xdr:col>
      <xdr:colOff>1047750</xdr:colOff>
      <xdr:row>0</xdr:row>
      <xdr:rowOff>57150</xdr:rowOff>
    </xdr:from>
    <xdr:to>
      <xdr:col>12</xdr:col>
      <xdr:colOff>241413</xdr:colOff>
      <xdr:row>2</xdr:row>
      <xdr:rowOff>222239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882137" y="57150"/>
          <a:ext cx="755763" cy="660389"/>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8</xdr:col>
      <xdr:colOff>885825</xdr:colOff>
      <xdr:row>0</xdr:row>
      <xdr:rowOff>95250</xdr:rowOff>
    </xdr:from>
    <xdr:to>
      <xdr:col>8</xdr:col>
      <xdr:colOff>1641588</xdr:colOff>
      <xdr:row>2</xdr:row>
      <xdr:rowOff>260339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272912" y="95250"/>
          <a:ext cx="755763" cy="660389"/>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10</xdr:col>
      <xdr:colOff>581025</xdr:colOff>
      <xdr:row>0</xdr:row>
      <xdr:rowOff>95250</xdr:rowOff>
    </xdr:from>
    <xdr:to>
      <xdr:col>10</xdr:col>
      <xdr:colOff>1336788</xdr:colOff>
      <xdr:row>2</xdr:row>
      <xdr:rowOff>241289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2762" y="95250"/>
          <a:ext cx="755763" cy="66038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11</xdr:col>
      <xdr:colOff>1219200</xdr:colOff>
      <xdr:row>0</xdr:row>
      <xdr:rowOff>76200</xdr:rowOff>
    </xdr:from>
    <xdr:to>
      <xdr:col>12</xdr:col>
      <xdr:colOff>717663</xdr:colOff>
      <xdr:row>2</xdr:row>
      <xdr:rowOff>184139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844037" y="76200"/>
          <a:ext cx="755763" cy="66038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11</xdr:col>
      <xdr:colOff>847725</xdr:colOff>
      <xdr:row>0</xdr:row>
      <xdr:rowOff>66675</xdr:rowOff>
    </xdr:from>
    <xdr:to>
      <xdr:col>11</xdr:col>
      <xdr:colOff>1603488</xdr:colOff>
      <xdr:row>2</xdr:row>
      <xdr:rowOff>174614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482212" y="66675"/>
          <a:ext cx="755763" cy="6603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933450</xdr:colOff>
      <xdr:row>0</xdr:row>
      <xdr:rowOff>161925</xdr:rowOff>
    </xdr:from>
    <xdr:to>
      <xdr:col>13</xdr:col>
      <xdr:colOff>1689213</xdr:colOff>
      <xdr:row>2</xdr:row>
      <xdr:rowOff>269864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10987" y="161925"/>
          <a:ext cx="755763" cy="66038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904875</xdr:colOff>
      <xdr:row>0</xdr:row>
      <xdr:rowOff>47625</xdr:rowOff>
    </xdr:from>
    <xdr:to>
      <xdr:col>4</xdr:col>
      <xdr:colOff>1660638</xdr:colOff>
      <xdr:row>2</xdr:row>
      <xdr:rowOff>165089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92262" y="47625"/>
          <a:ext cx="755763" cy="660389"/>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1485900</xdr:colOff>
      <xdr:row>0</xdr:row>
      <xdr:rowOff>95250</xdr:rowOff>
    </xdr:from>
    <xdr:to>
      <xdr:col>10</xdr:col>
      <xdr:colOff>2241663</xdr:colOff>
      <xdr:row>3</xdr:row>
      <xdr:rowOff>12689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3237" y="95250"/>
          <a:ext cx="755763" cy="660389"/>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13</xdr:col>
      <xdr:colOff>1571625</xdr:colOff>
      <xdr:row>0</xdr:row>
      <xdr:rowOff>95250</xdr:rowOff>
    </xdr:from>
    <xdr:to>
      <xdr:col>13</xdr:col>
      <xdr:colOff>2327388</xdr:colOff>
      <xdr:row>2</xdr:row>
      <xdr:rowOff>260339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24912" y="95250"/>
          <a:ext cx="755763" cy="660389"/>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absoluteAnchor>
    <xdr:pos x="0" y="0"/>
    <xdr:ext cx="9210675" cy="56578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cdr:x>
      <cdr:y>0.01631</cdr:y>
    </cdr:from>
    <cdr:to>
      <cdr:x>0.992</cdr:x>
      <cdr:y>0.17181</cdr:y>
    </cdr:to>
    <cdr:sp macro="" textlink="">
      <cdr:nvSpPr>
        <cdr:cNvPr id="92161" name="Text Box 1"/>
        <cdr:cNvSpPr txBox="1">
          <a:spLocks xmlns:a="http://schemas.openxmlformats.org/drawingml/2006/main" noChangeArrowheads="1"/>
        </cdr:cNvSpPr>
      </cdr:nvSpPr>
      <cdr:spPr bwMode="auto">
        <a:xfrm xmlns:a="http://schemas.openxmlformats.org/drawingml/2006/main">
          <a:off x="0" y="95250"/>
          <a:ext cx="8513369" cy="90793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ar-QA" sz="1400" b="1" i="0" strike="noStrike">
              <a:solidFill>
                <a:sysClr val="windowText" lastClr="000000"/>
              </a:solidFill>
              <a:latin typeface="Arial"/>
              <a:cs typeface="Arial"/>
            </a:rPr>
            <a:t>خريجو الكليات والجامعات الحكومية حسب الكلية والجنسية </a:t>
          </a:r>
          <a:endParaRPr lang="en-US" sz="1400" b="1" i="0" strike="noStrike">
            <a:solidFill>
              <a:sysClr val="windowText" lastClr="000000"/>
            </a:solidFill>
            <a:latin typeface="Arial"/>
            <a:cs typeface="Arial"/>
          </a:endParaRPr>
        </a:p>
        <a:p xmlns:a="http://schemas.openxmlformats.org/drawingml/2006/main">
          <a:pPr algn="ctr" rtl="0">
            <a:defRPr sz="1000"/>
          </a:pPr>
          <a:r>
            <a:rPr lang="ar-QA" sz="1400" b="1" i="0" strike="noStrike">
              <a:solidFill>
                <a:sysClr val="windowText" lastClr="000000"/>
              </a:solidFill>
              <a:latin typeface="Arial"/>
              <a:cs typeface="Arial"/>
            </a:rPr>
            <a:t>2012/2011</a:t>
          </a:r>
        </a:p>
        <a:p xmlns:a="http://schemas.openxmlformats.org/drawingml/2006/main">
          <a:pPr algn="ctr" rtl="0">
            <a:lnSpc>
              <a:spcPts val="1200"/>
            </a:lnSpc>
            <a:defRPr sz="1000"/>
          </a:pPr>
          <a:r>
            <a:rPr lang="en-US" sz="1200" b="1" i="0" strike="noStrike">
              <a:solidFill>
                <a:sysClr val="windowText" lastClr="000000"/>
              </a:solidFill>
              <a:latin typeface="Arial"/>
              <a:cs typeface="Arial"/>
            </a:rPr>
            <a:t>UNIVERSITY OF QATAR GRADUATES BY COLLEGE, NATIONALITY</a:t>
          </a:r>
        </a:p>
        <a:p xmlns:a="http://schemas.openxmlformats.org/drawingml/2006/main">
          <a:pPr algn="ctr" rtl="0">
            <a:defRPr sz="1000"/>
          </a:pPr>
          <a:r>
            <a:rPr lang="en-US" sz="1200" b="1" i="0" strike="noStrike">
              <a:solidFill>
                <a:sysClr val="windowText" lastClr="000000"/>
              </a:solidFill>
              <a:latin typeface="Arial"/>
              <a:cs typeface="Arial"/>
            </a:rPr>
            <a:t>2011/2012</a:t>
          </a:r>
        </a:p>
      </cdr:txBody>
    </cdr:sp>
  </cdr:relSizeAnchor>
  <cdr:relSizeAnchor xmlns:cdr="http://schemas.openxmlformats.org/drawingml/2006/chartDrawing">
    <cdr:from>
      <cdr:x>0.41026</cdr:x>
      <cdr:y>0.92057</cdr:y>
    </cdr:from>
    <cdr:to>
      <cdr:x>0.58297</cdr:x>
      <cdr:y>0.98691</cdr:y>
    </cdr:to>
    <cdr:sp macro="" textlink="">
      <cdr:nvSpPr>
        <cdr:cNvPr id="92162" name="Text 2"/>
        <cdr:cNvSpPr txBox="1">
          <a:spLocks xmlns:a="http://schemas.openxmlformats.org/drawingml/2006/main" noChangeArrowheads="1"/>
        </cdr:cNvSpPr>
      </cdr:nvSpPr>
      <cdr:spPr bwMode="auto">
        <a:xfrm xmlns:a="http://schemas.openxmlformats.org/drawingml/2006/main">
          <a:off x="3505201" y="5357508"/>
          <a:ext cx="1475624" cy="38606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ctr" rtl="0">
            <a:defRPr sz="1000"/>
          </a:pPr>
          <a:r>
            <a:rPr lang="ar-QA" sz="1100" b="1" i="0" strike="noStrike">
              <a:solidFill>
                <a:srgbClr val="000000"/>
              </a:solidFill>
              <a:latin typeface="Arial"/>
              <a:cs typeface="Arial"/>
            </a:rPr>
            <a:t>الكلية</a:t>
          </a:r>
        </a:p>
        <a:p xmlns:a="http://schemas.openxmlformats.org/drawingml/2006/main">
          <a:pPr algn="ctr" rtl="0">
            <a:defRPr sz="1000"/>
          </a:pPr>
          <a:r>
            <a:rPr lang="en-US" sz="1100" b="0" i="0" strike="noStrike">
              <a:solidFill>
                <a:srgbClr val="000000"/>
              </a:solidFill>
              <a:latin typeface="Arial"/>
              <a:cs typeface="Arial"/>
            </a:rPr>
            <a:t>College</a:t>
          </a:r>
        </a:p>
      </cdr:txBody>
    </cdr:sp>
  </cdr:relSizeAnchor>
  <cdr:relSizeAnchor xmlns:cdr="http://schemas.openxmlformats.org/drawingml/2006/chartDrawing">
    <cdr:from>
      <cdr:x>0.0062</cdr:x>
      <cdr:y>0.00842</cdr:y>
    </cdr:from>
    <cdr:to>
      <cdr:x>0.08826</cdr:x>
      <cdr:y>0.12514</cdr:y>
    </cdr:to>
    <cdr:pic>
      <cdr:nvPicPr>
        <cdr:cNvPr id="5" name="Picture 4"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47625"/>
          <a:ext cx="755763" cy="660389"/>
        </a:xfrm>
        <a:prstGeom xmlns:a="http://schemas.openxmlformats.org/drawingml/2006/main" prst="rect">
          <a:avLst/>
        </a:prstGeom>
      </cdr:spPr>
    </cdr:pic>
  </cdr:relSizeAnchor>
</c:userShapes>
</file>

<file path=xl/drawings/drawing35.xml><?xml version="1.0" encoding="utf-8"?>
<xdr:wsDr xmlns:xdr="http://schemas.openxmlformats.org/drawingml/2006/spreadsheetDrawing" xmlns:a="http://schemas.openxmlformats.org/drawingml/2006/main">
  <xdr:twoCellAnchor>
    <xdr:from>
      <xdr:col>4</xdr:col>
      <xdr:colOff>0</xdr:colOff>
      <xdr:row>11</xdr:row>
      <xdr:rowOff>266700</xdr:rowOff>
    </xdr:from>
    <xdr:to>
      <xdr:col>4</xdr:col>
      <xdr:colOff>0</xdr:colOff>
      <xdr:row>12</xdr:row>
      <xdr:rowOff>0</xdr:rowOff>
    </xdr:to>
    <xdr:sp macro="" textlink="">
      <xdr:nvSpPr>
        <xdr:cNvPr id="66561" name="Text Box 1"/>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11</xdr:row>
      <xdr:rowOff>266700</xdr:rowOff>
    </xdr:from>
    <xdr:to>
      <xdr:col>4</xdr:col>
      <xdr:colOff>0</xdr:colOff>
      <xdr:row>12</xdr:row>
      <xdr:rowOff>0</xdr:rowOff>
    </xdr:to>
    <xdr:sp macro="" textlink="">
      <xdr:nvSpPr>
        <xdr:cNvPr id="66562" name="Text Box 2"/>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11</xdr:row>
      <xdr:rowOff>266700</xdr:rowOff>
    </xdr:from>
    <xdr:to>
      <xdr:col>17</xdr:col>
      <xdr:colOff>0</xdr:colOff>
      <xdr:row>12</xdr:row>
      <xdr:rowOff>0</xdr:rowOff>
    </xdr:to>
    <xdr:sp macro="" textlink="">
      <xdr:nvSpPr>
        <xdr:cNvPr id="66563" name="Text Box 3"/>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11</xdr:row>
      <xdr:rowOff>257175</xdr:rowOff>
    </xdr:from>
    <xdr:to>
      <xdr:col>18</xdr:col>
      <xdr:colOff>0</xdr:colOff>
      <xdr:row>12</xdr:row>
      <xdr:rowOff>0</xdr:rowOff>
    </xdr:to>
    <xdr:sp macro="" textlink="">
      <xdr:nvSpPr>
        <xdr:cNvPr id="66564" name="Text Box 4"/>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9" name="Text Box 3"/>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0" name="Text Box 4"/>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11"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2"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3"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4"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23"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24"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25"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26"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27"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28"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11</xdr:row>
      <xdr:rowOff>266700</xdr:rowOff>
    </xdr:from>
    <xdr:to>
      <xdr:col>8</xdr:col>
      <xdr:colOff>0</xdr:colOff>
      <xdr:row>12</xdr:row>
      <xdr:rowOff>0</xdr:rowOff>
    </xdr:to>
    <xdr:sp macro="" textlink="">
      <xdr:nvSpPr>
        <xdr:cNvPr id="29" name="Text Box 3"/>
        <xdr:cNvSpPr txBox="1">
          <a:spLocks noChangeArrowheads="1"/>
        </xdr:cNvSpPr>
      </xdr:nvSpPr>
      <xdr:spPr bwMode="auto">
        <a:xfrm>
          <a:off x="99803902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11</xdr:row>
      <xdr:rowOff>257175</xdr:rowOff>
    </xdr:from>
    <xdr:to>
      <xdr:col>9</xdr:col>
      <xdr:colOff>0</xdr:colOff>
      <xdr:row>12</xdr:row>
      <xdr:rowOff>0</xdr:rowOff>
    </xdr:to>
    <xdr:sp macro="" textlink="">
      <xdr:nvSpPr>
        <xdr:cNvPr id="30" name="Text Box 4"/>
        <xdr:cNvSpPr txBox="1">
          <a:spLocks noChangeArrowheads="1"/>
        </xdr:cNvSpPr>
      </xdr:nvSpPr>
      <xdr:spPr bwMode="auto">
        <a:xfrm>
          <a:off x="99799902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editAs="oneCell">
    <xdr:from>
      <xdr:col>19</xdr:col>
      <xdr:colOff>857250</xdr:colOff>
      <xdr:row>0</xdr:row>
      <xdr:rowOff>66675</xdr:rowOff>
    </xdr:from>
    <xdr:to>
      <xdr:col>19</xdr:col>
      <xdr:colOff>1613013</xdr:colOff>
      <xdr:row>2</xdr:row>
      <xdr:rowOff>126989</xdr:rowOff>
    </xdr:to>
    <xdr:pic>
      <xdr:nvPicPr>
        <xdr:cNvPr id="21" name="Picture 20"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5576837" y="66675"/>
          <a:ext cx="755763" cy="660389"/>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14</xdr:col>
      <xdr:colOff>419100</xdr:colOff>
      <xdr:row>0</xdr:row>
      <xdr:rowOff>95250</xdr:rowOff>
    </xdr:from>
    <xdr:to>
      <xdr:col>14</xdr:col>
      <xdr:colOff>1174863</xdr:colOff>
      <xdr:row>2</xdr:row>
      <xdr:rowOff>203189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643887" y="95250"/>
          <a:ext cx="755763" cy="660389"/>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10</xdr:col>
      <xdr:colOff>1400175</xdr:colOff>
      <xdr:row>0</xdr:row>
      <xdr:rowOff>76200</xdr:rowOff>
    </xdr:from>
    <xdr:to>
      <xdr:col>10</xdr:col>
      <xdr:colOff>2155938</xdr:colOff>
      <xdr:row>3</xdr:row>
      <xdr:rowOff>3164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2762" y="76200"/>
          <a:ext cx="755763" cy="660389"/>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1428750</xdr:colOff>
      <xdr:row>0</xdr:row>
      <xdr:rowOff>95250</xdr:rowOff>
    </xdr:from>
    <xdr:to>
      <xdr:col>10</xdr:col>
      <xdr:colOff>2184513</xdr:colOff>
      <xdr:row>3</xdr:row>
      <xdr:rowOff>22214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44187" y="95250"/>
          <a:ext cx="755763" cy="660389"/>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1219200</xdr:colOff>
      <xdr:row>0</xdr:row>
      <xdr:rowOff>85725</xdr:rowOff>
    </xdr:from>
    <xdr:to>
      <xdr:col>10</xdr:col>
      <xdr:colOff>1974963</xdr:colOff>
      <xdr:row>2</xdr:row>
      <xdr:rowOff>41264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53712" y="85725"/>
          <a:ext cx="755763" cy="6603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9194" cy="60837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11</xdr:col>
      <xdr:colOff>1047750</xdr:colOff>
      <xdr:row>0</xdr:row>
      <xdr:rowOff>57150</xdr:rowOff>
    </xdr:from>
    <xdr:to>
      <xdr:col>11</xdr:col>
      <xdr:colOff>1803513</xdr:colOff>
      <xdr:row>2</xdr:row>
      <xdr:rowOff>212714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463162" y="57150"/>
          <a:ext cx="755763" cy="660389"/>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13</xdr:col>
      <xdr:colOff>962025</xdr:colOff>
      <xdr:row>0</xdr:row>
      <xdr:rowOff>104775</xdr:rowOff>
    </xdr:from>
    <xdr:to>
      <xdr:col>13</xdr:col>
      <xdr:colOff>1717788</xdr:colOff>
      <xdr:row>3</xdr:row>
      <xdr:rowOff>31739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4437" y="104775"/>
          <a:ext cx="755763" cy="660389"/>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absoluteAnchor>
    <xdr:pos x="0" y="0"/>
    <xdr:ext cx="9279194" cy="5715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c:userShapes xmlns:c="http://schemas.openxmlformats.org/drawingml/2006/chart">
  <cdr:relSizeAnchor xmlns:cdr="http://schemas.openxmlformats.org/drawingml/2006/chartDrawing">
    <cdr:from>
      <cdr:x>0.00662</cdr:x>
      <cdr:y>0.01434</cdr:y>
    </cdr:from>
    <cdr:to>
      <cdr:x>0.08807</cdr:x>
      <cdr:y>0.12989</cdr:y>
    </cdr:to>
    <cdr:pic>
      <cdr:nvPicPr>
        <cdr:cNvPr id="3" name="Picture 2"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1451" y="81935"/>
          <a:ext cx="755763" cy="660389"/>
        </a:xfrm>
        <a:prstGeom xmlns:a="http://schemas.openxmlformats.org/drawingml/2006/main" prst="rect">
          <a:avLst/>
        </a:prstGeom>
      </cdr:spPr>
    </cdr:pic>
  </cdr:relSizeAnchor>
</c:userShapes>
</file>

<file path=xl/drawings/drawing44.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4</xdr:row>
      <xdr:rowOff>161925</xdr:rowOff>
    </xdr:to>
    <xdr:pic>
      <xdr:nvPicPr>
        <xdr:cNvPr id="276850"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4</xdr:row>
      <xdr:rowOff>76200</xdr:rowOff>
    </xdr:to>
    <xdr:pic>
      <xdr:nvPicPr>
        <xdr:cNvPr id="276851" name="Picture 3"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4</xdr:row>
      <xdr:rowOff>161925</xdr:rowOff>
    </xdr:to>
    <xdr:pic>
      <xdr:nvPicPr>
        <xdr:cNvPr id="276852"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4</xdr:row>
      <xdr:rowOff>76200</xdr:rowOff>
    </xdr:to>
    <xdr:pic>
      <xdr:nvPicPr>
        <xdr:cNvPr id="276853" name="Picture 30"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1476375</xdr:colOff>
      <xdr:row>0</xdr:row>
      <xdr:rowOff>66675</xdr:rowOff>
    </xdr:from>
    <xdr:to>
      <xdr:col>7</xdr:col>
      <xdr:colOff>2232138</xdr:colOff>
      <xdr:row>2</xdr:row>
      <xdr:rowOff>231764</xdr:rowOff>
    </xdr:to>
    <xdr:pic>
      <xdr:nvPicPr>
        <xdr:cNvPr id="7" name="Picture 6"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2834887" y="66675"/>
          <a:ext cx="755763" cy="660389"/>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1209675</xdr:colOff>
      <xdr:row>0</xdr:row>
      <xdr:rowOff>85725</xdr:rowOff>
    </xdr:from>
    <xdr:to>
      <xdr:col>7</xdr:col>
      <xdr:colOff>1965438</xdr:colOff>
      <xdr:row>2</xdr:row>
      <xdr:rowOff>250814</xdr:rowOff>
    </xdr:to>
    <xdr:pic>
      <xdr:nvPicPr>
        <xdr:cNvPr id="7" name="Picture 6"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2892037" y="85725"/>
          <a:ext cx="755763" cy="660389"/>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7</xdr:col>
      <xdr:colOff>885825</xdr:colOff>
      <xdr:row>0</xdr:row>
      <xdr:rowOff>66675</xdr:rowOff>
    </xdr:from>
    <xdr:to>
      <xdr:col>7</xdr:col>
      <xdr:colOff>1641588</xdr:colOff>
      <xdr:row>2</xdr:row>
      <xdr:rowOff>222239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72987" y="66675"/>
          <a:ext cx="755763" cy="660389"/>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152400</xdr:rowOff>
    </xdr:to>
    <xdr:pic>
      <xdr:nvPicPr>
        <xdr:cNvPr id="279869"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715500"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238125</xdr:rowOff>
    </xdr:to>
    <xdr:pic>
      <xdr:nvPicPr>
        <xdr:cNvPr id="279870"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715500"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152400</xdr:rowOff>
    </xdr:to>
    <xdr:pic>
      <xdr:nvPicPr>
        <xdr:cNvPr id="279871"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715500" y="0"/>
          <a:ext cx="0" cy="1066800"/>
        </a:xfrm>
        <a:prstGeom prst="rect">
          <a:avLst/>
        </a:prstGeom>
        <a:noFill/>
        <a:ln w="9525">
          <a:noFill/>
          <a:miter lim="800000"/>
          <a:headEnd/>
          <a:tailEnd/>
        </a:ln>
      </xdr:spPr>
    </xdr:pic>
    <xdr:clientData/>
  </xdr:twoCellAnchor>
  <xdr:twoCellAnchor editAs="oneCell">
    <xdr:from>
      <xdr:col>15</xdr:col>
      <xdr:colOff>1876425</xdr:colOff>
      <xdr:row>0</xdr:row>
      <xdr:rowOff>95250</xdr:rowOff>
    </xdr:from>
    <xdr:to>
      <xdr:col>15</xdr:col>
      <xdr:colOff>2632188</xdr:colOff>
      <xdr:row>3</xdr:row>
      <xdr:rowOff>41264</xdr:rowOff>
    </xdr:to>
    <xdr:pic>
      <xdr:nvPicPr>
        <xdr:cNvPr id="6" name="Picture 5"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78015237" y="95250"/>
          <a:ext cx="755763" cy="660389"/>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5</xdr:row>
      <xdr:rowOff>38100</xdr:rowOff>
    </xdr:to>
    <xdr:pic>
      <xdr:nvPicPr>
        <xdr:cNvPr id="280793" name="Picture 1"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89820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152400</xdr:rowOff>
    </xdr:to>
    <xdr:pic>
      <xdr:nvPicPr>
        <xdr:cNvPr id="280794"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8982075" y="0"/>
          <a:ext cx="0" cy="1066800"/>
        </a:xfrm>
        <a:prstGeom prst="rect">
          <a:avLst/>
        </a:prstGeom>
        <a:noFill/>
        <a:ln w="9525">
          <a:noFill/>
          <a:miter lim="800000"/>
          <a:headEnd/>
          <a:tailEnd/>
        </a:ln>
      </xdr:spPr>
    </xdr:pic>
    <xdr:clientData/>
  </xdr:twoCellAnchor>
  <xdr:twoCellAnchor editAs="oneCell">
    <xdr:from>
      <xdr:col>15</xdr:col>
      <xdr:colOff>1571625</xdr:colOff>
      <xdr:row>0</xdr:row>
      <xdr:rowOff>114300</xdr:rowOff>
    </xdr:from>
    <xdr:to>
      <xdr:col>15</xdr:col>
      <xdr:colOff>2327388</xdr:colOff>
      <xdr:row>3</xdr:row>
      <xdr:rowOff>88889</xdr:rowOff>
    </xdr:to>
    <xdr:pic>
      <xdr:nvPicPr>
        <xdr:cNvPr id="5" name="Picture 4"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77986662" y="114300"/>
          <a:ext cx="755763" cy="660389"/>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0.00883</cdr:x>
      <cdr:y>0.0101</cdr:y>
    </cdr:from>
    <cdr:to>
      <cdr:x>0.09028</cdr:x>
      <cdr:y>0.11865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81935" y="61452"/>
          <a:ext cx="755763" cy="660389"/>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absoluteAnchor>
    <xdr:pos x="0" y="0"/>
    <xdr:ext cx="9289330" cy="60881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0.00634</cdr:x>
      <cdr:y>0.00484</cdr:y>
    </cdr:from>
    <cdr:to>
      <cdr:x>0.0877</cdr:x>
      <cdr:y>0.11331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8917" y="29458"/>
          <a:ext cx="755763" cy="660389"/>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7</xdr:col>
      <xdr:colOff>200025</xdr:colOff>
      <xdr:row>0</xdr:row>
      <xdr:rowOff>95250</xdr:rowOff>
    </xdr:from>
    <xdr:to>
      <xdr:col>7</xdr:col>
      <xdr:colOff>955788</xdr:colOff>
      <xdr:row>2</xdr:row>
      <xdr:rowOff>260339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01562" y="95250"/>
          <a:ext cx="755763" cy="66038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190500</xdr:colOff>
      <xdr:row>0</xdr:row>
      <xdr:rowOff>85725</xdr:rowOff>
    </xdr:from>
    <xdr:to>
      <xdr:col>9</xdr:col>
      <xdr:colOff>946263</xdr:colOff>
      <xdr:row>2</xdr:row>
      <xdr:rowOff>31739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91887" y="85725"/>
          <a:ext cx="755763" cy="6603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9.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3.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4.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5.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7"/>
  <sheetViews>
    <sheetView showGridLines="0" rightToLeft="1" view="pageBreakPreview" zoomScaleNormal="100" zoomScaleSheetLayoutView="100" workbookViewId="0">
      <selection activeCell="F26" sqref="F26"/>
    </sheetView>
  </sheetViews>
  <sheetFormatPr defaultRowHeight="12.75"/>
  <cols>
    <col min="1" max="7" width="9.7109375" customWidth="1"/>
  </cols>
  <sheetData>
    <row r="17" ht="6.75" customHeight="1"/>
  </sheetData>
  <phoneticPr fontId="18"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1"/>
  <sheetViews>
    <sheetView showGridLines="0" rightToLeft="1" view="pageBreakPreview" zoomScaleNormal="100" zoomScaleSheetLayoutView="100" workbookViewId="0">
      <selection activeCell="L6" sqref="L6:L9"/>
    </sheetView>
  </sheetViews>
  <sheetFormatPr defaultRowHeight="12.75"/>
  <cols>
    <col min="1" max="1" width="14.28515625" style="136" customWidth="1"/>
    <col min="2" max="2" width="13.28515625" style="109" customWidth="1"/>
    <col min="3" max="7" width="8.28515625" style="109" bestFit="1" customWidth="1"/>
    <col min="8" max="8" width="8.28515625" style="109" customWidth="1"/>
    <col min="9" max="10" width="8.28515625" style="109" bestFit="1" customWidth="1"/>
    <col min="11" max="11" width="11.7109375" style="109" customWidth="1"/>
    <col min="12" max="12" width="19" style="142" customWidth="1"/>
    <col min="13" max="13" width="20.42578125" style="109" customWidth="1"/>
    <col min="14" max="16384" width="9.140625" style="136"/>
  </cols>
  <sheetData>
    <row r="1" spans="1:13" s="137" customFormat="1" ht="20.25">
      <c r="A1" s="825" t="s">
        <v>1253</v>
      </c>
      <c r="B1" s="825"/>
      <c r="C1" s="825"/>
      <c r="D1" s="825"/>
      <c r="E1" s="825"/>
      <c r="F1" s="825"/>
      <c r="G1" s="825"/>
      <c r="H1" s="825"/>
      <c r="I1" s="825"/>
      <c r="J1" s="825"/>
      <c r="K1" s="825"/>
      <c r="L1" s="825"/>
      <c r="M1" s="158"/>
    </row>
    <row r="2" spans="1:13" s="160" customFormat="1" ht="20.25">
      <c r="B2" s="831" t="s">
        <v>921</v>
      </c>
      <c r="C2" s="831"/>
      <c r="D2" s="831"/>
      <c r="E2" s="831"/>
      <c r="F2" s="831"/>
      <c r="G2" s="831"/>
      <c r="H2" s="831"/>
      <c r="I2" s="831"/>
      <c r="J2" s="831"/>
      <c r="K2" s="831"/>
      <c r="L2" s="159"/>
      <c r="M2" s="158"/>
    </row>
    <row r="3" spans="1:13" ht="15.75" customHeight="1">
      <c r="A3" s="935" t="s">
        <v>1254</v>
      </c>
      <c r="B3" s="935"/>
      <c r="C3" s="935"/>
      <c r="D3" s="935"/>
      <c r="E3" s="935"/>
      <c r="F3" s="935"/>
      <c r="G3" s="935"/>
      <c r="H3" s="935"/>
      <c r="I3" s="935"/>
      <c r="J3" s="935"/>
      <c r="K3" s="935"/>
      <c r="L3" s="935"/>
      <c r="M3" s="155"/>
    </row>
    <row r="4" spans="1:13" ht="15.75">
      <c r="B4" s="840" t="s">
        <v>918</v>
      </c>
      <c r="C4" s="840"/>
      <c r="D4" s="840"/>
      <c r="E4" s="840"/>
      <c r="F4" s="840"/>
      <c r="G4" s="840"/>
      <c r="H4" s="840"/>
      <c r="I4" s="840"/>
      <c r="J4" s="840"/>
      <c r="K4" s="840"/>
      <c r="L4" s="154"/>
      <c r="M4" s="155"/>
    </row>
    <row r="5" spans="1:13" ht="15.75">
      <c r="A5" s="17" t="s">
        <v>1312</v>
      </c>
      <c r="B5" s="644"/>
      <c r="C5" s="644"/>
      <c r="D5" s="644"/>
      <c r="E5" s="644"/>
      <c r="F5" s="644"/>
      <c r="G5" s="644"/>
      <c r="H5" s="644"/>
      <c r="I5" s="644"/>
      <c r="J5" s="644"/>
      <c r="K5" s="23"/>
      <c r="L5" s="23" t="s">
        <v>1313</v>
      </c>
      <c r="M5" s="155"/>
    </row>
    <row r="6" spans="1:13" ht="20.25" customHeight="1">
      <c r="A6" s="948" t="s">
        <v>1247</v>
      </c>
      <c r="B6" s="945" t="s">
        <v>1246</v>
      </c>
      <c r="C6" s="941" t="s">
        <v>280</v>
      </c>
      <c r="D6" s="942"/>
      <c r="E6" s="942"/>
      <c r="F6" s="943"/>
      <c r="G6" s="944" t="s">
        <v>1250</v>
      </c>
      <c r="H6" s="944"/>
      <c r="I6" s="944"/>
      <c r="J6" s="944"/>
      <c r="K6" s="936" t="s">
        <v>1255</v>
      </c>
      <c r="L6" s="936" t="s">
        <v>1251</v>
      </c>
      <c r="M6" s="136"/>
    </row>
    <row r="7" spans="1:13" s="385" customFormat="1" ht="27.75" customHeight="1">
      <c r="A7" s="949"/>
      <c r="B7" s="946"/>
      <c r="C7" s="951" t="s">
        <v>1252</v>
      </c>
      <c r="D7" s="951"/>
      <c r="E7" s="951" t="s">
        <v>1256</v>
      </c>
      <c r="F7" s="951"/>
      <c r="G7" s="951" t="s">
        <v>1252</v>
      </c>
      <c r="H7" s="951"/>
      <c r="I7" s="951" t="s">
        <v>1256</v>
      </c>
      <c r="J7" s="951"/>
      <c r="K7" s="937"/>
      <c r="L7" s="937"/>
    </row>
    <row r="8" spans="1:13" s="385" customFormat="1" ht="14.25" customHeight="1">
      <c r="A8" s="949"/>
      <c r="B8" s="946"/>
      <c r="C8" s="101" t="s">
        <v>11</v>
      </c>
      <c r="D8" s="101" t="s">
        <v>12</v>
      </c>
      <c r="E8" s="101" t="s">
        <v>11</v>
      </c>
      <c r="F8" s="101" t="s">
        <v>12</v>
      </c>
      <c r="G8" s="101" t="s">
        <v>11</v>
      </c>
      <c r="H8" s="101" t="s">
        <v>12</v>
      </c>
      <c r="I8" s="101" t="s">
        <v>11</v>
      </c>
      <c r="J8" s="645" t="s">
        <v>12</v>
      </c>
      <c r="K8" s="937"/>
      <c r="L8" s="937"/>
    </row>
    <row r="9" spans="1:13" s="385" customFormat="1" ht="14.25" customHeight="1">
      <c r="A9" s="950"/>
      <c r="B9" s="947"/>
      <c r="C9" s="149" t="s">
        <v>272</v>
      </c>
      <c r="D9" s="149" t="s">
        <v>275</v>
      </c>
      <c r="E9" s="149" t="s">
        <v>272</v>
      </c>
      <c r="F9" s="149" t="s">
        <v>275</v>
      </c>
      <c r="G9" s="149" t="s">
        <v>272</v>
      </c>
      <c r="H9" s="149" t="s">
        <v>275</v>
      </c>
      <c r="I9" s="149" t="s">
        <v>272</v>
      </c>
      <c r="J9" s="646" t="s">
        <v>275</v>
      </c>
      <c r="K9" s="938"/>
      <c r="L9" s="938"/>
    </row>
    <row r="10" spans="1:13" ht="15.75" customHeight="1">
      <c r="A10" s="675" t="s">
        <v>1248</v>
      </c>
      <c r="B10" s="676"/>
      <c r="C10" s="677">
        <f t="shared" ref="C10:J10" si="0">SUM(C11:C16)</f>
        <v>20420</v>
      </c>
      <c r="D10" s="677">
        <f t="shared" si="0"/>
        <v>22388</v>
      </c>
      <c r="E10" s="677">
        <f t="shared" si="0"/>
        <v>20124</v>
      </c>
      <c r="F10" s="677">
        <f t="shared" si="0"/>
        <v>22282</v>
      </c>
      <c r="G10" s="677">
        <f t="shared" si="0"/>
        <v>30593</v>
      </c>
      <c r="H10" s="677">
        <f t="shared" si="0"/>
        <v>26537</v>
      </c>
      <c r="I10" s="677">
        <f t="shared" si="0"/>
        <v>30307</v>
      </c>
      <c r="J10" s="677">
        <f t="shared" si="0"/>
        <v>26399</v>
      </c>
      <c r="K10" s="678"/>
      <c r="L10" s="679" t="s">
        <v>4</v>
      </c>
      <c r="M10" s="136"/>
    </row>
    <row r="11" spans="1:13" ht="16.5" customHeight="1" thickBot="1">
      <c r="A11" s="671"/>
      <c r="B11" s="672" t="s">
        <v>15</v>
      </c>
      <c r="C11" s="671">
        <v>3412</v>
      </c>
      <c r="D11" s="535">
        <v>3807</v>
      </c>
      <c r="E11" s="535">
        <v>3371</v>
      </c>
      <c r="F11" s="535">
        <v>3792</v>
      </c>
      <c r="G11" s="535">
        <v>6006</v>
      </c>
      <c r="H11" s="535">
        <v>5339</v>
      </c>
      <c r="I11" s="535">
        <v>5948</v>
      </c>
      <c r="J11" s="535">
        <v>5307</v>
      </c>
      <c r="K11" s="673" t="s">
        <v>1222</v>
      </c>
      <c r="L11" s="674"/>
      <c r="M11" s="136"/>
    </row>
    <row r="12" spans="1:13" ht="16.5" customHeight="1" thickTop="1" thickBot="1">
      <c r="A12" s="271"/>
      <c r="B12" s="648" t="s">
        <v>16</v>
      </c>
      <c r="C12" s="271">
        <v>3585</v>
      </c>
      <c r="D12" s="256">
        <v>3876</v>
      </c>
      <c r="E12" s="256">
        <v>3578</v>
      </c>
      <c r="F12" s="256">
        <v>3866</v>
      </c>
      <c r="G12" s="256">
        <v>5696</v>
      </c>
      <c r="H12" s="256">
        <v>4830</v>
      </c>
      <c r="I12" s="256">
        <v>5661</v>
      </c>
      <c r="J12" s="256">
        <v>4818</v>
      </c>
      <c r="K12" s="28" t="s">
        <v>1227</v>
      </c>
      <c r="L12" s="29"/>
      <c r="M12" s="136"/>
    </row>
    <row r="13" spans="1:13" ht="16.5" customHeight="1" thickTop="1" thickBot="1">
      <c r="A13" s="270"/>
      <c r="B13" s="647" t="s">
        <v>17</v>
      </c>
      <c r="C13" s="270">
        <v>3426</v>
      </c>
      <c r="D13" s="255">
        <v>3698</v>
      </c>
      <c r="E13" s="255">
        <v>3411</v>
      </c>
      <c r="F13" s="255">
        <v>3687</v>
      </c>
      <c r="G13" s="255">
        <v>5223</v>
      </c>
      <c r="H13" s="255">
        <v>4565</v>
      </c>
      <c r="I13" s="255">
        <v>5171</v>
      </c>
      <c r="J13" s="255">
        <v>4553</v>
      </c>
      <c r="K13" s="32" t="s">
        <v>1219</v>
      </c>
      <c r="L13" s="33"/>
      <c r="M13" s="136"/>
    </row>
    <row r="14" spans="1:13" ht="16.5" customHeight="1" thickTop="1" thickBot="1">
      <c r="A14" s="271"/>
      <c r="B14" s="648" t="s">
        <v>1233</v>
      </c>
      <c r="C14" s="271">
        <v>3400</v>
      </c>
      <c r="D14" s="256">
        <v>3737</v>
      </c>
      <c r="E14" s="256">
        <v>3302</v>
      </c>
      <c r="F14" s="256">
        <v>3721</v>
      </c>
      <c r="G14" s="256">
        <v>4822</v>
      </c>
      <c r="H14" s="256">
        <v>4282</v>
      </c>
      <c r="I14" s="256">
        <v>4787</v>
      </c>
      <c r="J14" s="256">
        <v>4265</v>
      </c>
      <c r="K14" s="28" t="s">
        <v>1232</v>
      </c>
      <c r="L14" s="29"/>
      <c r="M14" s="136"/>
    </row>
    <row r="15" spans="1:13" ht="16.5" customHeight="1" thickTop="1" thickBot="1">
      <c r="A15" s="270"/>
      <c r="B15" s="647" t="s">
        <v>1231</v>
      </c>
      <c r="C15" s="270">
        <v>3381</v>
      </c>
      <c r="D15" s="255">
        <v>3655</v>
      </c>
      <c r="E15" s="255">
        <v>3316</v>
      </c>
      <c r="F15" s="255">
        <v>3628</v>
      </c>
      <c r="G15" s="255">
        <v>4527</v>
      </c>
      <c r="H15" s="255">
        <v>4024</v>
      </c>
      <c r="I15" s="255">
        <v>4458</v>
      </c>
      <c r="J15" s="255">
        <v>3996</v>
      </c>
      <c r="K15" s="32" t="s">
        <v>1230</v>
      </c>
      <c r="L15" s="33"/>
      <c r="M15" s="136"/>
    </row>
    <row r="16" spans="1:13" ht="16.5" customHeight="1" thickTop="1">
      <c r="A16" s="680"/>
      <c r="B16" s="681" t="s">
        <v>1229</v>
      </c>
      <c r="C16" s="680">
        <v>3216</v>
      </c>
      <c r="D16" s="260">
        <v>3615</v>
      </c>
      <c r="E16" s="260">
        <v>3146</v>
      </c>
      <c r="F16" s="260">
        <v>3588</v>
      </c>
      <c r="G16" s="260">
        <v>4319</v>
      </c>
      <c r="H16" s="260">
        <v>3497</v>
      </c>
      <c r="I16" s="260">
        <v>4282</v>
      </c>
      <c r="J16" s="260">
        <v>3460</v>
      </c>
      <c r="K16" s="36" t="s">
        <v>1228</v>
      </c>
      <c r="L16" s="37"/>
      <c r="M16" s="136"/>
    </row>
    <row r="17" spans="1:13" ht="16.5" customHeight="1">
      <c r="A17" s="683" t="s">
        <v>276</v>
      </c>
      <c r="B17" s="684"/>
      <c r="C17" s="640">
        <f t="shared" ref="C17:J17" si="1">SUM(C18:C20)</f>
        <v>10591</v>
      </c>
      <c r="D17" s="640">
        <f t="shared" si="1"/>
        <v>11321</v>
      </c>
      <c r="E17" s="640">
        <f t="shared" si="1"/>
        <v>10250</v>
      </c>
      <c r="F17" s="640">
        <f t="shared" si="1"/>
        <v>10987</v>
      </c>
      <c r="G17" s="640">
        <f t="shared" si="1"/>
        <v>9601</v>
      </c>
      <c r="H17" s="640">
        <f t="shared" si="1"/>
        <v>8377</v>
      </c>
      <c r="I17" s="640">
        <f t="shared" si="1"/>
        <v>9427</v>
      </c>
      <c r="J17" s="640">
        <f t="shared" si="1"/>
        <v>8315</v>
      </c>
      <c r="K17" s="685"/>
      <c r="L17" s="686" t="s">
        <v>5</v>
      </c>
      <c r="M17" s="136"/>
    </row>
    <row r="18" spans="1:13" ht="16.5" customHeight="1" thickBot="1">
      <c r="A18" s="254"/>
      <c r="B18" s="682" t="s">
        <v>15</v>
      </c>
      <c r="C18" s="254">
        <v>3493</v>
      </c>
      <c r="D18" s="254">
        <v>3705</v>
      </c>
      <c r="E18" s="254">
        <v>3391</v>
      </c>
      <c r="F18" s="254">
        <v>3582</v>
      </c>
      <c r="G18" s="254">
        <v>3619</v>
      </c>
      <c r="H18" s="254">
        <v>3089</v>
      </c>
      <c r="I18" s="254">
        <v>3573</v>
      </c>
      <c r="J18" s="254">
        <v>3075</v>
      </c>
      <c r="K18" s="34" t="s">
        <v>1222</v>
      </c>
      <c r="L18" s="35"/>
      <c r="M18" s="136"/>
    </row>
    <row r="19" spans="1:13" ht="16.5" customHeight="1" thickTop="1" thickBot="1">
      <c r="A19" s="255"/>
      <c r="B19" s="647" t="s">
        <v>16</v>
      </c>
      <c r="C19" s="255">
        <v>3588</v>
      </c>
      <c r="D19" s="255">
        <v>3764</v>
      </c>
      <c r="E19" s="255">
        <v>3459</v>
      </c>
      <c r="F19" s="255">
        <v>3658</v>
      </c>
      <c r="G19" s="255">
        <v>3284</v>
      </c>
      <c r="H19" s="255">
        <v>2861</v>
      </c>
      <c r="I19" s="255">
        <v>3206</v>
      </c>
      <c r="J19" s="255">
        <v>2831</v>
      </c>
      <c r="K19" s="32" t="s">
        <v>1227</v>
      </c>
      <c r="L19" s="33"/>
      <c r="M19" s="136"/>
    </row>
    <row r="20" spans="1:13" ht="16.5" customHeight="1" thickTop="1">
      <c r="A20" s="260"/>
      <c r="B20" s="687" t="s">
        <v>17</v>
      </c>
      <c r="C20" s="260">
        <v>3510</v>
      </c>
      <c r="D20" s="260">
        <v>3852</v>
      </c>
      <c r="E20" s="260">
        <v>3400</v>
      </c>
      <c r="F20" s="260">
        <v>3747</v>
      </c>
      <c r="G20" s="260">
        <v>2698</v>
      </c>
      <c r="H20" s="260">
        <v>2427</v>
      </c>
      <c r="I20" s="260">
        <v>2648</v>
      </c>
      <c r="J20" s="260">
        <v>2409</v>
      </c>
      <c r="K20" s="36" t="s">
        <v>1219</v>
      </c>
      <c r="L20" s="37"/>
      <c r="M20" s="136"/>
    </row>
    <row r="21" spans="1:13" ht="16.5" customHeight="1">
      <c r="A21" s="683" t="s">
        <v>1249</v>
      </c>
      <c r="B21" s="684"/>
      <c r="C21" s="640">
        <f t="shared" ref="C21:J21" si="2">SUM(C22:C24)</f>
        <v>10924</v>
      </c>
      <c r="D21" s="640">
        <f t="shared" si="2"/>
        <v>11795</v>
      </c>
      <c r="E21" s="640">
        <f t="shared" si="2"/>
        <v>10190</v>
      </c>
      <c r="F21" s="640">
        <f t="shared" si="2"/>
        <v>10896</v>
      </c>
      <c r="G21" s="640">
        <f t="shared" si="2"/>
        <v>6964</v>
      </c>
      <c r="H21" s="640">
        <f t="shared" si="2"/>
        <v>5717</v>
      </c>
      <c r="I21" s="640">
        <f t="shared" si="2"/>
        <v>6661</v>
      </c>
      <c r="J21" s="640">
        <f t="shared" si="2"/>
        <v>5577</v>
      </c>
      <c r="K21" s="685"/>
      <c r="L21" s="689" t="s">
        <v>7</v>
      </c>
      <c r="M21" s="136"/>
    </row>
    <row r="22" spans="1:13" ht="16.5" customHeight="1" thickBot="1">
      <c r="A22" s="254"/>
      <c r="B22" s="682" t="s">
        <v>15</v>
      </c>
      <c r="C22" s="254">
        <v>3563</v>
      </c>
      <c r="D22" s="254">
        <v>3793</v>
      </c>
      <c r="E22" s="254">
        <v>3369</v>
      </c>
      <c r="F22" s="254">
        <v>3614</v>
      </c>
      <c r="G22" s="254">
        <v>2823</v>
      </c>
      <c r="H22" s="254">
        <v>2284</v>
      </c>
      <c r="I22" s="254">
        <v>2742</v>
      </c>
      <c r="J22" s="254">
        <v>2249</v>
      </c>
      <c r="K22" s="34" t="s">
        <v>1222</v>
      </c>
      <c r="L22" s="688"/>
      <c r="M22" s="136"/>
    </row>
    <row r="23" spans="1:13" ht="16.5" customHeight="1" thickTop="1" thickBot="1">
      <c r="A23" s="255"/>
      <c r="B23" s="647" t="s">
        <v>1221</v>
      </c>
      <c r="C23" s="255">
        <v>3452</v>
      </c>
      <c r="D23" s="255">
        <v>3896</v>
      </c>
      <c r="E23" s="255">
        <v>3332</v>
      </c>
      <c r="F23" s="255">
        <v>3773</v>
      </c>
      <c r="G23" s="255">
        <v>2167</v>
      </c>
      <c r="H23" s="255">
        <v>1814</v>
      </c>
      <c r="I23" s="255">
        <v>2034</v>
      </c>
      <c r="J23" s="255">
        <v>1776</v>
      </c>
      <c r="K23" s="32" t="s">
        <v>1220</v>
      </c>
      <c r="L23" s="33"/>
      <c r="M23" s="136"/>
    </row>
    <row r="24" spans="1:13" ht="16.5" customHeight="1" thickTop="1">
      <c r="A24" s="260"/>
      <c r="B24" s="687" t="s">
        <v>1225</v>
      </c>
      <c r="C24" s="260">
        <v>3909</v>
      </c>
      <c r="D24" s="260">
        <v>4106</v>
      </c>
      <c r="E24" s="260">
        <v>3489</v>
      </c>
      <c r="F24" s="260">
        <v>3509</v>
      </c>
      <c r="G24" s="260">
        <v>1974</v>
      </c>
      <c r="H24" s="260">
        <v>1619</v>
      </c>
      <c r="I24" s="260">
        <v>1885</v>
      </c>
      <c r="J24" s="260">
        <v>1552</v>
      </c>
      <c r="K24" s="36" t="s">
        <v>1224</v>
      </c>
      <c r="L24" s="37"/>
      <c r="M24" s="136"/>
    </row>
    <row r="25" spans="1:13" ht="16.5" customHeight="1">
      <c r="A25" s="461" t="s">
        <v>800</v>
      </c>
      <c r="B25" s="684"/>
      <c r="C25" s="640">
        <f t="shared" ref="C25:J25" si="3">SUM(C26:C28)</f>
        <v>518</v>
      </c>
      <c r="D25" s="640">
        <f t="shared" si="3"/>
        <v>0</v>
      </c>
      <c r="E25" s="640">
        <f t="shared" si="3"/>
        <v>509</v>
      </c>
      <c r="F25" s="640">
        <f t="shared" si="3"/>
        <v>0</v>
      </c>
      <c r="G25" s="640">
        <f t="shared" si="3"/>
        <v>0</v>
      </c>
      <c r="H25" s="640">
        <f t="shared" si="3"/>
        <v>0</v>
      </c>
      <c r="I25" s="640">
        <f t="shared" si="3"/>
        <v>0</v>
      </c>
      <c r="J25" s="640">
        <f t="shared" si="3"/>
        <v>0</v>
      </c>
      <c r="K25" s="685"/>
      <c r="L25" s="689" t="s">
        <v>1223</v>
      </c>
      <c r="M25" s="136"/>
    </row>
    <row r="26" spans="1:13" ht="16.5" customHeight="1" thickBot="1">
      <c r="A26" s="254"/>
      <c r="B26" s="682" t="s">
        <v>15</v>
      </c>
      <c r="C26" s="254">
        <v>182</v>
      </c>
      <c r="D26" s="690">
        <v>0</v>
      </c>
      <c r="E26" s="254">
        <v>182</v>
      </c>
      <c r="F26" s="690">
        <v>0</v>
      </c>
      <c r="G26" s="690">
        <v>0</v>
      </c>
      <c r="H26" s="690">
        <v>0</v>
      </c>
      <c r="I26" s="690">
        <v>0</v>
      </c>
      <c r="J26" s="690">
        <v>0</v>
      </c>
      <c r="K26" s="34" t="s">
        <v>1222</v>
      </c>
      <c r="L26" s="688"/>
      <c r="M26" s="136"/>
    </row>
    <row r="27" spans="1:13" ht="16.5" customHeight="1" thickTop="1" thickBot="1">
      <c r="A27" s="255"/>
      <c r="B27" s="647" t="s">
        <v>1221</v>
      </c>
      <c r="C27" s="255">
        <v>163</v>
      </c>
      <c r="D27" s="641">
        <v>0</v>
      </c>
      <c r="E27" s="255">
        <v>160</v>
      </c>
      <c r="F27" s="641">
        <v>0</v>
      </c>
      <c r="G27" s="641">
        <v>0</v>
      </c>
      <c r="H27" s="641">
        <v>0</v>
      </c>
      <c r="I27" s="641">
        <v>0</v>
      </c>
      <c r="J27" s="641">
        <v>0</v>
      </c>
      <c r="K27" s="32" t="s">
        <v>1220</v>
      </c>
      <c r="L27" s="33"/>
      <c r="M27" s="136"/>
    </row>
    <row r="28" spans="1:13" ht="16.5" customHeight="1" thickTop="1">
      <c r="A28" s="260"/>
      <c r="B28" s="687" t="s">
        <v>17</v>
      </c>
      <c r="C28" s="260">
        <v>173</v>
      </c>
      <c r="D28" s="642">
        <v>0</v>
      </c>
      <c r="E28" s="260">
        <v>167</v>
      </c>
      <c r="F28" s="642">
        <v>0</v>
      </c>
      <c r="G28" s="642">
        <v>0</v>
      </c>
      <c r="H28" s="642">
        <v>0</v>
      </c>
      <c r="I28" s="642">
        <v>0</v>
      </c>
      <c r="J28" s="642">
        <v>0</v>
      </c>
      <c r="K28" s="36" t="s">
        <v>1219</v>
      </c>
      <c r="L28" s="37"/>
      <c r="M28" s="136"/>
    </row>
    <row r="29" spans="1:13" s="116" customFormat="1" ht="30" customHeight="1">
      <c r="A29" s="939" t="s">
        <v>9</v>
      </c>
      <c r="B29" s="939"/>
      <c r="C29" s="691">
        <f>C10+C17+C21+C25</f>
        <v>42453</v>
      </c>
      <c r="D29" s="691">
        <f t="shared" ref="D29:J29" si="4">D10+D17+D21+D25</f>
        <v>45504</v>
      </c>
      <c r="E29" s="691">
        <f t="shared" si="4"/>
        <v>41073</v>
      </c>
      <c r="F29" s="691">
        <f t="shared" si="4"/>
        <v>44165</v>
      </c>
      <c r="G29" s="691">
        <f t="shared" si="4"/>
        <v>47158</v>
      </c>
      <c r="H29" s="691">
        <f t="shared" si="4"/>
        <v>40631</v>
      </c>
      <c r="I29" s="691">
        <f t="shared" si="4"/>
        <v>46395</v>
      </c>
      <c r="J29" s="691">
        <f t="shared" si="4"/>
        <v>40291</v>
      </c>
      <c r="K29" s="940" t="s">
        <v>10</v>
      </c>
      <c r="L29" s="940"/>
    </row>
    <row r="30" spans="1:13" s="109" customFormat="1">
      <c r="A30" s="136"/>
      <c r="B30" s="438"/>
      <c r="L30" s="142"/>
    </row>
    <row r="31" spans="1:13" s="109" customFormat="1">
      <c r="A31" s="136"/>
      <c r="B31" s="439"/>
      <c r="L31" s="142"/>
    </row>
  </sheetData>
  <mergeCells count="16">
    <mergeCell ref="A3:L3"/>
    <mergeCell ref="A1:L1"/>
    <mergeCell ref="K6:K9"/>
    <mergeCell ref="L6:L9"/>
    <mergeCell ref="A29:B29"/>
    <mergeCell ref="K29:L29"/>
    <mergeCell ref="C6:F6"/>
    <mergeCell ref="G6:J6"/>
    <mergeCell ref="B6:B9"/>
    <mergeCell ref="A6:A9"/>
    <mergeCell ref="B2:K2"/>
    <mergeCell ref="B4:K4"/>
    <mergeCell ref="C7:D7"/>
    <mergeCell ref="E7:F7"/>
    <mergeCell ref="G7:H7"/>
    <mergeCell ref="I7:J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0"/>
  <sheetViews>
    <sheetView showGridLines="0" rightToLeft="1" view="pageBreakPreview" zoomScaleNormal="100" zoomScaleSheetLayoutView="100" workbookViewId="0">
      <selection activeCell="A6" sqref="A6:B7"/>
    </sheetView>
  </sheetViews>
  <sheetFormatPr defaultRowHeight="13.5"/>
  <cols>
    <col min="1" max="1" width="30.7109375" style="144" customWidth="1"/>
    <col min="2" max="2" width="6.7109375" style="171" customWidth="1"/>
    <col min="3" max="6" width="12.7109375" style="171" customWidth="1"/>
    <col min="7" max="7" width="6.7109375" style="171" customWidth="1"/>
    <col min="8" max="8" width="30.7109375" style="171" customWidth="1"/>
    <col min="9" max="16384" width="9.140625" style="171"/>
  </cols>
  <sheetData>
    <row r="1" spans="1:11" s="174" customFormat="1" ht="20.25">
      <c r="A1" s="825" t="s">
        <v>1287</v>
      </c>
      <c r="B1" s="825"/>
      <c r="C1" s="825"/>
      <c r="D1" s="825"/>
      <c r="E1" s="825"/>
      <c r="F1" s="825"/>
      <c r="G1" s="825"/>
      <c r="H1" s="825"/>
    </row>
    <row r="2" spans="1:11" s="174" customFormat="1" ht="20.25">
      <c r="A2" s="831" t="s">
        <v>921</v>
      </c>
      <c r="B2" s="831"/>
      <c r="C2" s="831"/>
      <c r="D2" s="831"/>
      <c r="E2" s="831"/>
      <c r="F2" s="831"/>
      <c r="G2" s="831"/>
      <c r="H2" s="831"/>
    </row>
    <row r="3" spans="1:11" ht="15.75">
      <c r="A3" s="839" t="s">
        <v>1286</v>
      </c>
      <c r="B3" s="839"/>
      <c r="C3" s="839"/>
      <c r="D3" s="839"/>
      <c r="E3" s="839"/>
      <c r="F3" s="839"/>
      <c r="G3" s="839"/>
      <c r="H3" s="839"/>
    </row>
    <row r="4" spans="1:11" ht="15.75">
      <c r="A4" s="840" t="s">
        <v>918</v>
      </c>
      <c r="B4" s="840"/>
      <c r="C4" s="840"/>
      <c r="D4" s="840"/>
      <c r="E4" s="840"/>
      <c r="F4" s="840"/>
      <c r="G4" s="840"/>
      <c r="H4" s="840"/>
    </row>
    <row r="5" spans="1:11" s="116" customFormat="1" ht="15.75">
      <c r="A5" s="17" t="s">
        <v>1315</v>
      </c>
      <c r="B5" s="172"/>
      <c r="C5" s="172"/>
      <c r="D5" s="172"/>
      <c r="E5" s="172"/>
      <c r="F5" s="172"/>
      <c r="G5" s="172"/>
      <c r="H5" s="173" t="s">
        <v>1314</v>
      </c>
      <c r="I5" s="172"/>
      <c r="J5" s="172"/>
      <c r="K5" s="172"/>
    </row>
    <row r="6" spans="1:11" ht="30.75" customHeight="1" thickBot="1">
      <c r="A6" s="956" t="s">
        <v>269</v>
      </c>
      <c r="B6" s="956"/>
      <c r="C6" s="952" t="s">
        <v>611</v>
      </c>
      <c r="D6" s="952" t="s">
        <v>612</v>
      </c>
      <c r="E6" s="952" t="s">
        <v>613</v>
      </c>
      <c r="F6" s="952" t="s">
        <v>614</v>
      </c>
      <c r="G6" s="954" t="s">
        <v>270</v>
      </c>
      <c r="H6" s="954"/>
    </row>
    <row r="7" spans="1:11" ht="29.25" customHeight="1" thickTop="1">
      <c r="A7" s="957"/>
      <c r="B7" s="957"/>
      <c r="C7" s="953"/>
      <c r="D7" s="953"/>
      <c r="E7" s="953"/>
      <c r="F7" s="953"/>
      <c r="G7" s="955"/>
      <c r="H7" s="955"/>
    </row>
    <row r="8" spans="1:11" ht="24" customHeight="1" thickBot="1">
      <c r="A8" s="966" t="s">
        <v>295</v>
      </c>
      <c r="B8" s="347" t="s">
        <v>271</v>
      </c>
      <c r="C8" s="608">
        <v>2754</v>
      </c>
      <c r="D8" s="608">
        <v>356</v>
      </c>
      <c r="E8" s="608">
        <v>19</v>
      </c>
      <c r="F8" s="608">
        <v>123</v>
      </c>
      <c r="G8" s="352" t="s">
        <v>272</v>
      </c>
      <c r="H8" s="970" t="s">
        <v>801</v>
      </c>
    </row>
    <row r="9" spans="1:11" ht="24" customHeight="1" thickTop="1" thickBot="1">
      <c r="A9" s="964"/>
      <c r="B9" s="348" t="s">
        <v>274</v>
      </c>
      <c r="C9" s="609">
        <v>3277</v>
      </c>
      <c r="D9" s="609">
        <v>390</v>
      </c>
      <c r="E9" s="609">
        <v>18</v>
      </c>
      <c r="F9" s="609">
        <v>143</v>
      </c>
      <c r="G9" s="353" t="s">
        <v>275</v>
      </c>
      <c r="H9" s="971"/>
    </row>
    <row r="10" spans="1:11" ht="24" customHeight="1" thickTop="1" thickBot="1">
      <c r="A10" s="967" t="s">
        <v>385</v>
      </c>
      <c r="B10" s="349" t="s">
        <v>271</v>
      </c>
      <c r="C10" s="610">
        <v>20434</v>
      </c>
      <c r="D10" s="610">
        <v>3083</v>
      </c>
      <c r="E10" s="610">
        <v>50</v>
      </c>
      <c r="F10" s="610">
        <v>832</v>
      </c>
      <c r="G10" s="350" t="s">
        <v>272</v>
      </c>
      <c r="H10" s="968" t="s">
        <v>4</v>
      </c>
    </row>
    <row r="11" spans="1:11" ht="24" customHeight="1" thickTop="1" thickBot="1">
      <c r="A11" s="967"/>
      <c r="B11" s="349" t="s">
        <v>274</v>
      </c>
      <c r="C11" s="610">
        <v>22389</v>
      </c>
      <c r="D11" s="610">
        <v>3435</v>
      </c>
      <c r="E11" s="610">
        <v>51</v>
      </c>
      <c r="F11" s="610">
        <v>877</v>
      </c>
      <c r="G11" s="350" t="s">
        <v>275</v>
      </c>
      <c r="H11" s="968"/>
    </row>
    <row r="12" spans="1:11" ht="24" customHeight="1" thickTop="1" thickBot="1">
      <c r="A12" s="964" t="s">
        <v>276</v>
      </c>
      <c r="B12" s="348" t="s">
        <v>271</v>
      </c>
      <c r="C12" s="609">
        <v>10591</v>
      </c>
      <c r="D12" s="609">
        <v>1224</v>
      </c>
      <c r="E12" s="609">
        <v>29</v>
      </c>
      <c r="F12" s="609">
        <v>436</v>
      </c>
      <c r="G12" s="353" t="s">
        <v>272</v>
      </c>
      <c r="H12" s="971" t="s">
        <v>277</v>
      </c>
    </row>
    <row r="13" spans="1:11" ht="24" customHeight="1" thickTop="1" thickBot="1">
      <c r="A13" s="964"/>
      <c r="B13" s="348" t="s">
        <v>274</v>
      </c>
      <c r="C13" s="609">
        <v>11323</v>
      </c>
      <c r="D13" s="609">
        <v>1370</v>
      </c>
      <c r="E13" s="609">
        <v>27</v>
      </c>
      <c r="F13" s="609">
        <v>443</v>
      </c>
      <c r="G13" s="353" t="s">
        <v>275</v>
      </c>
      <c r="H13" s="971"/>
    </row>
    <row r="14" spans="1:11" ht="24" customHeight="1" thickTop="1" thickBot="1">
      <c r="A14" s="967" t="s">
        <v>893</v>
      </c>
      <c r="B14" s="349" t="s">
        <v>271</v>
      </c>
      <c r="C14" s="610">
        <v>11442</v>
      </c>
      <c r="D14" s="610">
        <v>1257</v>
      </c>
      <c r="E14" s="610">
        <v>27</v>
      </c>
      <c r="F14" s="610">
        <v>422</v>
      </c>
      <c r="G14" s="350" t="s">
        <v>272</v>
      </c>
      <c r="H14" s="968" t="s">
        <v>894</v>
      </c>
    </row>
    <row r="15" spans="1:11" ht="24" customHeight="1" thickTop="1">
      <c r="A15" s="972"/>
      <c r="B15" s="354" t="s">
        <v>274</v>
      </c>
      <c r="C15" s="611">
        <v>11795</v>
      </c>
      <c r="D15" s="611">
        <v>1332</v>
      </c>
      <c r="E15" s="611">
        <v>25</v>
      </c>
      <c r="F15" s="611">
        <v>426</v>
      </c>
      <c r="G15" s="351" t="s">
        <v>275</v>
      </c>
      <c r="H15" s="969"/>
    </row>
    <row r="16" spans="1:11" ht="21.75" customHeight="1" thickBot="1">
      <c r="A16" s="963" t="s">
        <v>9</v>
      </c>
      <c r="B16" s="440" t="s">
        <v>271</v>
      </c>
      <c r="C16" s="612">
        <f t="shared" ref="C16:F17" si="0">SUM(C8+C10+C12+C14)</f>
        <v>45221</v>
      </c>
      <c r="D16" s="612">
        <f t="shared" si="0"/>
        <v>5920</v>
      </c>
      <c r="E16" s="612">
        <f t="shared" si="0"/>
        <v>125</v>
      </c>
      <c r="F16" s="612">
        <f t="shared" si="0"/>
        <v>1813</v>
      </c>
      <c r="G16" s="343" t="s">
        <v>272</v>
      </c>
      <c r="H16" s="960" t="s">
        <v>10</v>
      </c>
    </row>
    <row r="17" spans="1:10" ht="21.75" customHeight="1" thickTop="1" thickBot="1">
      <c r="A17" s="964"/>
      <c r="B17" s="348" t="s">
        <v>274</v>
      </c>
      <c r="C17" s="613">
        <f t="shared" si="0"/>
        <v>48784</v>
      </c>
      <c r="D17" s="613">
        <f t="shared" si="0"/>
        <v>6527</v>
      </c>
      <c r="E17" s="613">
        <f t="shared" si="0"/>
        <v>121</v>
      </c>
      <c r="F17" s="613">
        <f t="shared" si="0"/>
        <v>1889</v>
      </c>
      <c r="G17" s="344" t="s">
        <v>275</v>
      </c>
      <c r="H17" s="961"/>
    </row>
    <row r="18" spans="1:10" ht="21.75" customHeight="1" thickTop="1">
      <c r="A18" s="965"/>
      <c r="B18" s="441" t="s">
        <v>9</v>
      </c>
      <c r="C18" s="614">
        <f>C16+C17</f>
        <v>94005</v>
      </c>
      <c r="D18" s="614">
        <f>D16+D17</f>
        <v>12447</v>
      </c>
      <c r="E18" s="614">
        <f>E16+E17</f>
        <v>246</v>
      </c>
      <c r="F18" s="614">
        <f>F16+F17</f>
        <v>3702</v>
      </c>
      <c r="G18" s="345" t="s">
        <v>10</v>
      </c>
      <c r="H18" s="962"/>
    </row>
    <row r="19" spans="1:10" ht="21.75" customHeight="1">
      <c r="A19" s="973" t="s">
        <v>767</v>
      </c>
      <c r="B19" s="973"/>
      <c r="C19" s="442"/>
      <c r="D19" s="442"/>
      <c r="E19" s="442"/>
      <c r="F19" s="442"/>
      <c r="G19" s="443"/>
      <c r="H19" s="444" t="s">
        <v>768</v>
      </c>
      <c r="I19" s="444"/>
      <c r="J19" s="444"/>
    </row>
    <row r="20" spans="1:10" ht="12.75">
      <c r="A20" s="958" t="s">
        <v>873</v>
      </c>
      <c r="B20" s="958"/>
      <c r="C20" s="958"/>
      <c r="D20" s="958"/>
      <c r="E20" s="958"/>
      <c r="F20" s="959" t="s">
        <v>874</v>
      </c>
      <c r="G20" s="959"/>
      <c r="H20" s="959"/>
      <c r="I20" s="445"/>
      <c r="J20" s="445"/>
    </row>
  </sheetData>
  <mergeCells count="23">
    <mergeCell ref="A20:E20"/>
    <mergeCell ref="F20:H20"/>
    <mergeCell ref="H16:H18"/>
    <mergeCell ref="A16:A18"/>
    <mergeCell ref="A8:A9"/>
    <mergeCell ref="A12:A13"/>
    <mergeCell ref="A10:A11"/>
    <mergeCell ref="H14:H15"/>
    <mergeCell ref="H8:H9"/>
    <mergeCell ref="H12:H13"/>
    <mergeCell ref="H10:H11"/>
    <mergeCell ref="A14:A15"/>
    <mergeCell ref="A19:B19"/>
    <mergeCell ref="A1:H1"/>
    <mergeCell ref="F6:F7"/>
    <mergeCell ref="G6:H7"/>
    <mergeCell ref="E6:E7"/>
    <mergeCell ref="A6:B7"/>
    <mergeCell ref="C6:C7"/>
    <mergeCell ref="D6:D7"/>
    <mergeCell ref="A2:H2"/>
    <mergeCell ref="A4:H4"/>
    <mergeCell ref="A3:H3"/>
  </mergeCells>
  <printOptions horizontalCentered="1" verticalCentered="1"/>
  <pageMargins left="0" right="0" top="0" bottom="0"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25"/>
  <sheetViews>
    <sheetView showGridLines="0" rightToLeft="1" tabSelected="1" view="pageBreakPreview" zoomScaleNormal="100" zoomScaleSheetLayoutView="100" workbookViewId="0">
      <selection activeCell="G13" sqref="G13"/>
    </sheetView>
  </sheetViews>
  <sheetFormatPr defaultRowHeight="12.75"/>
  <cols>
    <col min="1" max="1" width="13.7109375" style="454" customWidth="1"/>
    <col min="2" max="2" width="9.140625" style="454"/>
    <col min="3" max="4" width="7.7109375" style="454" customWidth="1"/>
    <col min="5" max="6" width="8.28515625" style="454" bestFit="1" customWidth="1"/>
    <col min="7" max="7" width="8.42578125" style="454" customWidth="1"/>
    <col min="8" max="8" width="8.85546875" style="454" customWidth="1"/>
    <col min="9" max="9" width="8.140625" style="454" customWidth="1"/>
    <col min="10" max="10" width="8.28515625" style="454" customWidth="1"/>
    <col min="11" max="12" width="8.7109375" style="454" customWidth="1"/>
    <col min="13" max="14" width="8.28515625" style="454" bestFit="1" customWidth="1"/>
    <col min="15" max="15" width="8.28515625" style="454" customWidth="1"/>
    <col min="16" max="16" width="16.85546875" style="454" customWidth="1"/>
    <col min="17" max="16384" width="9.140625" style="26"/>
  </cols>
  <sheetData>
    <row r="1" spans="1:16" s="24" customFormat="1" ht="20.100000000000001" customHeight="1">
      <c r="A1" s="825" t="s">
        <v>625</v>
      </c>
      <c r="B1" s="825"/>
      <c r="C1" s="825"/>
      <c r="D1" s="825"/>
      <c r="E1" s="825"/>
      <c r="F1" s="825"/>
      <c r="G1" s="825"/>
      <c r="H1" s="825"/>
      <c r="I1" s="825"/>
      <c r="J1" s="825"/>
      <c r="K1" s="825"/>
      <c r="L1" s="825"/>
      <c r="M1" s="825"/>
      <c r="N1" s="825"/>
      <c r="O1" s="825"/>
      <c r="P1" s="825"/>
    </row>
    <row r="2" spans="1:16" s="25" customFormat="1" ht="20.100000000000001" customHeight="1">
      <c r="A2" s="831" t="s">
        <v>921</v>
      </c>
      <c r="B2" s="831"/>
      <c r="C2" s="831"/>
      <c r="D2" s="831"/>
      <c r="E2" s="831"/>
      <c r="F2" s="831"/>
      <c r="G2" s="831"/>
      <c r="H2" s="831"/>
      <c r="I2" s="831"/>
      <c r="J2" s="831"/>
      <c r="K2" s="831"/>
      <c r="L2" s="831"/>
      <c r="M2" s="831"/>
      <c r="N2" s="831"/>
      <c r="O2" s="831"/>
      <c r="P2" s="831"/>
    </row>
    <row r="3" spans="1:16" ht="20.100000000000001" customHeight="1">
      <c r="A3" s="839" t="s">
        <v>661</v>
      </c>
      <c r="B3" s="839"/>
      <c r="C3" s="839"/>
      <c r="D3" s="839"/>
      <c r="E3" s="839"/>
      <c r="F3" s="839"/>
      <c r="G3" s="839"/>
      <c r="H3" s="839"/>
      <c r="I3" s="839"/>
      <c r="J3" s="839"/>
      <c r="K3" s="839"/>
      <c r="L3" s="839"/>
      <c r="M3" s="839"/>
      <c r="N3" s="839"/>
      <c r="O3" s="839"/>
      <c r="P3" s="839"/>
    </row>
    <row r="4" spans="1:16" ht="20.100000000000001" customHeight="1">
      <c r="A4" s="840" t="s">
        <v>918</v>
      </c>
      <c r="B4" s="840"/>
      <c r="C4" s="840"/>
      <c r="D4" s="840"/>
      <c r="E4" s="840"/>
      <c r="F4" s="840"/>
      <c r="G4" s="840"/>
      <c r="H4" s="840"/>
      <c r="I4" s="840"/>
      <c r="J4" s="840"/>
      <c r="K4" s="840"/>
      <c r="L4" s="840"/>
      <c r="M4" s="840"/>
      <c r="N4" s="840"/>
      <c r="O4" s="840"/>
      <c r="P4" s="840"/>
    </row>
    <row r="5" spans="1:16" ht="20.100000000000001" customHeight="1">
      <c r="A5" s="17" t="s">
        <v>1316</v>
      </c>
      <c r="B5" s="22"/>
      <c r="C5" s="22"/>
      <c r="D5" s="22"/>
      <c r="E5" s="22"/>
      <c r="F5" s="22"/>
      <c r="G5" s="22"/>
      <c r="H5" s="22"/>
      <c r="I5" s="22"/>
      <c r="J5" s="22"/>
      <c r="K5" s="22"/>
      <c r="L5" s="22"/>
      <c r="M5" s="22"/>
      <c r="N5" s="22"/>
      <c r="O5" s="22"/>
      <c r="P5" s="49" t="s">
        <v>1317</v>
      </c>
    </row>
    <row r="6" spans="1:16" s="446" customFormat="1" ht="14.25" customHeight="1" thickBot="1">
      <c r="A6" s="843" t="s">
        <v>328</v>
      </c>
      <c r="B6" s="843"/>
      <c r="C6" s="978" t="s">
        <v>803</v>
      </c>
      <c r="D6" s="978"/>
      <c r="E6" s="978" t="s">
        <v>228</v>
      </c>
      <c r="F6" s="978"/>
      <c r="G6" s="978" t="s">
        <v>227</v>
      </c>
      <c r="H6" s="978"/>
      <c r="I6" s="978" t="s">
        <v>226</v>
      </c>
      <c r="J6" s="978"/>
      <c r="K6" s="995" t="s">
        <v>800</v>
      </c>
      <c r="L6" s="995"/>
      <c r="M6" s="832" t="s">
        <v>851</v>
      </c>
      <c r="N6" s="832"/>
      <c r="O6" s="829" t="s">
        <v>662</v>
      </c>
      <c r="P6" s="829"/>
    </row>
    <row r="7" spans="1:16" s="446" customFormat="1" ht="14.25" customHeight="1" thickTop="1" thickBot="1">
      <c r="A7" s="980"/>
      <c r="B7" s="980"/>
      <c r="C7" s="979"/>
      <c r="D7" s="979"/>
      <c r="E7" s="979"/>
      <c r="F7" s="979"/>
      <c r="G7" s="979"/>
      <c r="H7" s="979"/>
      <c r="I7" s="979"/>
      <c r="J7" s="979"/>
      <c r="K7" s="996" t="s">
        <v>804</v>
      </c>
      <c r="L7" s="977"/>
      <c r="M7" s="833"/>
      <c r="N7" s="833"/>
      <c r="O7" s="997"/>
      <c r="P7" s="997"/>
    </row>
    <row r="8" spans="1:16" s="446" customFormat="1" ht="14.25" customHeight="1" thickTop="1" thickBot="1">
      <c r="A8" s="980"/>
      <c r="B8" s="980"/>
      <c r="C8" s="976" t="s">
        <v>315</v>
      </c>
      <c r="D8" s="976" t="s">
        <v>316</v>
      </c>
      <c r="E8" s="976" t="s">
        <v>315</v>
      </c>
      <c r="F8" s="976" t="s">
        <v>316</v>
      </c>
      <c r="G8" s="976" t="s">
        <v>315</v>
      </c>
      <c r="H8" s="976" t="s">
        <v>316</v>
      </c>
      <c r="I8" s="976" t="s">
        <v>315</v>
      </c>
      <c r="J8" s="976" t="s">
        <v>316</v>
      </c>
      <c r="K8" s="976" t="s">
        <v>315</v>
      </c>
      <c r="L8" s="976" t="s">
        <v>316</v>
      </c>
      <c r="M8" s="976" t="s">
        <v>315</v>
      </c>
      <c r="N8" s="976" t="s">
        <v>316</v>
      </c>
      <c r="O8" s="997"/>
      <c r="P8" s="997"/>
    </row>
    <row r="9" spans="1:16" s="446" customFormat="1" ht="14.25" customHeight="1" thickTop="1">
      <c r="A9" s="844"/>
      <c r="B9" s="844"/>
      <c r="C9" s="977"/>
      <c r="D9" s="977"/>
      <c r="E9" s="977"/>
      <c r="F9" s="977"/>
      <c r="G9" s="977"/>
      <c r="H9" s="977"/>
      <c r="I9" s="977"/>
      <c r="J9" s="977"/>
      <c r="K9" s="977"/>
      <c r="L9" s="977"/>
      <c r="M9" s="977"/>
      <c r="N9" s="977"/>
      <c r="O9" s="830"/>
      <c r="P9" s="830"/>
    </row>
    <row r="10" spans="1:16" ht="18" customHeight="1" thickBot="1">
      <c r="A10" s="988" t="s">
        <v>24</v>
      </c>
      <c r="B10" s="365" t="s">
        <v>25</v>
      </c>
      <c r="C10" s="603">
        <v>470</v>
      </c>
      <c r="D10" s="603">
        <v>1175</v>
      </c>
      <c r="E10" s="254">
        <v>4873</v>
      </c>
      <c r="F10" s="254">
        <v>6983</v>
      </c>
      <c r="G10" s="254">
        <v>3806</v>
      </c>
      <c r="H10" s="254">
        <v>3387</v>
      </c>
      <c r="I10" s="254">
        <v>5188</v>
      </c>
      <c r="J10" s="254">
        <v>5141</v>
      </c>
      <c r="K10" s="254">
        <v>0</v>
      </c>
      <c r="L10" s="254">
        <v>0</v>
      </c>
      <c r="M10" s="447">
        <f>K10+I10+G10+E10+C10</f>
        <v>14337</v>
      </c>
      <c r="N10" s="447">
        <f>L10+J10+H10+F10+D10</f>
        <v>16686</v>
      </c>
      <c r="O10" s="34" t="s">
        <v>26</v>
      </c>
      <c r="P10" s="994" t="s">
        <v>27</v>
      </c>
    </row>
    <row r="11" spans="1:16" ht="18" customHeight="1" thickTop="1" thickBot="1">
      <c r="A11" s="989"/>
      <c r="B11" s="107" t="s">
        <v>8</v>
      </c>
      <c r="C11" s="604">
        <v>3</v>
      </c>
      <c r="D11" s="604">
        <v>7</v>
      </c>
      <c r="E11" s="256">
        <v>10</v>
      </c>
      <c r="F11" s="256">
        <v>14</v>
      </c>
      <c r="G11" s="256">
        <v>7</v>
      </c>
      <c r="H11" s="256">
        <v>7</v>
      </c>
      <c r="I11" s="256">
        <v>9</v>
      </c>
      <c r="J11" s="256">
        <v>9</v>
      </c>
      <c r="K11" s="256">
        <v>0</v>
      </c>
      <c r="L11" s="256">
        <v>0</v>
      </c>
      <c r="M11" s="448">
        <f t="shared" ref="M11:M23" si="0">K11+I11+G11+E11+C11</f>
        <v>29</v>
      </c>
      <c r="N11" s="448">
        <f t="shared" ref="N11:N23" si="1">L11+J11+H11+F11+D11</f>
        <v>37</v>
      </c>
      <c r="O11" s="28" t="s">
        <v>28</v>
      </c>
      <c r="P11" s="984"/>
    </row>
    <row r="12" spans="1:16" ht="18" customHeight="1" thickTop="1" thickBot="1">
      <c r="A12" s="992" t="s">
        <v>29</v>
      </c>
      <c r="B12" s="105" t="s">
        <v>25</v>
      </c>
      <c r="C12" s="605">
        <v>1665</v>
      </c>
      <c r="D12" s="605">
        <v>1265</v>
      </c>
      <c r="E12" s="255">
        <v>11065</v>
      </c>
      <c r="F12" s="255">
        <v>10565</v>
      </c>
      <c r="G12" s="255">
        <v>4920</v>
      </c>
      <c r="H12" s="255">
        <v>5364</v>
      </c>
      <c r="I12" s="255">
        <v>3657</v>
      </c>
      <c r="J12" s="255">
        <v>4058</v>
      </c>
      <c r="K12" s="255">
        <v>518</v>
      </c>
      <c r="L12" s="255">
        <v>0</v>
      </c>
      <c r="M12" s="449">
        <f t="shared" si="0"/>
        <v>21825</v>
      </c>
      <c r="N12" s="449">
        <f t="shared" si="1"/>
        <v>21252</v>
      </c>
      <c r="O12" s="32" t="s">
        <v>26</v>
      </c>
      <c r="P12" s="986" t="s">
        <v>30</v>
      </c>
    </row>
    <row r="13" spans="1:16" ht="18" customHeight="1" thickTop="1" thickBot="1">
      <c r="A13" s="993"/>
      <c r="B13" s="105" t="s">
        <v>8</v>
      </c>
      <c r="C13" s="605">
        <v>11</v>
      </c>
      <c r="D13" s="605">
        <v>7</v>
      </c>
      <c r="E13" s="255">
        <v>24</v>
      </c>
      <c r="F13" s="255">
        <v>23</v>
      </c>
      <c r="G13" s="255">
        <v>14</v>
      </c>
      <c r="H13" s="255">
        <v>13</v>
      </c>
      <c r="I13" s="255">
        <v>10</v>
      </c>
      <c r="J13" s="255">
        <v>10</v>
      </c>
      <c r="K13" s="255">
        <v>2</v>
      </c>
      <c r="L13" s="255">
        <v>0</v>
      </c>
      <c r="M13" s="449">
        <f t="shared" si="0"/>
        <v>61</v>
      </c>
      <c r="N13" s="449">
        <f t="shared" si="1"/>
        <v>53</v>
      </c>
      <c r="O13" s="32" t="s">
        <v>28</v>
      </c>
      <c r="P13" s="987"/>
    </row>
    <row r="14" spans="1:16" ht="18" customHeight="1" thickTop="1" thickBot="1">
      <c r="A14" s="990" t="s">
        <v>31</v>
      </c>
      <c r="B14" s="107" t="s">
        <v>25</v>
      </c>
      <c r="C14" s="604">
        <v>213</v>
      </c>
      <c r="D14" s="604">
        <v>221</v>
      </c>
      <c r="E14" s="256">
        <v>1453</v>
      </c>
      <c r="F14" s="256">
        <v>1510</v>
      </c>
      <c r="G14" s="256">
        <v>728</v>
      </c>
      <c r="H14" s="256">
        <v>760</v>
      </c>
      <c r="I14" s="256">
        <v>830</v>
      </c>
      <c r="J14" s="256">
        <v>770</v>
      </c>
      <c r="K14" s="256">
        <v>0</v>
      </c>
      <c r="L14" s="256">
        <v>0</v>
      </c>
      <c r="M14" s="448">
        <f t="shared" si="0"/>
        <v>3224</v>
      </c>
      <c r="N14" s="448">
        <f t="shared" si="1"/>
        <v>3261</v>
      </c>
      <c r="O14" s="28" t="s">
        <v>26</v>
      </c>
      <c r="P14" s="983" t="s">
        <v>32</v>
      </c>
    </row>
    <row r="15" spans="1:16" ht="18" customHeight="1" thickTop="1" thickBot="1">
      <c r="A15" s="989"/>
      <c r="B15" s="107" t="s">
        <v>8</v>
      </c>
      <c r="C15" s="604">
        <v>1</v>
      </c>
      <c r="D15" s="604">
        <v>1</v>
      </c>
      <c r="E15" s="256">
        <v>4</v>
      </c>
      <c r="F15" s="256">
        <v>4</v>
      </c>
      <c r="G15" s="256">
        <v>2</v>
      </c>
      <c r="H15" s="256">
        <v>2</v>
      </c>
      <c r="I15" s="256">
        <v>1</v>
      </c>
      <c r="J15" s="256">
        <v>1</v>
      </c>
      <c r="K15" s="256">
        <v>0</v>
      </c>
      <c r="L15" s="256">
        <v>0</v>
      </c>
      <c r="M15" s="448">
        <f t="shared" si="0"/>
        <v>8</v>
      </c>
      <c r="N15" s="448">
        <f t="shared" si="1"/>
        <v>8</v>
      </c>
      <c r="O15" s="28" t="s">
        <v>28</v>
      </c>
      <c r="P15" s="984"/>
    </row>
    <row r="16" spans="1:16" ht="18" customHeight="1" thickTop="1" thickBot="1">
      <c r="A16" s="992" t="s">
        <v>33</v>
      </c>
      <c r="B16" s="105" t="s">
        <v>25</v>
      </c>
      <c r="C16" s="605">
        <v>42</v>
      </c>
      <c r="D16" s="605">
        <v>441</v>
      </c>
      <c r="E16" s="255">
        <v>514</v>
      </c>
      <c r="F16" s="255">
        <v>1728</v>
      </c>
      <c r="G16" s="255">
        <v>0</v>
      </c>
      <c r="H16" s="255">
        <v>684</v>
      </c>
      <c r="I16" s="255">
        <v>824</v>
      </c>
      <c r="J16" s="255">
        <v>658</v>
      </c>
      <c r="K16" s="255">
        <v>0</v>
      </c>
      <c r="L16" s="255">
        <v>0</v>
      </c>
      <c r="M16" s="449">
        <f t="shared" si="0"/>
        <v>1380</v>
      </c>
      <c r="N16" s="449">
        <f t="shared" si="1"/>
        <v>3511</v>
      </c>
      <c r="O16" s="32" t="s">
        <v>26</v>
      </c>
      <c r="P16" s="986" t="s">
        <v>34</v>
      </c>
    </row>
    <row r="17" spans="1:16" ht="18" customHeight="1" thickTop="1" thickBot="1">
      <c r="A17" s="993"/>
      <c r="B17" s="105" t="s">
        <v>8</v>
      </c>
      <c r="C17" s="605">
        <v>1</v>
      </c>
      <c r="D17" s="605">
        <v>2</v>
      </c>
      <c r="E17" s="255">
        <v>1</v>
      </c>
      <c r="F17" s="255">
        <v>3</v>
      </c>
      <c r="G17" s="255">
        <v>0</v>
      </c>
      <c r="H17" s="255">
        <v>1</v>
      </c>
      <c r="I17" s="255">
        <v>2</v>
      </c>
      <c r="J17" s="255">
        <v>1</v>
      </c>
      <c r="K17" s="255">
        <v>0</v>
      </c>
      <c r="L17" s="255">
        <v>0</v>
      </c>
      <c r="M17" s="449">
        <f t="shared" si="0"/>
        <v>4</v>
      </c>
      <c r="N17" s="449">
        <f t="shared" si="1"/>
        <v>7</v>
      </c>
      <c r="O17" s="32" t="s">
        <v>28</v>
      </c>
      <c r="P17" s="987"/>
    </row>
    <row r="18" spans="1:16" ht="18" customHeight="1" thickTop="1" thickBot="1">
      <c r="A18" s="990" t="s">
        <v>35</v>
      </c>
      <c r="B18" s="107" t="s">
        <v>25</v>
      </c>
      <c r="C18" s="604">
        <v>129</v>
      </c>
      <c r="D18" s="604">
        <v>175</v>
      </c>
      <c r="E18" s="256">
        <v>641</v>
      </c>
      <c r="F18" s="256">
        <v>701</v>
      </c>
      <c r="G18" s="256">
        <v>649</v>
      </c>
      <c r="H18" s="256">
        <v>403</v>
      </c>
      <c r="I18" s="256">
        <v>355</v>
      </c>
      <c r="J18" s="256">
        <v>377</v>
      </c>
      <c r="K18" s="256">
        <v>0</v>
      </c>
      <c r="L18" s="256">
        <v>0</v>
      </c>
      <c r="M18" s="448">
        <f t="shared" si="0"/>
        <v>1774</v>
      </c>
      <c r="N18" s="448">
        <f t="shared" si="1"/>
        <v>1656</v>
      </c>
      <c r="O18" s="28" t="s">
        <v>26</v>
      </c>
      <c r="P18" s="983" t="s">
        <v>36</v>
      </c>
    </row>
    <row r="19" spans="1:16" ht="18" customHeight="1" thickTop="1" thickBot="1">
      <c r="A19" s="989"/>
      <c r="B19" s="107" t="s">
        <v>8</v>
      </c>
      <c r="C19" s="604">
        <v>1</v>
      </c>
      <c r="D19" s="604">
        <v>1</v>
      </c>
      <c r="E19" s="256">
        <v>3</v>
      </c>
      <c r="F19" s="256">
        <v>3</v>
      </c>
      <c r="G19" s="256">
        <v>3</v>
      </c>
      <c r="H19" s="256">
        <v>2</v>
      </c>
      <c r="I19" s="256">
        <v>2</v>
      </c>
      <c r="J19" s="256">
        <v>2</v>
      </c>
      <c r="K19" s="256">
        <v>0</v>
      </c>
      <c r="L19" s="256">
        <v>0</v>
      </c>
      <c r="M19" s="448">
        <f t="shared" si="0"/>
        <v>9</v>
      </c>
      <c r="N19" s="448">
        <f t="shared" si="1"/>
        <v>8</v>
      </c>
      <c r="O19" s="28" t="s">
        <v>28</v>
      </c>
      <c r="P19" s="984"/>
    </row>
    <row r="20" spans="1:16" ht="18" customHeight="1" thickTop="1" thickBot="1">
      <c r="A20" s="992" t="s">
        <v>37</v>
      </c>
      <c r="B20" s="105" t="s">
        <v>25</v>
      </c>
      <c r="C20" s="605">
        <v>0</v>
      </c>
      <c r="D20" s="605">
        <v>0</v>
      </c>
      <c r="E20" s="255">
        <v>218</v>
      </c>
      <c r="F20" s="255">
        <v>238</v>
      </c>
      <c r="G20" s="255">
        <v>91</v>
      </c>
      <c r="H20" s="255">
        <v>86</v>
      </c>
      <c r="I20" s="255">
        <v>70</v>
      </c>
      <c r="J20" s="255">
        <v>81</v>
      </c>
      <c r="K20" s="255">
        <v>0</v>
      </c>
      <c r="L20" s="255">
        <v>0</v>
      </c>
      <c r="M20" s="449">
        <f t="shared" si="0"/>
        <v>379</v>
      </c>
      <c r="N20" s="449">
        <f t="shared" si="1"/>
        <v>405</v>
      </c>
      <c r="O20" s="32" t="s">
        <v>26</v>
      </c>
      <c r="P20" s="986" t="s">
        <v>38</v>
      </c>
    </row>
    <row r="21" spans="1:16" ht="18" customHeight="1" thickTop="1" thickBot="1">
      <c r="A21" s="993"/>
      <c r="B21" s="105" t="s">
        <v>8</v>
      </c>
      <c r="C21" s="605">
        <v>0</v>
      </c>
      <c r="D21" s="605">
        <v>0</v>
      </c>
      <c r="E21" s="255">
        <v>4</v>
      </c>
      <c r="F21" s="255">
        <v>2</v>
      </c>
      <c r="G21" s="255">
        <v>2</v>
      </c>
      <c r="H21" s="255">
        <v>1</v>
      </c>
      <c r="I21" s="255">
        <v>1</v>
      </c>
      <c r="J21" s="255">
        <v>1</v>
      </c>
      <c r="K21" s="255">
        <v>0</v>
      </c>
      <c r="L21" s="255">
        <v>0</v>
      </c>
      <c r="M21" s="449">
        <f t="shared" si="0"/>
        <v>7</v>
      </c>
      <c r="N21" s="449">
        <f t="shared" si="1"/>
        <v>4</v>
      </c>
      <c r="O21" s="32" t="s">
        <v>28</v>
      </c>
      <c r="P21" s="987"/>
    </row>
    <row r="22" spans="1:16" ht="18" customHeight="1" thickTop="1" thickBot="1">
      <c r="A22" s="990" t="s">
        <v>380</v>
      </c>
      <c r="B22" s="107" t="s">
        <v>25</v>
      </c>
      <c r="C22" s="604">
        <v>235</v>
      </c>
      <c r="D22" s="604">
        <v>0</v>
      </c>
      <c r="E22" s="256">
        <v>1670</v>
      </c>
      <c r="F22" s="256">
        <v>664</v>
      </c>
      <c r="G22" s="256">
        <v>397</v>
      </c>
      <c r="H22" s="256">
        <v>639</v>
      </c>
      <c r="I22" s="256">
        <v>0</v>
      </c>
      <c r="J22" s="256">
        <v>710</v>
      </c>
      <c r="K22" s="256">
        <v>0</v>
      </c>
      <c r="L22" s="256">
        <v>0</v>
      </c>
      <c r="M22" s="448">
        <f t="shared" si="0"/>
        <v>2302</v>
      </c>
      <c r="N22" s="448">
        <f t="shared" si="1"/>
        <v>2013</v>
      </c>
      <c r="O22" s="28" t="s">
        <v>26</v>
      </c>
      <c r="P22" s="983" t="s">
        <v>721</v>
      </c>
    </row>
    <row r="23" spans="1:16" ht="18" customHeight="1" thickTop="1">
      <c r="A23" s="991"/>
      <c r="B23" s="43" t="s">
        <v>8</v>
      </c>
      <c r="C23" s="606">
        <v>2</v>
      </c>
      <c r="D23" s="607">
        <v>0</v>
      </c>
      <c r="E23" s="305">
        <v>4</v>
      </c>
      <c r="F23" s="305">
        <v>2</v>
      </c>
      <c r="G23" s="305">
        <v>1</v>
      </c>
      <c r="H23" s="260">
        <v>1</v>
      </c>
      <c r="I23" s="260">
        <v>0</v>
      </c>
      <c r="J23" s="260">
        <v>1</v>
      </c>
      <c r="K23" s="260">
        <v>0</v>
      </c>
      <c r="L23" s="260">
        <v>0</v>
      </c>
      <c r="M23" s="450">
        <f t="shared" si="0"/>
        <v>7</v>
      </c>
      <c r="N23" s="450">
        <f t="shared" si="1"/>
        <v>4</v>
      </c>
      <c r="O23" s="36" t="s">
        <v>28</v>
      </c>
      <c r="P23" s="985"/>
    </row>
    <row r="24" spans="1:16" ht="24.75" customHeight="1" thickBot="1">
      <c r="A24" s="974" t="s">
        <v>9</v>
      </c>
      <c r="B24" s="355" t="s">
        <v>25</v>
      </c>
      <c r="C24" s="451">
        <f>SUM(C10+C12+C14+C16+C18+C20+C22)</f>
        <v>2754</v>
      </c>
      <c r="D24" s="452">
        <f t="shared" ref="D24:N24" si="2">SUM(D10+D12+D14+D16+D18+D20+D22)</f>
        <v>3277</v>
      </c>
      <c r="E24" s="452">
        <f t="shared" si="2"/>
        <v>20434</v>
      </c>
      <c r="F24" s="452">
        <f t="shared" si="2"/>
        <v>22389</v>
      </c>
      <c r="G24" s="452">
        <f t="shared" si="2"/>
        <v>10591</v>
      </c>
      <c r="H24" s="451">
        <f t="shared" si="2"/>
        <v>11323</v>
      </c>
      <c r="I24" s="451">
        <f t="shared" si="2"/>
        <v>10924</v>
      </c>
      <c r="J24" s="451">
        <f t="shared" si="2"/>
        <v>11795</v>
      </c>
      <c r="K24" s="451">
        <f t="shared" si="2"/>
        <v>518</v>
      </c>
      <c r="L24" s="451">
        <f t="shared" si="2"/>
        <v>0</v>
      </c>
      <c r="M24" s="451">
        <f t="shared" si="2"/>
        <v>45221</v>
      </c>
      <c r="N24" s="451">
        <f t="shared" si="2"/>
        <v>48784</v>
      </c>
      <c r="O24" s="175" t="s">
        <v>26</v>
      </c>
      <c r="P24" s="981" t="s">
        <v>39</v>
      </c>
    </row>
    <row r="25" spans="1:16" ht="24.75" customHeight="1" thickTop="1">
      <c r="A25" s="975"/>
      <c r="B25" s="356" t="s">
        <v>8</v>
      </c>
      <c r="C25" s="453">
        <f>SUM(C11+C13+C15+C17+C19+C21+C23)</f>
        <v>19</v>
      </c>
      <c r="D25" s="453">
        <f t="shared" ref="D25:N25" si="3">SUM(D11+D13+D15+D17+D19+D21+D23)</f>
        <v>18</v>
      </c>
      <c r="E25" s="453">
        <f t="shared" si="3"/>
        <v>50</v>
      </c>
      <c r="F25" s="453">
        <f t="shared" si="3"/>
        <v>51</v>
      </c>
      <c r="G25" s="453">
        <f t="shared" si="3"/>
        <v>29</v>
      </c>
      <c r="H25" s="453">
        <f t="shared" si="3"/>
        <v>27</v>
      </c>
      <c r="I25" s="453">
        <f t="shared" si="3"/>
        <v>25</v>
      </c>
      <c r="J25" s="453">
        <f t="shared" si="3"/>
        <v>25</v>
      </c>
      <c r="K25" s="453">
        <f t="shared" si="3"/>
        <v>2</v>
      </c>
      <c r="L25" s="453">
        <f t="shared" si="3"/>
        <v>0</v>
      </c>
      <c r="M25" s="453">
        <f t="shared" si="3"/>
        <v>125</v>
      </c>
      <c r="N25" s="453">
        <f t="shared" si="3"/>
        <v>121</v>
      </c>
      <c r="O25" s="176" t="s">
        <v>28</v>
      </c>
      <c r="P25" s="982"/>
    </row>
  </sheetData>
  <mergeCells count="41">
    <mergeCell ref="A3:P3"/>
    <mergeCell ref="A10:A11"/>
    <mergeCell ref="A14:A15"/>
    <mergeCell ref="A18:A19"/>
    <mergeCell ref="A22:A23"/>
    <mergeCell ref="P12:P13"/>
    <mergeCell ref="I8:I9"/>
    <mergeCell ref="M6:N7"/>
    <mergeCell ref="A20:A21"/>
    <mergeCell ref="A16:A17"/>
    <mergeCell ref="A12:A13"/>
    <mergeCell ref="P10:P11"/>
    <mergeCell ref="P14:P15"/>
    <mergeCell ref="K6:L6"/>
    <mergeCell ref="K7:L7"/>
    <mergeCell ref="O6:P9"/>
    <mergeCell ref="E8:E9"/>
    <mergeCell ref="F8:F9"/>
    <mergeCell ref="G8:G9"/>
    <mergeCell ref="H8:H9"/>
    <mergeCell ref="P24:P25"/>
    <mergeCell ref="P18:P19"/>
    <mergeCell ref="P22:P23"/>
    <mergeCell ref="P20:P21"/>
    <mergeCell ref="P16:P17"/>
    <mergeCell ref="A2:P2"/>
    <mergeCell ref="A4:P4"/>
    <mergeCell ref="A1:P1"/>
    <mergeCell ref="A24:A25"/>
    <mergeCell ref="L8:L9"/>
    <mergeCell ref="K8:K9"/>
    <mergeCell ref="J8:J9"/>
    <mergeCell ref="E6:F7"/>
    <mergeCell ref="G6:H7"/>
    <mergeCell ref="I6:J7"/>
    <mergeCell ref="A6:B9"/>
    <mergeCell ref="M8:M9"/>
    <mergeCell ref="N8:N9"/>
    <mergeCell ref="C6:D7"/>
    <mergeCell ref="C8:C9"/>
    <mergeCell ref="D8:D9"/>
  </mergeCells>
  <phoneticPr fontId="18" type="noConversion"/>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25"/>
  <sheetViews>
    <sheetView showGridLines="0" rightToLeft="1" view="pageBreakPreview" zoomScaleNormal="100" zoomScaleSheetLayoutView="100" workbookViewId="0">
      <selection activeCell="A6" sqref="A6:A7"/>
    </sheetView>
  </sheetViews>
  <sheetFormatPr defaultRowHeight="12.75"/>
  <cols>
    <col min="1" max="1" width="25.7109375" style="463" customWidth="1"/>
    <col min="2" max="7" width="9.7109375" style="463" customWidth="1"/>
    <col min="8" max="8" width="10.7109375" style="463" customWidth="1"/>
    <col min="9" max="9" width="25.7109375" style="463" customWidth="1"/>
    <col min="10" max="16384" width="9.140625" style="458"/>
  </cols>
  <sheetData>
    <row r="1" spans="1:9" s="26" customFormat="1" ht="23.25" customHeight="1">
      <c r="A1" s="825" t="s">
        <v>626</v>
      </c>
      <c r="B1" s="825"/>
      <c r="C1" s="825"/>
      <c r="D1" s="825"/>
      <c r="E1" s="825"/>
      <c r="F1" s="825"/>
      <c r="G1" s="825"/>
      <c r="H1" s="825"/>
      <c r="I1" s="825"/>
    </row>
    <row r="2" spans="1:9" s="27" customFormat="1" ht="20.100000000000001" customHeight="1">
      <c r="A2" s="831" t="s">
        <v>921</v>
      </c>
      <c r="B2" s="831"/>
      <c r="C2" s="831"/>
      <c r="D2" s="831"/>
      <c r="E2" s="831"/>
      <c r="F2" s="831"/>
      <c r="G2" s="831"/>
      <c r="H2" s="831"/>
      <c r="I2" s="831"/>
    </row>
    <row r="3" spans="1:9" s="26" customFormat="1" ht="31.5" customHeight="1">
      <c r="A3" s="839" t="s">
        <v>723</v>
      </c>
      <c r="B3" s="839"/>
      <c r="C3" s="839"/>
      <c r="D3" s="839"/>
      <c r="E3" s="839"/>
      <c r="F3" s="839"/>
      <c r="G3" s="839"/>
      <c r="H3" s="839"/>
      <c r="I3" s="839"/>
    </row>
    <row r="4" spans="1:9" s="26" customFormat="1" ht="20.100000000000001" customHeight="1">
      <c r="A4" s="840" t="s">
        <v>918</v>
      </c>
      <c r="B4" s="840"/>
      <c r="C4" s="840"/>
      <c r="D4" s="840"/>
      <c r="E4" s="840"/>
      <c r="F4" s="840"/>
      <c r="G4" s="840"/>
      <c r="H4" s="840"/>
      <c r="I4" s="840"/>
    </row>
    <row r="5" spans="1:9" s="26" customFormat="1" ht="20.100000000000001" customHeight="1">
      <c r="A5" s="17" t="s">
        <v>1319</v>
      </c>
      <c r="B5" s="22"/>
      <c r="C5" s="22"/>
      <c r="D5" s="22"/>
      <c r="E5" s="22"/>
      <c r="F5" s="22"/>
      <c r="G5" s="22"/>
      <c r="H5" s="22"/>
      <c r="I5" s="49" t="s">
        <v>1318</v>
      </c>
    </row>
    <row r="6" spans="1:9" s="455" customFormat="1" ht="25.5" customHeight="1" thickBot="1">
      <c r="A6" s="843" t="s">
        <v>627</v>
      </c>
      <c r="B6" s="826" t="s">
        <v>885</v>
      </c>
      <c r="C6" s="827"/>
      <c r="D6" s="826" t="s">
        <v>886</v>
      </c>
      <c r="E6" s="998"/>
      <c r="F6" s="826" t="s">
        <v>852</v>
      </c>
      <c r="G6" s="827"/>
      <c r="H6" s="999" t="s">
        <v>324</v>
      </c>
      <c r="I6" s="1001" t="s">
        <v>663</v>
      </c>
    </row>
    <row r="7" spans="1:9" s="455" customFormat="1" ht="25.5" customHeight="1" thickTop="1">
      <c r="A7" s="844"/>
      <c r="B7" s="103" t="s">
        <v>315</v>
      </c>
      <c r="C7" s="103" t="s">
        <v>316</v>
      </c>
      <c r="D7" s="103" t="s">
        <v>315</v>
      </c>
      <c r="E7" s="103" t="s">
        <v>316</v>
      </c>
      <c r="F7" s="103" t="s">
        <v>315</v>
      </c>
      <c r="G7" s="103" t="s">
        <v>316</v>
      </c>
      <c r="H7" s="1000"/>
      <c r="I7" s="1002"/>
    </row>
    <row r="8" spans="1:9" ht="21.75" customHeight="1" thickBot="1">
      <c r="A8" s="161" t="s">
        <v>229</v>
      </c>
      <c r="B8" s="254"/>
      <c r="C8" s="254"/>
      <c r="D8" s="254"/>
      <c r="E8" s="254"/>
      <c r="F8" s="456"/>
      <c r="G8" s="456"/>
      <c r="H8" s="456"/>
      <c r="I8" s="457" t="s">
        <v>52</v>
      </c>
    </row>
    <row r="9" spans="1:9" ht="27" customHeight="1" thickTop="1" thickBot="1">
      <c r="A9" s="360" t="s">
        <v>295</v>
      </c>
      <c r="B9" s="255">
        <v>0</v>
      </c>
      <c r="C9" s="255">
        <v>428</v>
      </c>
      <c r="D9" s="255">
        <v>0</v>
      </c>
      <c r="E9" s="255">
        <v>318</v>
      </c>
      <c r="F9" s="449">
        <f>SUM(B9+D9)</f>
        <v>0</v>
      </c>
      <c r="G9" s="449">
        <f>SUM(C9+E9)</f>
        <v>746</v>
      </c>
      <c r="H9" s="449">
        <f>SUM(F9:G9)</f>
        <v>746</v>
      </c>
      <c r="I9" s="163" t="s">
        <v>801</v>
      </c>
    </row>
    <row r="10" spans="1:9" ht="27" customHeight="1" thickTop="1" thickBot="1">
      <c r="A10" s="361" t="s">
        <v>384</v>
      </c>
      <c r="B10" s="256">
        <v>34</v>
      </c>
      <c r="C10" s="256">
        <v>3274</v>
      </c>
      <c r="D10" s="256">
        <v>147</v>
      </c>
      <c r="E10" s="256">
        <v>3063</v>
      </c>
      <c r="F10" s="448">
        <f t="shared" ref="F10:G13" si="0">SUM(B10+D10)</f>
        <v>181</v>
      </c>
      <c r="G10" s="448">
        <f t="shared" si="0"/>
        <v>6337</v>
      </c>
      <c r="H10" s="448">
        <f>SUM(F10:G10)</f>
        <v>6518</v>
      </c>
      <c r="I10" s="162" t="s">
        <v>660</v>
      </c>
    </row>
    <row r="11" spans="1:9" ht="27" customHeight="1" thickTop="1" thickBot="1">
      <c r="A11" s="360" t="s">
        <v>383</v>
      </c>
      <c r="B11" s="255">
        <v>125</v>
      </c>
      <c r="C11" s="255">
        <v>597</v>
      </c>
      <c r="D11" s="255">
        <v>1099</v>
      </c>
      <c r="E11" s="255">
        <v>773</v>
      </c>
      <c r="F11" s="449">
        <f t="shared" si="0"/>
        <v>1224</v>
      </c>
      <c r="G11" s="449">
        <f t="shared" si="0"/>
        <v>1370</v>
      </c>
      <c r="H11" s="449">
        <f>SUM(F11:G11)</f>
        <v>2594</v>
      </c>
      <c r="I11" s="163" t="s">
        <v>5</v>
      </c>
    </row>
    <row r="12" spans="1:9" ht="27" customHeight="1" thickTop="1" thickBot="1">
      <c r="A12" s="361" t="s">
        <v>382</v>
      </c>
      <c r="B12" s="256">
        <v>71</v>
      </c>
      <c r="C12" s="256">
        <v>446</v>
      </c>
      <c r="D12" s="256">
        <v>1097</v>
      </c>
      <c r="E12" s="256">
        <v>886</v>
      </c>
      <c r="F12" s="448">
        <f t="shared" si="0"/>
        <v>1168</v>
      </c>
      <c r="G12" s="448">
        <f t="shared" si="0"/>
        <v>1332</v>
      </c>
      <c r="H12" s="448">
        <f>SUM(F12:G12)</f>
        <v>2500</v>
      </c>
      <c r="I12" s="162" t="s">
        <v>7</v>
      </c>
    </row>
    <row r="13" spans="1:9" ht="27" customHeight="1" thickTop="1">
      <c r="A13" s="364" t="s">
        <v>381</v>
      </c>
      <c r="B13" s="257">
        <v>6</v>
      </c>
      <c r="C13" s="257">
        <v>0</v>
      </c>
      <c r="D13" s="257">
        <v>83</v>
      </c>
      <c r="E13" s="257">
        <v>0</v>
      </c>
      <c r="F13" s="459">
        <f t="shared" si="0"/>
        <v>89</v>
      </c>
      <c r="G13" s="459">
        <f t="shared" si="0"/>
        <v>0</v>
      </c>
      <c r="H13" s="459">
        <f>SUM(F13:G13)</f>
        <v>89</v>
      </c>
      <c r="I13" s="170" t="s">
        <v>22</v>
      </c>
    </row>
    <row r="14" spans="1:9" ht="27" customHeight="1">
      <c r="A14" s="359" t="s">
        <v>42</v>
      </c>
      <c r="B14" s="460">
        <f t="shared" ref="B14:H14" si="1">SUM(B9:B13)</f>
        <v>236</v>
      </c>
      <c r="C14" s="460">
        <f t="shared" si="1"/>
        <v>4745</v>
      </c>
      <c r="D14" s="460">
        <f t="shared" si="1"/>
        <v>2426</v>
      </c>
      <c r="E14" s="460">
        <f t="shared" si="1"/>
        <v>5040</v>
      </c>
      <c r="F14" s="460">
        <f t="shared" si="1"/>
        <v>2662</v>
      </c>
      <c r="G14" s="460">
        <f t="shared" si="1"/>
        <v>9785</v>
      </c>
      <c r="H14" s="460">
        <f t="shared" si="1"/>
        <v>12447</v>
      </c>
      <c r="I14" s="169" t="s">
        <v>43</v>
      </c>
    </row>
    <row r="15" spans="1:9" ht="27" customHeight="1">
      <c r="A15" s="167" t="s">
        <v>610</v>
      </c>
      <c r="B15" s="258">
        <v>359</v>
      </c>
      <c r="C15" s="258">
        <v>1856</v>
      </c>
      <c r="D15" s="258">
        <v>537</v>
      </c>
      <c r="E15" s="258">
        <v>443</v>
      </c>
      <c r="F15" s="461">
        <f>SUM(B15+D15)</f>
        <v>896</v>
      </c>
      <c r="G15" s="461">
        <f>SUM(C15+E15)</f>
        <v>2299</v>
      </c>
      <c r="H15" s="461">
        <f>SUM(F15:G15)</f>
        <v>3195</v>
      </c>
      <c r="I15" s="168" t="s">
        <v>231</v>
      </c>
    </row>
    <row r="16" spans="1:9" ht="30" customHeight="1">
      <c r="A16" s="366" t="s">
        <v>45</v>
      </c>
      <c r="B16" s="453">
        <f>SUM(B14:B15)</f>
        <v>595</v>
      </c>
      <c r="C16" s="453">
        <f t="shared" ref="C16:H16" si="2">SUM(C14:C15)</f>
        <v>6601</v>
      </c>
      <c r="D16" s="453">
        <f t="shared" si="2"/>
        <v>2963</v>
      </c>
      <c r="E16" s="453">
        <f t="shared" si="2"/>
        <v>5483</v>
      </c>
      <c r="F16" s="453">
        <f t="shared" si="2"/>
        <v>3558</v>
      </c>
      <c r="G16" s="453">
        <f t="shared" si="2"/>
        <v>12084</v>
      </c>
      <c r="H16" s="453">
        <f t="shared" si="2"/>
        <v>15642</v>
      </c>
      <c r="I16" s="166" t="s">
        <v>21</v>
      </c>
    </row>
    <row r="19" spans="1:5">
      <c r="A19" s="462"/>
      <c r="B19" s="15"/>
      <c r="C19" s="16"/>
      <c r="D19" s="15"/>
      <c r="E19" s="240"/>
    </row>
    <row r="20" spans="1:5">
      <c r="A20" s="462"/>
      <c r="B20" s="462"/>
      <c r="C20" s="462"/>
      <c r="D20" s="462"/>
      <c r="E20" s="240"/>
    </row>
    <row r="21" spans="1:5">
      <c r="A21" s="462"/>
      <c r="B21" s="462"/>
      <c r="C21" s="462"/>
      <c r="D21" s="462"/>
      <c r="E21" s="240"/>
    </row>
    <row r="22" spans="1:5">
      <c r="A22" s="462"/>
      <c r="B22" s="462"/>
      <c r="C22" s="462"/>
      <c r="D22" s="462"/>
      <c r="E22" s="240"/>
    </row>
    <row r="23" spans="1:5">
      <c r="A23" s="462"/>
      <c r="B23" s="462"/>
      <c r="C23" s="462"/>
      <c r="D23" s="462"/>
      <c r="E23" s="240"/>
    </row>
    <row r="24" spans="1:5">
      <c r="A24" s="462"/>
      <c r="B24" s="462"/>
      <c r="C24" s="462"/>
      <c r="D24" s="462"/>
      <c r="E24" s="240"/>
    </row>
    <row r="25" spans="1:5">
      <c r="A25" s="462"/>
      <c r="B25" s="462"/>
      <c r="C25" s="462"/>
      <c r="D25" s="462"/>
      <c r="E25" s="240"/>
    </row>
  </sheetData>
  <mergeCells count="10">
    <mergeCell ref="A1:I1"/>
    <mergeCell ref="A6:A7"/>
    <mergeCell ref="B6:C6"/>
    <mergeCell ref="D6:E6"/>
    <mergeCell ref="F6:G6"/>
    <mergeCell ref="H6:H7"/>
    <mergeCell ref="I6:I7"/>
    <mergeCell ref="A4:I4"/>
    <mergeCell ref="A3:I3"/>
    <mergeCell ref="A2:I2"/>
  </mergeCells>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0"/>
  <sheetViews>
    <sheetView showGridLines="0" rightToLeft="1" view="pageBreakPreview" zoomScaleNormal="100" zoomScaleSheetLayoutView="100" workbookViewId="0">
      <selection activeCell="I6" sqref="I6:J8"/>
    </sheetView>
  </sheetViews>
  <sheetFormatPr defaultRowHeight="14.25"/>
  <cols>
    <col min="1" max="1" width="15.140625" style="240" customWidth="1"/>
    <col min="2" max="2" width="11.140625" style="472" customWidth="1"/>
    <col min="3" max="3" width="11.7109375" style="240" hidden="1" customWidth="1"/>
    <col min="4" max="8" width="14.28515625" style="240" customWidth="1"/>
    <col min="9" max="9" width="9.85546875" style="240" customWidth="1"/>
    <col min="10" max="10" width="16.140625" style="240" customWidth="1"/>
    <col min="11" max="11" width="21.42578125" style="240" customWidth="1"/>
    <col min="12" max="16384" width="9.140625" style="19"/>
  </cols>
  <sheetData>
    <row r="1" spans="1:11" s="58" customFormat="1" ht="20.100000000000001" customHeight="1">
      <c r="A1" s="825" t="s">
        <v>630</v>
      </c>
      <c r="B1" s="825"/>
      <c r="C1" s="825"/>
      <c r="D1" s="825"/>
      <c r="E1" s="825"/>
      <c r="F1" s="825"/>
      <c r="G1" s="825"/>
      <c r="H1" s="825"/>
      <c r="I1" s="825"/>
      <c r="J1" s="825"/>
      <c r="K1" s="5"/>
    </row>
    <row r="2" spans="1:11" s="59" customFormat="1" ht="20.100000000000001" customHeight="1">
      <c r="A2" s="831" t="s">
        <v>919</v>
      </c>
      <c r="B2" s="831"/>
      <c r="C2" s="831"/>
      <c r="D2" s="831"/>
      <c r="E2" s="831"/>
      <c r="F2" s="831"/>
      <c r="G2" s="831"/>
      <c r="H2" s="831"/>
      <c r="I2" s="831"/>
      <c r="J2" s="831"/>
      <c r="K2" s="5"/>
    </row>
    <row r="3" spans="1:11" s="58" customFormat="1" ht="20.100000000000001" customHeight="1">
      <c r="A3" s="839" t="s">
        <v>629</v>
      </c>
      <c r="B3" s="839"/>
      <c r="C3" s="839"/>
      <c r="D3" s="839"/>
      <c r="E3" s="839"/>
      <c r="F3" s="839"/>
      <c r="G3" s="839"/>
      <c r="H3" s="839"/>
      <c r="I3" s="839"/>
      <c r="J3" s="839"/>
      <c r="K3" s="6"/>
    </row>
    <row r="4" spans="1:11" s="58" customFormat="1" ht="20.100000000000001" customHeight="1">
      <c r="A4" s="840" t="s">
        <v>920</v>
      </c>
      <c r="B4" s="840"/>
      <c r="C4" s="840"/>
      <c r="D4" s="840"/>
      <c r="E4" s="840"/>
      <c r="F4" s="840"/>
      <c r="G4" s="840"/>
      <c r="H4" s="840"/>
      <c r="I4" s="840"/>
      <c r="J4" s="840"/>
      <c r="K4" s="6"/>
    </row>
    <row r="5" spans="1:11" ht="20.100000000000001" customHeight="1">
      <c r="A5" s="17" t="s">
        <v>1320</v>
      </c>
      <c r="B5" s="464"/>
      <c r="C5" s="465"/>
      <c r="D5" s="465"/>
      <c r="E5" s="465"/>
      <c r="F5" s="465"/>
      <c r="G5" s="465"/>
      <c r="H5" s="465"/>
      <c r="I5" s="465"/>
      <c r="J5" s="49" t="s">
        <v>1321</v>
      </c>
      <c r="K5" s="19"/>
    </row>
    <row r="6" spans="1:11" s="455" customFormat="1" ht="22.5" customHeight="1" thickBot="1">
      <c r="A6" s="1003" t="s">
        <v>313</v>
      </c>
      <c r="B6" s="1003"/>
      <c r="C6" s="995" t="s">
        <v>206</v>
      </c>
      <c r="D6" s="1007" t="s">
        <v>296</v>
      </c>
      <c r="E6" s="1007" t="s">
        <v>678</v>
      </c>
      <c r="F6" s="1007" t="s">
        <v>722</v>
      </c>
      <c r="G6" s="995" t="s">
        <v>766</v>
      </c>
      <c r="H6" s="995" t="s">
        <v>918</v>
      </c>
      <c r="I6" s="829" t="s">
        <v>317</v>
      </c>
      <c r="J6" s="829"/>
    </row>
    <row r="7" spans="1:11" s="455" customFormat="1" ht="22.5" customHeight="1" thickTop="1" thickBot="1">
      <c r="A7" s="1004"/>
      <c r="B7" s="1004"/>
      <c r="C7" s="1006"/>
      <c r="D7" s="1008"/>
      <c r="E7" s="1008"/>
      <c r="F7" s="1008"/>
      <c r="G7" s="1006"/>
      <c r="H7" s="1006"/>
      <c r="I7" s="997"/>
      <c r="J7" s="997"/>
    </row>
    <row r="8" spans="1:11" s="455" customFormat="1" ht="22.5" customHeight="1" thickTop="1">
      <c r="A8" s="1005"/>
      <c r="B8" s="1005"/>
      <c r="C8" s="977"/>
      <c r="D8" s="1009"/>
      <c r="E8" s="1009"/>
      <c r="F8" s="1009"/>
      <c r="G8" s="977"/>
      <c r="H8" s="977"/>
      <c r="I8" s="830"/>
      <c r="J8" s="830"/>
    </row>
    <row r="9" spans="1:11" ht="21.75" customHeight="1" thickBot="1">
      <c r="A9" s="841" t="s">
        <v>46</v>
      </c>
      <c r="B9" s="332" t="s">
        <v>11</v>
      </c>
      <c r="C9" s="52">
        <v>6186</v>
      </c>
      <c r="D9" s="254">
        <v>10626</v>
      </c>
      <c r="E9" s="254">
        <v>9482</v>
      </c>
      <c r="F9" s="254">
        <v>6190</v>
      </c>
      <c r="G9" s="254">
        <v>7034</v>
      </c>
      <c r="H9" s="254">
        <v>7835</v>
      </c>
      <c r="I9" s="330" t="s">
        <v>13</v>
      </c>
      <c r="J9" s="837" t="s">
        <v>48</v>
      </c>
      <c r="K9" s="19"/>
    </row>
    <row r="10" spans="1:11" ht="21.75" customHeight="1" thickTop="1" thickBot="1">
      <c r="A10" s="842"/>
      <c r="B10" s="333" t="s">
        <v>12</v>
      </c>
      <c r="C10" s="39">
        <v>4049</v>
      </c>
      <c r="D10" s="256">
        <v>7054</v>
      </c>
      <c r="E10" s="256">
        <v>6183</v>
      </c>
      <c r="F10" s="256">
        <v>3845</v>
      </c>
      <c r="G10" s="256">
        <v>4947</v>
      </c>
      <c r="H10" s="256">
        <v>5714</v>
      </c>
      <c r="I10" s="331" t="s">
        <v>14</v>
      </c>
      <c r="J10" s="838"/>
      <c r="K10" s="19"/>
    </row>
    <row r="11" spans="1:11" ht="21.75" customHeight="1" thickTop="1" thickBot="1">
      <c r="A11" s="842"/>
      <c r="B11" s="333" t="s">
        <v>9</v>
      </c>
      <c r="C11" s="466">
        <f t="shared" ref="C11:H11" si="0">SUM(C10+C9)</f>
        <v>10235</v>
      </c>
      <c r="D11" s="467">
        <f t="shared" si="0"/>
        <v>17680</v>
      </c>
      <c r="E11" s="467">
        <f t="shared" si="0"/>
        <v>15665</v>
      </c>
      <c r="F11" s="467">
        <f t="shared" si="0"/>
        <v>10035</v>
      </c>
      <c r="G11" s="467">
        <f t="shared" ref="G11" si="1">SUM(G10+G9)</f>
        <v>11981</v>
      </c>
      <c r="H11" s="467">
        <f t="shared" si="0"/>
        <v>13549</v>
      </c>
      <c r="I11" s="331" t="s">
        <v>47</v>
      </c>
      <c r="J11" s="838"/>
      <c r="K11" s="19"/>
    </row>
    <row r="12" spans="1:11" ht="21.75" customHeight="1" thickTop="1" thickBot="1">
      <c r="A12" s="846" t="s">
        <v>49</v>
      </c>
      <c r="B12" s="335" t="s">
        <v>11</v>
      </c>
      <c r="C12" s="45">
        <v>13742</v>
      </c>
      <c r="D12" s="255">
        <v>35471</v>
      </c>
      <c r="E12" s="255">
        <v>41521</v>
      </c>
      <c r="F12" s="255">
        <v>44539</v>
      </c>
      <c r="G12" s="255">
        <v>50287</v>
      </c>
      <c r="H12" s="255">
        <v>59209</v>
      </c>
      <c r="I12" s="334" t="s">
        <v>13</v>
      </c>
      <c r="J12" s="845" t="s">
        <v>50</v>
      </c>
      <c r="K12" s="19"/>
    </row>
    <row r="13" spans="1:11" ht="21.75" customHeight="1" thickTop="1" thickBot="1">
      <c r="A13" s="846"/>
      <c r="B13" s="335" t="s">
        <v>12</v>
      </c>
      <c r="C13" s="45">
        <v>11709</v>
      </c>
      <c r="D13" s="255">
        <v>31577</v>
      </c>
      <c r="E13" s="255">
        <v>36535</v>
      </c>
      <c r="F13" s="255">
        <v>39270</v>
      </c>
      <c r="G13" s="255">
        <v>44316</v>
      </c>
      <c r="H13" s="255">
        <v>52789</v>
      </c>
      <c r="I13" s="334" t="s">
        <v>14</v>
      </c>
      <c r="J13" s="845"/>
      <c r="K13" s="19"/>
    </row>
    <row r="14" spans="1:11" ht="21.75" customHeight="1" thickTop="1">
      <c r="A14" s="849"/>
      <c r="B14" s="336" t="s">
        <v>9</v>
      </c>
      <c r="C14" s="468">
        <f t="shared" ref="C14:H14" si="2">SUM(C13+C12)</f>
        <v>25451</v>
      </c>
      <c r="D14" s="469">
        <f t="shared" si="2"/>
        <v>67048</v>
      </c>
      <c r="E14" s="469">
        <f t="shared" si="2"/>
        <v>78056</v>
      </c>
      <c r="F14" s="469">
        <f t="shared" si="2"/>
        <v>83809</v>
      </c>
      <c r="G14" s="469">
        <f t="shared" ref="G14" si="3">SUM(G13+G12)</f>
        <v>94603</v>
      </c>
      <c r="H14" s="469">
        <f t="shared" si="2"/>
        <v>111998</v>
      </c>
      <c r="I14" s="340" t="s">
        <v>47</v>
      </c>
      <c r="J14" s="853"/>
      <c r="K14" s="19"/>
    </row>
    <row r="15" spans="1:11" ht="21.75" customHeight="1" thickBot="1">
      <c r="A15" s="1010" t="s">
        <v>42</v>
      </c>
      <c r="B15" s="355" t="s">
        <v>11</v>
      </c>
      <c r="C15" s="355">
        <f t="shared" ref="C15:F17" si="4">SUM(C12+C9)</f>
        <v>19928</v>
      </c>
      <c r="D15" s="451">
        <f t="shared" si="4"/>
        <v>46097</v>
      </c>
      <c r="E15" s="451">
        <f t="shared" si="4"/>
        <v>51003</v>
      </c>
      <c r="F15" s="451">
        <f t="shared" si="4"/>
        <v>50729</v>
      </c>
      <c r="G15" s="451">
        <f t="shared" ref="G15:H17" si="5">SUM(G12+G9)</f>
        <v>57321</v>
      </c>
      <c r="H15" s="451">
        <f t="shared" si="5"/>
        <v>67044</v>
      </c>
      <c r="I15" s="357" t="s">
        <v>13</v>
      </c>
      <c r="J15" s="1013" t="s">
        <v>43</v>
      </c>
      <c r="K15" s="19"/>
    </row>
    <row r="16" spans="1:11" ht="21.75" customHeight="1" thickTop="1" thickBot="1">
      <c r="A16" s="1011"/>
      <c r="B16" s="60" t="s">
        <v>12</v>
      </c>
      <c r="C16" s="60">
        <f t="shared" si="4"/>
        <v>15758</v>
      </c>
      <c r="D16" s="470">
        <f t="shared" si="4"/>
        <v>38631</v>
      </c>
      <c r="E16" s="470">
        <f t="shared" si="4"/>
        <v>42718</v>
      </c>
      <c r="F16" s="470">
        <f t="shared" si="4"/>
        <v>43115</v>
      </c>
      <c r="G16" s="470">
        <f t="shared" si="5"/>
        <v>49263</v>
      </c>
      <c r="H16" s="470">
        <f t="shared" si="5"/>
        <v>58503</v>
      </c>
      <c r="I16" s="61" t="s">
        <v>14</v>
      </c>
      <c r="J16" s="1014"/>
      <c r="K16" s="19"/>
    </row>
    <row r="17" spans="1:13" ht="21.75" customHeight="1" thickTop="1">
      <c r="A17" s="1012"/>
      <c r="B17" s="356" t="s">
        <v>40</v>
      </c>
      <c r="C17" s="356">
        <f t="shared" si="4"/>
        <v>35686</v>
      </c>
      <c r="D17" s="471">
        <f t="shared" si="4"/>
        <v>84728</v>
      </c>
      <c r="E17" s="471">
        <f t="shared" si="4"/>
        <v>93721</v>
      </c>
      <c r="F17" s="471">
        <f t="shared" si="4"/>
        <v>93844</v>
      </c>
      <c r="G17" s="471">
        <f t="shared" si="5"/>
        <v>106584</v>
      </c>
      <c r="H17" s="471">
        <f t="shared" si="5"/>
        <v>125547</v>
      </c>
      <c r="I17" s="358" t="s">
        <v>44</v>
      </c>
      <c r="J17" s="1015"/>
      <c r="K17" s="19"/>
    </row>
    <row r="19" spans="1:13">
      <c r="E19" s="19"/>
      <c r="F19" s="19"/>
      <c r="G19" s="19"/>
      <c r="H19" s="19"/>
      <c r="I19" s="19"/>
      <c r="J19" s="19"/>
      <c r="K19" s="19"/>
    </row>
    <row r="20" spans="1:13" ht="12.75">
      <c r="A20" s="462"/>
      <c r="B20" s="15"/>
      <c r="C20" s="15"/>
      <c r="F20" s="463"/>
      <c r="G20" s="463"/>
      <c r="H20" s="463"/>
      <c r="I20" s="463"/>
      <c r="J20" s="463"/>
      <c r="K20" s="463"/>
      <c r="L20" s="463"/>
      <c r="M20" s="463"/>
    </row>
    <row r="21" spans="1:13" ht="12.75">
      <c r="A21" s="462"/>
      <c r="B21" s="462"/>
      <c r="C21" s="462"/>
      <c r="F21" s="463"/>
      <c r="G21" s="463"/>
      <c r="H21" s="463"/>
      <c r="I21" s="463"/>
      <c r="J21" s="463"/>
      <c r="K21" s="463"/>
      <c r="L21" s="463"/>
      <c r="M21" s="463"/>
    </row>
    <row r="22" spans="1:13" ht="12.75">
      <c r="A22" s="462"/>
      <c r="B22" s="462"/>
      <c r="C22" s="462"/>
      <c r="F22" s="463"/>
      <c r="G22" s="463"/>
      <c r="H22" s="463"/>
      <c r="I22" s="463"/>
      <c r="J22" s="463"/>
      <c r="K22" s="463"/>
      <c r="L22" s="463"/>
      <c r="M22" s="463"/>
    </row>
    <row r="23" spans="1:13" ht="12.75">
      <c r="A23" s="462"/>
      <c r="B23" s="462"/>
      <c r="C23" s="462"/>
      <c r="F23" s="463"/>
      <c r="G23" s="463"/>
      <c r="H23" s="463"/>
      <c r="I23" s="463"/>
      <c r="J23" s="463"/>
      <c r="K23" s="463"/>
      <c r="L23" s="463"/>
      <c r="M23" s="463"/>
    </row>
    <row r="24" spans="1:13" ht="12.75">
      <c r="A24" s="462"/>
      <c r="B24" s="462"/>
      <c r="C24" s="462"/>
      <c r="F24" s="463"/>
      <c r="G24" s="463"/>
      <c r="H24" s="463"/>
      <c r="I24" s="463"/>
      <c r="J24" s="463"/>
      <c r="K24" s="463"/>
      <c r="L24" s="463"/>
      <c r="M24" s="463"/>
    </row>
    <row r="25" spans="1:13" ht="12.75">
      <c r="A25" s="462"/>
      <c r="B25" s="462"/>
      <c r="C25" s="462"/>
      <c r="F25" s="463"/>
      <c r="G25" s="463"/>
      <c r="H25" s="463"/>
      <c r="I25" s="463"/>
      <c r="J25" s="463"/>
      <c r="K25" s="463"/>
      <c r="L25" s="463"/>
      <c r="M25" s="463"/>
    </row>
    <row r="26" spans="1:13" ht="12.75">
      <c r="A26" s="462"/>
      <c r="B26" s="462"/>
      <c r="C26" s="462"/>
      <c r="F26" s="463"/>
      <c r="G26" s="463"/>
      <c r="H26" s="463"/>
      <c r="I26" s="463"/>
      <c r="J26" s="463"/>
      <c r="K26" s="463"/>
      <c r="L26" s="463"/>
      <c r="M26" s="463"/>
    </row>
    <row r="27" spans="1:13">
      <c r="E27" s="19"/>
      <c r="F27" s="19"/>
      <c r="G27" s="19"/>
      <c r="H27" s="19"/>
      <c r="I27" s="19"/>
      <c r="J27" s="19"/>
      <c r="K27" s="19"/>
    </row>
    <row r="28" spans="1:13">
      <c r="E28" s="19"/>
      <c r="F28" s="19"/>
      <c r="G28" s="19"/>
      <c r="H28" s="19"/>
      <c r="I28" s="19"/>
      <c r="J28" s="19"/>
      <c r="K28" s="19"/>
    </row>
    <row r="29" spans="1:13">
      <c r="E29" s="19"/>
      <c r="F29" s="19"/>
      <c r="G29" s="19"/>
      <c r="H29" s="19"/>
      <c r="I29" s="19"/>
      <c r="J29" s="19"/>
      <c r="K29" s="19"/>
    </row>
    <row r="30" spans="1:13">
      <c r="E30" s="19"/>
      <c r="F30" s="19"/>
      <c r="G30" s="19"/>
      <c r="H30" s="19"/>
      <c r="I30" s="19"/>
      <c r="J30" s="19"/>
      <c r="K30" s="19"/>
    </row>
  </sheetData>
  <mergeCells count="18">
    <mergeCell ref="A15:A17"/>
    <mergeCell ref="J15:J17"/>
    <mergeCell ref="A9:A11"/>
    <mergeCell ref="J9:J11"/>
    <mergeCell ref="A12:A14"/>
    <mergeCell ref="J12:J14"/>
    <mergeCell ref="A1:J1"/>
    <mergeCell ref="A2:J2"/>
    <mergeCell ref="A3:J3"/>
    <mergeCell ref="A4:J4"/>
    <mergeCell ref="A6:B8"/>
    <mergeCell ref="I6:J8"/>
    <mergeCell ref="H6:H8"/>
    <mergeCell ref="D6:D8"/>
    <mergeCell ref="C6:C8"/>
    <mergeCell ref="E6:E8"/>
    <mergeCell ref="F6:F8"/>
    <mergeCell ref="G6:G8"/>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rightToLeft="1" view="pageBreakPreview" zoomScaleNormal="100" zoomScaleSheetLayoutView="100" workbookViewId="0">
      <selection activeCell="A6" sqref="A6:B7"/>
    </sheetView>
  </sheetViews>
  <sheetFormatPr defaultRowHeight="12.75"/>
  <cols>
    <col min="1" max="1" width="19.28515625" style="454" customWidth="1"/>
    <col min="2" max="2" width="9.28515625" style="454" customWidth="1"/>
    <col min="3" max="4" width="10.7109375" style="454" hidden="1" customWidth="1"/>
    <col min="5" max="9" width="13.7109375" style="454" customWidth="1"/>
    <col min="10" max="10" width="11.42578125" style="454" customWidth="1"/>
    <col min="11" max="11" width="21.42578125" style="454" customWidth="1"/>
    <col min="12" max="16384" width="9.140625" style="26"/>
  </cols>
  <sheetData>
    <row r="1" spans="1:11" ht="20.25">
      <c r="A1" s="825" t="s">
        <v>875</v>
      </c>
      <c r="B1" s="825"/>
      <c r="C1" s="825"/>
      <c r="D1" s="825"/>
      <c r="E1" s="825"/>
      <c r="F1" s="825"/>
      <c r="G1" s="825"/>
      <c r="H1" s="825"/>
      <c r="I1" s="825"/>
      <c r="J1" s="825"/>
      <c r="K1" s="825"/>
    </row>
    <row r="2" spans="1:11" s="27" customFormat="1" ht="20.25">
      <c r="A2" s="831" t="s">
        <v>919</v>
      </c>
      <c r="B2" s="831"/>
      <c r="C2" s="831"/>
      <c r="D2" s="831"/>
      <c r="E2" s="831"/>
      <c r="F2" s="831"/>
      <c r="G2" s="831"/>
      <c r="H2" s="831"/>
      <c r="I2" s="831"/>
      <c r="J2" s="831"/>
      <c r="K2" s="831"/>
    </row>
    <row r="3" spans="1:11" ht="33.75" customHeight="1">
      <c r="A3" s="839" t="s">
        <v>876</v>
      </c>
      <c r="B3" s="839"/>
      <c r="C3" s="839"/>
      <c r="D3" s="839"/>
      <c r="E3" s="839"/>
      <c r="F3" s="839"/>
      <c r="G3" s="839"/>
      <c r="H3" s="839"/>
      <c r="I3" s="839"/>
      <c r="J3" s="839"/>
      <c r="K3" s="839"/>
    </row>
    <row r="4" spans="1:11" ht="15.75">
      <c r="A4" s="840" t="s">
        <v>920</v>
      </c>
      <c r="B4" s="840"/>
      <c r="C4" s="840"/>
      <c r="D4" s="840"/>
      <c r="E4" s="840"/>
      <c r="F4" s="840"/>
      <c r="G4" s="840"/>
      <c r="H4" s="840"/>
      <c r="I4" s="840"/>
      <c r="J4" s="840"/>
      <c r="K4" s="840"/>
    </row>
    <row r="5" spans="1:11" ht="15.75">
      <c r="A5" s="17" t="s">
        <v>1323</v>
      </c>
      <c r="B5" s="22"/>
      <c r="C5" s="22"/>
      <c r="D5" s="22"/>
      <c r="E5" s="22"/>
      <c r="F5" s="22"/>
      <c r="G5" s="22"/>
      <c r="H5" s="22"/>
      <c r="I5" s="22"/>
      <c r="J5" s="22"/>
      <c r="K5" s="49" t="s">
        <v>1322</v>
      </c>
    </row>
    <row r="6" spans="1:11" s="446" customFormat="1" ht="22.5" customHeight="1" thickBot="1">
      <c r="A6" s="1003" t="s">
        <v>230</v>
      </c>
      <c r="B6" s="1003"/>
      <c r="C6" s="995" t="s">
        <v>139</v>
      </c>
      <c r="D6" s="995" t="s">
        <v>206</v>
      </c>
      <c r="E6" s="1007" t="s">
        <v>296</v>
      </c>
      <c r="F6" s="1007" t="s">
        <v>678</v>
      </c>
      <c r="G6" s="1007" t="s">
        <v>722</v>
      </c>
      <c r="H6" s="995" t="s">
        <v>766</v>
      </c>
      <c r="I6" s="995" t="s">
        <v>918</v>
      </c>
      <c r="J6" s="829" t="s">
        <v>853</v>
      </c>
      <c r="K6" s="829"/>
    </row>
    <row r="7" spans="1:11" s="446" customFormat="1" ht="22.5" customHeight="1" thickTop="1">
      <c r="A7" s="1005"/>
      <c r="B7" s="1005"/>
      <c r="C7" s="977"/>
      <c r="D7" s="977"/>
      <c r="E7" s="1009"/>
      <c r="F7" s="1009"/>
      <c r="G7" s="1009"/>
      <c r="H7" s="977"/>
      <c r="I7" s="977"/>
      <c r="J7" s="830"/>
      <c r="K7" s="830"/>
    </row>
    <row r="8" spans="1:11" s="446" customFormat="1" ht="15" customHeight="1" thickBot="1">
      <c r="A8" s="365" t="s">
        <v>320</v>
      </c>
      <c r="B8" s="332"/>
      <c r="C8" s="52"/>
      <c r="D8" s="52"/>
      <c r="E8" s="253"/>
      <c r="F8" s="253"/>
      <c r="G8" s="253"/>
      <c r="H8" s="253"/>
      <c r="I8" s="253"/>
      <c r="J8" s="330"/>
      <c r="K8" s="104" t="s">
        <v>321</v>
      </c>
    </row>
    <row r="9" spans="1:11" s="58" customFormat="1" ht="15.95" customHeight="1" thickTop="1" thickBot="1">
      <c r="A9" s="1018" t="s">
        <v>51</v>
      </c>
      <c r="B9" s="335" t="s">
        <v>11</v>
      </c>
      <c r="C9" s="45">
        <v>218</v>
      </c>
      <c r="D9" s="45">
        <v>206</v>
      </c>
      <c r="E9" s="250">
        <v>380</v>
      </c>
      <c r="F9" s="250">
        <v>335</v>
      </c>
      <c r="G9" s="250">
        <v>317</v>
      </c>
      <c r="H9" s="250">
        <v>266</v>
      </c>
      <c r="I9" s="250">
        <v>219</v>
      </c>
      <c r="J9" s="334" t="s">
        <v>13</v>
      </c>
      <c r="K9" s="1021" t="s">
        <v>52</v>
      </c>
    </row>
    <row r="10" spans="1:11" s="58" customFormat="1" ht="15.95" customHeight="1" thickTop="1" thickBot="1">
      <c r="A10" s="1019"/>
      <c r="B10" s="335" t="s">
        <v>12</v>
      </c>
      <c r="C10" s="45">
        <v>829</v>
      </c>
      <c r="D10" s="45">
        <v>931</v>
      </c>
      <c r="E10" s="250">
        <v>761</v>
      </c>
      <c r="F10" s="250">
        <v>801</v>
      </c>
      <c r="G10" s="250">
        <v>487</v>
      </c>
      <c r="H10" s="250">
        <v>648</v>
      </c>
      <c r="I10" s="250">
        <v>815</v>
      </c>
      <c r="J10" s="334" t="s">
        <v>14</v>
      </c>
      <c r="K10" s="1022"/>
    </row>
    <row r="11" spans="1:11" s="58" customFormat="1" ht="15.95" customHeight="1" thickTop="1" thickBot="1">
      <c r="A11" s="1020"/>
      <c r="B11" s="335" t="s">
        <v>9</v>
      </c>
      <c r="C11" s="473">
        <f t="shared" ref="C11:H11" si="0">SUM(C10+C9)</f>
        <v>1047</v>
      </c>
      <c r="D11" s="473">
        <f t="shared" si="0"/>
        <v>1137</v>
      </c>
      <c r="E11" s="474">
        <f t="shared" si="0"/>
        <v>1141</v>
      </c>
      <c r="F11" s="474">
        <f t="shared" si="0"/>
        <v>1136</v>
      </c>
      <c r="G11" s="474">
        <f t="shared" si="0"/>
        <v>804</v>
      </c>
      <c r="H11" s="474">
        <f t="shared" si="0"/>
        <v>914</v>
      </c>
      <c r="I11" s="474">
        <f t="shared" ref="I11" si="1">SUM(I10+I9)</f>
        <v>1034</v>
      </c>
      <c r="J11" s="334" t="s">
        <v>47</v>
      </c>
      <c r="K11" s="1023"/>
    </row>
    <row r="12" spans="1:11" s="58" customFormat="1" ht="15" customHeight="1" thickTop="1" thickBot="1">
      <c r="A12" s="1024" t="s">
        <v>53</v>
      </c>
      <c r="B12" s="332" t="s">
        <v>11</v>
      </c>
      <c r="C12" s="52">
        <v>41</v>
      </c>
      <c r="D12" s="52">
        <v>60</v>
      </c>
      <c r="E12" s="253">
        <v>70</v>
      </c>
      <c r="F12" s="253">
        <v>74</v>
      </c>
      <c r="G12" s="253">
        <v>80</v>
      </c>
      <c r="H12" s="253">
        <v>283</v>
      </c>
      <c r="I12" s="253">
        <v>153</v>
      </c>
      <c r="J12" s="330" t="s">
        <v>13</v>
      </c>
      <c r="K12" s="1016" t="s">
        <v>231</v>
      </c>
    </row>
    <row r="13" spans="1:11" s="58" customFormat="1" ht="15" customHeight="1" thickTop="1" thickBot="1">
      <c r="A13" s="1024"/>
      <c r="B13" s="333" t="s">
        <v>12</v>
      </c>
      <c r="C13" s="39">
        <v>159</v>
      </c>
      <c r="D13" s="39">
        <v>192</v>
      </c>
      <c r="E13" s="251">
        <v>171</v>
      </c>
      <c r="F13" s="251">
        <v>198</v>
      </c>
      <c r="G13" s="251">
        <v>163</v>
      </c>
      <c r="H13" s="251">
        <v>287</v>
      </c>
      <c r="I13" s="251">
        <v>274</v>
      </c>
      <c r="J13" s="331" t="s">
        <v>14</v>
      </c>
      <c r="K13" s="1016"/>
    </row>
    <row r="14" spans="1:11" s="58" customFormat="1" ht="15" customHeight="1" thickTop="1" thickBot="1">
      <c r="A14" s="1025"/>
      <c r="B14" s="333" t="s">
        <v>9</v>
      </c>
      <c r="C14" s="466">
        <f t="shared" ref="C14:H14" si="2">SUM(C13+C12)</f>
        <v>200</v>
      </c>
      <c r="D14" s="466">
        <f t="shared" si="2"/>
        <v>252</v>
      </c>
      <c r="E14" s="475">
        <f t="shared" si="2"/>
        <v>241</v>
      </c>
      <c r="F14" s="475">
        <f t="shared" si="2"/>
        <v>272</v>
      </c>
      <c r="G14" s="475">
        <f t="shared" si="2"/>
        <v>243</v>
      </c>
      <c r="H14" s="475">
        <f t="shared" si="2"/>
        <v>570</v>
      </c>
      <c r="I14" s="475">
        <f t="shared" ref="I14" si="3">SUM(I13+I12)</f>
        <v>427</v>
      </c>
      <c r="J14" s="331" t="s">
        <v>47</v>
      </c>
      <c r="K14" s="1017"/>
    </row>
    <row r="15" spans="1:11" s="446" customFormat="1" ht="15" customHeight="1" thickTop="1" thickBot="1">
      <c r="A15" s="105" t="s">
        <v>318</v>
      </c>
      <c r="B15" s="335"/>
      <c r="C15" s="45"/>
      <c r="D15" s="45"/>
      <c r="E15" s="250"/>
      <c r="F15" s="250"/>
      <c r="G15" s="250"/>
      <c r="H15" s="250"/>
      <c r="I15" s="250"/>
      <c r="J15" s="334"/>
      <c r="K15" s="106" t="s">
        <v>319</v>
      </c>
    </row>
    <row r="16" spans="1:11" s="58" customFormat="1" ht="15" customHeight="1" thickTop="1" thickBot="1">
      <c r="A16" s="1024" t="s">
        <v>55</v>
      </c>
      <c r="B16" s="333" t="s">
        <v>11</v>
      </c>
      <c r="C16" s="39">
        <v>826</v>
      </c>
      <c r="D16" s="39">
        <v>609</v>
      </c>
      <c r="E16" s="251">
        <v>872</v>
      </c>
      <c r="F16" s="251">
        <v>1584</v>
      </c>
      <c r="G16" s="251">
        <v>1620</v>
      </c>
      <c r="H16" s="251">
        <v>1529</v>
      </c>
      <c r="I16" s="251">
        <v>1706</v>
      </c>
      <c r="J16" s="331" t="s">
        <v>13</v>
      </c>
      <c r="K16" s="1016" t="s">
        <v>52</v>
      </c>
    </row>
    <row r="17" spans="1:11" s="58" customFormat="1" ht="15" customHeight="1" thickTop="1" thickBot="1">
      <c r="A17" s="1024"/>
      <c r="B17" s="333" t="s">
        <v>12</v>
      </c>
      <c r="C17" s="39">
        <v>806</v>
      </c>
      <c r="D17" s="39">
        <v>1184</v>
      </c>
      <c r="E17" s="251">
        <v>3094</v>
      </c>
      <c r="F17" s="251">
        <v>4454</v>
      </c>
      <c r="G17" s="251">
        <v>4148</v>
      </c>
      <c r="H17" s="251">
        <v>5732</v>
      </c>
      <c r="I17" s="251">
        <v>6385</v>
      </c>
      <c r="J17" s="331" t="s">
        <v>14</v>
      </c>
      <c r="K17" s="1016"/>
    </row>
    <row r="18" spans="1:11" s="58" customFormat="1" ht="15" customHeight="1" thickTop="1" thickBot="1">
      <c r="A18" s="1025"/>
      <c r="B18" s="333" t="s">
        <v>9</v>
      </c>
      <c r="C18" s="466">
        <f t="shared" ref="C18:H18" si="4">SUM(C17+C16)</f>
        <v>1632</v>
      </c>
      <c r="D18" s="466">
        <f t="shared" si="4"/>
        <v>1793</v>
      </c>
      <c r="E18" s="475">
        <f t="shared" si="4"/>
        <v>3966</v>
      </c>
      <c r="F18" s="475">
        <f t="shared" si="4"/>
        <v>6038</v>
      </c>
      <c r="G18" s="475">
        <f t="shared" si="4"/>
        <v>5768</v>
      </c>
      <c r="H18" s="475">
        <f t="shared" si="4"/>
        <v>7261</v>
      </c>
      <c r="I18" s="475">
        <f t="shared" ref="I18" si="5">SUM(I17+I16)</f>
        <v>8091</v>
      </c>
      <c r="J18" s="331" t="s">
        <v>47</v>
      </c>
      <c r="K18" s="1017"/>
    </row>
    <row r="19" spans="1:11" s="58" customFormat="1" ht="15.95" customHeight="1" thickTop="1" thickBot="1">
      <c r="A19" s="1018" t="s">
        <v>53</v>
      </c>
      <c r="B19" s="335" t="s">
        <v>11</v>
      </c>
      <c r="C19" s="45">
        <v>79</v>
      </c>
      <c r="D19" s="45">
        <v>80</v>
      </c>
      <c r="E19" s="250">
        <v>162</v>
      </c>
      <c r="F19" s="250">
        <v>279</v>
      </c>
      <c r="G19" s="250">
        <v>358</v>
      </c>
      <c r="H19" s="250">
        <v>1263</v>
      </c>
      <c r="I19" s="250">
        <v>860</v>
      </c>
      <c r="J19" s="334" t="s">
        <v>13</v>
      </c>
      <c r="K19" s="1021" t="s">
        <v>231</v>
      </c>
    </row>
    <row r="20" spans="1:11" s="58" customFormat="1" ht="15.95" customHeight="1" thickTop="1" thickBot="1">
      <c r="A20" s="1019"/>
      <c r="B20" s="335" t="s">
        <v>12</v>
      </c>
      <c r="C20" s="45">
        <v>193</v>
      </c>
      <c r="D20" s="45">
        <v>136</v>
      </c>
      <c r="E20" s="250">
        <v>550</v>
      </c>
      <c r="F20" s="250">
        <v>621</v>
      </c>
      <c r="G20" s="250">
        <v>451</v>
      </c>
      <c r="H20" s="250">
        <v>1353</v>
      </c>
      <c r="I20" s="250">
        <v>1585</v>
      </c>
      <c r="J20" s="334" t="s">
        <v>14</v>
      </c>
      <c r="K20" s="1022"/>
    </row>
    <row r="21" spans="1:11" s="58" customFormat="1" ht="15.95" customHeight="1" thickTop="1">
      <c r="A21" s="1030"/>
      <c r="B21" s="336" t="s">
        <v>9</v>
      </c>
      <c r="C21" s="468">
        <f t="shared" ref="C21:H21" si="6">SUM(C20+C19)</f>
        <v>272</v>
      </c>
      <c r="D21" s="468">
        <f t="shared" si="6"/>
        <v>216</v>
      </c>
      <c r="E21" s="476">
        <f t="shared" si="6"/>
        <v>712</v>
      </c>
      <c r="F21" s="476">
        <f t="shared" si="6"/>
        <v>900</v>
      </c>
      <c r="G21" s="476">
        <f t="shared" si="6"/>
        <v>809</v>
      </c>
      <c r="H21" s="476">
        <f t="shared" si="6"/>
        <v>2616</v>
      </c>
      <c r="I21" s="476">
        <f t="shared" ref="I21" si="7">SUM(I20+I19)</f>
        <v>2445</v>
      </c>
      <c r="J21" s="340" t="s">
        <v>47</v>
      </c>
      <c r="K21" s="1026"/>
    </row>
    <row r="22" spans="1:11" s="446" customFormat="1" ht="15" customHeight="1" thickBot="1">
      <c r="A22" s="365" t="s">
        <v>56</v>
      </c>
      <c r="B22" s="341"/>
      <c r="C22" s="194"/>
      <c r="D22" s="194"/>
      <c r="E22" s="477"/>
      <c r="F22" s="477"/>
      <c r="G22" s="477"/>
      <c r="H22" s="477"/>
      <c r="I22" s="477"/>
      <c r="J22" s="66"/>
      <c r="K22" s="104" t="s">
        <v>57</v>
      </c>
    </row>
    <row r="23" spans="1:11" s="58" customFormat="1" ht="15.95" customHeight="1" thickTop="1" thickBot="1">
      <c r="A23" s="1018" t="s">
        <v>55</v>
      </c>
      <c r="B23" s="335" t="s">
        <v>11</v>
      </c>
      <c r="C23" s="45">
        <f t="shared" ref="C23:D26" si="8">SUM(C16+C9)</f>
        <v>1044</v>
      </c>
      <c r="D23" s="45">
        <f t="shared" si="8"/>
        <v>815</v>
      </c>
      <c r="E23" s="478">
        <f t="shared" ref="E23:H23" si="9">SUM(E16+E9)</f>
        <v>1252</v>
      </c>
      <c r="F23" s="478">
        <f t="shared" si="9"/>
        <v>1919</v>
      </c>
      <c r="G23" s="478">
        <f t="shared" si="9"/>
        <v>1937</v>
      </c>
      <c r="H23" s="478">
        <f t="shared" si="9"/>
        <v>1795</v>
      </c>
      <c r="I23" s="478">
        <f t="shared" ref="I23" si="10">SUM(I16+I9)</f>
        <v>1925</v>
      </c>
      <c r="J23" s="334" t="s">
        <v>13</v>
      </c>
      <c r="K23" s="1021" t="s">
        <v>52</v>
      </c>
    </row>
    <row r="24" spans="1:11" s="58" customFormat="1" ht="15.95" customHeight="1" thickTop="1" thickBot="1">
      <c r="A24" s="1019"/>
      <c r="B24" s="335" t="s">
        <v>12</v>
      </c>
      <c r="C24" s="45">
        <f t="shared" si="8"/>
        <v>1635</v>
      </c>
      <c r="D24" s="45">
        <f t="shared" si="8"/>
        <v>2115</v>
      </c>
      <c r="E24" s="478">
        <f t="shared" ref="E24:H24" si="11">SUM(E17+E10)</f>
        <v>3855</v>
      </c>
      <c r="F24" s="478">
        <f t="shared" si="11"/>
        <v>5255</v>
      </c>
      <c r="G24" s="478">
        <f t="shared" si="11"/>
        <v>4635</v>
      </c>
      <c r="H24" s="478">
        <f t="shared" si="11"/>
        <v>6380</v>
      </c>
      <c r="I24" s="478">
        <f t="shared" ref="I24" si="12">SUM(I17+I10)</f>
        <v>7200</v>
      </c>
      <c r="J24" s="334" t="s">
        <v>14</v>
      </c>
      <c r="K24" s="1022"/>
    </row>
    <row r="25" spans="1:11" s="58" customFormat="1" ht="15.95" customHeight="1" thickTop="1" thickBot="1">
      <c r="A25" s="1020"/>
      <c r="B25" s="335" t="s">
        <v>9</v>
      </c>
      <c r="C25" s="473">
        <f t="shared" si="8"/>
        <v>2679</v>
      </c>
      <c r="D25" s="473">
        <f t="shared" si="8"/>
        <v>2930</v>
      </c>
      <c r="E25" s="474">
        <f t="shared" ref="E25:H25" si="13">SUM(E18+E11)</f>
        <v>5107</v>
      </c>
      <c r="F25" s="474">
        <f t="shared" si="13"/>
        <v>7174</v>
      </c>
      <c r="G25" s="474">
        <f t="shared" si="13"/>
        <v>6572</v>
      </c>
      <c r="H25" s="474">
        <f t="shared" si="13"/>
        <v>8175</v>
      </c>
      <c r="I25" s="474">
        <f t="shared" ref="I25" si="14">SUM(I18+I11)</f>
        <v>9125</v>
      </c>
      <c r="J25" s="334" t="s">
        <v>47</v>
      </c>
      <c r="K25" s="1023"/>
    </row>
    <row r="26" spans="1:11" s="58" customFormat="1" ht="15" customHeight="1" thickTop="1" thickBot="1">
      <c r="A26" s="1024" t="s">
        <v>53</v>
      </c>
      <c r="B26" s="333" t="s">
        <v>11</v>
      </c>
      <c r="C26" s="39">
        <f t="shared" si="8"/>
        <v>120</v>
      </c>
      <c r="D26" s="39">
        <f t="shared" si="8"/>
        <v>140</v>
      </c>
      <c r="E26" s="479">
        <f t="shared" ref="E26:H26" si="15">SUM(E19+E12)</f>
        <v>232</v>
      </c>
      <c r="F26" s="479">
        <f t="shared" si="15"/>
        <v>353</v>
      </c>
      <c r="G26" s="479">
        <f t="shared" si="15"/>
        <v>438</v>
      </c>
      <c r="H26" s="479">
        <f t="shared" si="15"/>
        <v>1546</v>
      </c>
      <c r="I26" s="479">
        <f t="shared" ref="I26" si="16">SUM(I19+I12)</f>
        <v>1013</v>
      </c>
      <c r="J26" s="331" t="s">
        <v>13</v>
      </c>
      <c r="K26" s="1016" t="s">
        <v>54</v>
      </c>
    </row>
    <row r="27" spans="1:11" s="58" customFormat="1" ht="15" customHeight="1" thickTop="1" thickBot="1">
      <c r="A27" s="1024"/>
      <c r="B27" s="333" t="s">
        <v>12</v>
      </c>
      <c r="C27" s="39">
        <v>352</v>
      </c>
      <c r="D27" s="39">
        <f>SUM(D20+D13)</f>
        <v>328</v>
      </c>
      <c r="E27" s="479">
        <f t="shared" ref="E27:H27" si="17">SUM(E20+E13)</f>
        <v>721</v>
      </c>
      <c r="F27" s="479">
        <f t="shared" si="17"/>
        <v>819</v>
      </c>
      <c r="G27" s="479">
        <f t="shared" si="17"/>
        <v>614</v>
      </c>
      <c r="H27" s="479">
        <f t="shared" si="17"/>
        <v>1640</v>
      </c>
      <c r="I27" s="479">
        <f t="shared" ref="I27" si="18">SUM(I20+I13)</f>
        <v>1859</v>
      </c>
      <c r="J27" s="331" t="s">
        <v>14</v>
      </c>
      <c r="K27" s="1016"/>
    </row>
    <row r="28" spans="1:11" s="58" customFormat="1" ht="15" customHeight="1" thickTop="1">
      <c r="A28" s="1025"/>
      <c r="B28" s="342" t="s">
        <v>9</v>
      </c>
      <c r="C28" s="480">
        <f t="shared" ref="C28:D28" si="19">SUM(C26:C27)</f>
        <v>472</v>
      </c>
      <c r="D28" s="480">
        <f t="shared" si="19"/>
        <v>468</v>
      </c>
      <c r="E28" s="481">
        <f t="shared" ref="E28:H28" si="20">SUM(E26:E27)</f>
        <v>953</v>
      </c>
      <c r="F28" s="481">
        <f t="shared" si="20"/>
        <v>1172</v>
      </c>
      <c r="G28" s="481">
        <f t="shared" si="20"/>
        <v>1052</v>
      </c>
      <c r="H28" s="481">
        <f t="shared" si="20"/>
        <v>3186</v>
      </c>
      <c r="I28" s="481">
        <f t="shared" ref="I28" si="21">SUM(I26:I27)</f>
        <v>2872</v>
      </c>
      <c r="J28" s="178" t="s">
        <v>47</v>
      </c>
      <c r="K28" s="1017"/>
    </row>
    <row r="29" spans="1:11" ht="20.25" customHeight="1" thickBot="1">
      <c r="A29" s="1027" t="s">
        <v>1257</v>
      </c>
      <c r="B29" s="362" t="s">
        <v>11</v>
      </c>
      <c r="C29" s="362">
        <f>SUM(C26+C23)</f>
        <v>1164</v>
      </c>
      <c r="D29" s="362">
        <f>SUM(D26+D23)</f>
        <v>955</v>
      </c>
      <c r="E29" s="482">
        <f>SUM(E23+E26)</f>
        <v>1484</v>
      </c>
      <c r="F29" s="482">
        <f t="shared" ref="F29:H29" si="22">SUM(F23+F26)</f>
        <v>2272</v>
      </c>
      <c r="G29" s="482">
        <f t="shared" si="22"/>
        <v>2375</v>
      </c>
      <c r="H29" s="482">
        <f t="shared" si="22"/>
        <v>3341</v>
      </c>
      <c r="I29" s="482">
        <f t="shared" ref="I29" si="23">SUM(I23+I26)</f>
        <v>2938</v>
      </c>
      <c r="J29" s="177" t="s">
        <v>13</v>
      </c>
      <c r="K29" s="1031" t="s">
        <v>21</v>
      </c>
    </row>
    <row r="30" spans="1:11" ht="20.25" customHeight="1" thickTop="1" thickBot="1">
      <c r="A30" s="1028" t="s">
        <v>42</v>
      </c>
      <c r="B30" s="363" t="s">
        <v>12</v>
      </c>
      <c r="C30" s="363">
        <f>SUM(C27+C24)</f>
        <v>1987</v>
      </c>
      <c r="D30" s="363">
        <f>SUM(D27+D24)</f>
        <v>2443</v>
      </c>
      <c r="E30" s="483">
        <f>SUM(E24+E27)</f>
        <v>4576</v>
      </c>
      <c r="F30" s="483">
        <f t="shared" ref="F30:H30" si="24">SUM(F24+F27)</f>
        <v>6074</v>
      </c>
      <c r="G30" s="483">
        <f t="shared" si="24"/>
        <v>5249</v>
      </c>
      <c r="H30" s="483">
        <f t="shared" si="24"/>
        <v>8020</v>
      </c>
      <c r="I30" s="483">
        <f t="shared" ref="I30" si="25">SUM(I24+I27)</f>
        <v>9059</v>
      </c>
      <c r="J30" s="370" t="s">
        <v>14</v>
      </c>
      <c r="K30" s="1032"/>
    </row>
    <row r="31" spans="1:11" ht="20.25" customHeight="1" thickTop="1">
      <c r="A31" s="1029"/>
      <c r="B31" s="327" t="s">
        <v>40</v>
      </c>
      <c r="C31" s="327">
        <f>SUM(C30+C29)</f>
        <v>3151</v>
      </c>
      <c r="D31" s="327">
        <f>SUM(D30+D29)</f>
        <v>3398</v>
      </c>
      <c r="E31" s="484">
        <f t="shared" ref="E31:H31" si="26">SUM(E25+E28)</f>
        <v>6060</v>
      </c>
      <c r="F31" s="484">
        <f t="shared" si="26"/>
        <v>8346</v>
      </c>
      <c r="G31" s="484">
        <f t="shared" si="26"/>
        <v>7624</v>
      </c>
      <c r="H31" s="484">
        <f t="shared" si="26"/>
        <v>11361</v>
      </c>
      <c r="I31" s="484">
        <f t="shared" ref="I31" si="27">SUM(I25+I28)</f>
        <v>11997</v>
      </c>
      <c r="J31" s="329" t="s">
        <v>44</v>
      </c>
      <c r="K31" s="1033"/>
    </row>
  </sheetData>
  <mergeCells count="27">
    <mergeCell ref="K9:K11"/>
    <mergeCell ref="I6:I7"/>
    <mergeCell ref="A29:A31"/>
    <mergeCell ref="A6:B7"/>
    <mergeCell ref="C6:C7"/>
    <mergeCell ref="D6:D7"/>
    <mergeCell ref="A26:A28"/>
    <mergeCell ref="A19:A21"/>
    <mergeCell ref="A12:A14"/>
    <mergeCell ref="A9:A11"/>
    <mergeCell ref="K29:K31"/>
    <mergeCell ref="A2:K2"/>
    <mergeCell ref="A1:K1"/>
    <mergeCell ref="A3:K3"/>
    <mergeCell ref="A4:K4"/>
    <mergeCell ref="K26:K28"/>
    <mergeCell ref="A23:A25"/>
    <mergeCell ref="K23:K25"/>
    <mergeCell ref="A16:A18"/>
    <mergeCell ref="J6:K7"/>
    <mergeCell ref="E6:E7"/>
    <mergeCell ref="F6:F7"/>
    <mergeCell ref="K16:K18"/>
    <mergeCell ref="K19:K21"/>
    <mergeCell ref="K12:K14"/>
    <mergeCell ref="G6:G7"/>
    <mergeCell ref="H6:H7"/>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45"/>
  <sheetViews>
    <sheetView showGridLines="0" rightToLeft="1" view="pageBreakPreview" zoomScaleNormal="100" zoomScaleSheetLayoutView="100" workbookViewId="0">
      <selection activeCell="L6" sqref="L6:M8"/>
    </sheetView>
  </sheetViews>
  <sheetFormatPr defaultRowHeight="12.75"/>
  <cols>
    <col min="1" max="1" width="7.7109375" style="240" customWidth="1"/>
    <col min="2" max="2" width="21" style="240" customWidth="1"/>
    <col min="3" max="4" width="7.7109375" style="240" customWidth="1"/>
    <col min="5" max="10" width="8.7109375" style="240" customWidth="1"/>
    <col min="11" max="11" width="9.28515625" style="240" customWidth="1"/>
    <col min="12" max="12" width="23.42578125" style="240" customWidth="1"/>
    <col min="13" max="13" width="5.42578125" style="21" customWidth="1"/>
    <col min="14" max="16384" width="9.140625" style="19"/>
  </cols>
  <sheetData>
    <row r="1" spans="1:13" s="67" customFormat="1" ht="20.100000000000001" customHeight="1">
      <c r="A1" s="825" t="s">
        <v>635</v>
      </c>
      <c r="B1" s="825"/>
      <c r="C1" s="825"/>
      <c r="D1" s="825"/>
      <c r="E1" s="825"/>
      <c r="F1" s="825"/>
      <c r="G1" s="825"/>
      <c r="H1" s="825"/>
      <c r="I1" s="825"/>
      <c r="J1" s="825"/>
      <c r="K1" s="825"/>
      <c r="L1" s="825"/>
      <c r="M1" s="825"/>
    </row>
    <row r="2" spans="1:13" s="68" customFormat="1" ht="20.100000000000001" customHeight="1">
      <c r="A2" s="831" t="s">
        <v>921</v>
      </c>
      <c r="B2" s="831"/>
      <c r="C2" s="831"/>
      <c r="D2" s="831"/>
      <c r="E2" s="831"/>
      <c r="F2" s="831"/>
      <c r="G2" s="831"/>
      <c r="H2" s="831"/>
      <c r="I2" s="831"/>
      <c r="J2" s="831"/>
      <c r="K2" s="831"/>
      <c r="L2" s="831"/>
      <c r="M2" s="831"/>
    </row>
    <row r="3" spans="1:13" s="58" customFormat="1" ht="20.100000000000001" customHeight="1">
      <c r="A3" s="839" t="s">
        <v>634</v>
      </c>
      <c r="B3" s="839"/>
      <c r="C3" s="839"/>
      <c r="D3" s="839"/>
      <c r="E3" s="839"/>
      <c r="F3" s="839"/>
      <c r="G3" s="839"/>
      <c r="H3" s="839"/>
      <c r="I3" s="839"/>
      <c r="J3" s="839"/>
      <c r="K3" s="839"/>
      <c r="L3" s="839"/>
      <c r="M3" s="839"/>
    </row>
    <row r="4" spans="1:13" s="58" customFormat="1" ht="20.100000000000001" customHeight="1">
      <c r="A4" s="840" t="s">
        <v>918</v>
      </c>
      <c r="B4" s="840"/>
      <c r="C4" s="840"/>
      <c r="D4" s="840"/>
      <c r="E4" s="840"/>
      <c r="F4" s="840"/>
      <c r="G4" s="840"/>
      <c r="H4" s="840"/>
      <c r="I4" s="840"/>
      <c r="J4" s="840"/>
      <c r="K4" s="840"/>
      <c r="L4" s="840"/>
      <c r="M4" s="840"/>
    </row>
    <row r="5" spans="1:13" ht="20.100000000000001" customHeight="1">
      <c r="A5" s="17" t="s">
        <v>1324</v>
      </c>
      <c r="B5" s="465"/>
      <c r="C5" s="465"/>
      <c r="D5" s="465"/>
      <c r="E5" s="465"/>
      <c r="F5" s="465"/>
      <c r="G5" s="465"/>
      <c r="H5" s="465"/>
      <c r="I5" s="465"/>
      <c r="J5" s="465"/>
      <c r="K5" s="465"/>
      <c r="L5" s="465"/>
      <c r="M5" s="49" t="s">
        <v>1325</v>
      </c>
    </row>
    <row r="6" spans="1:13" s="455" customFormat="1" ht="17.25" customHeight="1" thickBot="1">
      <c r="A6" s="843" t="s">
        <v>633</v>
      </c>
      <c r="B6" s="843"/>
      <c r="C6" s="995" t="s">
        <v>232</v>
      </c>
      <c r="D6" s="995" t="s">
        <v>233</v>
      </c>
      <c r="E6" s="1038" t="s">
        <v>323</v>
      </c>
      <c r="F6" s="1038"/>
      <c r="G6" s="1038" t="s">
        <v>322</v>
      </c>
      <c r="H6" s="1038"/>
      <c r="I6" s="1039" t="s">
        <v>852</v>
      </c>
      <c r="J6" s="1039"/>
      <c r="K6" s="832" t="s">
        <v>854</v>
      </c>
      <c r="L6" s="829" t="s">
        <v>636</v>
      </c>
      <c r="M6" s="829"/>
    </row>
    <row r="7" spans="1:13" s="455" customFormat="1" ht="17.25" customHeight="1" thickTop="1" thickBot="1">
      <c r="A7" s="980"/>
      <c r="B7" s="980"/>
      <c r="C7" s="1006"/>
      <c r="D7" s="1006"/>
      <c r="E7" s="976" t="s">
        <v>315</v>
      </c>
      <c r="F7" s="976" t="s">
        <v>316</v>
      </c>
      <c r="G7" s="976" t="s">
        <v>315</v>
      </c>
      <c r="H7" s="976" t="s">
        <v>316</v>
      </c>
      <c r="I7" s="976" t="s">
        <v>315</v>
      </c>
      <c r="J7" s="976" t="s">
        <v>316</v>
      </c>
      <c r="K7" s="1037"/>
      <c r="L7" s="997"/>
      <c r="M7" s="997"/>
    </row>
    <row r="8" spans="1:13" s="455" customFormat="1" ht="22.5" customHeight="1" thickTop="1">
      <c r="A8" s="844"/>
      <c r="B8" s="844"/>
      <c r="C8" s="977"/>
      <c r="D8" s="977"/>
      <c r="E8" s="977"/>
      <c r="F8" s="977"/>
      <c r="G8" s="977"/>
      <c r="H8" s="977"/>
      <c r="I8" s="977"/>
      <c r="J8" s="977"/>
      <c r="K8" s="833"/>
      <c r="L8" s="830"/>
      <c r="M8" s="830"/>
    </row>
    <row r="9" spans="1:13" ht="21.95" customHeight="1" thickBot="1">
      <c r="A9" s="1034" t="s">
        <v>58</v>
      </c>
      <c r="B9" s="1034"/>
      <c r="C9" s="485">
        <f>SUM(C10:C11)</f>
        <v>225</v>
      </c>
      <c r="D9" s="485">
        <f t="shared" ref="D9:H9" si="0">SUM(D10:D11)</f>
        <v>1642</v>
      </c>
      <c r="E9" s="485">
        <f t="shared" si="0"/>
        <v>4402</v>
      </c>
      <c r="F9" s="485">
        <f t="shared" si="0"/>
        <v>3564</v>
      </c>
      <c r="G9" s="485">
        <f t="shared" si="0"/>
        <v>14168</v>
      </c>
      <c r="H9" s="485">
        <f t="shared" si="0"/>
        <v>13122</v>
      </c>
      <c r="I9" s="485">
        <f>SUM(E9+G9)</f>
        <v>18570</v>
      </c>
      <c r="J9" s="485">
        <f>SUM(F9+H9)</f>
        <v>16686</v>
      </c>
      <c r="K9" s="485">
        <f>SUM(J9+I9)</f>
        <v>35256</v>
      </c>
      <c r="L9" s="1035" t="s">
        <v>59</v>
      </c>
      <c r="M9" s="1036"/>
    </row>
    <row r="10" spans="1:13" ht="21.95" customHeight="1" thickTop="1" thickBot="1">
      <c r="A10" s="179"/>
      <c r="B10" s="180" t="s">
        <v>60</v>
      </c>
      <c r="C10" s="255">
        <v>60</v>
      </c>
      <c r="D10" s="255">
        <v>354</v>
      </c>
      <c r="E10" s="255">
        <v>1193</v>
      </c>
      <c r="F10" s="255">
        <v>968</v>
      </c>
      <c r="G10" s="255">
        <v>2430</v>
      </c>
      <c r="H10" s="255">
        <v>2366</v>
      </c>
      <c r="I10" s="486">
        <f t="shared" ref="I10:I20" si="1">SUM(E10+G10)</f>
        <v>3623</v>
      </c>
      <c r="J10" s="486">
        <f t="shared" ref="J10:J20" si="2">SUM(F10+H10)</f>
        <v>3334</v>
      </c>
      <c r="K10" s="486">
        <f t="shared" ref="K10:K20" si="3">SUM(J10+I10)</f>
        <v>6957</v>
      </c>
      <c r="L10" s="346" t="s">
        <v>61</v>
      </c>
      <c r="M10" s="188"/>
    </row>
    <row r="11" spans="1:13" ht="21.95" customHeight="1" thickTop="1" thickBot="1">
      <c r="A11" s="181"/>
      <c r="B11" s="182" t="s">
        <v>62</v>
      </c>
      <c r="C11" s="256">
        <v>165</v>
      </c>
      <c r="D11" s="256">
        <v>1288</v>
      </c>
      <c r="E11" s="256">
        <v>3209</v>
      </c>
      <c r="F11" s="256">
        <v>2596</v>
      </c>
      <c r="G11" s="256">
        <v>11738</v>
      </c>
      <c r="H11" s="256">
        <v>10756</v>
      </c>
      <c r="I11" s="467">
        <f t="shared" si="1"/>
        <v>14947</v>
      </c>
      <c r="J11" s="467">
        <f t="shared" si="2"/>
        <v>13352</v>
      </c>
      <c r="K11" s="467">
        <f t="shared" si="3"/>
        <v>28299</v>
      </c>
      <c r="L11" s="186" t="s">
        <v>63</v>
      </c>
      <c r="M11" s="185"/>
    </row>
    <row r="12" spans="1:13" ht="21.95" customHeight="1" thickTop="1" thickBot="1">
      <c r="A12" s="1040" t="s">
        <v>64</v>
      </c>
      <c r="B12" s="1041"/>
      <c r="C12" s="486">
        <f t="shared" ref="C12:H12" si="4">SUM(C13:C14)</f>
        <v>111</v>
      </c>
      <c r="D12" s="486">
        <f t="shared" si="4"/>
        <v>2608</v>
      </c>
      <c r="E12" s="486">
        <f t="shared" si="4"/>
        <v>6045</v>
      </c>
      <c r="F12" s="486">
        <f t="shared" si="4"/>
        <v>4007</v>
      </c>
      <c r="G12" s="486">
        <f t="shared" si="4"/>
        <v>25295</v>
      </c>
      <c r="H12" s="486">
        <f t="shared" si="4"/>
        <v>23254</v>
      </c>
      <c r="I12" s="486">
        <f t="shared" si="1"/>
        <v>31340</v>
      </c>
      <c r="J12" s="486">
        <f t="shared" si="2"/>
        <v>27261</v>
      </c>
      <c r="K12" s="486">
        <f>SUM(J12+I12)</f>
        <v>58601</v>
      </c>
      <c r="L12" s="1042" t="s">
        <v>65</v>
      </c>
      <c r="M12" s="1043"/>
    </row>
    <row r="13" spans="1:13" ht="21.95" customHeight="1" thickTop="1" thickBot="1">
      <c r="A13" s="181"/>
      <c r="B13" s="182" t="s">
        <v>66</v>
      </c>
      <c r="C13" s="256">
        <v>15</v>
      </c>
      <c r="D13" s="256">
        <v>188</v>
      </c>
      <c r="E13" s="256">
        <v>929</v>
      </c>
      <c r="F13" s="256">
        <v>332</v>
      </c>
      <c r="G13" s="256">
        <v>1408</v>
      </c>
      <c r="H13" s="256">
        <v>1268</v>
      </c>
      <c r="I13" s="467">
        <f t="shared" si="1"/>
        <v>2337</v>
      </c>
      <c r="J13" s="467">
        <f t="shared" si="2"/>
        <v>1600</v>
      </c>
      <c r="K13" s="467">
        <f t="shared" si="3"/>
        <v>3937</v>
      </c>
      <c r="L13" s="186" t="s">
        <v>67</v>
      </c>
      <c r="M13" s="185"/>
    </row>
    <row r="14" spans="1:13" ht="21.95" customHeight="1" thickTop="1" thickBot="1">
      <c r="A14" s="179"/>
      <c r="B14" s="180" t="s">
        <v>68</v>
      </c>
      <c r="C14" s="255">
        <v>96</v>
      </c>
      <c r="D14" s="255">
        <v>2420</v>
      </c>
      <c r="E14" s="255">
        <v>5116</v>
      </c>
      <c r="F14" s="255">
        <v>3675</v>
      </c>
      <c r="G14" s="255">
        <v>23887</v>
      </c>
      <c r="H14" s="255">
        <v>21986</v>
      </c>
      <c r="I14" s="486">
        <f t="shared" si="1"/>
        <v>29003</v>
      </c>
      <c r="J14" s="486">
        <f t="shared" si="2"/>
        <v>25661</v>
      </c>
      <c r="K14" s="486">
        <f t="shared" si="3"/>
        <v>54664</v>
      </c>
      <c r="L14" s="346" t="s">
        <v>69</v>
      </c>
      <c r="M14" s="188"/>
    </row>
    <row r="15" spans="1:13" ht="21.95" customHeight="1" thickTop="1" thickBot="1">
      <c r="A15" s="1046" t="s">
        <v>70</v>
      </c>
      <c r="B15" s="1047"/>
      <c r="C15" s="467">
        <f t="shared" ref="C15:H15" si="5">SUM(C16:C17)</f>
        <v>79</v>
      </c>
      <c r="D15" s="467">
        <f t="shared" si="5"/>
        <v>852</v>
      </c>
      <c r="E15" s="467">
        <f t="shared" si="5"/>
        <v>1521</v>
      </c>
      <c r="F15" s="467">
        <f t="shared" si="5"/>
        <v>1003</v>
      </c>
      <c r="G15" s="467">
        <f t="shared" si="5"/>
        <v>8390</v>
      </c>
      <c r="H15" s="467">
        <f t="shared" si="5"/>
        <v>7612</v>
      </c>
      <c r="I15" s="467">
        <f t="shared" si="1"/>
        <v>9911</v>
      </c>
      <c r="J15" s="467">
        <f t="shared" si="2"/>
        <v>8615</v>
      </c>
      <c r="K15" s="467">
        <f t="shared" si="3"/>
        <v>18526</v>
      </c>
      <c r="L15" s="1048" t="s">
        <v>71</v>
      </c>
      <c r="M15" s="1049"/>
    </row>
    <row r="16" spans="1:13" ht="21.95" customHeight="1" thickTop="1" thickBot="1">
      <c r="A16" s="179"/>
      <c r="B16" s="180" t="s">
        <v>72</v>
      </c>
      <c r="C16" s="255">
        <v>10</v>
      </c>
      <c r="D16" s="255">
        <v>62</v>
      </c>
      <c r="E16" s="255">
        <v>400</v>
      </c>
      <c r="F16" s="255">
        <v>182</v>
      </c>
      <c r="G16" s="255">
        <v>397</v>
      </c>
      <c r="H16" s="255">
        <v>264</v>
      </c>
      <c r="I16" s="486">
        <f t="shared" si="1"/>
        <v>797</v>
      </c>
      <c r="J16" s="486">
        <f t="shared" si="2"/>
        <v>446</v>
      </c>
      <c r="K16" s="486">
        <f t="shared" si="3"/>
        <v>1243</v>
      </c>
      <c r="L16" s="346" t="s">
        <v>73</v>
      </c>
      <c r="M16" s="188"/>
    </row>
    <row r="17" spans="1:13" ht="21.95" customHeight="1" thickTop="1" thickBot="1">
      <c r="A17" s="181"/>
      <c r="B17" s="182" t="s">
        <v>74</v>
      </c>
      <c r="C17" s="256">
        <v>69</v>
      </c>
      <c r="D17" s="256">
        <v>790</v>
      </c>
      <c r="E17" s="256">
        <v>1121</v>
      </c>
      <c r="F17" s="256">
        <v>821</v>
      </c>
      <c r="G17" s="256">
        <v>7993</v>
      </c>
      <c r="H17" s="256">
        <v>7348</v>
      </c>
      <c r="I17" s="467">
        <f t="shared" si="1"/>
        <v>9114</v>
      </c>
      <c r="J17" s="467">
        <f t="shared" si="2"/>
        <v>8169</v>
      </c>
      <c r="K17" s="467">
        <f t="shared" si="3"/>
        <v>17283</v>
      </c>
      <c r="L17" s="186" t="s">
        <v>75</v>
      </c>
      <c r="M17" s="185"/>
    </row>
    <row r="18" spans="1:13" ht="21.95" customHeight="1" thickTop="1" thickBot="1">
      <c r="A18" s="1040" t="s">
        <v>76</v>
      </c>
      <c r="B18" s="1041"/>
      <c r="C18" s="486">
        <f t="shared" ref="C18:H18" si="6">SUM(C19:C20)</f>
        <v>64</v>
      </c>
      <c r="D18" s="486">
        <f t="shared" si="6"/>
        <v>682</v>
      </c>
      <c r="E18" s="486">
        <f t="shared" si="6"/>
        <v>1114</v>
      </c>
      <c r="F18" s="486">
        <f t="shared" si="6"/>
        <v>705</v>
      </c>
      <c r="G18" s="486">
        <f t="shared" si="6"/>
        <v>6109</v>
      </c>
      <c r="H18" s="486">
        <f t="shared" si="6"/>
        <v>5236</v>
      </c>
      <c r="I18" s="486">
        <f t="shared" si="1"/>
        <v>7223</v>
      </c>
      <c r="J18" s="486">
        <f t="shared" si="2"/>
        <v>5941</v>
      </c>
      <c r="K18" s="486">
        <f t="shared" si="3"/>
        <v>13164</v>
      </c>
      <c r="L18" s="1042" t="s">
        <v>77</v>
      </c>
      <c r="M18" s="1043"/>
    </row>
    <row r="19" spans="1:13" ht="21.95" customHeight="1" thickTop="1" thickBot="1">
      <c r="A19" s="181"/>
      <c r="B19" s="182" t="s">
        <v>78</v>
      </c>
      <c r="C19" s="256">
        <v>5</v>
      </c>
      <c r="D19" s="256">
        <v>53</v>
      </c>
      <c r="E19" s="256">
        <v>511</v>
      </c>
      <c r="F19" s="256">
        <v>159</v>
      </c>
      <c r="G19" s="256">
        <v>567</v>
      </c>
      <c r="H19" s="256">
        <v>175</v>
      </c>
      <c r="I19" s="467">
        <f t="shared" si="1"/>
        <v>1078</v>
      </c>
      <c r="J19" s="467">
        <f t="shared" si="2"/>
        <v>334</v>
      </c>
      <c r="K19" s="467">
        <f t="shared" si="3"/>
        <v>1412</v>
      </c>
      <c r="L19" s="186" t="s">
        <v>79</v>
      </c>
      <c r="M19" s="185"/>
    </row>
    <row r="20" spans="1:13" ht="21.95" customHeight="1" thickTop="1">
      <c r="A20" s="183"/>
      <c r="B20" s="184" t="s">
        <v>80</v>
      </c>
      <c r="C20" s="261">
        <v>59</v>
      </c>
      <c r="D20" s="261">
        <v>629</v>
      </c>
      <c r="E20" s="261">
        <v>603</v>
      </c>
      <c r="F20" s="261">
        <v>546</v>
      </c>
      <c r="G20" s="261">
        <v>5542</v>
      </c>
      <c r="H20" s="261">
        <v>5061</v>
      </c>
      <c r="I20" s="469">
        <f t="shared" si="1"/>
        <v>6145</v>
      </c>
      <c r="J20" s="469">
        <f t="shared" si="2"/>
        <v>5607</v>
      </c>
      <c r="K20" s="469">
        <f t="shared" si="3"/>
        <v>11752</v>
      </c>
      <c r="L20" s="187" t="s">
        <v>81</v>
      </c>
      <c r="M20" s="189"/>
    </row>
    <row r="21" spans="1:13" ht="27.75" customHeight="1">
      <c r="A21" s="1044" t="s">
        <v>82</v>
      </c>
      <c r="B21" s="1044"/>
      <c r="C21" s="453">
        <f t="shared" ref="C21:K21" si="7">SUM(C18+C15+C12+C9)</f>
        <v>479</v>
      </c>
      <c r="D21" s="453">
        <f t="shared" si="7"/>
        <v>5784</v>
      </c>
      <c r="E21" s="453">
        <f t="shared" si="7"/>
        <v>13082</v>
      </c>
      <c r="F21" s="453">
        <f t="shared" si="7"/>
        <v>9279</v>
      </c>
      <c r="G21" s="453">
        <f t="shared" si="7"/>
        <v>53962</v>
      </c>
      <c r="H21" s="453">
        <f t="shared" si="7"/>
        <v>49224</v>
      </c>
      <c r="I21" s="453">
        <f t="shared" si="7"/>
        <v>67044</v>
      </c>
      <c r="J21" s="453">
        <f t="shared" si="7"/>
        <v>58503</v>
      </c>
      <c r="K21" s="453">
        <f t="shared" si="7"/>
        <v>125547</v>
      </c>
      <c r="L21" s="1045" t="s">
        <v>21</v>
      </c>
      <c r="M21" s="1045"/>
    </row>
    <row r="45" spans="7:7">
      <c r="G45" s="487"/>
    </row>
  </sheetData>
  <mergeCells count="28">
    <mergeCell ref="A21:B21"/>
    <mergeCell ref="L21:M21"/>
    <mergeCell ref="A12:B12"/>
    <mergeCell ref="L12:M12"/>
    <mergeCell ref="A15:B15"/>
    <mergeCell ref="L15:M15"/>
    <mergeCell ref="G7:G8"/>
    <mergeCell ref="H7:H8"/>
    <mergeCell ref="A6:B8"/>
    <mergeCell ref="L6:M8"/>
    <mergeCell ref="A18:B18"/>
    <mergeCell ref="L18:M18"/>
    <mergeCell ref="A2:M2"/>
    <mergeCell ref="A1:M1"/>
    <mergeCell ref="A3:M3"/>
    <mergeCell ref="A4:M4"/>
    <mergeCell ref="A9:B9"/>
    <mergeCell ref="L9:M9"/>
    <mergeCell ref="E7:E8"/>
    <mergeCell ref="F7:F8"/>
    <mergeCell ref="K6:K8"/>
    <mergeCell ref="I7:I8"/>
    <mergeCell ref="J7:J8"/>
    <mergeCell ref="E6:F6"/>
    <mergeCell ref="C6:C8"/>
    <mergeCell ref="D6:D8"/>
    <mergeCell ref="G6:H6"/>
    <mergeCell ref="I6:J6"/>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24"/>
  <sheetViews>
    <sheetView showGridLines="0" rightToLeft="1" view="pageBreakPreview" zoomScaleNormal="100" zoomScaleSheetLayoutView="100" workbookViewId="0">
      <selection activeCell="A6" sqref="A6:A7"/>
    </sheetView>
  </sheetViews>
  <sheetFormatPr defaultRowHeight="12.75"/>
  <cols>
    <col min="1" max="1" width="25.7109375" style="463" customWidth="1"/>
    <col min="2" max="7" width="9.7109375" style="463" customWidth="1"/>
    <col min="8" max="8" width="10.7109375" style="463" customWidth="1"/>
    <col min="9" max="9" width="25.7109375" style="463" customWidth="1"/>
    <col min="10" max="16384" width="9.140625" style="458"/>
  </cols>
  <sheetData>
    <row r="1" spans="1:9" s="26" customFormat="1" ht="20.100000000000001" customHeight="1">
      <c r="A1" s="825" t="s">
        <v>877</v>
      </c>
      <c r="B1" s="825"/>
      <c r="C1" s="825"/>
      <c r="D1" s="825"/>
      <c r="E1" s="825"/>
      <c r="F1" s="825"/>
      <c r="G1" s="825"/>
      <c r="H1" s="825"/>
      <c r="I1" s="825"/>
    </row>
    <row r="2" spans="1:9" s="27" customFormat="1" ht="20.100000000000001" customHeight="1">
      <c r="A2" s="831" t="s">
        <v>921</v>
      </c>
      <c r="B2" s="831"/>
      <c r="C2" s="831"/>
      <c r="D2" s="831"/>
      <c r="E2" s="831"/>
      <c r="F2" s="831"/>
      <c r="G2" s="831"/>
      <c r="H2" s="831"/>
      <c r="I2" s="831"/>
    </row>
    <row r="3" spans="1:9" s="26" customFormat="1" ht="34.5" customHeight="1">
      <c r="A3" s="839" t="s">
        <v>878</v>
      </c>
      <c r="B3" s="839"/>
      <c r="C3" s="839"/>
      <c r="D3" s="839"/>
      <c r="E3" s="839"/>
      <c r="F3" s="839"/>
      <c r="G3" s="839"/>
      <c r="H3" s="839"/>
      <c r="I3" s="839"/>
    </row>
    <row r="4" spans="1:9" s="26" customFormat="1" ht="20.100000000000001" customHeight="1">
      <c r="A4" s="840" t="s">
        <v>918</v>
      </c>
      <c r="B4" s="840"/>
      <c r="C4" s="840"/>
      <c r="D4" s="840"/>
      <c r="E4" s="840"/>
      <c r="F4" s="840"/>
      <c r="G4" s="840"/>
      <c r="H4" s="840"/>
      <c r="I4" s="840"/>
    </row>
    <row r="5" spans="1:9" s="26" customFormat="1" ht="20.100000000000001" customHeight="1">
      <c r="A5" s="17" t="s">
        <v>1327</v>
      </c>
      <c r="B5" s="22"/>
      <c r="C5" s="22"/>
      <c r="D5" s="22"/>
      <c r="E5" s="22"/>
      <c r="F5" s="22"/>
      <c r="G5" s="22"/>
      <c r="H5" s="22"/>
      <c r="I5" s="49" t="s">
        <v>1326</v>
      </c>
    </row>
    <row r="6" spans="1:9" s="455" customFormat="1" ht="25.5" customHeight="1" thickBot="1">
      <c r="A6" s="843" t="s">
        <v>627</v>
      </c>
      <c r="B6" s="1038" t="s">
        <v>323</v>
      </c>
      <c r="C6" s="1038"/>
      <c r="D6" s="1038" t="s">
        <v>322</v>
      </c>
      <c r="E6" s="1038"/>
      <c r="F6" s="998" t="s">
        <v>852</v>
      </c>
      <c r="G6" s="827"/>
      <c r="H6" s="999" t="s">
        <v>324</v>
      </c>
      <c r="I6" s="1001" t="s">
        <v>628</v>
      </c>
    </row>
    <row r="7" spans="1:9" s="455" customFormat="1" ht="25.5" customHeight="1" thickTop="1">
      <c r="A7" s="844"/>
      <c r="B7" s="103" t="s">
        <v>315</v>
      </c>
      <c r="C7" s="103" t="s">
        <v>316</v>
      </c>
      <c r="D7" s="103" t="s">
        <v>315</v>
      </c>
      <c r="E7" s="103" t="s">
        <v>316</v>
      </c>
      <c r="F7" s="103" t="s">
        <v>315</v>
      </c>
      <c r="G7" s="103" t="s">
        <v>316</v>
      </c>
      <c r="H7" s="1000"/>
      <c r="I7" s="1002"/>
    </row>
    <row r="8" spans="1:9" ht="21.75" customHeight="1" thickBot="1">
      <c r="A8" s="161" t="s">
        <v>229</v>
      </c>
      <c r="B8" s="254"/>
      <c r="C8" s="254"/>
      <c r="D8" s="254"/>
      <c r="E8" s="254"/>
      <c r="F8" s="456"/>
      <c r="G8" s="456"/>
      <c r="H8" s="456"/>
      <c r="I8" s="457" t="s">
        <v>52</v>
      </c>
    </row>
    <row r="9" spans="1:9" ht="22.5" customHeight="1" thickTop="1" thickBot="1">
      <c r="A9" s="360" t="s">
        <v>295</v>
      </c>
      <c r="B9" s="255">
        <v>0</v>
      </c>
      <c r="C9" s="255">
        <v>4</v>
      </c>
      <c r="D9" s="255">
        <v>11</v>
      </c>
      <c r="E9" s="255">
        <v>2346</v>
      </c>
      <c r="F9" s="449">
        <f>SUM(B9+D9)</f>
        <v>11</v>
      </c>
      <c r="G9" s="449">
        <f>SUM(C9+E9)</f>
        <v>2350</v>
      </c>
      <c r="H9" s="449">
        <f>SUM(F9:G9)</f>
        <v>2361</v>
      </c>
      <c r="I9" s="163" t="s">
        <v>659</v>
      </c>
    </row>
    <row r="10" spans="1:9" ht="22.5" customHeight="1" thickTop="1" thickBot="1">
      <c r="A10" s="361" t="s">
        <v>384</v>
      </c>
      <c r="B10" s="256">
        <v>0</v>
      </c>
      <c r="C10" s="256">
        <v>9</v>
      </c>
      <c r="D10" s="256">
        <v>839</v>
      </c>
      <c r="E10" s="256">
        <v>3200</v>
      </c>
      <c r="F10" s="448">
        <f t="shared" ref="F10:G12" si="0">SUM(B10+D10)</f>
        <v>839</v>
      </c>
      <c r="G10" s="448">
        <f t="shared" si="0"/>
        <v>3209</v>
      </c>
      <c r="H10" s="448">
        <f>SUM(F10:G10)</f>
        <v>4048</v>
      </c>
      <c r="I10" s="162" t="s">
        <v>660</v>
      </c>
    </row>
    <row r="11" spans="1:9" ht="22.5" customHeight="1" thickTop="1" thickBot="1">
      <c r="A11" s="360" t="s">
        <v>383</v>
      </c>
      <c r="B11" s="255">
        <v>0</v>
      </c>
      <c r="C11" s="255">
        <v>2</v>
      </c>
      <c r="D11" s="255">
        <v>573</v>
      </c>
      <c r="E11" s="255">
        <v>882</v>
      </c>
      <c r="F11" s="449">
        <f t="shared" si="0"/>
        <v>573</v>
      </c>
      <c r="G11" s="449">
        <f t="shared" si="0"/>
        <v>884</v>
      </c>
      <c r="H11" s="449">
        <f>SUM(F11:G11)</f>
        <v>1457</v>
      </c>
      <c r="I11" s="163" t="s">
        <v>5</v>
      </c>
    </row>
    <row r="12" spans="1:9" ht="22.5" customHeight="1" thickTop="1" thickBot="1">
      <c r="A12" s="361" t="s">
        <v>382</v>
      </c>
      <c r="B12" s="256">
        <v>0</v>
      </c>
      <c r="C12" s="256">
        <v>4</v>
      </c>
      <c r="D12" s="256">
        <v>502</v>
      </c>
      <c r="E12" s="256">
        <v>753</v>
      </c>
      <c r="F12" s="448">
        <f t="shared" si="0"/>
        <v>502</v>
      </c>
      <c r="G12" s="448">
        <f t="shared" si="0"/>
        <v>757</v>
      </c>
      <c r="H12" s="448">
        <f>SUM(F12:G12)</f>
        <v>1259</v>
      </c>
      <c r="I12" s="162" t="s">
        <v>7</v>
      </c>
    </row>
    <row r="13" spans="1:9" ht="21.75" customHeight="1" thickTop="1">
      <c r="A13" s="190" t="s">
        <v>42</v>
      </c>
      <c r="B13" s="488">
        <f t="shared" ref="B13:H13" si="1">SUM(B9:B12)</f>
        <v>0</v>
      </c>
      <c r="C13" s="488">
        <f t="shared" si="1"/>
        <v>19</v>
      </c>
      <c r="D13" s="488">
        <f t="shared" si="1"/>
        <v>1925</v>
      </c>
      <c r="E13" s="488">
        <f t="shared" si="1"/>
        <v>7181</v>
      </c>
      <c r="F13" s="488">
        <f t="shared" si="1"/>
        <v>1925</v>
      </c>
      <c r="G13" s="488">
        <f t="shared" si="1"/>
        <v>7200</v>
      </c>
      <c r="H13" s="488">
        <f t="shared" si="1"/>
        <v>9125</v>
      </c>
      <c r="I13" s="191" t="s">
        <v>43</v>
      </c>
    </row>
    <row r="14" spans="1:9" ht="21.75" customHeight="1">
      <c r="A14" s="164" t="s">
        <v>610</v>
      </c>
      <c r="B14" s="262">
        <v>126</v>
      </c>
      <c r="C14" s="262">
        <v>85</v>
      </c>
      <c r="D14" s="262">
        <v>888</v>
      </c>
      <c r="E14" s="262">
        <v>1773</v>
      </c>
      <c r="F14" s="489">
        <f>SUM(B14+D14)</f>
        <v>1014</v>
      </c>
      <c r="G14" s="489">
        <f>SUM(C14+E14)</f>
        <v>1858</v>
      </c>
      <c r="H14" s="489">
        <f>SUM(F14:G14)</f>
        <v>2872</v>
      </c>
      <c r="I14" s="165" t="s">
        <v>231</v>
      </c>
    </row>
    <row r="15" spans="1:9" ht="21.75" customHeight="1">
      <c r="A15" s="371" t="s">
        <v>45</v>
      </c>
      <c r="B15" s="490">
        <f>SUM(B13:B14)</f>
        <v>126</v>
      </c>
      <c r="C15" s="490">
        <f t="shared" ref="C15:H15" si="2">SUM(C13:C14)</f>
        <v>104</v>
      </c>
      <c r="D15" s="490">
        <f t="shared" si="2"/>
        <v>2813</v>
      </c>
      <c r="E15" s="490">
        <f t="shared" si="2"/>
        <v>8954</v>
      </c>
      <c r="F15" s="490">
        <f t="shared" si="2"/>
        <v>2939</v>
      </c>
      <c r="G15" s="490">
        <f t="shared" si="2"/>
        <v>9058</v>
      </c>
      <c r="H15" s="490">
        <f t="shared" si="2"/>
        <v>11997</v>
      </c>
      <c r="I15" s="102" t="s">
        <v>21</v>
      </c>
    </row>
    <row r="18" spans="1:5" s="463" customFormat="1">
      <c r="A18" s="462"/>
      <c r="B18" s="15"/>
      <c r="C18" s="16"/>
      <c r="D18" s="15"/>
      <c r="E18" s="240"/>
    </row>
    <row r="19" spans="1:5" s="463" customFormat="1">
      <c r="A19" s="462"/>
      <c r="B19" s="462"/>
      <c r="C19" s="462"/>
      <c r="D19" s="462"/>
      <c r="E19" s="240"/>
    </row>
    <row r="20" spans="1:5" s="463" customFormat="1">
      <c r="A20" s="462"/>
      <c r="B20" s="462"/>
      <c r="C20" s="462"/>
      <c r="D20" s="462"/>
      <c r="E20" s="240"/>
    </row>
    <row r="21" spans="1:5" s="463" customFormat="1">
      <c r="A21" s="462"/>
      <c r="B21" s="462"/>
      <c r="C21" s="462"/>
      <c r="D21" s="462"/>
      <c r="E21" s="240"/>
    </row>
    <row r="22" spans="1:5" s="463" customFormat="1">
      <c r="A22" s="462"/>
      <c r="B22" s="462"/>
      <c r="C22" s="462"/>
      <c r="D22" s="462"/>
      <c r="E22" s="240"/>
    </row>
    <row r="23" spans="1:5" s="463" customFormat="1">
      <c r="A23" s="462"/>
      <c r="B23" s="462"/>
      <c r="C23" s="462"/>
      <c r="D23" s="462"/>
      <c r="E23" s="240"/>
    </row>
    <row r="24" spans="1:5" s="463" customFormat="1">
      <c r="A24" s="462"/>
      <c r="B24" s="462"/>
      <c r="C24" s="462"/>
      <c r="D24" s="462"/>
      <c r="E24" s="240"/>
    </row>
  </sheetData>
  <mergeCells count="10">
    <mergeCell ref="A1:I1"/>
    <mergeCell ref="A6:A7"/>
    <mergeCell ref="B6:C6"/>
    <mergeCell ref="D6:E6"/>
    <mergeCell ref="F6:G6"/>
    <mergeCell ref="H6:H7"/>
    <mergeCell ref="I6:I7"/>
    <mergeCell ref="A2:I2"/>
    <mergeCell ref="A3:I3"/>
    <mergeCell ref="A4:I4"/>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0"/>
  <sheetViews>
    <sheetView showGridLines="0" rightToLeft="1" view="pageBreakPreview" zoomScaleNormal="100" zoomScaleSheetLayoutView="100" workbookViewId="0">
      <selection activeCell="J6" sqref="J6:K8"/>
    </sheetView>
  </sheetViews>
  <sheetFormatPr defaultRowHeight="12.75"/>
  <cols>
    <col min="1" max="1" width="19.28515625" style="454" customWidth="1"/>
    <col min="2" max="2" width="9.28515625" style="454" customWidth="1"/>
    <col min="3" max="4" width="10.7109375" style="454" hidden="1" customWidth="1"/>
    <col min="5" max="9" width="13.140625" style="454" customWidth="1"/>
    <col min="10" max="10" width="7.85546875" style="454" customWidth="1"/>
    <col min="11" max="11" width="21.42578125" style="454" customWidth="1"/>
    <col min="12" max="16384" width="9.140625" style="26"/>
  </cols>
  <sheetData>
    <row r="1" spans="1:11" s="24" customFormat="1" ht="20.25">
      <c r="A1" s="825" t="s">
        <v>639</v>
      </c>
      <c r="B1" s="825"/>
      <c r="C1" s="825"/>
      <c r="D1" s="825"/>
      <c r="E1" s="825"/>
      <c r="F1" s="825"/>
      <c r="G1" s="825"/>
      <c r="H1" s="825"/>
      <c r="I1" s="825"/>
      <c r="J1" s="825"/>
      <c r="K1" s="825"/>
    </row>
    <row r="2" spans="1:11" s="25" customFormat="1" ht="20.25">
      <c r="A2" s="831" t="s">
        <v>919</v>
      </c>
      <c r="B2" s="831"/>
      <c r="C2" s="831"/>
      <c r="D2" s="831"/>
      <c r="E2" s="831"/>
      <c r="F2" s="831"/>
      <c r="G2" s="831"/>
      <c r="H2" s="831"/>
      <c r="I2" s="831"/>
      <c r="J2" s="831"/>
      <c r="K2" s="831"/>
    </row>
    <row r="3" spans="1:11" ht="33.75" customHeight="1">
      <c r="A3" s="839" t="s">
        <v>640</v>
      </c>
      <c r="B3" s="839"/>
      <c r="C3" s="839"/>
      <c r="D3" s="839"/>
      <c r="E3" s="839"/>
      <c r="F3" s="839"/>
      <c r="G3" s="839"/>
      <c r="H3" s="839"/>
      <c r="I3" s="839"/>
      <c r="J3" s="839"/>
      <c r="K3" s="839"/>
    </row>
    <row r="4" spans="1:11" ht="15.75">
      <c r="A4" s="840" t="s">
        <v>922</v>
      </c>
      <c r="B4" s="840"/>
      <c r="C4" s="840"/>
      <c r="D4" s="840"/>
      <c r="E4" s="840"/>
      <c r="F4" s="840"/>
      <c r="G4" s="840"/>
      <c r="H4" s="840"/>
      <c r="I4" s="840"/>
      <c r="J4" s="840"/>
      <c r="K4" s="840"/>
    </row>
    <row r="5" spans="1:11" ht="15.75">
      <c r="A5" s="17" t="s">
        <v>1328</v>
      </c>
      <c r="B5" s="22"/>
      <c r="C5" s="22"/>
      <c r="D5" s="22"/>
      <c r="E5" s="22"/>
      <c r="F5" s="22"/>
      <c r="G5" s="22"/>
      <c r="H5" s="22"/>
      <c r="I5" s="22"/>
      <c r="J5" s="22"/>
      <c r="K5" s="49" t="s">
        <v>1329</v>
      </c>
    </row>
    <row r="6" spans="1:11" s="446" customFormat="1" ht="22.5" customHeight="1" thickBot="1">
      <c r="A6" s="1003" t="s">
        <v>314</v>
      </c>
      <c r="B6" s="1003"/>
      <c r="C6" s="995" t="s">
        <v>139</v>
      </c>
      <c r="D6" s="978" t="s">
        <v>206</v>
      </c>
      <c r="E6" s="1007" t="s">
        <v>296</v>
      </c>
      <c r="F6" s="1007" t="s">
        <v>678</v>
      </c>
      <c r="G6" s="1007" t="s">
        <v>722</v>
      </c>
      <c r="H6" s="995" t="s">
        <v>766</v>
      </c>
      <c r="I6" s="995" t="s">
        <v>918</v>
      </c>
      <c r="J6" s="829" t="s">
        <v>220</v>
      </c>
      <c r="K6" s="829"/>
    </row>
    <row r="7" spans="1:11" s="446" customFormat="1" ht="22.5" customHeight="1" thickTop="1" thickBot="1">
      <c r="A7" s="1004"/>
      <c r="B7" s="1004"/>
      <c r="C7" s="1006"/>
      <c r="D7" s="1056"/>
      <c r="E7" s="1008"/>
      <c r="F7" s="1008"/>
      <c r="G7" s="1008"/>
      <c r="H7" s="1006"/>
      <c r="I7" s="1006"/>
      <c r="J7" s="997"/>
      <c r="K7" s="997"/>
    </row>
    <row r="8" spans="1:11" s="446" customFormat="1" ht="22.5" customHeight="1" thickTop="1">
      <c r="A8" s="1005"/>
      <c r="B8" s="1005"/>
      <c r="C8" s="977"/>
      <c r="D8" s="979"/>
      <c r="E8" s="1009"/>
      <c r="F8" s="1009"/>
      <c r="G8" s="1009"/>
      <c r="H8" s="977"/>
      <c r="I8" s="977"/>
      <c r="J8" s="830"/>
      <c r="K8" s="830"/>
    </row>
    <row r="9" spans="1:11" s="446" customFormat="1" ht="21.95" customHeight="1" thickBot="1">
      <c r="A9" s="365"/>
      <c r="B9" s="332" t="s">
        <v>11</v>
      </c>
      <c r="C9" s="52">
        <v>305</v>
      </c>
      <c r="D9" s="52">
        <v>306</v>
      </c>
      <c r="E9" s="254">
        <v>181</v>
      </c>
      <c r="F9" s="254">
        <v>270</v>
      </c>
      <c r="G9" s="254">
        <v>305</v>
      </c>
      <c r="H9" s="254">
        <v>323</v>
      </c>
      <c r="I9" s="254">
        <v>293</v>
      </c>
      <c r="J9" s="330" t="s">
        <v>13</v>
      </c>
      <c r="K9" s="104"/>
    </row>
    <row r="10" spans="1:11" s="58" customFormat="1" ht="21.95" customHeight="1" thickTop="1" thickBot="1">
      <c r="A10" s="107" t="s">
        <v>83</v>
      </c>
      <c r="B10" s="333" t="s">
        <v>12</v>
      </c>
      <c r="C10" s="39">
        <v>464</v>
      </c>
      <c r="D10" s="39">
        <v>315</v>
      </c>
      <c r="E10" s="256">
        <v>233</v>
      </c>
      <c r="F10" s="256">
        <v>269</v>
      </c>
      <c r="G10" s="256">
        <v>239</v>
      </c>
      <c r="H10" s="256">
        <v>171</v>
      </c>
      <c r="I10" s="256">
        <v>495</v>
      </c>
      <c r="J10" s="331" t="s">
        <v>14</v>
      </c>
      <c r="K10" s="29" t="s">
        <v>84</v>
      </c>
    </row>
    <row r="11" spans="1:11" s="58" customFormat="1" ht="21.95" customHeight="1" thickTop="1" thickBot="1">
      <c r="A11" s="107"/>
      <c r="B11" s="333" t="s">
        <v>9</v>
      </c>
      <c r="C11" s="466">
        <f t="shared" ref="C11:I11" si="0">SUM(C10+C9)</f>
        <v>769</v>
      </c>
      <c r="D11" s="466">
        <f t="shared" si="0"/>
        <v>621</v>
      </c>
      <c r="E11" s="467">
        <f t="shared" si="0"/>
        <v>414</v>
      </c>
      <c r="F11" s="467">
        <f t="shared" si="0"/>
        <v>539</v>
      </c>
      <c r="G11" s="467">
        <f t="shared" si="0"/>
        <v>544</v>
      </c>
      <c r="H11" s="467">
        <f t="shared" ref="H11" si="1">SUM(H10+H9)</f>
        <v>494</v>
      </c>
      <c r="I11" s="467">
        <f t="shared" si="0"/>
        <v>788</v>
      </c>
      <c r="J11" s="331" t="s">
        <v>47</v>
      </c>
      <c r="K11" s="29"/>
    </row>
    <row r="12" spans="1:11" s="58" customFormat="1" ht="21.95" customHeight="1" thickTop="1" thickBot="1">
      <c r="A12" s="992" t="s">
        <v>85</v>
      </c>
      <c r="B12" s="335" t="s">
        <v>11</v>
      </c>
      <c r="C12" s="45">
        <v>730</v>
      </c>
      <c r="D12" s="45">
        <v>585</v>
      </c>
      <c r="E12" s="255">
        <v>578</v>
      </c>
      <c r="F12" s="255">
        <v>818</v>
      </c>
      <c r="G12" s="255">
        <v>962</v>
      </c>
      <c r="H12" s="255">
        <v>1138</v>
      </c>
      <c r="I12" s="255">
        <v>1000</v>
      </c>
      <c r="J12" s="334" t="s">
        <v>13</v>
      </c>
      <c r="K12" s="986" t="s">
        <v>86</v>
      </c>
    </row>
    <row r="13" spans="1:11" s="58" customFormat="1" ht="21.95" customHeight="1" thickTop="1" thickBot="1">
      <c r="A13" s="1051"/>
      <c r="B13" s="335" t="s">
        <v>12</v>
      </c>
      <c r="C13" s="45">
        <v>262</v>
      </c>
      <c r="D13" s="45">
        <v>209</v>
      </c>
      <c r="E13" s="255">
        <v>169</v>
      </c>
      <c r="F13" s="255">
        <v>225</v>
      </c>
      <c r="G13" s="255">
        <v>229</v>
      </c>
      <c r="H13" s="255">
        <v>180</v>
      </c>
      <c r="I13" s="255">
        <v>288</v>
      </c>
      <c r="J13" s="334" t="s">
        <v>14</v>
      </c>
      <c r="K13" s="1052"/>
    </row>
    <row r="14" spans="1:11" s="58" customFormat="1" ht="21.95" customHeight="1" thickTop="1" thickBot="1">
      <c r="A14" s="993"/>
      <c r="B14" s="335" t="s">
        <v>9</v>
      </c>
      <c r="C14" s="473">
        <f t="shared" ref="C14:I14" si="2">SUM(C13+C12)</f>
        <v>992</v>
      </c>
      <c r="D14" s="473">
        <f t="shared" si="2"/>
        <v>794</v>
      </c>
      <c r="E14" s="486">
        <f t="shared" si="2"/>
        <v>747</v>
      </c>
      <c r="F14" s="486">
        <f t="shared" si="2"/>
        <v>1043</v>
      </c>
      <c r="G14" s="486">
        <f t="shared" si="2"/>
        <v>1191</v>
      </c>
      <c r="H14" s="486">
        <f t="shared" ref="H14" si="3">SUM(H13+H12)</f>
        <v>1318</v>
      </c>
      <c r="I14" s="486">
        <f t="shared" si="2"/>
        <v>1288</v>
      </c>
      <c r="J14" s="334" t="s">
        <v>47</v>
      </c>
      <c r="K14" s="987"/>
    </row>
    <row r="15" spans="1:11" s="58" customFormat="1" ht="21.95" customHeight="1" thickTop="1" thickBot="1">
      <c r="A15" s="62"/>
      <c r="B15" s="333" t="s">
        <v>11</v>
      </c>
      <c r="C15" s="39">
        <v>971</v>
      </c>
      <c r="D15" s="39">
        <v>797</v>
      </c>
      <c r="E15" s="256">
        <v>1043</v>
      </c>
      <c r="F15" s="256">
        <v>1330</v>
      </c>
      <c r="G15" s="256">
        <v>2261</v>
      </c>
      <c r="H15" s="256">
        <v>2493</v>
      </c>
      <c r="I15" s="256">
        <v>2167</v>
      </c>
      <c r="J15" s="331" t="s">
        <v>13</v>
      </c>
      <c r="K15" s="63"/>
    </row>
    <row r="16" spans="1:11" s="58" customFormat="1" ht="21.95" customHeight="1" thickTop="1" thickBot="1">
      <c r="A16" s="107" t="s">
        <v>87</v>
      </c>
      <c r="B16" s="333" t="s">
        <v>12</v>
      </c>
      <c r="C16" s="39">
        <v>539</v>
      </c>
      <c r="D16" s="39">
        <v>422</v>
      </c>
      <c r="E16" s="256">
        <v>264</v>
      </c>
      <c r="F16" s="256">
        <v>308</v>
      </c>
      <c r="G16" s="256">
        <v>338</v>
      </c>
      <c r="H16" s="256">
        <v>330</v>
      </c>
      <c r="I16" s="256">
        <v>513</v>
      </c>
      <c r="J16" s="331" t="s">
        <v>14</v>
      </c>
      <c r="K16" s="29" t="s">
        <v>1269</v>
      </c>
    </row>
    <row r="17" spans="1:11" s="58" customFormat="1" ht="21.95" customHeight="1" thickTop="1">
      <c r="A17" s="43"/>
      <c r="B17" s="57" t="s">
        <v>9</v>
      </c>
      <c r="C17" s="491">
        <f t="shared" ref="C17:I17" si="4">SUM(C16+C15)</f>
        <v>1510</v>
      </c>
      <c r="D17" s="491">
        <f t="shared" si="4"/>
        <v>1219</v>
      </c>
      <c r="E17" s="492">
        <f t="shared" si="4"/>
        <v>1307</v>
      </c>
      <c r="F17" s="492">
        <f t="shared" si="4"/>
        <v>1638</v>
      </c>
      <c r="G17" s="492">
        <f t="shared" si="4"/>
        <v>2599</v>
      </c>
      <c r="H17" s="492">
        <f t="shared" ref="H17" si="5">SUM(H16+H15)</f>
        <v>2823</v>
      </c>
      <c r="I17" s="492">
        <f t="shared" si="4"/>
        <v>2680</v>
      </c>
      <c r="J17" s="64" t="s">
        <v>47</v>
      </c>
      <c r="K17" s="37"/>
    </row>
    <row r="18" spans="1:11" ht="21.75" customHeight="1" thickBot="1">
      <c r="A18" s="1050" t="s">
        <v>42</v>
      </c>
      <c r="B18" s="368" t="s">
        <v>11</v>
      </c>
      <c r="C18" s="368">
        <f t="shared" ref="C18:D20" si="6">SUM(C15+C12+C9)</f>
        <v>2006</v>
      </c>
      <c r="D18" s="368">
        <f t="shared" si="6"/>
        <v>1688</v>
      </c>
      <c r="E18" s="493">
        <f t="shared" ref="E18:H18" si="7">SUM(E15+E12+E9)</f>
        <v>1802</v>
      </c>
      <c r="F18" s="493">
        <f t="shared" si="7"/>
        <v>2418</v>
      </c>
      <c r="G18" s="493">
        <f t="shared" si="7"/>
        <v>3528</v>
      </c>
      <c r="H18" s="493">
        <f t="shared" si="7"/>
        <v>3954</v>
      </c>
      <c r="I18" s="493">
        <f t="shared" ref="I18:I19" si="8">SUM(I15+I12+I9)</f>
        <v>3460</v>
      </c>
      <c r="J18" s="369" t="s">
        <v>13</v>
      </c>
      <c r="K18" s="1053" t="s">
        <v>43</v>
      </c>
    </row>
    <row r="19" spans="1:11" ht="21.75" customHeight="1" thickTop="1" thickBot="1">
      <c r="A19" s="1028" t="s">
        <v>42</v>
      </c>
      <c r="B19" s="363" t="s">
        <v>12</v>
      </c>
      <c r="C19" s="363">
        <f t="shared" si="6"/>
        <v>1265</v>
      </c>
      <c r="D19" s="363">
        <f t="shared" si="6"/>
        <v>946</v>
      </c>
      <c r="E19" s="494">
        <f t="shared" ref="E19:H19" si="9">SUM(E16+E13+E10)</f>
        <v>666</v>
      </c>
      <c r="F19" s="494">
        <f t="shared" si="9"/>
        <v>802</v>
      </c>
      <c r="G19" s="494">
        <f t="shared" si="9"/>
        <v>806</v>
      </c>
      <c r="H19" s="494">
        <f t="shared" si="9"/>
        <v>681</v>
      </c>
      <c r="I19" s="494">
        <f t="shared" si="8"/>
        <v>1296</v>
      </c>
      <c r="J19" s="370" t="s">
        <v>14</v>
      </c>
      <c r="K19" s="1054"/>
    </row>
    <row r="20" spans="1:11" ht="25.5" customHeight="1" thickTop="1">
      <c r="A20" s="1029"/>
      <c r="B20" s="327" t="s">
        <v>40</v>
      </c>
      <c r="C20" s="327">
        <f t="shared" si="6"/>
        <v>3271</v>
      </c>
      <c r="D20" s="327">
        <f t="shared" si="6"/>
        <v>2634</v>
      </c>
      <c r="E20" s="495">
        <f t="shared" ref="E20:H20" si="10">SUM(E17+E14+E11)</f>
        <v>2468</v>
      </c>
      <c r="F20" s="495">
        <f t="shared" si="10"/>
        <v>3220</v>
      </c>
      <c r="G20" s="495">
        <f t="shared" si="10"/>
        <v>4334</v>
      </c>
      <c r="H20" s="495">
        <f t="shared" si="10"/>
        <v>4635</v>
      </c>
      <c r="I20" s="495">
        <f t="shared" ref="I20" si="11">SUM(I17+I14+I11)</f>
        <v>4756</v>
      </c>
      <c r="J20" s="329" t="s">
        <v>44</v>
      </c>
      <c r="K20" s="1055"/>
    </row>
  </sheetData>
  <mergeCells count="17">
    <mergeCell ref="A2:K2"/>
    <mergeCell ref="A3:K3"/>
    <mergeCell ref="A4:K4"/>
    <mergeCell ref="A1:K1"/>
    <mergeCell ref="A18:A20"/>
    <mergeCell ref="G6:G8"/>
    <mergeCell ref="A12:A14"/>
    <mergeCell ref="K12:K14"/>
    <mergeCell ref="K18:K20"/>
    <mergeCell ref="A6:B8"/>
    <mergeCell ref="J6:K8"/>
    <mergeCell ref="C6:C8"/>
    <mergeCell ref="D6:D8"/>
    <mergeCell ref="E6:E8"/>
    <mergeCell ref="F6:F8"/>
    <mergeCell ref="I6:I8"/>
    <mergeCell ref="H6:H8"/>
  </mergeCells>
  <phoneticPr fontId="18" type="noConversion"/>
  <printOptions horizontalCentered="1" verticalCentered="1"/>
  <pageMargins left="0" right="0.59055118110236227"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A52"/>
  <sheetViews>
    <sheetView showGridLines="0" rightToLeft="1" view="pageBreakPreview" zoomScaleNormal="100" zoomScaleSheetLayoutView="100" workbookViewId="0">
      <selection activeCell="A6" sqref="A6:B8"/>
    </sheetView>
  </sheetViews>
  <sheetFormatPr defaultRowHeight="12.75"/>
  <cols>
    <col min="1" max="1" width="7.7109375" style="240" customWidth="1"/>
    <col min="2" max="2" width="21" style="240" customWidth="1"/>
    <col min="3" max="11" width="7.7109375" style="240" customWidth="1"/>
    <col min="12" max="12" width="18.85546875" style="240" customWidth="1"/>
    <col min="13" max="13" width="12" style="21" customWidth="1"/>
    <col min="14" max="16384" width="9.140625" style="19"/>
  </cols>
  <sheetData>
    <row r="1" spans="1:13" s="58" customFormat="1" ht="23.25">
      <c r="A1" s="825" t="s">
        <v>641</v>
      </c>
      <c r="B1" s="825"/>
      <c r="C1" s="825"/>
      <c r="D1" s="825"/>
      <c r="E1" s="825"/>
      <c r="F1" s="825"/>
      <c r="G1" s="825"/>
      <c r="H1" s="825"/>
      <c r="I1" s="825"/>
      <c r="J1" s="825"/>
      <c r="K1" s="825"/>
      <c r="L1" s="825"/>
      <c r="M1" s="825"/>
    </row>
    <row r="2" spans="1:13" s="59" customFormat="1" ht="20.25">
      <c r="A2" s="831" t="s">
        <v>921</v>
      </c>
      <c r="B2" s="831"/>
      <c r="C2" s="831"/>
      <c r="D2" s="831"/>
      <c r="E2" s="831"/>
      <c r="F2" s="831"/>
      <c r="G2" s="831"/>
      <c r="H2" s="831"/>
      <c r="I2" s="831"/>
      <c r="J2" s="831"/>
      <c r="K2" s="831"/>
      <c r="L2" s="831"/>
      <c r="M2" s="831"/>
    </row>
    <row r="3" spans="1:13" s="58" customFormat="1" ht="34.5" customHeight="1">
      <c r="A3" s="839" t="s">
        <v>642</v>
      </c>
      <c r="B3" s="839"/>
      <c r="C3" s="839"/>
      <c r="D3" s="839"/>
      <c r="E3" s="839"/>
      <c r="F3" s="839"/>
      <c r="G3" s="839"/>
      <c r="H3" s="839"/>
      <c r="I3" s="839"/>
      <c r="J3" s="839"/>
      <c r="K3" s="839"/>
      <c r="L3" s="839"/>
      <c r="M3" s="839"/>
    </row>
    <row r="4" spans="1:13" s="58" customFormat="1" ht="15.75">
      <c r="A4" s="840" t="s">
        <v>918</v>
      </c>
      <c r="B4" s="840"/>
      <c r="C4" s="840"/>
      <c r="D4" s="840"/>
      <c r="E4" s="840"/>
      <c r="F4" s="840"/>
      <c r="G4" s="840"/>
      <c r="H4" s="840"/>
      <c r="I4" s="840"/>
      <c r="J4" s="840"/>
      <c r="K4" s="840"/>
      <c r="L4" s="840"/>
      <c r="M4" s="840"/>
    </row>
    <row r="5" spans="1:13" ht="15.75">
      <c r="A5" s="17" t="s">
        <v>1331</v>
      </c>
      <c r="B5" s="465"/>
      <c r="C5" s="465"/>
      <c r="D5" s="465"/>
      <c r="E5" s="465"/>
      <c r="F5" s="465"/>
      <c r="G5" s="465"/>
      <c r="H5" s="465"/>
      <c r="I5" s="465"/>
      <c r="J5" s="465"/>
      <c r="K5" s="465"/>
      <c r="L5" s="465"/>
      <c r="M5" s="49" t="s">
        <v>1330</v>
      </c>
    </row>
    <row r="6" spans="1:13" s="455" customFormat="1" ht="16.5" customHeight="1" thickBot="1">
      <c r="A6" s="843" t="s">
        <v>219</v>
      </c>
      <c r="B6" s="843"/>
      <c r="C6" s="1058" t="s">
        <v>323</v>
      </c>
      <c r="D6" s="1058"/>
      <c r="E6" s="1058"/>
      <c r="F6" s="1058" t="s">
        <v>887</v>
      </c>
      <c r="G6" s="1058"/>
      <c r="H6" s="1058"/>
      <c r="I6" s="1059" t="s">
        <v>855</v>
      </c>
      <c r="J6" s="1059"/>
      <c r="K6" s="1059"/>
      <c r="L6" s="829" t="s">
        <v>221</v>
      </c>
      <c r="M6" s="829"/>
    </row>
    <row r="7" spans="1:13" s="455" customFormat="1" ht="16.5" customHeight="1" thickTop="1" thickBot="1">
      <c r="A7" s="980"/>
      <c r="B7" s="980"/>
      <c r="C7" s="995" t="s">
        <v>315</v>
      </c>
      <c r="D7" s="995" t="s">
        <v>316</v>
      </c>
      <c r="E7" s="995" t="s">
        <v>856</v>
      </c>
      <c r="F7" s="995" t="s">
        <v>315</v>
      </c>
      <c r="G7" s="995" t="s">
        <v>316</v>
      </c>
      <c r="H7" s="995" t="s">
        <v>856</v>
      </c>
      <c r="I7" s="832" t="s">
        <v>315</v>
      </c>
      <c r="J7" s="832" t="s">
        <v>316</v>
      </c>
      <c r="K7" s="832" t="s">
        <v>857</v>
      </c>
      <c r="L7" s="997"/>
      <c r="M7" s="997"/>
    </row>
    <row r="8" spans="1:13" s="455" customFormat="1" ht="25.5" customHeight="1" thickTop="1">
      <c r="A8" s="844"/>
      <c r="B8" s="844"/>
      <c r="C8" s="977"/>
      <c r="D8" s="977"/>
      <c r="E8" s="977"/>
      <c r="F8" s="977"/>
      <c r="G8" s="977"/>
      <c r="H8" s="977"/>
      <c r="I8" s="833"/>
      <c r="J8" s="833"/>
      <c r="K8" s="833"/>
      <c r="L8" s="830"/>
      <c r="M8" s="830"/>
    </row>
    <row r="9" spans="1:13" ht="18" customHeight="1" thickBot="1">
      <c r="A9" s="78" t="s">
        <v>615</v>
      </c>
      <c r="B9" s="365"/>
      <c r="C9" s="253"/>
      <c r="D9" s="253"/>
      <c r="E9" s="253"/>
      <c r="F9" s="253"/>
      <c r="G9" s="253"/>
      <c r="H9" s="253"/>
      <c r="I9" s="253"/>
      <c r="J9" s="253"/>
      <c r="K9" s="253"/>
      <c r="L9" s="35"/>
      <c r="M9" s="79" t="s">
        <v>326</v>
      </c>
    </row>
    <row r="10" spans="1:13" ht="15" customHeight="1" thickTop="1" thickBot="1">
      <c r="A10" s="105"/>
      <c r="B10" s="46" t="s">
        <v>89</v>
      </c>
      <c r="C10" s="255">
        <v>23</v>
      </c>
      <c r="D10" s="255">
        <v>197</v>
      </c>
      <c r="E10" s="486">
        <f>SUM(C10:D10)</f>
        <v>220</v>
      </c>
      <c r="F10" s="255">
        <v>16</v>
      </c>
      <c r="G10" s="255">
        <v>46</v>
      </c>
      <c r="H10" s="486">
        <f>SUM(F10:G10)</f>
        <v>62</v>
      </c>
      <c r="I10" s="486">
        <f t="shared" ref="I10:J13" si="0">SUM(C10+F10)</f>
        <v>39</v>
      </c>
      <c r="J10" s="486">
        <f t="shared" si="0"/>
        <v>243</v>
      </c>
      <c r="K10" s="486">
        <f>SUM(H10+E10)</f>
        <v>282</v>
      </c>
      <c r="L10" s="33" t="s">
        <v>90</v>
      </c>
      <c r="M10" s="33"/>
    </row>
    <row r="11" spans="1:13" ht="15" customHeight="1" thickTop="1" thickBot="1">
      <c r="A11" s="107"/>
      <c r="B11" s="40" t="s">
        <v>91</v>
      </c>
      <c r="C11" s="256">
        <v>22</v>
      </c>
      <c r="D11" s="256">
        <v>54</v>
      </c>
      <c r="E11" s="467">
        <f>SUM(C11:D11)</f>
        <v>76</v>
      </c>
      <c r="F11" s="256">
        <v>18</v>
      </c>
      <c r="G11" s="256">
        <v>7</v>
      </c>
      <c r="H11" s="467">
        <f>SUM(F11:G11)</f>
        <v>25</v>
      </c>
      <c r="I11" s="467">
        <f t="shared" si="0"/>
        <v>40</v>
      </c>
      <c r="J11" s="467">
        <f t="shared" si="0"/>
        <v>61</v>
      </c>
      <c r="K11" s="467">
        <f>SUM(H11+E11)</f>
        <v>101</v>
      </c>
      <c r="L11" s="29" t="s">
        <v>92</v>
      </c>
      <c r="M11" s="29"/>
    </row>
    <row r="12" spans="1:13" ht="15" customHeight="1" thickTop="1" thickBot="1">
      <c r="A12" s="105"/>
      <c r="B12" s="46" t="s">
        <v>93</v>
      </c>
      <c r="C12" s="255">
        <v>91</v>
      </c>
      <c r="D12" s="255">
        <v>107</v>
      </c>
      <c r="E12" s="486">
        <f>SUM(C12:D12)</f>
        <v>198</v>
      </c>
      <c r="F12" s="255">
        <v>7</v>
      </c>
      <c r="G12" s="255">
        <v>14</v>
      </c>
      <c r="H12" s="486">
        <f>SUM(F12:G12)</f>
        <v>21</v>
      </c>
      <c r="I12" s="486">
        <f t="shared" si="0"/>
        <v>98</v>
      </c>
      <c r="J12" s="486">
        <f t="shared" si="0"/>
        <v>121</v>
      </c>
      <c r="K12" s="486">
        <f>SUM(H12+E12)</f>
        <v>219</v>
      </c>
      <c r="L12" s="33" t="s">
        <v>94</v>
      </c>
      <c r="M12" s="33"/>
    </row>
    <row r="13" spans="1:13" ht="15" customHeight="1" thickTop="1" thickBot="1">
      <c r="A13" s="107"/>
      <c r="B13" s="40" t="s">
        <v>95</v>
      </c>
      <c r="C13" s="256">
        <v>109</v>
      </c>
      <c r="D13" s="256">
        <v>65</v>
      </c>
      <c r="E13" s="467">
        <f>SUM(C13:D13)</f>
        <v>174</v>
      </c>
      <c r="F13" s="256">
        <v>7</v>
      </c>
      <c r="G13" s="256">
        <v>5</v>
      </c>
      <c r="H13" s="467">
        <f>SUM(F13:G13)</f>
        <v>12</v>
      </c>
      <c r="I13" s="467">
        <f t="shared" si="0"/>
        <v>116</v>
      </c>
      <c r="J13" s="467">
        <f t="shared" si="0"/>
        <v>70</v>
      </c>
      <c r="K13" s="467">
        <f>SUM(H13+E13)</f>
        <v>186</v>
      </c>
      <c r="L13" s="29" t="s">
        <v>96</v>
      </c>
      <c r="M13" s="29"/>
    </row>
    <row r="14" spans="1:13" ht="18" customHeight="1" thickTop="1" thickBot="1">
      <c r="A14" s="105"/>
      <c r="B14" s="73" t="s">
        <v>42</v>
      </c>
      <c r="C14" s="486">
        <f>SUM(C10:C13)</f>
        <v>245</v>
      </c>
      <c r="D14" s="486">
        <f t="shared" ref="D14:K14" si="1">SUM(D10:D13)</f>
        <v>423</v>
      </c>
      <c r="E14" s="486">
        <f t="shared" si="1"/>
        <v>668</v>
      </c>
      <c r="F14" s="486">
        <f t="shared" si="1"/>
        <v>48</v>
      </c>
      <c r="G14" s="486">
        <f t="shared" si="1"/>
        <v>72</v>
      </c>
      <c r="H14" s="486">
        <f t="shared" si="1"/>
        <v>120</v>
      </c>
      <c r="I14" s="486">
        <f t="shared" si="1"/>
        <v>293</v>
      </c>
      <c r="J14" s="486">
        <f t="shared" si="1"/>
        <v>495</v>
      </c>
      <c r="K14" s="486">
        <f t="shared" si="1"/>
        <v>788</v>
      </c>
      <c r="L14" s="74" t="s">
        <v>43</v>
      </c>
      <c r="M14" s="33"/>
    </row>
    <row r="15" spans="1:13" ht="18" customHeight="1" thickTop="1" thickBot="1">
      <c r="A15" s="42" t="s">
        <v>97</v>
      </c>
      <c r="B15" s="40"/>
      <c r="C15" s="256"/>
      <c r="D15" s="256"/>
      <c r="E15" s="256"/>
      <c r="F15" s="256"/>
      <c r="G15" s="256"/>
      <c r="H15" s="256"/>
      <c r="I15" s="256"/>
      <c r="J15" s="256"/>
      <c r="K15" s="256"/>
      <c r="L15" s="29"/>
      <c r="M15" s="41" t="s">
        <v>86</v>
      </c>
    </row>
    <row r="16" spans="1:13" ht="15" customHeight="1" thickTop="1" thickBot="1">
      <c r="A16" s="48"/>
      <c r="B16" s="46" t="s">
        <v>15</v>
      </c>
      <c r="C16" s="255">
        <v>356</v>
      </c>
      <c r="D16" s="255">
        <v>112</v>
      </c>
      <c r="E16" s="486">
        <f>SUM(C16:D16)</f>
        <v>468</v>
      </c>
      <c r="F16" s="255">
        <v>11</v>
      </c>
      <c r="G16" s="255">
        <v>12</v>
      </c>
      <c r="H16" s="486">
        <f>SUM(F16:G16)</f>
        <v>23</v>
      </c>
      <c r="I16" s="486">
        <f t="shared" ref="I16:I25" si="2">SUM(C16+F16)</f>
        <v>367</v>
      </c>
      <c r="J16" s="486">
        <f t="shared" ref="J16:J25" si="3">SUM(D16+G16)</f>
        <v>124</v>
      </c>
      <c r="K16" s="486">
        <f>SUM(H16+E16)</f>
        <v>491</v>
      </c>
      <c r="L16" s="33" t="s">
        <v>90</v>
      </c>
      <c r="M16" s="33"/>
    </row>
    <row r="17" spans="1:27" ht="15" customHeight="1" thickTop="1" thickBot="1">
      <c r="A17" s="107"/>
      <c r="B17" s="40" t="s">
        <v>16</v>
      </c>
      <c r="C17" s="256">
        <v>306</v>
      </c>
      <c r="D17" s="256">
        <v>77</v>
      </c>
      <c r="E17" s="467">
        <f>SUM(C17:D17)</f>
        <v>383</v>
      </c>
      <c r="F17" s="256">
        <v>12</v>
      </c>
      <c r="G17" s="256">
        <v>12</v>
      </c>
      <c r="H17" s="467">
        <f>SUM(F17:G17)</f>
        <v>24</v>
      </c>
      <c r="I17" s="467">
        <f t="shared" si="2"/>
        <v>318</v>
      </c>
      <c r="J17" s="467">
        <f t="shared" si="3"/>
        <v>89</v>
      </c>
      <c r="K17" s="467">
        <f>SUM(H17+E17)</f>
        <v>407</v>
      </c>
      <c r="L17" s="29" t="s">
        <v>92</v>
      </c>
      <c r="M17" s="29"/>
    </row>
    <row r="18" spans="1:27" ht="15" customHeight="1" thickTop="1" thickBot="1">
      <c r="A18" s="105"/>
      <c r="B18" s="46" t="s">
        <v>17</v>
      </c>
      <c r="C18" s="255">
        <v>306</v>
      </c>
      <c r="D18" s="255">
        <v>65</v>
      </c>
      <c r="E18" s="486">
        <f>SUM(C18:D18)</f>
        <v>371</v>
      </c>
      <c r="F18" s="255">
        <v>9</v>
      </c>
      <c r="G18" s="255">
        <v>10</v>
      </c>
      <c r="H18" s="486">
        <f>SUM(F18:G18)</f>
        <v>19</v>
      </c>
      <c r="I18" s="486">
        <f t="shared" si="2"/>
        <v>315</v>
      </c>
      <c r="J18" s="486">
        <f t="shared" si="3"/>
        <v>75</v>
      </c>
      <c r="K18" s="486">
        <f>SUM(H18+E18)</f>
        <v>390</v>
      </c>
      <c r="L18" s="33" t="s">
        <v>94</v>
      </c>
      <c r="M18" s="33"/>
      <c r="O18" s="839"/>
      <c r="P18" s="839"/>
      <c r="Q18" s="839"/>
      <c r="R18" s="839"/>
      <c r="S18" s="839"/>
      <c r="T18" s="839"/>
      <c r="U18" s="839"/>
      <c r="V18" s="839"/>
      <c r="W18" s="839"/>
      <c r="X18" s="839"/>
      <c r="Y18" s="839"/>
      <c r="Z18" s="839"/>
      <c r="AA18" s="839"/>
    </row>
    <row r="19" spans="1:27" ht="18" customHeight="1" thickTop="1" thickBot="1">
      <c r="A19" s="107"/>
      <c r="B19" s="71" t="s">
        <v>42</v>
      </c>
      <c r="C19" s="467">
        <f t="shared" ref="C19:K19" si="4">SUM(C16:C18)</f>
        <v>968</v>
      </c>
      <c r="D19" s="467">
        <f t="shared" si="4"/>
        <v>254</v>
      </c>
      <c r="E19" s="467">
        <f t="shared" si="4"/>
        <v>1222</v>
      </c>
      <c r="F19" s="467">
        <f t="shared" si="4"/>
        <v>32</v>
      </c>
      <c r="G19" s="467">
        <f t="shared" si="4"/>
        <v>34</v>
      </c>
      <c r="H19" s="467">
        <f t="shared" si="4"/>
        <v>66</v>
      </c>
      <c r="I19" s="467">
        <f t="shared" si="4"/>
        <v>1000</v>
      </c>
      <c r="J19" s="467">
        <f t="shared" si="4"/>
        <v>288</v>
      </c>
      <c r="K19" s="467">
        <f t="shared" si="4"/>
        <v>1288</v>
      </c>
      <c r="L19" s="72" t="s">
        <v>43</v>
      </c>
      <c r="M19" s="29"/>
    </row>
    <row r="20" spans="1:27" ht="18" customHeight="1" thickTop="1" thickBot="1">
      <c r="A20" s="48" t="s">
        <v>6</v>
      </c>
      <c r="B20" s="46"/>
      <c r="C20" s="255"/>
      <c r="D20" s="255"/>
      <c r="E20" s="255"/>
      <c r="F20" s="255"/>
      <c r="G20" s="255"/>
      <c r="H20" s="255"/>
      <c r="I20" s="255"/>
      <c r="J20" s="255"/>
      <c r="K20" s="255"/>
      <c r="L20" s="33"/>
      <c r="M20" s="47" t="s">
        <v>88</v>
      </c>
    </row>
    <row r="21" spans="1:27" ht="15" customHeight="1" thickTop="1" thickBot="1">
      <c r="A21" s="107"/>
      <c r="B21" s="40" t="s">
        <v>15</v>
      </c>
      <c r="C21" s="256">
        <v>852</v>
      </c>
      <c r="D21" s="256">
        <v>152</v>
      </c>
      <c r="E21" s="467">
        <f>SUM(C21:D21)</f>
        <v>1004</v>
      </c>
      <c r="F21" s="256">
        <v>27</v>
      </c>
      <c r="G21" s="256">
        <v>25</v>
      </c>
      <c r="H21" s="467">
        <f>SUM(F21:G21)</f>
        <v>52</v>
      </c>
      <c r="I21" s="467">
        <f t="shared" si="2"/>
        <v>879</v>
      </c>
      <c r="J21" s="467">
        <f t="shared" si="3"/>
        <v>177</v>
      </c>
      <c r="K21" s="467">
        <f>SUM(H21+E21)</f>
        <v>1056</v>
      </c>
      <c r="L21" s="29" t="s">
        <v>90</v>
      </c>
      <c r="M21" s="29"/>
    </row>
    <row r="22" spans="1:27" ht="15" customHeight="1" thickTop="1" thickBot="1">
      <c r="A22" s="105"/>
      <c r="B22" s="46" t="s">
        <v>98</v>
      </c>
      <c r="C22" s="255">
        <v>564</v>
      </c>
      <c r="D22" s="255">
        <v>137</v>
      </c>
      <c r="E22" s="486">
        <f>SUM(C22:D22)</f>
        <v>701</v>
      </c>
      <c r="F22" s="255">
        <v>21</v>
      </c>
      <c r="G22" s="255">
        <v>19</v>
      </c>
      <c r="H22" s="486">
        <f t="shared" ref="H22:H27" si="5">SUM(F22:G22)</f>
        <v>40</v>
      </c>
      <c r="I22" s="486">
        <f t="shared" si="2"/>
        <v>585</v>
      </c>
      <c r="J22" s="486">
        <f t="shared" si="3"/>
        <v>156</v>
      </c>
      <c r="K22" s="486">
        <f>SUM(H22+E22)</f>
        <v>741</v>
      </c>
      <c r="L22" s="33" t="s">
        <v>99</v>
      </c>
      <c r="M22" s="33"/>
    </row>
    <row r="23" spans="1:27" ht="15" customHeight="1" thickTop="1" thickBot="1">
      <c r="A23" s="107"/>
      <c r="B23" s="40" t="s">
        <v>18</v>
      </c>
      <c r="C23" s="256">
        <v>0</v>
      </c>
      <c r="D23" s="256">
        <v>0</v>
      </c>
      <c r="E23" s="467">
        <f>SUM(C23:D23)</f>
        <v>0</v>
      </c>
      <c r="F23" s="256">
        <v>0</v>
      </c>
      <c r="G23" s="256">
        <v>0</v>
      </c>
      <c r="H23" s="467">
        <f t="shared" si="5"/>
        <v>0</v>
      </c>
      <c r="I23" s="467">
        <f>SUM(C23+F23)</f>
        <v>0</v>
      </c>
      <c r="J23" s="467">
        <f t="shared" si="3"/>
        <v>0</v>
      </c>
      <c r="K23" s="467">
        <f>SUM(H23+E23)</f>
        <v>0</v>
      </c>
      <c r="L23" s="29" t="s">
        <v>100</v>
      </c>
      <c r="M23" s="29"/>
    </row>
    <row r="24" spans="1:27" ht="15" customHeight="1" thickTop="1" thickBot="1">
      <c r="A24" s="105"/>
      <c r="B24" s="46" t="s">
        <v>101</v>
      </c>
      <c r="C24" s="255">
        <v>657</v>
      </c>
      <c r="D24" s="255">
        <v>130</v>
      </c>
      <c r="E24" s="486">
        <f>SUM(C24:D24)</f>
        <v>787</v>
      </c>
      <c r="F24" s="255">
        <v>23</v>
      </c>
      <c r="G24" s="255">
        <v>30</v>
      </c>
      <c r="H24" s="486">
        <f t="shared" si="5"/>
        <v>53</v>
      </c>
      <c r="I24" s="486">
        <f t="shared" si="2"/>
        <v>680</v>
      </c>
      <c r="J24" s="486">
        <f t="shared" si="3"/>
        <v>160</v>
      </c>
      <c r="K24" s="486">
        <f>SUM(H24+E24)</f>
        <v>840</v>
      </c>
      <c r="L24" s="33" t="s">
        <v>19</v>
      </c>
      <c r="M24" s="33"/>
    </row>
    <row r="25" spans="1:27" ht="15" customHeight="1" thickTop="1" thickBot="1">
      <c r="A25" s="107"/>
      <c r="B25" s="40" t="s">
        <v>102</v>
      </c>
      <c r="C25" s="256">
        <v>14</v>
      </c>
      <c r="D25" s="256">
        <v>15</v>
      </c>
      <c r="E25" s="467">
        <f>SUM(C25:D25)</f>
        <v>29</v>
      </c>
      <c r="F25" s="256">
        <v>3</v>
      </c>
      <c r="G25" s="256">
        <v>5</v>
      </c>
      <c r="H25" s="467">
        <f t="shared" si="5"/>
        <v>8</v>
      </c>
      <c r="I25" s="467">
        <f t="shared" si="2"/>
        <v>17</v>
      </c>
      <c r="J25" s="467">
        <f t="shared" si="3"/>
        <v>20</v>
      </c>
      <c r="K25" s="467">
        <f>SUM(H25+E25)</f>
        <v>37</v>
      </c>
      <c r="L25" s="29" t="s">
        <v>103</v>
      </c>
      <c r="M25" s="29"/>
    </row>
    <row r="26" spans="1:27" ht="18" customHeight="1" thickTop="1" thickBot="1">
      <c r="A26" s="105"/>
      <c r="B26" s="73" t="s">
        <v>9</v>
      </c>
      <c r="C26" s="486">
        <f>SUM(C21:C25)</f>
        <v>2087</v>
      </c>
      <c r="D26" s="486">
        <f t="shared" ref="D26:K26" si="6">SUM(D21:D25)</f>
        <v>434</v>
      </c>
      <c r="E26" s="486">
        <f t="shared" si="6"/>
        <v>2521</v>
      </c>
      <c r="F26" s="486">
        <f t="shared" si="6"/>
        <v>74</v>
      </c>
      <c r="G26" s="486">
        <f t="shared" si="6"/>
        <v>79</v>
      </c>
      <c r="H26" s="486">
        <f t="shared" si="6"/>
        <v>153</v>
      </c>
      <c r="I26" s="486">
        <f t="shared" si="6"/>
        <v>2161</v>
      </c>
      <c r="J26" s="486">
        <f t="shared" si="6"/>
        <v>513</v>
      </c>
      <c r="K26" s="486">
        <f t="shared" si="6"/>
        <v>2674</v>
      </c>
      <c r="L26" s="74" t="s">
        <v>43</v>
      </c>
      <c r="M26" s="33"/>
    </row>
    <row r="27" spans="1:27" ht="18" customHeight="1" thickTop="1">
      <c r="A27" s="75" t="s">
        <v>325</v>
      </c>
      <c r="B27" s="76"/>
      <c r="C27" s="492">
        <v>4</v>
      </c>
      <c r="D27" s="492">
        <v>0</v>
      </c>
      <c r="E27" s="492">
        <f>SUM(C27:D27)</f>
        <v>4</v>
      </c>
      <c r="F27" s="492">
        <v>2</v>
      </c>
      <c r="G27" s="492">
        <v>0</v>
      </c>
      <c r="H27" s="492">
        <f t="shared" si="5"/>
        <v>2</v>
      </c>
      <c r="I27" s="492">
        <f>SUM(C27+F27)</f>
        <v>6</v>
      </c>
      <c r="J27" s="492">
        <f>SUM(D27+G27)</f>
        <v>0</v>
      </c>
      <c r="K27" s="492">
        <f>SUM(H27+E27)</f>
        <v>6</v>
      </c>
      <c r="L27" s="37"/>
      <c r="M27" s="77" t="s">
        <v>327</v>
      </c>
      <c r="N27" s="496"/>
    </row>
    <row r="28" spans="1:27" ht="27.75" customHeight="1">
      <c r="A28" s="1039" t="s">
        <v>82</v>
      </c>
      <c r="B28" s="1039"/>
      <c r="C28" s="490">
        <f>SUM(C27+C26+C19+C14)</f>
        <v>3304</v>
      </c>
      <c r="D28" s="490">
        <f t="shared" ref="D28:F28" si="7">SUM(D27+D26+D19+D14)</f>
        <v>1111</v>
      </c>
      <c r="E28" s="490">
        <f t="shared" si="7"/>
        <v>4415</v>
      </c>
      <c r="F28" s="490">
        <f t="shared" si="7"/>
        <v>156</v>
      </c>
      <c r="G28" s="490">
        <f>SUM(G26+G19+G14)</f>
        <v>185</v>
      </c>
      <c r="H28" s="490">
        <f>SUM(H27+H26+H19+H14)</f>
        <v>341</v>
      </c>
      <c r="I28" s="490">
        <f>SUM(I27+I26+I19+I14)</f>
        <v>3460</v>
      </c>
      <c r="J28" s="490">
        <f>SUM(J26+J19+J14)</f>
        <v>1296</v>
      </c>
      <c r="K28" s="490">
        <f>SUM(K27+K26+K19+K14)</f>
        <v>4756</v>
      </c>
      <c r="L28" s="1060" t="s">
        <v>21</v>
      </c>
      <c r="M28" s="1060"/>
    </row>
    <row r="29" spans="1:27" ht="12" customHeight="1">
      <c r="A29" s="1057" t="s">
        <v>104</v>
      </c>
      <c r="B29" s="1057"/>
      <c r="C29" s="497"/>
      <c r="D29" s="497"/>
      <c r="M29" s="498" t="s">
        <v>105</v>
      </c>
    </row>
    <row r="30" spans="1:27" ht="12" customHeight="1">
      <c r="A30" s="1057" t="s">
        <v>106</v>
      </c>
      <c r="B30" s="1057"/>
      <c r="C30" s="1057"/>
      <c r="D30" s="1057"/>
      <c r="M30" s="498" t="s">
        <v>107</v>
      </c>
    </row>
    <row r="31" spans="1:27" ht="12" customHeight="1">
      <c r="A31" s="497" t="s">
        <v>108</v>
      </c>
      <c r="B31" s="497"/>
      <c r="C31" s="497"/>
      <c r="D31" s="497"/>
      <c r="M31" s="498" t="s">
        <v>109</v>
      </c>
    </row>
    <row r="32" spans="1:27" ht="12" customHeight="1">
      <c r="A32" s="497" t="s">
        <v>110</v>
      </c>
      <c r="B32" s="497"/>
      <c r="C32" s="497"/>
      <c r="D32" s="497"/>
      <c r="M32" s="498" t="s">
        <v>111</v>
      </c>
    </row>
    <row r="33" spans="1:13" ht="12" customHeight="1">
      <c r="A33" s="497" t="s">
        <v>112</v>
      </c>
      <c r="B33" s="497"/>
      <c r="C33" s="497"/>
      <c r="D33" s="497"/>
      <c r="M33" s="498" t="s">
        <v>113</v>
      </c>
    </row>
    <row r="34" spans="1:13">
      <c r="A34" s="497" t="s">
        <v>216</v>
      </c>
      <c r="B34" s="497"/>
      <c r="C34" s="497"/>
      <c r="D34" s="497"/>
      <c r="M34" s="498" t="s">
        <v>215</v>
      </c>
    </row>
    <row r="35" spans="1:13">
      <c r="M35" s="7"/>
    </row>
    <row r="52" spans="5:5">
      <c r="E52" s="487"/>
    </row>
  </sheetData>
  <mergeCells count="23">
    <mergeCell ref="L28:M28"/>
    <mergeCell ref="C7:C8"/>
    <mergeCell ref="D7:D8"/>
    <mergeCell ref="F7:F8"/>
    <mergeCell ref="G7:G8"/>
    <mergeCell ref="E7:E8"/>
    <mergeCell ref="H7:H8"/>
    <mergeCell ref="K7:K8"/>
    <mergeCell ref="I7:I8"/>
    <mergeCell ref="J7:J8"/>
    <mergeCell ref="L6:M8"/>
    <mergeCell ref="A29:B29"/>
    <mergeCell ref="C6:E6"/>
    <mergeCell ref="F6:H6"/>
    <mergeCell ref="I6:K6"/>
    <mergeCell ref="A30:D30"/>
    <mergeCell ref="A28:B28"/>
    <mergeCell ref="A6:B8"/>
    <mergeCell ref="O18:AA18"/>
    <mergeCell ref="A2:M2"/>
    <mergeCell ref="A1:M1"/>
    <mergeCell ref="A3:M3"/>
    <mergeCell ref="A4:M4"/>
  </mergeCells>
  <phoneticPr fontId="18" type="noConversion"/>
  <printOptions horizontalCentered="1" verticalCentered="1"/>
  <pageMargins left="0" right="0" top="0" bottom="0" header="0" footer="0"/>
  <pageSetup paperSize="9" orientation="landscape" r:id="rId1"/>
  <headerFooter alignWithMargins="0"/>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14"/>
  <sheetViews>
    <sheetView showGridLines="0" rightToLeft="1" view="pageBreakPreview" zoomScale="98" zoomScaleNormal="100" zoomScaleSheetLayoutView="98" workbookViewId="0">
      <selection activeCell="F5" sqref="F5"/>
    </sheetView>
  </sheetViews>
  <sheetFormatPr defaultRowHeight="12.75"/>
  <cols>
    <col min="1" max="1" width="42.7109375" style="21" customWidth="1"/>
    <col min="2" max="2" width="2.5703125" style="1" customWidth="1"/>
    <col min="3" max="3" width="41" style="2" customWidth="1"/>
    <col min="4" max="16384" width="9.140625" style="1"/>
  </cols>
  <sheetData>
    <row r="1" spans="1:4" ht="39" customHeight="1"/>
    <row r="2" spans="1:4" ht="39" customHeight="1"/>
    <row r="3" spans="1:4" s="18" customFormat="1" ht="21" customHeight="1">
      <c r="A3" s="817" t="s">
        <v>0</v>
      </c>
      <c r="B3" s="21"/>
      <c r="C3" s="818" t="s">
        <v>1</v>
      </c>
      <c r="D3" s="21"/>
    </row>
    <row r="4" spans="1:4">
      <c r="C4" s="3"/>
    </row>
    <row r="5" spans="1:4" s="4" customFormat="1" ht="66" customHeight="1">
      <c r="A5" s="622" t="s">
        <v>1288</v>
      </c>
      <c r="B5" s="20"/>
      <c r="C5" s="99" t="s">
        <v>2</v>
      </c>
    </row>
    <row r="6" spans="1:4" s="4" customFormat="1" ht="65.25" customHeight="1">
      <c r="A6" s="622" t="s">
        <v>667</v>
      </c>
      <c r="B6" s="20"/>
      <c r="C6" s="99" t="s">
        <v>668</v>
      </c>
    </row>
    <row r="7" spans="1:4">
      <c r="A7" s="1"/>
      <c r="C7" s="3"/>
    </row>
    <row r="8" spans="1:4" s="4" customFormat="1" ht="96.75" customHeight="1">
      <c r="A8" s="622" t="s">
        <v>669</v>
      </c>
      <c r="B8" s="20"/>
      <c r="C8" s="99" t="s">
        <v>670</v>
      </c>
    </row>
    <row r="9" spans="1:4" s="4" customFormat="1" ht="83.25" customHeight="1">
      <c r="A9" s="622" t="s">
        <v>671</v>
      </c>
      <c r="B9" s="20"/>
      <c r="C9" s="99" t="s">
        <v>672</v>
      </c>
    </row>
    <row r="10" spans="1:4" s="4" customFormat="1" ht="7.5" customHeight="1">
      <c r="A10" s="236"/>
      <c r="C10" s="237"/>
    </row>
    <row r="11" spans="1:4" s="4" customFormat="1" ht="20.25" customHeight="1">
      <c r="A11" s="623" t="s">
        <v>3</v>
      </c>
      <c r="B11" s="20"/>
      <c r="C11" s="100" t="s">
        <v>673</v>
      </c>
    </row>
    <row r="12" spans="1:4" ht="13.5" customHeight="1">
      <c r="A12" s="624" t="s">
        <v>674</v>
      </c>
      <c r="B12" s="21"/>
      <c r="C12" s="7" t="s">
        <v>330</v>
      </c>
    </row>
    <row r="13" spans="1:4" ht="15.75">
      <c r="A13" s="624" t="s">
        <v>675</v>
      </c>
      <c r="B13" s="21"/>
      <c r="C13" s="7" t="s">
        <v>676</v>
      </c>
    </row>
    <row r="14" spans="1:4" ht="15.75">
      <c r="A14" s="624" t="s">
        <v>865</v>
      </c>
      <c r="B14" s="21"/>
      <c r="C14" s="7" t="s">
        <v>677</v>
      </c>
    </row>
  </sheetData>
  <phoneticPr fontId="18" type="noConversion"/>
  <printOptions horizontalCentered="1"/>
  <pageMargins left="0.78740157480314998" right="0.78740157480314998" top="1.1811023622047201" bottom="0.78740157480314998" header="0.511811023622047" footer="0.511811023622047"/>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25"/>
  <sheetViews>
    <sheetView showGridLines="0" rightToLeft="1" view="pageBreakPreview" zoomScaleNormal="100" zoomScaleSheetLayoutView="100" workbookViewId="0">
      <selection activeCell="L6" sqref="L6:L8"/>
    </sheetView>
  </sheetViews>
  <sheetFormatPr defaultRowHeight="12.75"/>
  <cols>
    <col min="1" max="1" width="22.85546875" style="21" customWidth="1"/>
    <col min="2" max="11" width="8.5703125" style="21" customWidth="1"/>
    <col min="12" max="12" width="25.7109375" style="21" customWidth="1"/>
    <col min="13" max="16384" width="9.140625" style="58"/>
  </cols>
  <sheetData>
    <row r="1" spans="1:12" ht="24" customHeight="1">
      <c r="A1" s="825" t="s">
        <v>1273</v>
      </c>
      <c r="B1" s="825"/>
      <c r="C1" s="825"/>
      <c r="D1" s="825"/>
      <c r="E1" s="825"/>
      <c r="F1" s="825"/>
      <c r="G1" s="825"/>
      <c r="H1" s="825"/>
      <c r="I1" s="825"/>
      <c r="J1" s="825"/>
      <c r="K1" s="825"/>
      <c r="L1" s="825"/>
    </row>
    <row r="2" spans="1:12" s="59" customFormat="1" ht="20.100000000000001" customHeight="1">
      <c r="A2" s="831" t="s">
        <v>919</v>
      </c>
      <c r="B2" s="831"/>
      <c r="C2" s="831"/>
      <c r="D2" s="831"/>
      <c r="E2" s="831"/>
      <c r="F2" s="831"/>
      <c r="G2" s="831"/>
      <c r="H2" s="831"/>
      <c r="I2" s="831"/>
      <c r="J2" s="831"/>
      <c r="K2" s="831"/>
      <c r="L2" s="831"/>
    </row>
    <row r="3" spans="1:12" ht="20.100000000000001" customHeight="1">
      <c r="A3" s="839" t="s">
        <v>839</v>
      </c>
      <c r="B3" s="839"/>
      <c r="C3" s="839"/>
      <c r="D3" s="839"/>
      <c r="E3" s="839"/>
      <c r="F3" s="839"/>
      <c r="G3" s="839"/>
      <c r="H3" s="839"/>
      <c r="I3" s="839"/>
      <c r="J3" s="839"/>
      <c r="K3" s="839"/>
      <c r="L3" s="839"/>
    </row>
    <row r="4" spans="1:12" ht="20.100000000000001" customHeight="1">
      <c r="A4" s="839" t="s">
        <v>920</v>
      </c>
      <c r="B4" s="839"/>
      <c r="C4" s="839"/>
      <c r="D4" s="839"/>
      <c r="E4" s="839"/>
      <c r="F4" s="839"/>
      <c r="G4" s="839"/>
      <c r="H4" s="839"/>
      <c r="I4" s="839"/>
      <c r="J4" s="839"/>
      <c r="K4" s="839"/>
      <c r="L4" s="839"/>
    </row>
    <row r="5" spans="1:12" ht="20.100000000000001" customHeight="1">
      <c r="A5" s="17" t="s">
        <v>1332</v>
      </c>
      <c r="B5" s="22"/>
      <c r="C5" s="22"/>
      <c r="D5" s="22"/>
      <c r="E5" s="22"/>
      <c r="F5" s="22"/>
      <c r="G5" s="22"/>
      <c r="H5" s="22"/>
      <c r="I5" s="22"/>
      <c r="J5" s="22"/>
      <c r="K5" s="22"/>
      <c r="L5" s="49" t="s">
        <v>1333</v>
      </c>
    </row>
    <row r="6" spans="1:12" s="446" customFormat="1" ht="20.25" customHeight="1" thickBot="1">
      <c r="A6" s="843" t="s">
        <v>222</v>
      </c>
      <c r="B6" s="1061" t="s">
        <v>296</v>
      </c>
      <c r="C6" s="1062"/>
      <c r="D6" s="1061" t="s">
        <v>678</v>
      </c>
      <c r="E6" s="1062"/>
      <c r="F6" s="1061" t="s">
        <v>722</v>
      </c>
      <c r="G6" s="1062"/>
      <c r="H6" s="978" t="s">
        <v>766</v>
      </c>
      <c r="I6" s="978"/>
      <c r="J6" s="978" t="s">
        <v>918</v>
      </c>
      <c r="K6" s="978"/>
      <c r="L6" s="829" t="s">
        <v>223</v>
      </c>
    </row>
    <row r="7" spans="1:12" s="446" customFormat="1" ht="16.5" customHeight="1" thickTop="1" thickBot="1">
      <c r="A7" s="980"/>
      <c r="B7" s="1063" t="s">
        <v>315</v>
      </c>
      <c r="C7" s="1063" t="s">
        <v>316</v>
      </c>
      <c r="D7" s="1063" t="s">
        <v>315</v>
      </c>
      <c r="E7" s="1063" t="s">
        <v>316</v>
      </c>
      <c r="F7" s="1063" t="s">
        <v>315</v>
      </c>
      <c r="G7" s="1063" t="s">
        <v>316</v>
      </c>
      <c r="H7" s="1006" t="s">
        <v>315</v>
      </c>
      <c r="I7" s="1006" t="s">
        <v>316</v>
      </c>
      <c r="J7" s="1006" t="s">
        <v>315</v>
      </c>
      <c r="K7" s="1006" t="s">
        <v>316</v>
      </c>
      <c r="L7" s="997"/>
    </row>
    <row r="8" spans="1:12" s="446" customFormat="1" ht="16.5" customHeight="1" thickTop="1">
      <c r="A8" s="844"/>
      <c r="B8" s="1009"/>
      <c r="C8" s="1009"/>
      <c r="D8" s="1009"/>
      <c r="E8" s="1009"/>
      <c r="F8" s="1009"/>
      <c r="G8" s="1009"/>
      <c r="H8" s="977"/>
      <c r="I8" s="977"/>
      <c r="J8" s="977"/>
      <c r="K8" s="977"/>
      <c r="L8" s="830"/>
    </row>
    <row r="9" spans="1:12" ht="24.95" customHeight="1" thickBot="1">
      <c r="A9" s="365" t="s">
        <v>283</v>
      </c>
      <c r="B9" s="254">
        <v>699</v>
      </c>
      <c r="C9" s="254">
        <v>1906</v>
      </c>
      <c r="D9" s="254">
        <v>714</v>
      </c>
      <c r="E9" s="254">
        <v>2296</v>
      </c>
      <c r="F9" s="254">
        <v>813</v>
      </c>
      <c r="G9" s="254">
        <v>2275</v>
      </c>
      <c r="H9" s="254">
        <v>733</v>
      </c>
      <c r="I9" s="254">
        <v>2324</v>
      </c>
      <c r="J9" s="254">
        <v>640</v>
      </c>
      <c r="K9" s="254">
        <v>1352</v>
      </c>
      <c r="L9" s="35" t="s">
        <v>284</v>
      </c>
    </row>
    <row r="10" spans="1:12" ht="24.95" customHeight="1" thickTop="1" thickBot="1">
      <c r="A10" s="105" t="s">
        <v>131</v>
      </c>
      <c r="B10" s="255">
        <v>106</v>
      </c>
      <c r="C10" s="255">
        <v>413</v>
      </c>
      <c r="D10" s="255">
        <v>84</v>
      </c>
      <c r="E10" s="255">
        <v>388</v>
      </c>
      <c r="F10" s="255">
        <v>65</v>
      </c>
      <c r="G10" s="255">
        <v>277</v>
      </c>
      <c r="H10" s="255">
        <v>24</v>
      </c>
      <c r="I10" s="255">
        <v>161</v>
      </c>
      <c r="J10" s="255">
        <v>11</v>
      </c>
      <c r="K10" s="255">
        <v>296</v>
      </c>
      <c r="L10" s="33" t="s">
        <v>132</v>
      </c>
    </row>
    <row r="11" spans="1:12" ht="24.95" customHeight="1" thickTop="1" thickBot="1">
      <c r="A11" s="107" t="s">
        <v>244</v>
      </c>
      <c r="B11" s="256">
        <v>293</v>
      </c>
      <c r="C11" s="256">
        <v>2374</v>
      </c>
      <c r="D11" s="256">
        <v>248</v>
      </c>
      <c r="E11" s="256">
        <v>2096</v>
      </c>
      <c r="F11" s="256">
        <v>220</v>
      </c>
      <c r="G11" s="256">
        <v>1950</v>
      </c>
      <c r="H11" s="256">
        <v>205</v>
      </c>
      <c r="I11" s="256">
        <v>1955</v>
      </c>
      <c r="J11" s="256">
        <v>442</v>
      </c>
      <c r="K11" s="256">
        <v>3359</v>
      </c>
      <c r="L11" s="29" t="s">
        <v>245</v>
      </c>
    </row>
    <row r="12" spans="1:12" ht="24.95" customHeight="1" thickTop="1" thickBot="1">
      <c r="A12" s="105" t="s">
        <v>133</v>
      </c>
      <c r="B12" s="255">
        <v>158</v>
      </c>
      <c r="C12" s="255">
        <v>403</v>
      </c>
      <c r="D12" s="255">
        <v>112</v>
      </c>
      <c r="E12" s="255">
        <v>330</v>
      </c>
      <c r="F12" s="255">
        <v>86</v>
      </c>
      <c r="G12" s="255">
        <v>289</v>
      </c>
      <c r="H12" s="255">
        <v>121</v>
      </c>
      <c r="I12" s="255">
        <v>482</v>
      </c>
      <c r="J12" s="255">
        <v>121</v>
      </c>
      <c r="K12" s="255">
        <v>452</v>
      </c>
      <c r="L12" s="33" t="s">
        <v>134</v>
      </c>
    </row>
    <row r="13" spans="1:12" ht="24.95" customHeight="1" thickTop="1" thickBot="1">
      <c r="A13" s="107" t="s">
        <v>135</v>
      </c>
      <c r="B13" s="256">
        <v>467</v>
      </c>
      <c r="C13" s="256">
        <v>489</v>
      </c>
      <c r="D13" s="256">
        <v>473</v>
      </c>
      <c r="E13" s="256">
        <v>538</v>
      </c>
      <c r="F13" s="256">
        <v>470</v>
      </c>
      <c r="G13" s="256">
        <v>603</v>
      </c>
      <c r="H13" s="256">
        <v>518</v>
      </c>
      <c r="I13" s="256">
        <v>627</v>
      </c>
      <c r="J13" s="256">
        <v>587</v>
      </c>
      <c r="K13" s="256">
        <v>695</v>
      </c>
      <c r="L13" s="29" t="s">
        <v>136</v>
      </c>
    </row>
    <row r="14" spans="1:12" ht="24.95" customHeight="1" thickTop="1" thickBot="1">
      <c r="A14" s="105" t="s">
        <v>137</v>
      </c>
      <c r="B14" s="255">
        <v>242</v>
      </c>
      <c r="C14" s="255">
        <v>595</v>
      </c>
      <c r="D14" s="255">
        <v>276</v>
      </c>
      <c r="E14" s="255">
        <v>694</v>
      </c>
      <c r="F14" s="255">
        <v>322</v>
      </c>
      <c r="G14" s="255">
        <v>869</v>
      </c>
      <c r="H14" s="255">
        <v>344</v>
      </c>
      <c r="I14" s="255">
        <v>944</v>
      </c>
      <c r="J14" s="255">
        <v>377</v>
      </c>
      <c r="K14" s="255">
        <v>1000</v>
      </c>
      <c r="L14" s="33" t="s">
        <v>138</v>
      </c>
    </row>
    <row r="15" spans="1:12" ht="24.95" customHeight="1" thickTop="1" thickBot="1">
      <c r="A15" s="107" t="s">
        <v>246</v>
      </c>
      <c r="B15" s="256">
        <v>92</v>
      </c>
      <c r="C15" s="256">
        <v>141</v>
      </c>
      <c r="D15" s="256">
        <v>61</v>
      </c>
      <c r="E15" s="256">
        <v>137</v>
      </c>
      <c r="F15" s="256">
        <v>55</v>
      </c>
      <c r="G15" s="256">
        <v>157</v>
      </c>
      <c r="H15" s="256">
        <v>80</v>
      </c>
      <c r="I15" s="256">
        <v>228</v>
      </c>
      <c r="J15" s="256">
        <v>129</v>
      </c>
      <c r="K15" s="256">
        <v>408</v>
      </c>
      <c r="L15" s="29" t="s">
        <v>247</v>
      </c>
    </row>
    <row r="16" spans="1:12" ht="24.95" customHeight="1" thickTop="1" thickBot="1">
      <c r="A16" s="105" t="s">
        <v>298</v>
      </c>
      <c r="B16" s="255">
        <v>0</v>
      </c>
      <c r="C16" s="255">
        <v>23</v>
      </c>
      <c r="D16" s="255">
        <v>0</v>
      </c>
      <c r="E16" s="255">
        <v>60</v>
      </c>
      <c r="F16" s="255">
        <v>0</v>
      </c>
      <c r="G16" s="255">
        <v>110</v>
      </c>
      <c r="H16" s="255">
        <v>0</v>
      </c>
      <c r="I16" s="255">
        <v>165</v>
      </c>
      <c r="J16" s="255">
        <v>0</v>
      </c>
      <c r="K16" s="255">
        <v>192</v>
      </c>
      <c r="L16" s="33" t="s">
        <v>300</v>
      </c>
    </row>
    <row r="17" spans="1:12" ht="24.95" customHeight="1" thickTop="1" thickBot="1">
      <c r="A17" s="107" t="s">
        <v>774</v>
      </c>
      <c r="B17" s="256" t="s">
        <v>1283</v>
      </c>
      <c r="C17" s="256" t="s">
        <v>1283</v>
      </c>
      <c r="D17" s="256" t="s">
        <v>1283</v>
      </c>
      <c r="E17" s="256" t="s">
        <v>1283</v>
      </c>
      <c r="F17" s="256" t="s">
        <v>1283</v>
      </c>
      <c r="G17" s="256" t="s">
        <v>1283</v>
      </c>
      <c r="H17" s="256">
        <v>237</v>
      </c>
      <c r="I17" s="256">
        <v>437</v>
      </c>
      <c r="J17" s="256">
        <v>307</v>
      </c>
      <c r="K17" s="256">
        <v>647</v>
      </c>
      <c r="L17" s="499" t="s">
        <v>775</v>
      </c>
    </row>
    <row r="18" spans="1:12" ht="24.95" customHeight="1" thickTop="1" thickBot="1">
      <c r="A18" s="105" t="s">
        <v>207</v>
      </c>
      <c r="B18" s="255">
        <v>0</v>
      </c>
      <c r="C18" s="255">
        <v>0</v>
      </c>
      <c r="D18" s="255">
        <v>0</v>
      </c>
      <c r="E18" s="255">
        <v>0</v>
      </c>
      <c r="F18" s="255">
        <v>0</v>
      </c>
      <c r="G18" s="255">
        <v>0</v>
      </c>
      <c r="H18" s="255">
        <v>0</v>
      </c>
      <c r="I18" s="255">
        <v>0</v>
      </c>
      <c r="J18" s="255">
        <v>0</v>
      </c>
      <c r="K18" s="255">
        <v>0</v>
      </c>
      <c r="L18" s="33" t="s">
        <v>208</v>
      </c>
    </row>
    <row r="19" spans="1:12" ht="24.95" customHeight="1" thickTop="1" thickBot="1">
      <c r="A19" s="107" t="s">
        <v>240</v>
      </c>
      <c r="B19" s="256">
        <v>0</v>
      </c>
      <c r="C19" s="256">
        <v>0</v>
      </c>
      <c r="D19" s="256">
        <v>0</v>
      </c>
      <c r="E19" s="256">
        <v>0</v>
      </c>
      <c r="F19" s="256">
        <v>0</v>
      </c>
      <c r="G19" s="256">
        <v>0</v>
      </c>
      <c r="H19" s="256">
        <v>0</v>
      </c>
      <c r="I19" s="256">
        <v>0</v>
      </c>
      <c r="J19" s="256">
        <v>0</v>
      </c>
      <c r="K19" s="256">
        <v>0</v>
      </c>
      <c r="L19" s="29" t="s">
        <v>238</v>
      </c>
    </row>
    <row r="20" spans="1:12" ht="24.95" customHeight="1" thickTop="1" thickBot="1">
      <c r="A20" s="105" t="s">
        <v>241</v>
      </c>
      <c r="B20" s="255">
        <v>6</v>
      </c>
      <c r="C20" s="255">
        <v>16</v>
      </c>
      <c r="D20" s="255">
        <v>5</v>
      </c>
      <c r="E20" s="255">
        <v>19</v>
      </c>
      <c r="F20" s="255">
        <v>1</v>
      </c>
      <c r="G20" s="255">
        <v>10</v>
      </c>
      <c r="H20" s="255">
        <v>0</v>
      </c>
      <c r="I20" s="255">
        <v>3</v>
      </c>
      <c r="J20" s="255">
        <v>6</v>
      </c>
      <c r="K20" s="255">
        <v>14</v>
      </c>
      <c r="L20" s="33" t="s">
        <v>239</v>
      </c>
    </row>
    <row r="21" spans="1:12" ht="24.95" customHeight="1" thickTop="1">
      <c r="A21" s="38" t="s">
        <v>217</v>
      </c>
      <c r="B21" s="261">
        <v>47</v>
      </c>
      <c r="C21" s="261">
        <v>59</v>
      </c>
      <c r="D21" s="261">
        <v>72</v>
      </c>
      <c r="E21" s="261">
        <v>84</v>
      </c>
      <c r="F21" s="261">
        <v>58</v>
      </c>
      <c r="G21" s="261">
        <v>76</v>
      </c>
      <c r="H21" s="261">
        <v>77</v>
      </c>
      <c r="I21" s="261">
        <v>128</v>
      </c>
      <c r="J21" s="261">
        <v>91</v>
      </c>
      <c r="K21" s="261">
        <v>180</v>
      </c>
      <c r="L21" s="65" t="s">
        <v>218</v>
      </c>
    </row>
    <row r="22" spans="1:12" ht="32.25" customHeight="1">
      <c r="A22" s="371" t="s">
        <v>42</v>
      </c>
      <c r="B22" s="490">
        <f t="shared" ref="B22:K22" si="0">SUM(B9:B21)</f>
        <v>2110</v>
      </c>
      <c r="C22" s="490">
        <f t="shared" si="0"/>
        <v>6419</v>
      </c>
      <c r="D22" s="490">
        <f t="shared" si="0"/>
        <v>2045</v>
      </c>
      <c r="E22" s="490">
        <f t="shared" si="0"/>
        <v>6642</v>
      </c>
      <c r="F22" s="490">
        <f t="shared" si="0"/>
        <v>2090</v>
      </c>
      <c r="G22" s="490">
        <f t="shared" si="0"/>
        <v>6616</v>
      </c>
      <c r="H22" s="490">
        <f t="shared" si="0"/>
        <v>2339</v>
      </c>
      <c r="I22" s="490">
        <f t="shared" si="0"/>
        <v>7454</v>
      </c>
      <c r="J22" s="490">
        <f t="shared" si="0"/>
        <v>2711</v>
      </c>
      <c r="K22" s="490">
        <f t="shared" si="0"/>
        <v>8595</v>
      </c>
      <c r="L22" s="372" t="s">
        <v>10</v>
      </c>
    </row>
    <row r="23" spans="1:12">
      <c r="A23" s="500" t="s">
        <v>299</v>
      </c>
      <c r="L23" s="501" t="s">
        <v>301</v>
      </c>
    </row>
    <row r="24" spans="1:12">
      <c r="A24" s="500" t="s">
        <v>805</v>
      </c>
      <c r="L24" s="501" t="s">
        <v>806</v>
      </c>
    </row>
    <row r="25" spans="1:12">
      <c r="A25" s="388" t="s">
        <v>807</v>
      </c>
      <c r="L25" s="498" t="s">
        <v>808</v>
      </c>
    </row>
  </sheetData>
  <mergeCells count="21">
    <mergeCell ref="C7:C8"/>
    <mergeCell ref="D7:D8"/>
    <mergeCell ref="E7:E8"/>
    <mergeCell ref="F7:F8"/>
    <mergeCell ref="G7:G8"/>
    <mergeCell ref="H6:I6"/>
    <mergeCell ref="J7:J8"/>
    <mergeCell ref="K7:K8"/>
    <mergeCell ref="A1:L1"/>
    <mergeCell ref="D6:E6"/>
    <mergeCell ref="A3:L3"/>
    <mergeCell ref="J6:K6"/>
    <mergeCell ref="A6:A8"/>
    <mergeCell ref="H7:H8"/>
    <mergeCell ref="I7:I8"/>
    <mergeCell ref="A2:L2"/>
    <mergeCell ref="A4:L4"/>
    <mergeCell ref="L6:L8"/>
    <mergeCell ref="F6:G6"/>
    <mergeCell ref="B6:C6"/>
    <mergeCell ref="B7:B8"/>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39"/>
  <sheetViews>
    <sheetView showGridLines="0" rightToLeft="1" view="pageBreakPreview" zoomScaleNormal="100" zoomScaleSheetLayoutView="100" workbookViewId="0">
      <selection activeCell="A6" sqref="A6:A8"/>
    </sheetView>
  </sheetViews>
  <sheetFormatPr defaultRowHeight="12.75"/>
  <cols>
    <col min="1" max="1" width="25.7109375" style="21" customWidth="1"/>
    <col min="2" max="4" width="13.7109375" style="21" customWidth="1"/>
    <col min="5" max="5" width="25.7109375" style="7" customWidth="1"/>
    <col min="6" max="16384" width="9.140625" style="58"/>
  </cols>
  <sheetData>
    <row r="1" spans="1:5" ht="23.25">
      <c r="A1" s="825" t="s">
        <v>1272</v>
      </c>
      <c r="B1" s="825"/>
      <c r="C1" s="825"/>
      <c r="D1" s="825"/>
      <c r="E1" s="825"/>
    </row>
    <row r="2" spans="1:5" s="59" customFormat="1" ht="20.100000000000001" customHeight="1">
      <c r="A2" s="831" t="s">
        <v>921</v>
      </c>
      <c r="B2" s="831"/>
      <c r="C2" s="831"/>
      <c r="D2" s="831"/>
      <c r="E2" s="831"/>
    </row>
    <row r="3" spans="1:5" ht="34.5">
      <c r="A3" s="50" t="s">
        <v>840</v>
      </c>
      <c r="B3" s="69"/>
      <c r="C3" s="69"/>
      <c r="D3" s="69"/>
      <c r="E3" s="69"/>
    </row>
    <row r="4" spans="1:5" ht="20.100000000000001" customHeight="1">
      <c r="A4" s="840" t="s">
        <v>918</v>
      </c>
      <c r="B4" s="840"/>
      <c r="C4" s="840"/>
      <c r="D4" s="840"/>
      <c r="E4" s="840"/>
    </row>
    <row r="5" spans="1:5" ht="20.100000000000001" customHeight="1">
      <c r="A5" s="17" t="s">
        <v>1335</v>
      </c>
      <c r="B5" s="22"/>
      <c r="C5" s="22"/>
      <c r="D5" s="22"/>
      <c r="E5" s="49" t="s">
        <v>1334</v>
      </c>
    </row>
    <row r="6" spans="1:5" ht="14.25" customHeight="1" thickBot="1">
      <c r="A6" s="843" t="s">
        <v>643</v>
      </c>
      <c r="B6" s="978" t="s">
        <v>315</v>
      </c>
      <c r="C6" s="978" t="s">
        <v>316</v>
      </c>
      <c r="D6" s="978" t="s">
        <v>858</v>
      </c>
      <c r="E6" s="829" t="s">
        <v>644</v>
      </c>
    </row>
    <row r="7" spans="1:5" s="446" customFormat="1" ht="14.25" customHeight="1" thickTop="1" thickBot="1">
      <c r="A7" s="980"/>
      <c r="B7" s="1056"/>
      <c r="C7" s="1056"/>
      <c r="D7" s="1056"/>
      <c r="E7" s="997"/>
    </row>
    <row r="8" spans="1:5" s="446" customFormat="1" ht="14.25" customHeight="1" thickTop="1">
      <c r="A8" s="844"/>
      <c r="B8" s="979"/>
      <c r="C8" s="979"/>
      <c r="D8" s="979"/>
      <c r="E8" s="830"/>
    </row>
    <row r="9" spans="1:5" ht="29.25" customHeight="1" thickBot="1">
      <c r="A9" s="332" t="s">
        <v>742</v>
      </c>
      <c r="B9" s="447">
        <f>SUM(B10:B15)</f>
        <v>1328</v>
      </c>
      <c r="C9" s="447">
        <f t="shared" ref="C9:D9" si="0">SUM(C10:C15)</f>
        <v>6076</v>
      </c>
      <c r="D9" s="447">
        <f t="shared" si="0"/>
        <v>7404</v>
      </c>
      <c r="E9" s="330" t="s">
        <v>743</v>
      </c>
    </row>
    <row r="10" spans="1:5" ht="16.5" customHeight="1" thickTop="1" thickBot="1">
      <c r="A10" s="105" t="s">
        <v>114</v>
      </c>
      <c r="B10" s="255">
        <v>1208</v>
      </c>
      <c r="C10" s="255">
        <v>5627</v>
      </c>
      <c r="D10" s="486">
        <f>SUM(B10+C10)</f>
        <v>6835</v>
      </c>
      <c r="E10" s="33" t="s">
        <v>115</v>
      </c>
    </row>
    <row r="11" spans="1:5" ht="16.5" customHeight="1" thickTop="1" thickBot="1">
      <c r="A11" s="107" t="s">
        <v>122</v>
      </c>
      <c r="B11" s="256">
        <v>1</v>
      </c>
      <c r="C11" s="256">
        <v>31</v>
      </c>
      <c r="D11" s="602">
        <f t="shared" ref="D11:D15" si="1">SUM(B11+C11)</f>
        <v>32</v>
      </c>
      <c r="E11" s="29" t="s">
        <v>123</v>
      </c>
    </row>
    <row r="12" spans="1:5" ht="16.5" customHeight="1" thickTop="1" thickBot="1">
      <c r="A12" s="105" t="s">
        <v>116</v>
      </c>
      <c r="B12" s="255">
        <v>36</v>
      </c>
      <c r="C12" s="255">
        <v>131</v>
      </c>
      <c r="D12" s="486">
        <f t="shared" si="1"/>
        <v>167</v>
      </c>
      <c r="E12" s="33" t="s">
        <v>117</v>
      </c>
    </row>
    <row r="13" spans="1:5" ht="16.5" customHeight="1" thickTop="1" thickBot="1">
      <c r="A13" s="107" t="s">
        <v>140</v>
      </c>
      <c r="B13" s="256">
        <v>3</v>
      </c>
      <c r="C13" s="256">
        <v>15</v>
      </c>
      <c r="D13" s="602">
        <f t="shared" si="1"/>
        <v>18</v>
      </c>
      <c r="E13" s="29" t="s">
        <v>141</v>
      </c>
    </row>
    <row r="14" spans="1:5" ht="16.5" customHeight="1" thickTop="1" thickBot="1">
      <c r="A14" s="105" t="s">
        <v>118</v>
      </c>
      <c r="B14" s="255">
        <v>42</v>
      </c>
      <c r="C14" s="255">
        <v>143</v>
      </c>
      <c r="D14" s="486">
        <f t="shared" si="1"/>
        <v>185</v>
      </c>
      <c r="E14" s="33" t="s">
        <v>119</v>
      </c>
    </row>
    <row r="15" spans="1:5" ht="16.5" customHeight="1" thickTop="1" thickBot="1">
      <c r="A15" s="107" t="s">
        <v>120</v>
      </c>
      <c r="B15" s="256">
        <v>38</v>
      </c>
      <c r="C15" s="256">
        <v>129</v>
      </c>
      <c r="D15" s="602">
        <f t="shared" si="1"/>
        <v>167</v>
      </c>
      <c r="E15" s="29" t="s">
        <v>121</v>
      </c>
    </row>
    <row r="16" spans="1:5" ht="26.25" customHeight="1" thickTop="1" thickBot="1">
      <c r="A16" s="335" t="s">
        <v>744</v>
      </c>
      <c r="B16" s="449">
        <f>SUM(B17:B29)</f>
        <v>1038</v>
      </c>
      <c r="C16" s="449">
        <f t="shared" ref="C16:D16" si="2">SUM(C17:C29)</f>
        <v>1960</v>
      </c>
      <c r="D16" s="449">
        <f t="shared" si="2"/>
        <v>2998</v>
      </c>
      <c r="E16" s="334" t="s">
        <v>745</v>
      </c>
    </row>
    <row r="17" spans="1:5" ht="16.5" customHeight="1" thickTop="1" thickBot="1">
      <c r="A17" s="107" t="s">
        <v>142</v>
      </c>
      <c r="B17" s="256">
        <v>39</v>
      </c>
      <c r="C17" s="256">
        <v>62</v>
      </c>
      <c r="D17" s="448">
        <f>SUM(B17:C17)</f>
        <v>101</v>
      </c>
      <c r="E17" s="29" t="s">
        <v>143</v>
      </c>
    </row>
    <row r="18" spans="1:5" ht="16.5" customHeight="1" thickTop="1" thickBot="1">
      <c r="A18" s="105" t="s">
        <v>124</v>
      </c>
      <c r="B18" s="255">
        <v>124</v>
      </c>
      <c r="C18" s="255">
        <v>339</v>
      </c>
      <c r="D18" s="449">
        <f t="shared" ref="D18:D29" si="3">SUM(B18:C18)</f>
        <v>463</v>
      </c>
      <c r="E18" s="33" t="s">
        <v>125</v>
      </c>
    </row>
    <row r="19" spans="1:5" ht="16.5" customHeight="1" thickTop="1" thickBot="1">
      <c r="A19" s="107" t="s">
        <v>126</v>
      </c>
      <c r="B19" s="256">
        <v>192</v>
      </c>
      <c r="C19" s="256">
        <v>400</v>
      </c>
      <c r="D19" s="448">
        <f t="shared" si="3"/>
        <v>592</v>
      </c>
      <c r="E19" s="29" t="s">
        <v>127</v>
      </c>
    </row>
    <row r="20" spans="1:5" ht="16.5" customHeight="1" thickTop="1" thickBot="1">
      <c r="A20" s="105" t="s">
        <v>128</v>
      </c>
      <c r="B20" s="255">
        <v>153</v>
      </c>
      <c r="C20" s="255">
        <v>309</v>
      </c>
      <c r="D20" s="449">
        <f t="shared" si="3"/>
        <v>462</v>
      </c>
      <c r="E20" s="33" t="s">
        <v>129</v>
      </c>
    </row>
    <row r="21" spans="1:5" ht="16.5" customHeight="1" thickTop="1" thickBot="1">
      <c r="A21" s="107" t="s">
        <v>148</v>
      </c>
      <c r="B21" s="256">
        <v>239</v>
      </c>
      <c r="C21" s="256">
        <v>300</v>
      </c>
      <c r="D21" s="448">
        <f t="shared" si="3"/>
        <v>539</v>
      </c>
      <c r="E21" s="29" t="s">
        <v>149</v>
      </c>
    </row>
    <row r="22" spans="1:5" ht="16.5" customHeight="1" thickTop="1" thickBot="1">
      <c r="A22" s="105" t="s">
        <v>144</v>
      </c>
      <c r="B22" s="255">
        <v>80</v>
      </c>
      <c r="C22" s="255">
        <v>124</v>
      </c>
      <c r="D22" s="449">
        <f t="shared" si="3"/>
        <v>204</v>
      </c>
      <c r="E22" s="33" t="s">
        <v>145</v>
      </c>
    </row>
    <row r="23" spans="1:5" ht="16.5" customHeight="1" thickTop="1" thickBot="1">
      <c r="A23" s="107" t="s">
        <v>146</v>
      </c>
      <c r="B23" s="256">
        <v>15</v>
      </c>
      <c r="C23" s="256">
        <v>49</v>
      </c>
      <c r="D23" s="448">
        <f t="shared" si="3"/>
        <v>64</v>
      </c>
      <c r="E23" s="29" t="s">
        <v>147</v>
      </c>
    </row>
    <row r="24" spans="1:5" ht="16.5" customHeight="1" thickTop="1" thickBot="1">
      <c r="A24" s="105" t="s">
        <v>150</v>
      </c>
      <c r="B24" s="255">
        <v>105</v>
      </c>
      <c r="C24" s="255">
        <v>222</v>
      </c>
      <c r="D24" s="449">
        <f t="shared" si="3"/>
        <v>327</v>
      </c>
      <c r="E24" s="33" t="s">
        <v>151</v>
      </c>
    </row>
    <row r="25" spans="1:5" ht="16.5" customHeight="1" thickTop="1" thickBot="1">
      <c r="A25" s="107" t="s">
        <v>724</v>
      </c>
      <c r="B25" s="256">
        <v>38</v>
      </c>
      <c r="C25" s="256">
        <v>50</v>
      </c>
      <c r="D25" s="448">
        <f t="shared" si="3"/>
        <v>88</v>
      </c>
      <c r="E25" s="29" t="s">
        <v>130</v>
      </c>
    </row>
    <row r="26" spans="1:5" ht="16.5" customHeight="1" thickTop="1" thickBot="1">
      <c r="A26" s="105" t="s">
        <v>725</v>
      </c>
      <c r="B26" s="255">
        <v>18</v>
      </c>
      <c r="C26" s="255">
        <v>45</v>
      </c>
      <c r="D26" s="449">
        <f t="shared" si="3"/>
        <v>63</v>
      </c>
      <c r="E26" s="33" t="s">
        <v>726</v>
      </c>
    </row>
    <row r="27" spans="1:5" ht="16.5" customHeight="1" thickTop="1" thickBot="1">
      <c r="A27" s="107" t="s">
        <v>153</v>
      </c>
      <c r="B27" s="256">
        <v>16</v>
      </c>
      <c r="C27" s="256">
        <v>38</v>
      </c>
      <c r="D27" s="448">
        <f t="shared" si="3"/>
        <v>54</v>
      </c>
      <c r="E27" s="29" t="s">
        <v>154</v>
      </c>
    </row>
    <row r="28" spans="1:5" ht="16.5" customHeight="1" thickTop="1" thickBot="1">
      <c r="A28" s="105" t="s">
        <v>152</v>
      </c>
      <c r="B28" s="255">
        <v>19</v>
      </c>
      <c r="C28" s="255">
        <v>22</v>
      </c>
      <c r="D28" s="449">
        <f t="shared" si="3"/>
        <v>41</v>
      </c>
      <c r="E28" s="33" t="s">
        <v>727</v>
      </c>
    </row>
    <row r="29" spans="1:5" ht="16.5" customHeight="1" thickTop="1" thickBot="1">
      <c r="A29" s="107" t="s">
        <v>400</v>
      </c>
      <c r="B29" s="256"/>
      <c r="C29" s="256"/>
      <c r="D29" s="448">
        <f t="shared" si="3"/>
        <v>0</v>
      </c>
      <c r="E29" s="29" t="s">
        <v>399</v>
      </c>
    </row>
    <row r="30" spans="1:5" ht="26.25" customHeight="1" thickTop="1" thickBot="1">
      <c r="A30" s="335" t="s">
        <v>746</v>
      </c>
      <c r="B30" s="449">
        <f>SUM(B31:B37)</f>
        <v>345</v>
      </c>
      <c r="C30" s="449">
        <f>SUM(C31:C37)</f>
        <v>559</v>
      </c>
      <c r="D30" s="486">
        <f>SUM(D31:D37)</f>
        <v>904</v>
      </c>
      <c r="E30" s="334" t="s">
        <v>747</v>
      </c>
    </row>
    <row r="31" spans="1:5" ht="16.5" customHeight="1" thickTop="1" thickBot="1">
      <c r="A31" s="107" t="s">
        <v>398</v>
      </c>
      <c r="B31" s="256">
        <v>16</v>
      </c>
      <c r="C31" s="256">
        <v>41</v>
      </c>
      <c r="D31" s="448">
        <f>SUM(B31:C31)</f>
        <v>57</v>
      </c>
      <c r="E31" s="29" t="s">
        <v>397</v>
      </c>
    </row>
    <row r="32" spans="1:5" ht="16.5" customHeight="1" thickTop="1" thickBot="1">
      <c r="A32" s="105" t="s">
        <v>396</v>
      </c>
      <c r="B32" s="255">
        <v>2</v>
      </c>
      <c r="C32" s="255">
        <v>12</v>
      </c>
      <c r="D32" s="449">
        <f t="shared" ref="D32:D37" si="4">SUM(B32:C32)</f>
        <v>14</v>
      </c>
      <c r="E32" s="33" t="s">
        <v>395</v>
      </c>
    </row>
    <row r="33" spans="1:5" ht="16.5" customHeight="1" thickTop="1" thickBot="1">
      <c r="A33" s="107" t="s">
        <v>596</v>
      </c>
      <c r="B33" s="256">
        <v>3</v>
      </c>
      <c r="C33" s="256">
        <v>25</v>
      </c>
      <c r="D33" s="448">
        <f t="shared" si="4"/>
        <v>28</v>
      </c>
      <c r="E33" s="29" t="s">
        <v>595</v>
      </c>
    </row>
    <row r="34" spans="1:5" ht="16.5" customHeight="1" thickTop="1" thickBot="1">
      <c r="A34" s="105" t="s">
        <v>392</v>
      </c>
      <c r="B34" s="255">
        <v>77</v>
      </c>
      <c r="C34" s="255">
        <v>176</v>
      </c>
      <c r="D34" s="449">
        <f t="shared" si="4"/>
        <v>253</v>
      </c>
      <c r="E34" s="33" t="s">
        <v>391</v>
      </c>
    </row>
    <row r="35" spans="1:5" ht="16.5" customHeight="1" thickTop="1" thickBot="1">
      <c r="A35" s="107" t="s">
        <v>390</v>
      </c>
      <c r="B35" s="256">
        <v>47</v>
      </c>
      <c r="C35" s="256">
        <v>89</v>
      </c>
      <c r="D35" s="448">
        <f t="shared" si="4"/>
        <v>136</v>
      </c>
      <c r="E35" s="29" t="s">
        <v>389</v>
      </c>
    </row>
    <row r="36" spans="1:5" ht="16.5" customHeight="1" thickTop="1" thickBot="1">
      <c r="A36" s="105" t="s">
        <v>728</v>
      </c>
      <c r="B36" s="255">
        <v>26</v>
      </c>
      <c r="C36" s="255">
        <v>37</v>
      </c>
      <c r="D36" s="449">
        <f t="shared" si="4"/>
        <v>63</v>
      </c>
      <c r="E36" s="33" t="s">
        <v>388</v>
      </c>
    </row>
    <row r="37" spans="1:5" ht="16.5" customHeight="1" thickTop="1">
      <c r="A37" s="43" t="s">
        <v>387</v>
      </c>
      <c r="B37" s="260">
        <v>174</v>
      </c>
      <c r="C37" s="260">
        <v>179</v>
      </c>
      <c r="D37" s="450">
        <f t="shared" si="4"/>
        <v>353</v>
      </c>
      <c r="E37" s="37" t="s">
        <v>386</v>
      </c>
    </row>
    <row r="38" spans="1:5" ht="24.75" customHeight="1">
      <c r="A38" s="371" t="s">
        <v>42</v>
      </c>
      <c r="B38" s="490">
        <f>B9+B16+B30</f>
        <v>2711</v>
      </c>
      <c r="C38" s="490">
        <f t="shared" ref="C38:D38" si="5">C9+C16+C30</f>
        <v>8595</v>
      </c>
      <c r="D38" s="490">
        <f t="shared" si="5"/>
        <v>11306</v>
      </c>
      <c r="E38" s="372" t="s">
        <v>43</v>
      </c>
    </row>
    <row r="39" spans="1:5">
      <c r="A39" s="388" t="s">
        <v>807</v>
      </c>
      <c r="B39" s="502"/>
      <c r="C39" s="502"/>
      <c r="D39" s="502"/>
      <c r="E39" s="498" t="s">
        <v>808</v>
      </c>
    </row>
  </sheetData>
  <mergeCells count="8">
    <mergeCell ref="A1:E1"/>
    <mergeCell ref="D6:D8"/>
    <mergeCell ref="A6:A8"/>
    <mergeCell ref="E6:E8"/>
    <mergeCell ref="B6:B8"/>
    <mergeCell ref="C6:C8"/>
    <mergeCell ref="A4:E4"/>
    <mergeCell ref="A2:E2"/>
  </mergeCells>
  <phoneticPr fontId="18" type="noConversion"/>
  <printOptions horizontalCentered="1" verticalCentered="1"/>
  <pageMargins left="0" right="0" top="0" bottom="0" header="0" footer="0"/>
  <pageSetup paperSize="9"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44"/>
  <sheetViews>
    <sheetView showGridLines="0" rightToLeft="1" view="pageBreakPreview" zoomScaleNormal="100" zoomScaleSheetLayoutView="100" workbookViewId="0">
      <selection activeCell="K6" sqref="K6:K8"/>
    </sheetView>
  </sheetViews>
  <sheetFormatPr defaultRowHeight="12.75"/>
  <cols>
    <col min="1" max="1" width="34.140625" style="141" customWidth="1"/>
    <col min="2" max="10" width="7.7109375" style="141" customWidth="1"/>
    <col min="11" max="11" width="34.85546875" style="141" customWidth="1"/>
    <col min="12" max="16384" width="9.140625" style="116"/>
  </cols>
  <sheetData>
    <row r="1" spans="1:11" s="120" customFormat="1" ht="20.100000000000001" customHeight="1">
      <c r="A1" s="825" t="s">
        <v>1270</v>
      </c>
      <c r="B1" s="825"/>
      <c r="C1" s="825"/>
      <c r="D1" s="825"/>
      <c r="E1" s="825"/>
      <c r="F1" s="825"/>
      <c r="G1" s="825"/>
      <c r="H1" s="825"/>
      <c r="I1" s="825"/>
      <c r="J1" s="825"/>
      <c r="K1" s="825"/>
    </row>
    <row r="2" spans="1:11" s="121" customFormat="1" ht="20.100000000000001" customHeight="1">
      <c r="A2" s="831" t="s">
        <v>921</v>
      </c>
      <c r="B2" s="831"/>
      <c r="C2" s="831"/>
      <c r="D2" s="831"/>
      <c r="E2" s="831"/>
      <c r="F2" s="831"/>
      <c r="G2" s="831"/>
      <c r="H2" s="831"/>
      <c r="I2" s="831"/>
      <c r="J2" s="831"/>
      <c r="K2" s="831"/>
    </row>
    <row r="3" spans="1:11" ht="20.100000000000001" customHeight="1">
      <c r="A3" s="839" t="s">
        <v>1271</v>
      </c>
      <c r="B3" s="839"/>
      <c r="C3" s="839"/>
      <c r="D3" s="839"/>
      <c r="E3" s="839"/>
      <c r="F3" s="839"/>
      <c r="G3" s="839"/>
      <c r="H3" s="839"/>
      <c r="I3" s="839"/>
      <c r="J3" s="839"/>
      <c r="K3" s="839"/>
    </row>
    <row r="4" spans="1:11" ht="20.100000000000001" customHeight="1">
      <c r="A4" s="840" t="s">
        <v>918</v>
      </c>
      <c r="B4" s="840"/>
      <c r="C4" s="840"/>
      <c r="D4" s="840"/>
      <c r="E4" s="840"/>
      <c r="F4" s="840"/>
      <c r="G4" s="840"/>
      <c r="H4" s="840"/>
      <c r="I4" s="840"/>
      <c r="J4" s="840"/>
      <c r="K4" s="840"/>
    </row>
    <row r="5" spans="1:11" ht="20.100000000000001" customHeight="1">
      <c r="A5" s="17" t="s">
        <v>1336</v>
      </c>
      <c r="B5" s="22"/>
      <c r="C5" s="22"/>
      <c r="D5" s="22"/>
      <c r="E5" s="22"/>
      <c r="F5" s="22"/>
      <c r="G5" s="22"/>
      <c r="H5" s="22"/>
      <c r="I5" s="22"/>
      <c r="J5" s="22"/>
      <c r="K5" s="49" t="s">
        <v>1337</v>
      </c>
    </row>
    <row r="6" spans="1:11" s="385" customFormat="1" ht="24" customHeight="1" thickBot="1">
      <c r="A6" s="843" t="s">
        <v>859</v>
      </c>
      <c r="B6" s="826" t="s">
        <v>888</v>
      </c>
      <c r="C6" s="998"/>
      <c r="D6" s="827"/>
      <c r="E6" s="826" t="s">
        <v>889</v>
      </c>
      <c r="F6" s="998"/>
      <c r="G6" s="827"/>
      <c r="H6" s="1064" t="s">
        <v>858</v>
      </c>
      <c r="I6" s="1064"/>
      <c r="J6" s="1039"/>
      <c r="K6" s="829" t="s">
        <v>860</v>
      </c>
    </row>
    <row r="7" spans="1:11" s="385" customFormat="1" ht="17.25" customHeight="1" thickTop="1" thickBot="1">
      <c r="A7" s="980"/>
      <c r="B7" s="976" t="s">
        <v>340</v>
      </c>
      <c r="C7" s="976" t="s">
        <v>339</v>
      </c>
      <c r="D7" s="976" t="s">
        <v>858</v>
      </c>
      <c r="E7" s="976" t="s">
        <v>340</v>
      </c>
      <c r="F7" s="976" t="s">
        <v>339</v>
      </c>
      <c r="G7" s="976" t="s">
        <v>858</v>
      </c>
      <c r="H7" s="976" t="s">
        <v>340</v>
      </c>
      <c r="I7" s="1007" t="s">
        <v>339</v>
      </c>
      <c r="J7" s="976" t="s">
        <v>858</v>
      </c>
      <c r="K7" s="997"/>
    </row>
    <row r="8" spans="1:11" s="385" customFormat="1" ht="17.25" customHeight="1" thickTop="1">
      <c r="A8" s="844"/>
      <c r="B8" s="977"/>
      <c r="C8" s="977"/>
      <c r="D8" s="977" t="s">
        <v>10</v>
      </c>
      <c r="E8" s="977"/>
      <c r="F8" s="977"/>
      <c r="G8" s="977" t="s">
        <v>10</v>
      </c>
      <c r="H8" s="977"/>
      <c r="I8" s="1009"/>
      <c r="J8" s="977" t="s">
        <v>10</v>
      </c>
      <c r="K8" s="830"/>
    </row>
    <row r="9" spans="1:11" ht="26.25" customHeight="1" thickBot="1">
      <c r="A9" s="365" t="s">
        <v>158</v>
      </c>
      <c r="B9" s="254">
        <v>7</v>
      </c>
      <c r="C9" s="254">
        <v>63</v>
      </c>
      <c r="D9" s="485">
        <f t="shared" ref="D9:D16" si="0">B9+C9</f>
        <v>70</v>
      </c>
      <c r="E9" s="254">
        <v>2</v>
      </c>
      <c r="F9" s="254">
        <v>9</v>
      </c>
      <c r="G9" s="485">
        <f t="shared" ref="G9:G16" si="1">E9+F9</f>
        <v>11</v>
      </c>
      <c r="H9" s="485">
        <f t="shared" ref="H9:I16" si="2">SUM(B9+E9)</f>
        <v>9</v>
      </c>
      <c r="I9" s="485">
        <f t="shared" si="2"/>
        <v>72</v>
      </c>
      <c r="J9" s="485">
        <f t="shared" ref="J9:J16" si="3">SUM(H9:I9)</f>
        <v>81</v>
      </c>
      <c r="K9" s="35" t="s">
        <v>159</v>
      </c>
    </row>
    <row r="10" spans="1:11" ht="26.25" customHeight="1" thickTop="1" thickBot="1">
      <c r="A10" s="105" t="s">
        <v>249</v>
      </c>
      <c r="B10" s="255">
        <v>27</v>
      </c>
      <c r="C10" s="255">
        <v>229</v>
      </c>
      <c r="D10" s="486">
        <f t="shared" si="0"/>
        <v>256</v>
      </c>
      <c r="E10" s="255">
        <v>14</v>
      </c>
      <c r="F10" s="255">
        <v>109</v>
      </c>
      <c r="G10" s="486">
        <f t="shared" si="1"/>
        <v>123</v>
      </c>
      <c r="H10" s="486">
        <f t="shared" si="2"/>
        <v>41</v>
      </c>
      <c r="I10" s="486">
        <f t="shared" si="2"/>
        <v>338</v>
      </c>
      <c r="J10" s="486">
        <f t="shared" si="3"/>
        <v>379</v>
      </c>
      <c r="K10" s="33" t="s">
        <v>248</v>
      </c>
    </row>
    <row r="11" spans="1:11" ht="26.25" customHeight="1" thickTop="1" thickBot="1">
      <c r="A11" s="107" t="s">
        <v>160</v>
      </c>
      <c r="B11" s="256">
        <v>7</v>
      </c>
      <c r="C11" s="256">
        <v>43</v>
      </c>
      <c r="D11" s="467">
        <f t="shared" si="0"/>
        <v>50</v>
      </c>
      <c r="E11" s="256">
        <v>8</v>
      </c>
      <c r="F11" s="256">
        <v>17</v>
      </c>
      <c r="G11" s="467">
        <f t="shared" si="1"/>
        <v>25</v>
      </c>
      <c r="H11" s="467">
        <f t="shared" si="2"/>
        <v>15</v>
      </c>
      <c r="I11" s="467">
        <f t="shared" si="2"/>
        <v>60</v>
      </c>
      <c r="J11" s="467">
        <f t="shared" si="3"/>
        <v>75</v>
      </c>
      <c r="K11" s="29" t="s">
        <v>291</v>
      </c>
    </row>
    <row r="12" spans="1:11" ht="26.25" customHeight="1" thickTop="1" thickBot="1">
      <c r="A12" s="105" t="s">
        <v>161</v>
      </c>
      <c r="B12" s="255">
        <v>27</v>
      </c>
      <c r="C12" s="255">
        <v>42</v>
      </c>
      <c r="D12" s="486">
        <f t="shared" si="0"/>
        <v>69</v>
      </c>
      <c r="E12" s="255">
        <v>62</v>
      </c>
      <c r="F12" s="255">
        <v>59</v>
      </c>
      <c r="G12" s="486">
        <f t="shared" si="1"/>
        <v>121</v>
      </c>
      <c r="H12" s="486">
        <f t="shared" si="2"/>
        <v>89</v>
      </c>
      <c r="I12" s="486">
        <f t="shared" si="2"/>
        <v>101</v>
      </c>
      <c r="J12" s="486">
        <f t="shared" si="3"/>
        <v>190</v>
      </c>
      <c r="K12" s="33" t="s">
        <v>292</v>
      </c>
    </row>
    <row r="13" spans="1:11" ht="26.25" customHeight="1" thickTop="1" thickBot="1">
      <c r="A13" s="107" t="s">
        <v>294</v>
      </c>
      <c r="B13" s="256">
        <v>33</v>
      </c>
      <c r="C13" s="256">
        <v>139</v>
      </c>
      <c r="D13" s="467">
        <f t="shared" si="0"/>
        <v>172</v>
      </c>
      <c r="E13" s="256">
        <v>31</v>
      </c>
      <c r="F13" s="256">
        <v>46</v>
      </c>
      <c r="G13" s="467">
        <f t="shared" si="1"/>
        <v>77</v>
      </c>
      <c r="H13" s="467">
        <f t="shared" si="2"/>
        <v>64</v>
      </c>
      <c r="I13" s="467">
        <f t="shared" si="2"/>
        <v>185</v>
      </c>
      <c r="J13" s="467">
        <f t="shared" si="3"/>
        <v>249</v>
      </c>
      <c r="K13" s="29" t="s">
        <v>293</v>
      </c>
    </row>
    <row r="14" spans="1:11" ht="26.25" customHeight="1" thickTop="1" thickBot="1">
      <c r="A14" s="105" t="s">
        <v>250</v>
      </c>
      <c r="B14" s="255">
        <v>10</v>
      </c>
      <c r="C14" s="255">
        <v>15</v>
      </c>
      <c r="D14" s="486">
        <f t="shared" si="0"/>
        <v>25</v>
      </c>
      <c r="E14" s="255">
        <v>4</v>
      </c>
      <c r="F14" s="255">
        <v>0</v>
      </c>
      <c r="G14" s="486">
        <f t="shared" si="1"/>
        <v>4</v>
      </c>
      <c r="H14" s="486">
        <f t="shared" si="2"/>
        <v>14</v>
      </c>
      <c r="I14" s="486">
        <f t="shared" si="2"/>
        <v>15</v>
      </c>
      <c r="J14" s="486">
        <f t="shared" si="3"/>
        <v>29</v>
      </c>
      <c r="K14" s="33" t="s">
        <v>251</v>
      </c>
    </row>
    <row r="15" spans="1:11" ht="26.25" customHeight="1" thickTop="1" thickBot="1">
      <c r="A15" s="107" t="s">
        <v>776</v>
      </c>
      <c r="B15" s="256">
        <v>0</v>
      </c>
      <c r="C15" s="256">
        <v>0</v>
      </c>
      <c r="D15" s="467">
        <f t="shared" si="0"/>
        <v>0</v>
      </c>
      <c r="E15" s="256">
        <v>0</v>
      </c>
      <c r="F15" s="256">
        <v>14</v>
      </c>
      <c r="G15" s="467">
        <f t="shared" si="1"/>
        <v>14</v>
      </c>
      <c r="H15" s="467">
        <f t="shared" si="2"/>
        <v>0</v>
      </c>
      <c r="I15" s="467">
        <f t="shared" si="2"/>
        <v>14</v>
      </c>
      <c r="J15" s="467">
        <f t="shared" si="3"/>
        <v>14</v>
      </c>
      <c r="K15" s="29" t="s">
        <v>866</v>
      </c>
    </row>
    <row r="16" spans="1:11" ht="26.25" customHeight="1" thickTop="1" thickBot="1">
      <c r="A16" s="83" t="s">
        <v>1210</v>
      </c>
      <c r="B16" s="255">
        <v>5</v>
      </c>
      <c r="C16" s="255">
        <v>6</v>
      </c>
      <c r="D16" s="486">
        <f t="shared" si="0"/>
        <v>11</v>
      </c>
      <c r="E16" s="255">
        <v>0</v>
      </c>
      <c r="F16" s="255">
        <v>0</v>
      </c>
      <c r="G16" s="486">
        <f t="shared" si="1"/>
        <v>0</v>
      </c>
      <c r="H16" s="486">
        <f t="shared" si="2"/>
        <v>5</v>
      </c>
      <c r="I16" s="486">
        <f t="shared" si="2"/>
        <v>6</v>
      </c>
      <c r="J16" s="486">
        <f t="shared" si="3"/>
        <v>11</v>
      </c>
      <c r="K16" s="84" t="s">
        <v>1211</v>
      </c>
    </row>
    <row r="17" spans="1:12" ht="26.25" customHeight="1" thickTop="1" thickBot="1">
      <c r="A17" s="707" t="s">
        <v>162</v>
      </c>
      <c r="B17" s="708"/>
      <c r="C17" s="708"/>
      <c r="D17" s="709"/>
      <c r="E17" s="708"/>
      <c r="F17" s="708"/>
      <c r="G17" s="709"/>
      <c r="H17" s="709"/>
      <c r="I17" s="709"/>
      <c r="J17" s="709"/>
      <c r="K17" s="711" t="s">
        <v>1258</v>
      </c>
      <c r="L17" s="710"/>
    </row>
    <row r="18" spans="1:12" ht="19.5" customHeight="1" thickTop="1" thickBot="1">
      <c r="A18" s="105" t="s">
        <v>777</v>
      </c>
      <c r="B18" s="255">
        <v>0</v>
      </c>
      <c r="C18" s="255">
        <v>2</v>
      </c>
      <c r="D18" s="486">
        <f>B18+C18</f>
        <v>2</v>
      </c>
      <c r="E18" s="255">
        <v>0</v>
      </c>
      <c r="F18" s="255">
        <v>5</v>
      </c>
      <c r="G18" s="486">
        <f>E18+F18</f>
        <v>5</v>
      </c>
      <c r="H18" s="486">
        <f t="shared" ref="H18:I26" si="4">SUM(B18+E18)</f>
        <v>0</v>
      </c>
      <c r="I18" s="486">
        <f t="shared" si="4"/>
        <v>7</v>
      </c>
      <c r="J18" s="486">
        <f>SUM(H18:I18)</f>
        <v>7</v>
      </c>
      <c r="K18" s="33" t="s">
        <v>778</v>
      </c>
    </row>
    <row r="19" spans="1:12" ht="19.5" customHeight="1" thickTop="1" thickBot="1">
      <c r="A19" s="107" t="s">
        <v>748</v>
      </c>
      <c r="B19" s="256">
        <v>0</v>
      </c>
      <c r="C19" s="256">
        <v>0</v>
      </c>
      <c r="D19" s="467">
        <f>B19+C19</f>
        <v>0</v>
      </c>
      <c r="E19" s="256">
        <v>0</v>
      </c>
      <c r="F19" s="256">
        <v>1</v>
      </c>
      <c r="G19" s="467">
        <f>E19+F19</f>
        <v>1</v>
      </c>
      <c r="H19" s="467">
        <f t="shared" si="4"/>
        <v>0</v>
      </c>
      <c r="I19" s="467">
        <f t="shared" si="4"/>
        <v>1</v>
      </c>
      <c r="J19" s="467">
        <f>SUM(H19:I19)</f>
        <v>1</v>
      </c>
      <c r="K19" s="29" t="s">
        <v>749</v>
      </c>
    </row>
    <row r="20" spans="1:12" ht="19.5" customHeight="1" thickTop="1" thickBot="1">
      <c r="A20" s="105" t="s">
        <v>224</v>
      </c>
      <c r="B20" s="255">
        <v>0</v>
      </c>
      <c r="C20" s="255">
        <v>2</v>
      </c>
      <c r="D20" s="486">
        <f>B20+C20</f>
        <v>2</v>
      </c>
      <c r="E20" s="255">
        <v>0</v>
      </c>
      <c r="F20" s="255">
        <v>0</v>
      </c>
      <c r="G20" s="486">
        <f>E20+F20</f>
        <v>0</v>
      </c>
      <c r="H20" s="486">
        <f t="shared" si="4"/>
        <v>0</v>
      </c>
      <c r="I20" s="486">
        <f t="shared" si="4"/>
        <v>2</v>
      </c>
      <c r="J20" s="486">
        <f>SUM(H20:I20)</f>
        <v>2</v>
      </c>
      <c r="K20" s="33" t="s">
        <v>779</v>
      </c>
    </row>
    <row r="21" spans="1:12" ht="19.5" customHeight="1" thickTop="1" thickBot="1">
      <c r="A21" s="107" t="s">
        <v>750</v>
      </c>
      <c r="B21" s="256"/>
      <c r="C21" s="256">
        <v>2</v>
      </c>
      <c r="D21" s="467">
        <f>B21+C21</f>
        <v>2</v>
      </c>
      <c r="E21" s="256"/>
      <c r="F21" s="256">
        <v>1</v>
      </c>
      <c r="G21" s="467">
        <f>E21+F21</f>
        <v>1</v>
      </c>
      <c r="H21" s="467">
        <f t="shared" si="4"/>
        <v>0</v>
      </c>
      <c r="I21" s="467">
        <f t="shared" si="4"/>
        <v>3</v>
      </c>
      <c r="J21" s="467">
        <f>SUM(H21:I21)</f>
        <v>3</v>
      </c>
      <c r="K21" s="29" t="s">
        <v>1183</v>
      </c>
    </row>
    <row r="22" spans="1:12" ht="19.5" customHeight="1" thickTop="1" thickBot="1">
      <c r="A22" s="105" t="s">
        <v>1182</v>
      </c>
      <c r="B22" s="255">
        <v>1</v>
      </c>
      <c r="C22" s="255">
        <v>3</v>
      </c>
      <c r="D22" s="486">
        <f t="shared" ref="D22:D26" si="5">B22+C22</f>
        <v>4</v>
      </c>
      <c r="E22" s="255">
        <v>1</v>
      </c>
      <c r="F22" s="255">
        <v>4</v>
      </c>
      <c r="G22" s="486">
        <f>E22+F22</f>
        <v>5</v>
      </c>
      <c r="H22" s="486">
        <f t="shared" si="4"/>
        <v>2</v>
      </c>
      <c r="I22" s="486">
        <f t="shared" si="4"/>
        <v>7</v>
      </c>
      <c r="J22" s="486">
        <f t="shared" ref="J22:J26" si="6">SUM(H22:I22)</f>
        <v>9</v>
      </c>
      <c r="K22" s="33" t="s">
        <v>1184</v>
      </c>
    </row>
    <row r="23" spans="1:12" ht="19.5" customHeight="1" thickTop="1" thickBot="1">
      <c r="A23" s="107" t="s">
        <v>234</v>
      </c>
      <c r="B23" s="256">
        <v>4</v>
      </c>
      <c r="C23" s="256">
        <v>6</v>
      </c>
      <c r="D23" s="467">
        <f t="shared" si="5"/>
        <v>10</v>
      </c>
      <c r="E23" s="256">
        <v>4</v>
      </c>
      <c r="F23" s="256">
        <v>2</v>
      </c>
      <c r="G23" s="467">
        <f t="shared" ref="G23:G26" si="7">E23+F23</f>
        <v>6</v>
      </c>
      <c r="H23" s="467">
        <f t="shared" si="4"/>
        <v>8</v>
      </c>
      <c r="I23" s="467">
        <f t="shared" si="4"/>
        <v>8</v>
      </c>
      <c r="J23" s="467">
        <f t="shared" si="6"/>
        <v>16</v>
      </c>
      <c r="K23" s="29" t="s">
        <v>1294</v>
      </c>
    </row>
    <row r="24" spans="1:12" ht="19.5" customHeight="1" thickTop="1" thickBot="1">
      <c r="A24" s="105" t="s">
        <v>1185</v>
      </c>
      <c r="B24" s="255">
        <v>0</v>
      </c>
      <c r="C24" s="255">
        <v>0</v>
      </c>
      <c r="D24" s="486">
        <f t="shared" si="5"/>
        <v>0</v>
      </c>
      <c r="E24" s="255">
        <v>1</v>
      </c>
      <c r="F24" s="255">
        <v>4</v>
      </c>
      <c r="G24" s="486">
        <f t="shared" si="7"/>
        <v>5</v>
      </c>
      <c r="H24" s="486">
        <f t="shared" si="4"/>
        <v>1</v>
      </c>
      <c r="I24" s="486">
        <f t="shared" si="4"/>
        <v>4</v>
      </c>
      <c r="J24" s="486">
        <f t="shared" si="6"/>
        <v>5</v>
      </c>
      <c r="K24" s="33" t="s">
        <v>1187</v>
      </c>
    </row>
    <row r="25" spans="1:12" ht="19.5" customHeight="1" thickTop="1" thickBot="1">
      <c r="A25" s="107" t="s">
        <v>1186</v>
      </c>
      <c r="B25" s="256">
        <v>0</v>
      </c>
      <c r="C25" s="256">
        <v>0</v>
      </c>
      <c r="D25" s="467">
        <f t="shared" si="5"/>
        <v>0</v>
      </c>
      <c r="E25" s="256">
        <v>1</v>
      </c>
      <c r="F25" s="256">
        <v>0</v>
      </c>
      <c r="G25" s="467">
        <f t="shared" si="7"/>
        <v>1</v>
      </c>
      <c r="H25" s="467">
        <f t="shared" si="4"/>
        <v>1</v>
      </c>
      <c r="I25" s="467">
        <f t="shared" si="4"/>
        <v>0</v>
      </c>
      <c r="J25" s="467">
        <f t="shared" si="6"/>
        <v>1</v>
      </c>
      <c r="K25" s="29" t="s">
        <v>1188</v>
      </c>
    </row>
    <row r="26" spans="1:12" ht="19.5" customHeight="1" thickTop="1">
      <c r="A26" s="38" t="s">
        <v>1208</v>
      </c>
      <c r="B26" s="261">
        <v>0</v>
      </c>
      <c r="C26" s="261">
        <v>2</v>
      </c>
      <c r="D26" s="469">
        <f t="shared" si="5"/>
        <v>2</v>
      </c>
      <c r="E26" s="261">
        <v>0</v>
      </c>
      <c r="F26" s="261">
        <v>7</v>
      </c>
      <c r="G26" s="469">
        <f t="shared" si="7"/>
        <v>7</v>
      </c>
      <c r="H26" s="469">
        <f t="shared" si="4"/>
        <v>0</v>
      </c>
      <c r="I26" s="469">
        <f t="shared" si="4"/>
        <v>9</v>
      </c>
      <c r="J26" s="469">
        <f t="shared" si="6"/>
        <v>9</v>
      </c>
      <c r="K26" s="65" t="s">
        <v>1189</v>
      </c>
    </row>
    <row r="27" spans="1:12" ht="19.5" customHeight="1">
      <c r="A27" s="704" t="s">
        <v>42</v>
      </c>
      <c r="B27" s="705">
        <f t="shared" ref="B27:J27" si="8">SUM(B8:B26)</f>
        <v>121</v>
      </c>
      <c r="C27" s="705">
        <f t="shared" si="8"/>
        <v>554</v>
      </c>
      <c r="D27" s="706">
        <f t="shared" si="8"/>
        <v>675</v>
      </c>
      <c r="E27" s="705">
        <f t="shared" si="8"/>
        <v>128</v>
      </c>
      <c r="F27" s="705">
        <f t="shared" si="8"/>
        <v>278</v>
      </c>
      <c r="G27" s="706">
        <f t="shared" si="8"/>
        <v>406</v>
      </c>
      <c r="H27" s="706">
        <f t="shared" si="8"/>
        <v>249</v>
      </c>
      <c r="I27" s="706">
        <f t="shared" si="8"/>
        <v>832</v>
      </c>
      <c r="J27" s="706">
        <f t="shared" si="8"/>
        <v>1081</v>
      </c>
      <c r="K27" s="679" t="s">
        <v>43</v>
      </c>
    </row>
    <row r="28" spans="1:12" ht="21" customHeight="1">
      <c r="A28" s="500" t="s">
        <v>1212</v>
      </c>
      <c r="K28" s="501" t="s">
        <v>1213</v>
      </c>
    </row>
    <row r="29" spans="1:12" ht="21" customHeight="1"/>
    <row r="30" spans="1:12" ht="21" customHeight="1"/>
    <row r="31" spans="1:12" ht="21" customHeight="1">
      <c r="A31" s="116"/>
      <c r="B31" s="328"/>
      <c r="H31" s="156"/>
      <c r="I31" s="156"/>
    </row>
    <row r="32" spans="1:12" ht="21" customHeight="1">
      <c r="A32" s="21"/>
      <c r="B32" s="462"/>
      <c r="C32" s="462"/>
      <c r="D32" s="462"/>
      <c r="E32" s="462"/>
      <c r="F32" s="328"/>
      <c r="G32" s="328"/>
      <c r="H32" s="328"/>
      <c r="I32" s="328"/>
      <c r="J32" s="328"/>
    </row>
    <row r="33" spans="1:12" ht="30" customHeight="1">
      <c r="A33" s="503"/>
      <c r="B33" s="504"/>
      <c r="C33" s="504"/>
      <c r="D33" s="504"/>
      <c r="E33" s="21"/>
      <c r="F33" s="156"/>
      <c r="G33" s="156"/>
      <c r="H33" s="156"/>
      <c r="I33" s="156"/>
      <c r="K33" s="116"/>
    </row>
    <row r="34" spans="1:12" ht="30" customHeight="1">
      <c r="A34" s="503"/>
      <c r="B34" s="504"/>
      <c r="C34" s="639"/>
      <c r="D34" s="504"/>
      <c r="E34" s="21"/>
      <c r="F34" s="156"/>
      <c r="G34" s="156"/>
      <c r="H34" s="156"/>
      <c r="I34" s="156"/>
      <c r="K34" s="116"/>
    </row>
    <row r="35" spans="1:12" ht="30" customHeight="1">
      <c r="A35" s="503"/>
      <c r="B35" s="504"/>
      <c r="C35" s="504"/>
      <c r="D35" s="504"/>
      <c r="E35" s="21"/>
      <c r="F35" s="156"/>
      <c r="G35" s="156"/>
      <c r="H35" s="156"/>
      <c r="I35" s="156"/>
      <c r="K35" s="116"/>
      <c r="L35" s="141"/>
    </row>
    <row r="36" spans="1:12" ht="30" customHeight="1">
      <c r="A36" s="503"/>
      <c r="B36" s="504"/>
      <c r="C36" s="504"/>
      <c r="D36" s="504"/>
      <c r="E36" s="21"/>
      <c r="F36" s="156"/>
      <c r="G36" s="156"/>
      <c r="H36" s="156"/>
      <c r="I36" s="156"/>
      <c r="K36" s="116"/>
      <c r="L36" s="141"/>
    </row>
    <row r="37" spans="1:12" ht="30" customHeight="1">
      <c r="A37" s="503"/>
      <c r="B37" s="504"/>
      <c r="C37" s="504"/>
      <c r="D37" s="504"/>
      <c r="E37" s="21"/>
      <c r="F37" s="156"/>
      <c r="G37" s="156"/>
      <c r="H37" s="156"/>
      <c r="I37" s="156"/>
    </row>
    <row r="38" spans="1:12" ht="30" customHeight="1">
      <c r="A38" s="503"/>
      <c r="B38" s="504"/>
      <c r="C38" s="504"/>
      <c r="D38" s="504"/>
      <c r="E38" s="21"/>
      <c r="F38" s="156"/>
      <c r="G38" s="156"/>
      <c r="H38" s="156"/>
      <c r="I38" s="156"/>
      <c r="L38" s="141"/>
    </row>
    <row r="39" spans="1:12" ht="24.95" customHeight="1">
      <c r="A39" s="116"/>
      <c r="L39" s="141"/>
    </row>
    <row r="40" spans="1:12" ht="24.95" customHeight="1">
      <c r="A40" s="116"/>
      <c r="L40" s="141"/>
    </row>
    <row r="41" spans="1:12" ht="24.95" customHeight="1">
      <c r="A41" s="141" t="s">
        <v>309</v>
      </c>
    </row>
    <row r="42" spans="1:12" ht="24.95" customHeight="1">
      <c r="A42" s="141" t="s">
        <v>310</v>
      </c>
    </row>
    <row r="43" spans="1:12" ht="13.5" customHeight="1">
      <c r="A43" s="141" t="s">
        <v>311</v>
      </c>
    </row>
    <row r="44" spans="1:12">
      <c r="A44" s="141" t="s">
        <v>312</v>
      </c>
    </row>
  </sheetData>
  <mergeCells count="18">
    <mergeCell ref="A1:K1"/>
    <mergeCell ref="A4:K4"/>
    <mergeCell ref="A6:A8"/>
    <mergeCell ref="G7:G8"/>
    <mergeCell ref="D7:D8"/>
    <mergeCell ref="B6:D6"/>
    <mergeCell ref="E6:G6"/>
    <mergeCell ref="K6:K8"/>
    <mergeCell ref="B7:B8"/>
    <mergeCell ref="C7:C8"/>
    <mergeCell ref="E7:E8"/>
    <mergeCell ref="F7:F8"/>
    <mergeCell ref="J7:J8"/>
    <mergeCell ref="H7:H8"/>
    <mergeCell ref="I7:I8"/>
    <mergeCell ref="H6:J6"/>
    <mergeCell ref="A2:K2"/>
    <mergeCell ref="A3:K3"/>
  </mergeCells>
  <printOptions horizontalCentered="1" verticalCentered="1"/>
  <pageMargins left="0" right="0" top="0" bottom="0" header="0" footer="0"/>
  <pageSetup paperSize="9" scale="87"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12"/>
  <sheetViews>
    <sheetView showGridLines="0" rightToLeft="1" view="pageBreakPreview" zoomScaleNormal="100" zoomScaleSheetLayoutView="100" workbookViewId="0">
      <selection activeCell="N6" sqref="N6:N8"/>
    </sheetView>
  </sheetViews>
  <sheetFormatPr defaultRowHeight="15"/>
  <cols>
    <col min="1" max="1" width="27.28515625" style="517" customWidth="1"/>
    <col min="2" max="3" width="6.7109375" style="141" hidden="1" customWidth="1"/>
    <col min="4" max="13" width="7.7109375" style="141" customWidth="1"/>
    <col min="14" max="14" width="36" style="141" customWidth="1"/>
    <col min="15" max="16384" width="9.140625" style="116"/>
  </cols>
  <sheetData>
    <row r="1" spans="1:14" s="120" customFormat="1" ht="20.100000000000001" customHeight="1">
      <c r="A1" s="825" t="s">
        <v>1274</v>
      </c>
      <c r="B1" s="825"/>
      <c r="C1" s="825"/>
      <c r="D1" s="825"/>
      <c r="E1" s="825"/>
      <c r="F1" s="825"/>
      <c r="G1" s="825"/>
      <c r="H1" s="825"/>
      <c r="I1" s="825"/>
      <c r="J1" s="825"/>
      <c r="K1" s="825"/>
      <c r="L1" s="825"/>
      <c r="M1" s="825"/>
      <c r="N1" s="825"/>
    </row>
    <row r="2" spans="1:14" s="121" customFormat="1" ht="20.100000000000001" customHeight="1">
      <c r="A2" s="831" t="s">
        <v>919</v>
      </c>
      <c r="B2" s="831"/>
      <c r="C2" s="831"/>
      <c r="D2" s="831"/>
      <c r="E2" s="831"/>
      <c r="F2" s="831"/>
      <c r="G2" s="831"/>
      <c r="H2" s="831"/>
      <c r="I2" s="831"/>
      <c r="J2" s="831"/>
      <c r="K2" s="831"/>
      <c r="L2" s="831"/>
      <c r="M2" s="831"/>
      <c r="N2" s="831"/>
    </row>
    <row r="3" spans="1:14" ht="36.75" customHeight="1">
      <c r="A3" s="1072" t="s">
        <v>1291</v>
      </c>
      <c r="B3" s="1072"/>
      <c r="C3" s="1072"/>
      <c r="D3" s="1072"/>
      <c r="E3" s="1072"/>
      <c r="F3" s="1072"/>
      <c r="G3" s="1072"/>
      <c r="H3" s="1072"/>
      <c r="I3" s="1072"/>
      <c r="J3" s="1072"/>
      <c r="K3" s="1072"/>
      <c r="L3" s="1072"/>
      <c r="M3" s="1072"/>
      <c r="N3" s="1072"/>
    </row>
    <row r="4" spans="1:14" ht="20.100000000000001" customHeight="1">
      <c r="A4" s="840" t="s">
        <v>920</v>
      </c>
      <c r="B4" s="840"/>
      <c r="C4" s="840"/>
      <c r="D4" s="840"/>
      <c r="E4" s="840"/>
      <c r="F4" s="840"/>
      <c r="G4" s="840"/>
      <c r="H4" s="840"/>
      <c r="I4" s="840"/>
      <c r="J4" s="840"/>
      <c r="K4" s="840"/>
      <c r="L4" s="840"/>
      <c r="M4" s="840"/>
      <c r="N4" s="840"/>
    </row>
    <row r="5" spans="1:14" ht="20.100000000000001" customHeight="1">
      <c r="A5" s="17" t="s">
        <v>1338</v>
      </c>
      <c r="B5" s="172"/>
      <c r="C5" s="172"/>
      <c r="D5" s="172"/>
      <c r="E5" s="172"/>
      <c r="F5" s="172"/>
      <c r="G5" s="172"/>
      <c r="H5" s="172"/>
      <c r="I5" s="172"/>
      <c r="J5" s="172"/>
      <c r="K5" s="172"/>
      <c r="L5" s="172"/>
      <c r="M5" s="172"/>
      <c r="N5" s="173" t="s">
        <v>1339</v>
      </c>
    </row>
    <row r="6" spans="1:14" s="446" customFormat="1" ht="23.25" customHeight="1" thickBot="1">
      <c r="A6" s="1069" t="s">
        <v>616</v>
      </c>
      <c r="B6" s="978" t="s">
        <v>139</v>
      </c>
      <c r="C6" s="978"/>
      <c r="D6" s="826" t="s">
        <v>296</v>
      </c>
      <c r="E6" s="827"/>
      <c r="F6" s="826" t="s">
        <v>678</v>
      </c>
      <c r="G6" s="827"/>
      <c r="H6" s="826" t="s">
        <v>722</v>
      </c>
      <c r="I6" s="827"/>
      <c r="J6" s="1007" t="s">
        <v>766</v>
      </c>
      <c r="K6" s="1007"/>
      <c r="L6" s="1007" t="s">
        <v>918</v>
      </c>
      <c r="M6" s="1007"/>
      <c r="N6" s="1066" t="s">
        <v>617</v>
      </c>
    </row>
    <row r="7" spans="1:14" s="446" customFormat="1" ht="28.5" customHeight="1" thickTop="1" thickBot="1">
      <c r="A7" s="1070"/>
      <c r="B7" s="759" t="s">
        <v>155</v>
      </c>
      <c r="C7" s="759" t="s">
        <v>156</v>
      </c>
      <c r="D7" s="762" t="s">
        <v>370</v>
      </c>
      <c r="E7" s="762" t="s">
        <v>369</v>
      </c>
      <c r="F7" s="762" t="s">
        <v>370</v>
      </c>
      <c r="G7" s="762" t="s">
        <v>369</v>
      </c>
      <c r="H7" s="762" t="s">
        <v>370</v>
      </c>
      <c r="I7" s="762" t="s">
        <v>369</v>
      </c>
      <c r="J7" s="762" t="s">
        <v>370</v>
      </c>
      <c r="K7" s="762" t="s">
        <v>369</v>
      </c>
      <c r="L7" s="762" t="s">
        <v>370</v>
      </c>
      <c r="M7" s="762" t="s">
        <v>369</v>
      </c>
      <c r="N7" s="1067"/>
    </row>
    <row r="8" spans="1:14" s="446" customFormat="1" ht="27" customHeight="1" thickTop="1">
      <c r="A8" s="1071"/>
      <c r="B8" s="758" t="s">
        <v>157</v>
      </c>
      <c r="C8" s="758" t="s">
        <v>165</v>
      </c>
      <c r="D8" s="761" t="s">
        <v>157</v>
      </c>
      <c r="E8" s="761" t="s">
        <v>165</v>
      </c>
      <c r="F8" s="761" t="s">
        <v>157</v>
      </c>
      <c r="G8" s="761" t="s">
        <v>165</v>
      </c>
      <c r="H8" s="761" t="s">
        <v>157</v>
      </c>
      <c r="I8" s="761" t="s">
        <v>165</v>
      </c>
      <c r="J8" s="761" t="s">
        <v>157</v>
      </c>
      <c r="K8" s="761" t="s">
        <v>165</v>
      </c>
      <c r="L8" s="761" t="s">
        <v>157</v>
      </c>
      <c r="M8" s="761" t="s">
        <v>165</v>
      </c>
      <c r="N8" s="1068"/>
    </row>
    <row r="9" spans="1:14" s="58" customFormat="1" ht="23.25" customHeight="1" thickBot="1">
      <c r="A9" s="763" t="s">
        <v>204</v>
      </c>
      <c r="B9" s="52"/>
      <c r="C9" s="52"/>
      <c r="D9" s="52"/>
      <c r="E9" s="52"/>
      <c r="F9" s="52"/>
      <c r="G9" s="52"/>
      <c r="H9" s="52"/>
      <c r="I9" s="52"/>
      <c r="J9" s="52"/>
      <c r="K9" s="52"/>
      <c r="L9" s="52"/>
      <c r="M9" s="52"/>
      <c r="N9" s="764" t="s">
        <v>205</v>
      </c>
    </row>
    <row r="10" spans="1:14" s="58" customFormat="1" ht="18" customHeight="1" thickTop="1" thickBot="1">
      <c r="A10" s="765" t="s">
        <v>454</v>
      </c>
      <c r="B10" s="45">
        <v>56</v>
      </c>
      <c r="C10" s="45">
        <v>15</v>
      </c>
      <c r="D10" s="250">
        <v>0</v>
      </c>
      <c r="E10" s="250">
        <v>0</v>
      </c>
      <c r="F10" s="250">
        <v>0</v>
      </c>
      <c r="G10" s="250">
        <v>0</v>
      </c>
      <c r="H10" s="250">
        <v>0</v>
      </c>
      <c r="I10" s="250">
        <v>0</v>
      </c>
      <c r="J10" s="250">
        <v>0</v>
      </c>
      <c r="K10" s="250">
        <v>0</v>
      </c>
      <c r="L10" s="250">
        <v>0</v>
      </c>
      <c r="M10" s="250">
        <v>0</v>
      </c>
      <c r="N10" s="766" t="s">
        <v>453</v>
      </c>
    </row>
    <row r="11" spans="1:14" s="58" customFormat="1" ht="18" customHeight="1" thickTop="1" thickBot="1">
      <c r="A11" s="767" t="s">
        <v>475</v>
      </c>
      <c r="B11" s="39">
        <v>48</v>
      </c>
      <c r="C11" s="39">
        <v>10</v>
      </c>
      <c r="D11" s="251">
        <v>0</v>
      </c>
      <c r="E11" s="251">
        <v>0</v>
      </c>
      <c r="F11" s="251">
        <v>0</v>
      </c>
      <c r="G11" s="251">
        <v>0</v>
      </c>
      <c r="H11" s="251">
        <v>0</v>
      </c>
      <c r="I11" s="251">
        <v>0</v>
      </c>
      <c r="J11" s="251">
        <v>0</v>
      </c>
      <c r="K11" s="251">
        <v>0</v>
      </c>
      <c r="L11" s="251">
        <v>0</v>
      </c>
      <c r="M11" s="251">
        <v>0</v>
      </c>
      <c r="N11" s="768" t="s">
        <v>474</v>
      </c>
    </row>
    <row r="12" spans="1:14" s="58" customFormat="1" ht="18" customHeight="1" thickTop="1" thickBot="1">
      <c r="A12" s="765" t="s">
        <v>473</v>
      </c>
      <c r="B12" s="45">
        <v>31</v>
      </c>
      <c r="C12" s="45">
        <v>11</v>
      </c>
      <c r="D12" s="250">
        <v>0</v>
      </c>
      <c r="E12" s="250">
        <v>0</v>
      </c>
      <c r="F12" s="250">
        <v>0</v>
      </c>
      <c r="G12" s="250">
        <v>0</v>
      </c>
      <c r="H12" s="250">
        <v>0</v>
      </c>
      <c r="I12" s="250">
        <v>0</v>
      </c>
      <c r="J12" s="250">
        <v>0</v>
      </c>
      <c r="K12" s="250">
        <v>0</v>
      </c>
      <c r="L12" s="250">
        <v>0</v>
      </c>
      <c r="M12" s="250">
        <v>0</v>
      </c>
      <c r="N12" s="766" t="s">
        <v>472</v>
      </c>
    </row>
    <row r="13" spans="1:14" s="58" customFormat="1" ht="18" customHeight="1" thickTop="1" thickBot="1">
      <c r="A13" s="767" t="s">
        <v>471</v>
      </c>
      <c r="B13" s="39">
        <v>29</v>
      </c>
      <c r="C13" s="39">
        <v>17</v>
      </c>
      <c r="D13" s="251">
        <v>0</v>
      </c>
      <c r="E13" s="251">
        <v>0</v>
      </c>
      <c r="F13" s="251">
        <v>0</v>
      </c>
      <c r="G13" s="251">
        <v>0</v>
      </c>
      <c r="H13" s="251">
        <v>0</v>
      </c>
      <c r="I13" s="251">
        <v>0</v>
      </c>
      <c r="J13" s="251">
        <v>0</v>
      </c>
      <c r="K13" s="251">
        <v>0</v>
      </c>
      <c r="L13" s="251">
        <v>0</v>
      </c>
      <c r="M13" s="251">
        <v>0</v>
      </c>
      <c r="N13" s="768" t="s">
        <v>470</v>
      </c>
    </row>
    <row r="14" spans="1:14" s="58" customFormat="1" ht="18" customHeight="1" thickTop="1" thickBot="1">
      <c r="A14" s="765" t="s">
        <v>469</v>
      </c>
      <c r="B14" s="45">
        <v>38</v>
      </c>
      <c r="C14" s="45">
        <v>3</v>
      </c>
      <c r="D14" s="250">
        <v>0</v>
      </c>
      <c r="E14" s="250">
        <v>0</v>
      </c>
      <c r="F14" s="250">
        <v>0</v>
      </c>
      <c r="G14" s="250">
        <v>0</v>
      </c>
      <c r="H14" s="250">
        <v>0</v>
      </c>
      <c r="I14" s="250">
        <v>0</v>
      </c>
      <c r="J14" s="250">
        <v>0</v>
      </c>
      <c r="K14" s="250">
        <v>0</v>
      </c>
      <c r="L14" s="250">
        <v>0</v>
      </c>
      <c r="M14" s="250">
        <v>0</v>
      </c>
      <c r="N14" s="766" t="s">
        <v>468</v>
      </c>
    </row>
    <row r="15" spans="1:14" s="58" customFormat="1" ht="18" customHeight="1" thickTop="1" thickBot="1">
      <c r="A15" s="767" t="s">
        <v>467</v>
      </c>
      <c r="B15" s="39">
        <v>0</v>
      </c>
      <c r="C15" s="39">
        <v>0</v>
      </c>
      <c r="D15" s="251">
        <v>0</v>
      </c>
      <c r="E15" s="251">
        <v>0</v>
      </c>
      <c r="F15" s="251">
        <v>0</v>
      </c>
      <c r="G15" s="251">
        <v>0</v>
      </c>
      <c r="H15" s="251">
        <v>0</v>
      </c>
      <c r="I15" s="251">
        <v>0</v>
      </c>
      <c r="J15" s="251">
        <v>0</v>
      </c>
      <c r="K15" s="251">
        <v>0</v>
      </c>
      <c r="L15" s="251">
        <v>0</v>
      </c>
      <c r="M15" s="251">
        <v>0</v>
      </c>
      <c r="N15" s="768" t="s">
        <v>466</v>
      </c>
    </row>
    <row r="16" spans="1:14" s="58" customFormat="1" ht="18" customHeight="1" thickTop="1" thickBot="1">
      <c r="A16" s="765" t="s">
        <v>465</v>
      </c>
      <c r="B16" s="45">
        <v>17</v>
      </c>
      <c r="C16" s="45">
        <v>7</v>
      </c>
      <c r="D16" s="250">
        <v>1</v>
      </c>
      <c r="E16" s="250">
        <v>0</v>
      </c>
      <c r="F16" s="250">
        <v>0</v>
      </c>
      <c r="G16" s="250">
        <v>0</v>
      </c>
      <c r="H16" s="250">
        <v>0</v>
      </c>
      <c r="I16" s="250">
        <v>0</v>
      </c>
      <c r="J16" s="250">
        <v>0</v>
      </c>
      <c r="K16" s="250">
        <v>0</v>
      </c>
      <c r="L16" s="250">
        <v>0</v>
      </c>
      <c r="M16" s="250">
        <v>0</v>
      </c>
      <c r="N16" s="766" t="s">
        <v>464</v>
      </c>
    </row>
    <row r="17" spans="1:14" s="58" customFormat="1" ht="18" customHeight="1" thickTop="1" thickBot="1">
      <c r="A17" s="767" t="s">
        <v>463</v>
      </c>
      <c r="B17" s="39">
        <v>24</v>
      </c>
      <c r="C17" s="39">
        <v>3</v>
      </c>
      <c r="D17" s="251">
        <v>0</v>
      </c>
      <c r="E17" s="251">
        <v>0</v>
      </c>
      <c r="F17" s="251">
        <v>0</v>
      </c>
      <c r="G17" s="251">
        <v>0</v>
      </c>
      <c r="H17" s="251">
        <v>0</v>
      </c>
      <c r="I17" s="251">
        <v>0</v>
      </c>
      <c r="J17" s="251">
        <v>0</v>
      </c>
      <c r="K17" s="251">
        <v>0</v>
      </c>
      <c r="L17" s="251">
        <v>0</v>
      </c>
      <c r="M17" s="251">
        <v>0</v>
      </c>
      <c r="N17" s="768" t="s">
        <v>462</v>
      </c>
    </row>
    <row r="18" spans="1:14" s="58" customFormat="1" ht="18" customHeight="1" thickTop="1" thickBot="1">
      <c r="A18" s="765" t="s">
        <v>461</v>
      </c>
      <c r="B18" s="45">
        <v>0</v>
      </c>
      <c r="C18" s="45">
        <v>0</v>
      </c>
      <c r="D18" s="250">
        <v>0</v>
      </c>
      <c r="E18" s="250">
        <v>0</v>
      </c>
      <c r="F18" s="250">
        <v>0</v>
      </c>
      <c r="G18" s="250">
        <v>0</v>
      </c>
      <c r="H18" s="250">
        <v>0</v>
      </c>
      <c r="I18" s="250">
        <v>0</v>
      </c>
      <c r="J18" s="250">
        <v>0</v>
      </c>
      <c r="K18" s="250">
        <v>0</v>
      </c>
      <c r="L18" s="250">
        <v>0</v>
      </c>
      <c r="M18" s="250">
        <v>0</v>
      </c>
      <c r="N18" s="766" t="s">
        <v>460</v>
      </c>
    </row>
    <row r="19" spans="1:14" s="58" customFormat="1" ht="18" customHeight="1" thickTop="1" thickBot="1">
      <c r="A19" s="767" t="s">
        <v>459</v>
      </c>
      <c r="B19" s="39">
        <v>16</v>
      </c>
      <c r="C19" s="39">
        <v>8</v>
      </c>
      <c r="D19" s="251">
        <v>1</v>
      </c>
      <c r="E19" s="251">
        <v>0</v>
      </c>
      <c r="F19" s="251">
        <v>0</v>
      </c>
      <c r="G19" s="251">
        <v>0</v>
      </c>
      <c r="H19" s="251">
        <v>0</v>
      </c>
      <c r="I19" s="251">
        <v>0</v>
      </c>
      <c r="J19" s="251">
        <v>0</v>
      </c>
      <c r="K19" s="251">
        <v>0</v>
      </c>
      <c r="L19" s="251">
        <v>0</v>
      </c>
      <c r="M19" s="251">
        <v>0</v>
      </c>
      <c r="N19" s="768" t="s">
        <v>166</v>
      </c>
    </row>
    <row r="20" spans="1:14" s="58" customFormat="1" ht="18" customHeight="1" thickTop="1" thickBot="1">
      <c r="A20" s="765" t="s">
        <v>458</v>
      </c>
      <c r="B20" s="45">
        <v>36</v>
      </c>
      <c r="C20" s="45">
        <v>9</v>
      </c>
      <c r="D20" s="250">
        <v>0</v>
      </c>
      <c r="E20" s="250">
        <v>0</v>
      </c>
      <c r="F20" s="250">
        <v>0</v>
      </c>
      <c r="G20" s="250">
        <v>0</v>
      </c>
      <c r="H20" s="250">
        <v>0</v>
      </c>
      <c r="I20" s="250">
        <v>0</v>
      </c>
      <c r="J20" s="250">
        <v>0</v>
      </c>
      <c r="K20" s="250">
        <v>0</v>
      </c>
      <c r="L20" s="250">
        <v>0</v>
      </c>
      <c r="M20" s="250">
        <v>0</v>
      </c>
      <c r="N20" s="766" t="s">
        <v>167</v>
      </c>
    </row>
    <row r="21" spans="1:14" s="58" customFormat="1" ht="18" customHeight="1" thickTop="1" thickBot="1">
      <c r="A21" s="767" t="s">
        <v>457</v>
      </c>
      <c r="B21" s="39">
        <v>38</v>
      </c>
      <c r="C21" s="39">
        <v>1</v>
      </c>
      <c r="D21" s="251">
        <v>0</v>
      </c>
      <c r="E21" s="251">
        <v>0</v>
      </c>
      <c r="F21" s="251">
        <v>0</v>
      </c>
      <c r="G21" s="251">
        <v>0</v>
      </c>
      <c r="H21" s="251">
        <v>0</v>
      </c>
      <c r="I21" s="251">
        <v>0</v>
      </c>
      <c r="J21" s="251">
        <v>0</v>
      </c>
      <c r="K21" s="251">
        <v>0</v>
      </c>
      <c r="L21" s="251">
        <v>0</v>
      </c>
      <c r="M21" s="251">
        <v>0</v>
      </c>
      <c r="N21" s="768" t="s">
        <v>168</v>
      </c>
    </row>
    <row r="22" spans="1:14" s="58" customFormat="1" ht="18" customHeight="1" thickTop="1" thickBot="1">
      <c r="A22" s="765" t="s">
        <v>456</v>
      </c>
      <c r="B22" s="45">
        <v>20</v>
      </c>
      <c r="C22" s="45">
        <v>0</v>
      </c>
      <c r="D22" s="250">
        <v>37</v>
      </c>
      <c r="E22" s="250">
        <v>4</v>
      </c>
      <c r="F22" s="250">
        <v>25</v>
      </c>
      <c r="G22" s="250">
        <v>3</v>
      </c>
      <c r="H22" s="250">
        <v>27</v>
      </c>
      <c r="I22" s="250">
        <v>2</v>
      </c>
      <c r="J22" s="250">
        <v>24</v>
      </c>
      <c r="K22" s="250">
        <v>3</v>
      </c>
      <c r="L22" s="250">
        <v>37</v>
      </c>
      <c r="M22" s="250">
        <v>9</v>
      </c>
      <c r="N22" s="766" t="s">
        <v>169</v>
      </c>
    </row>
    <row r="23" spans="1:14" s="58" customFormat="1" ht="18" customHeight="1" thickTop="1" thickBot="1">
      <c r="A23" s="767" t="s">
        <v>455</v>
      </c>
      <c r="B23" s="39">
        <v>29</v>
      </c>
      <c r="C23" s="39">
        <v>3</v>
      </c>
      <c r="D23" s="251">
        <v>44</v>
      </c>
      <c r="E23" s="251">
        <v>2</v>
      </c>
      <c r="F23" s="251">
        <v>15</v>
      </c>
      <c r="G23" s="251">
        <v>6</v>
      </c>
      <c r="H23" s="251">
        <v>51</v>
      </c>
      <c r="I23" s="251">
        <v>7</v>
      </c>
      <c r="J23" s="251">
        <v>23</v>
      </c>
      <c r="K23" s="251">
        <v>5</v>
      </c>
      <c r="L23" s="251">
        <v>33</v>
      </c>
      <c r="M23" s="251">
        <v>2</v>
      </c>
      <c r="N23" s="768" t="s">
        <v>170</v>
      </c>
    </row>
    <row r="24" spans="1:14" s="58" customFormat="1" ht="18" customHeight="1" thickTop="1" thickBot="1">
      <c r="A24" s="765" t="s">
        <v>729</v>
      </c>
      <c r="B24" s="45">
        <v>0</v>
      </c>
      <c r="C24" s="45">
        <v>0</v>
      </c>
      <c r="D24" s="250">
        <v>6</v>
      </c>
      <c r="E24" s="250">
        <v>2</v>
      </c>
      <c r="F24" s="250">
        <v>10</v>
      </c>
      <c r="G24" s="250">
        <v>3</v>
      </c>
      <c r="H24" s="250">
        <v>0</v>
      </c>
      <c r="I24" s="250">
        <v>0</v>
      </c>
      <c r="J24" s="250">
        <v>0</v>
      </c>
      <c r="K24" s="250">
        <v>0</v>
      </c>
      <c r="L24" s="250">
        <v>0</v>
      </c>
      <c r="M24" s="250">
        <v>0</v>
      </c>
      <c r="N24" s="766" t="s">
        <v>1295</v>
      </c>
    </row>
    <row r="25" spans="1:14" s="58" customFormat="1" ht="18" customHeight="1" thickTop="1" thickBot="1">
      <c r="A25" s="767" t="s">
        <v>730</v>
      </c>
      <c r="B25" s="39">
        <v>0</v>
      </c>
      <c r="C25" s="39">
        <v>0</v>
      </c>
      <c r="D25" s="251">
        <v>12</v>
      </c>
      <c r="E25" s="251">
        <v>9</v>
      </c>
      <c r="F25" s="251">
        <v>14</v>
      </c>
      <c r="G25" s="251">
        <v>7</v>
      </c>
      <c r="H25" s="251">
        <v>0</v>
      </c>
      <c r="I25" s="251">
        <v>5</v>
      </c>
      <c r="J25" s="251">
        <v>0</v>
      </c>
      <c r="K25" s="251">
        <v>9</v>
      </c>
      <c r="L25" s="251">
        <v>2</v>
      </c>
      <c r="M25" s="251">
        <v>0</v>
      </c>
      <c r="N25" s="768" t="s">
        <v>753</v>
      </c>
    </row>
    <row r="26" spans="1:14" s="58" customFormat="1" ht="18" customHeight="1" thickTop="1" thickBot="1">
      <c r="A26" s="769" t="s">
        <v>751</v>
      </c>
      <c r="B26" s="53"/>
      <c r="C26" s="53"/>
      <c r="D26" s="263">
        <v>2</v>
      </c>
      <c r="E26" s="263">
        <v>19</v>
      </c>
      <c r="F26" s="263">
        <v>1</v>
      </c>
      <c r="G26" s="263">
        <v>17</v>
      </c>
      <c r="H26" s="263">
        <v>0</v>
      </c>
      <c r="I26" s="263">
        <v>0</v>
      </c>
      <c r="J26" s="263">
        <v>2</v>
      </c>
      <c r="K26" s="263">
        <v>10</v>
      </c>
      <c r="L26" s="263">
        <v>2</v>
      </c>
      <c r="M26" s="263">
        <v>5</v>
      </c>
      <c r="N26" s="770" t="s">
        <v>752</v>
      </c>
    </row>
    <row r="27" spans="1:14" s="58" customFormat="1" ht="18" customHeight="1" thickTop="1" thickBot="1">
      <c r="A27" s="771" t="s">
        <v>754</v>
      </c>
      <c r="B27" s="241"/>
      <c r="C27" s="241"/>
      <c r="D27" s="264">
        <v>0</v>
      </c>
      <c r="E27" s="264">
        <v>0</v>
      </c>
      <c r="F27" s="264">
        <v>0</v>
      </c>
      <c r="G27" s="264">
        <v>0</v>
      </c>
      <c r="H27" s="264">
        <v>3</v>
      </c>
      <c r="I27" s="264">
        <v>7</v>
      </c>
      <c r="J27" s="264">
        <v>1</v>
      </c>
      <c r="K27" s="264">
        <v>6</v>
      </c>
      <c r="L27" s="264">
        <v>0</v>
      </c>
      <c r="M27" s="264">
        <v>1</v>
      </c>
      <c r="N27" s="772" t="s">
        <v>755</v>
      </c>
    </row>
    <row r="28" spans="1:14" s="58" customFormat="1" ht="18" customHeight="1" thickTop="1" thickBot="1">
      <c r="A28" s="769" t="s">
        <v>756</v>
      </c>
      <c r="B28" s="53"/>
      <c r="C28" s="53"/>
      <c r="D28" s="263">
        <v>0</v>
      </c>
      <c r="E28" s="263">
        <v>0</v>
      </c>
      <c r="F28" s="263">
        <v>8</v>
      </c>
      <c r="G28" s="263">
        <v>6</v>
      </c>
      <c r="H28" s="263">
        <v>6</v>
      </c>
      <c r="I28" s="263">
        <v>11</v>
      </c>
      <c r="J28" s="263">
        <v>0</v>
      </c>
      <c r="K28" s="263">
        <v>0</v>
      </c>
      <c r="L28" s="263">
        <v>4</v>
      </c>
      <c r="M28" s="263">
        <v>5</v>
      </c>
      <c r="N28" s="770" t="s">
        <v>757</v>
      </c>
    </row>
    <row r="29" spans="1:14" s="58" customFormat="1" ht="18" customHeight="1" thickTop="1">
      <c r="A29" s="771" t="s">
        <v>758</v>
      </c>
      <c r="B29" s="241"/>
      <c r="C29" s="241"/>
      <c r="D29" s="264">
        <v>0</v>
      </c>
      <c r="E29" s="264">
        <v>0</v>
      </c>
      <c r="F29" s="264">
        <v>0</v>
      </c>
      <c r="G29" s="264">
        <v>0</v>
      </c>
      <c r="H29" s="264">
        <v>1</v>
      </c>
      <c r="I29" s="264">
        <v>4</v>
      </c>
      <c r="J29" s="264">
        <v>3</v>
      </c>
      <c r="K29" s="264">
        <v>4</v>
      </c>
      <c r="L29" s="264">
        <v>2</v>
      </c>
      <c r="M29" s="264">
        <v>1</v>
      </c>
      <c r="N29" s="772" t="s">
        <v>759</v>
      </c>
    </row>
    <row r="30" spans="1:14" s="58" customFormat="1" ht="25.5" customHeight="1">
      <c r="A30" s="773" t="s">
        <v>42</v>
      </c>
      <c r="B30" s="511">
        <f>SUM(B10:B25)</f>
        <v>382</v>
      </c>
      <c r="C30" s="511">
        <f>SUM(C10:C25)</f>
        <v>87</v>
      </c>
      <c r="D30" s="512">
        <f t="shared" ref="D30:K30" si="0">SUM(D10:D29)</f>
        <v>103</v>
      </c>
      <c r="E30" s="512">
        <f t="shared" si="0"/>
        <v>36</v>
      </c>
      <c r="F30" s="512">
        <f t="shared" si="0"/>
        <v>73</v>
      </c>
      <c r="G30" s="512">
        <f t="shared" si="0"/>
        <v>42</v>
      </c>
      <c r="H30" s="512">
        <f t="shared" si="0"/>
        <v>88</v>
      </c>
      <c r="I30" s="512">
        <f t="shared" si="0"/>
        <v>36</v>
      </c>
      <c r="J30" s="512">
        <f t="shared" si="0"/>
        <v>53</v>
      </c>
      <c r="K30" s="512">
        <f t="shared" si="0"/>
        <v>37</v>
      </c>
      <c r="L30" s="512">
        <f t="shared" ref="L30:M30" si="1">SUM(L10:L29)</f>
        <v>80</v>
      </c>
      <c r="M30" s="512">
        <f t="shared" si="1"/>
        <v>23</v>
      </c>
      <c r="N30" s="774" t="s">
        <v>43</v>
      </c>
    </row>
    <row r="31" spans="1:14" s="58" customFormat="1" ht="23.25" customHeight="1" thickBot="1">
      <c r="A31" s="775" t="s">
        <v>252</v>
      </c>
      <c r="B31" s="88"/>
      <c r="C31" s="88"/>
      <c r="D31" s="265"/>
      <c r="E31" s="265"/>
      <c r="F31" s="265"/>
      <c r="G31" s="265"/>
      <c r="H31" s="265"/>
      <c r="I31" s="265"/>
      <c r="J31" s="265"/>
      <c r="K31" s="265"/>
      <c r="L31" s="265"/>
      <c r="M31" s="265"/>
      <c r="N31" s="776" t="s">
        <v>862</v>
      </c>
    </row>
    <row r="32" spans="1:14" s="58" customFormat="1" ht="18" customHeight="1" thickTop="1" thickBot="1">
      <c r="A32" s="767" t="s">
        <v>454</v>
      </c>
      <c r="B32" s="39">
        <v>15</v>
      </c>
      <c r="C32" s="39">
        <v>5</v>
      </c>
      <c r="D32" s="251">
        <v>46</v>
      </c>
      <c r="E32" s="251">
        <v>7</v>
      </c>
      <c r="F32" s="251">
        <v>47</v>
      </c>
      <c r="G32" s="251">
        <v>5</v>
      </c>
      <c r="H32" s="251">
        <v>43</v>
      </c>
      <c r="I32" s="251">
        <v>10</v>
      </c>
      <c r="J32" s="251">
        <v>52</v>
      </c>
      <c r="K32" s="251">
        <v>13</v>
      </c>
      <c r="L32" s="251">
        <v>46</v>
      </c>
      <c r="M32" s="251">
        <v>25</v>
      </c>
      <c r="N32" s="768" t="s">
        <v>453</v>
      </c>
    </row>
    <row r="33" spans="1:14" s="58" customFormat="1" ht="18" customHeight="1" thickTop="1" thickBot="1">
      <c r="A33" s="777" t="s">
        <v>452</v>
      </c>
      <c r="B33" s="193">
        <v>41</v>
      </c>
      <c r="C33" s="193">
        <v>2</v>
      </c>
      <c r="D33" s="266">
        <v>10</v>
      </c>
      <c r="E33" s="266">
        <v>1</v>
      </c>
      <c r="F33" s="266">
        <v>21</v>
      </c>
      <c r="G33" s="266">
        <v>9</v>
      </c>
      <c r="H33" s="266">
        <v>53</v>
      </c>
      <c r="I33" s="266">
        <v>19</v>
      </c>
      <c r="J33" s="266">
        <v>107</v>
      </c>
      <c r="K33" s="266">
        <v>16</v>
      </c>
      <c r="L33" s="266">
        <v>87</v>
      </c>
      <c r="M33" s="266">
        <v>14</v>
      </c>
      <c r="N33" s="778" t="s">
        <v>451</v>
      </c>
    </row>
    <row r="34" spans="1:14" s="58" customFormat="1" ht="18" customHeight="1" thickTop="1" thickBot="1">
      <c r="A34" s="767" t="s">
        <v>450</v>
      </c>
      <c r="B34" s="39">
        <v>4</v>
      </c>
      <c r="C34" s="39">
        <v>8</v>
      </c>
      <c r="D34" s="251">
        <v>8</v>
      </c>
      <c r="E34" s="251">
        <v>5</v>
      </c>
      <c r="F34" s="251">
        <v>34</v>
      </c>
      <c r="G34" s="251">
        <v>2</v>
      </c>
      <c r="H34" s="251">
        <v>44</v>
      </c>
      <c r="I34" s="251">
        <v>9</v>
      </c>
      <c r="J34" s="251">
        <v>32</v>
      </c>
      <c r="K34" s="251">
        <v>9</v>
      </c>
      <c r="L34" s="251">
        <v>27</v>
      </c>
      <c r="M34" s="251">
        <v>9</v>
      </c>
      <c r="N34" s="768" t="s">
        <v>449</v>
      </c>
    </row>
    <row r="35" spans="1:14" s="58" customFormat="1" ht="18" customHeight="1" thickTop="1" thickBot="1">
      <c r="A35" s="777" t="s">
        <v>448</v>
      </c>
      <c r="B35" s="193">
        <v>77</v>
      </c>
      <c r="C35" s="193">
        <v>4</v>
      </c>
      <c r="D35" s="266">
        <v>27</v>
      </c>
      <c r="E35" s="266">
        <v>3</v>
      </c>
      <c r="F35" s="266">
        <v>35</v>
      </c>
      <c r="G35" s="266">
        <v>5</v>
      </c>
      <c r="H35" s="266">
        <v>26</v>
      </c>
      <c r="I35" s="266">
        <v>3</v>
      </c>
      <c r="J35" s="266">
        <v>20</v>
      </c>
      <c r="K35" s="266">
        <v>1</v>
      </c>
      <c r="L35" s="266">
        <v>11</v>
      </c>
      <c r="M35" s="266">
        <v>0</v>
      </c>
      <c r="N35" s="778" t="s">
        <v>447</v>
      </c>
    </row>
    <row r="36" spans="1:14" s="58" customFormat="1" ht="18" customHeight="1" thickTop="1" thickBot="1">
      <c r="A36" s="767" t="s">
        <v>446</v>
      </c>
      <c r="B36" s="39">
        <v>41</v>
      </c>
      <c r="C36" s="39">
        <v>10</v>
      </c>
      <c r="D36" s="251">
        <v>0</v>
      </c>
      <c r="E36" s="251">
        <v>0</v>
      </c>
      <c r="F36" s="251">
        <v>0</v>
      </c>
      <c r="G36" s="251">
        <v>0</v>
      </c>
      <c r="H36" s="251">
        <v>0</v>
      </c>
      <c r="I36" s="251">
        <v>0</v>
      </c>
      <c r="J36" s="251">
        <v>0</v>
      </c>
      <c r="K36" s="251">
        <v>0</v>
      </c>
      <c r="L36" s="251">
        <v>0</v>
      </c>
      <c r="M36" s="251">
        <v>0</v>
      </c>
      <c r="N36" s="768" t="s">
        <v>445</v>
      </c>
    </row>
    <row r="37" spans="1:14" s="58" customFormat="1" ht="18" customHeight="1" thickTop="1" thickBot="1">
      <c r="A37" s="777" t="s">
        <v>444</v>
      </c>
      <c r="B37" s="193">
        <v>0</v>
      </c>
      <c r="C37" s="193">
        <v>6</v>
      </c>
      <c r="D37" s="266">
        <v>51</v>
      </c>
      <c r="E37" s="266">
        <v>12</v>
      </c>
      <c r="F37" s="266">
        <v>29</v>
      </c>
      <c r="G37" s="266">
        <v>14</v>
      </c>
      <c r="H37" s="266">
        <v>17</v>
      </c>
      <c r="I37" s="266">
        <v>14</v>
      </c>
      <c r="J37" s="266">
        <v>31</v>
      </c>
      <c r="K37" s="266">
        <v>24</v>
      </c>
      <c r="L37" s="266">
        <v>39</v>
      </c>
      <c r="M37" s="266">
        <v>22</v>
      </c>
      <c r="N37" s="778" t="s">
        <v>443</v>
      </c>
    </row>
    <row r="38" spans="1:14" s="58" customFormat="1" ht="18" customHeight="1" thickTop="1" thickBot="1">
      <c r="A38" s="767" t="s">
        <v>780</v>
      </c>
      <c r="B38" s="39">
        <v>2</v>
      </c>
      <c r="C38" s="39">
        <v>0</v>
      </c>
      <c r="D38" s="251">
        <v>0</v>
      </c>
      <c r="E38" s="251">
        <v>0</v>
      </c>
      <c r="F38" s="251">
        <v>0</v>
      </c>
      <c r="G38" s="251">
        <v>0</v>
      </c>
      <c r="H38" s="251">
        <v>20</v>
      </c>
      <c r="I38" s="251">
        <v>5</v>
      </c>
      <c r="J38" s="251">
        <v>23</v>
      </c>
      <c r="K38" s="251">
        <v>7</v>
      </c>
      <c r="L38" s="251">
        <v>14</v>
      </c>
      <c r="M38" s="251">
        <v>5</v>
      </c>
      <c r="N38" s="768" t="s">
        <v>781</v>
      </c>
    </row>
    <row r="39" spans="1:14" s="58" customFormat="1" ht="18" customHeight="1" thickTop="1" thickBot="1">
      <c r="A39" s="777" t="s">
        <v>442</v>
      </c>
      <c r="B39" s="193">
        <v>0</v>
      </c>
      <c r="C39" s="193">
        <v>0</v>
      </c>
      <c r="D39" s="266">
        <v>93</v>
      </c>
      <c r="E39" s="266">
        <v>28</v>
      </c>
      <c r="F39" s="266">
        <v>47</v>
      </c>
      <c r="G39" s="266">
        <v>12</v>
      </c>
      <c r="H39" s="266">
        <v>12</v>
      </c>
      <c r="I39" s="266">
        <v>10</v>
      </c>
      <c r="J39" s="266">
        <v>12</v>
      </c>
      <c r="K39" s="266">
        <v>8</v>
      </c>
      <c r="L39" s="266">
        <v>18</v>
      </c>
      <c r="M39" s="266">
        <v>13</v>
      </c>
      <c r="N39" s="778" t="s">
        <v>213</v>
      </c>
    </row>
    <row r="40" spans="1:14" s="58" customFormat="1" ht="22.5" customHeight="1" thickTop="1" thickBot="1">
      <c r="A40" s="767" t="s">
        <v>441</v>
      </c>
      <c r="B40" s="39">
        <v>0</v>
      </c>
      <c r="C40" s="39">
        <v>0</v>
      </c>
      <c r="D40" s="251">
        <v>121</v>
      </c>
      <c r="E40" s="251">
        <v>25</v>
      </c>
      <c r="F40" s="251">
        <v>79</v>
      </c>
      <c r="G40" s="251">
        <v>13</v>
      </c>
      <c r="H40" s="251">
        <v>13</v>
      </c>
      <c r="I40" s="251">
        <v>3</v>
      </c>
      <c r="J40" s="251">
        <v>3</v>
      </c>
      <c r="K40" s="251">
        <v>0</v>
      </c>
      <c r="L40" s="251">
        <v>0</v>
      </c>
      <c r="M40" s="251">
        <v>0</v>
      </c>
      <c r="N40" s="768" t="s">
        <v>863</v>
      </c>
    </row>
    <row r="41" spans="1:14" s="58" customFormat="1" ht="18" customHeight="1" thickTop="1" thickBot="1">
      <c r="A41" s="777" t="s">
        <v>440</v>
      </c>
      <c r="B41" s="193">
        <v>1</v>
      </c>
      <c r="C41" s="193">
        <v>6</v>
      </c>
      <c r="D41" s="266">
        <v>4</v>
      </c>
      <c r="E41" s="266">
        <v>4</v>
      </c>
      <c r="F41" s="266">
        <v>1</v>
      </c>
      <c r="G41" s="266">
        <v>3</v>
      </c>
      <c r="H41" s="266">
        <v>0</v>
      </c>
      <c r="I41" s="266">
        <v>6</v>
      </c>
      <c r="J41" s="266">
        <v>0</v>
      </c>
      <c r="K41" s="266">
        <v>2</v>
      </c>
      <c r="L41" s="266">
        <v>0</v>
      </c>
      <c r="M41" s="266">
        <v>0</v>
      </c>
      <c r="N41" s="778" t="s">
        <v>439</v>
      </c>
    </row>
    <row r="42" spans="1:14" s="58" customFormat="1" ht="18" customHeight="1" thickTop="1" thickBot="1">
      <c r="A42" s="767" t="s">
        <v>438</v>
      </c>
      <c r="B42" s="39">
        <v>16</v>
      </c>
      <c r="C42" s="39">
        <v>12</v>
      </c>
      <c r="D42" s="251">
        <v>0</v>
      </c>
      <c r="E42" s="251">
        <v>0</v>
      </c>
      <c r="F42" s="251">
        <v>0</v>
      </c>
      <c r="G42" s="251">
        <v>0</v>
      </c>
      <c r="H42" s="251">
        <v>0</v>
      </c>
      <c r="I42" s="251">
        <v>0</v>
      </c>
      <c r="J42" s="251">
        <v>0</v>
      </c>
      <c r="K42" s="251">
        <v>0</v>
      </c>
      <c r="L42" s="251">
        <v>0</v>
      </c>
      <c r="M42" s="251">
        <v>0</v>
      </c>
      <c r="N42" s="768" t="s">
        <v>437</v>
      </c>
    </row>
    <row r="43" spans="1:14" s="58" customFormat="1" ht="18" customHeight="1" thickTop="1" thickBot="1">
      <c r="A43" s="777" t="s">
        <v>436</v>
      </c>
      <c r="B43" s="193">
        <v>20</v>
      </c>
      <c r="C43" s="193">
        <v>39</v>
      </c>
      <c r="D43" s="266">
        <v>6</v>
      </c>
      <c r="E43" s="266">
        <v>1</v>
      </c>
      <c r="F43" s="266">
        <v>13</v>
      </c>
      <c r="G43" s="266">
        <v>5</v>
      </c>
      <c r="H43" s="266">
        <v>9</v>
      </c>
      <c r="I43" s="266">
        <v>4</v>
      </c>
      <c r="J43" s="266">
        <v>0</v>
      </c>
      <c r="K43" s="266">
        <v>2</v>
      </c>
      <c r="L43" s="266">
        <v>2</v>
      </c>
      <c r="M43" s="266">
        <v>4</v>
      </c>
      <c r="N43" s="778" t="s">
        <v>435</v>
      </c>
    </row>
    <row r="44" spans="1:14" s="58" customFormat="1" ht="18" customHeight="1" thickTop="1" thickBot="1">
      <c r="A44" s="767" t="s">
        <v>434</v>
      </c>
      <c r="B44" s="39">
        <v>7</v>
      </c>
      <c r="C44" s="39">
        <v>4</v>
      </c>
      <c r="D44" s="251">
        <v>7</v>
      </c>
      <c r="E44" s="251">
        <v>5</v>
      </c>
      <c r="F44" s="251">
        <v>8</v>
      </c>
      <c r="G44" s="251">
        <v>2</v>
      </c>
      <c r="H44" s="251">
        <v>0</v>
      </c>
      <c r="I44" s="251">
        <v>1</v>
      </c>
      <c r="J44" s="251">
        <v>0</v>
      </c>
      <c r="K44" s="251">
        <v>0</v>
      </c>
      <c r="L44" s="251">
        <v>0</v>
      </c>
      <c r="M44" s="251">
        <v>0</v>
      </c>
      <c r="N44" s="768" t="s">
        <v>433</v>
      </c>
    </row>
    <row r="45" spans="1:14" s="58" customFormat="1" ht="18" customHeight="1" thickTop="1" thickBot="1">
      <c r="A45" s="777" t="s">
        <v>432</v>
      </c>
      <c r="B45" s="193">
        <v>8</v>
      </c>
      <c r="C45" s="193">
        <v>1</v>
      </c>
      <c r="D45" s="266">
        <v>0</v>
      </c>
      <c r="E45" s="266">
        <v>0</v>
      </c>
      <c r="F45" s="266">
        <v>0</v>
      </c>
      <c r="G45" s="266">
        <v>0</v>
      </c>
      <c r="H45" s="266">
        <v>0</v>
      </c>
      <c r="I45" s="266">
        <v>0</v>
      </c>
      <c r="J45" s="266">
        <v>0</v>
      </c>
      <c r="K45" s="266">
        <v>0</v>
      </c>
      <c r="L45" s="266">
        <v>0</v>
      </c>
      <c r="M45" s="266">
        <v>0</v>
      </c>
      <c r="N45" s="778" t="s">
        <v>431</v>
      </c>
    </row>
    <row r="46" spans="1:14" s="58" customFormat="1" ht="18" customHeight="1" thickTop="1" thickBot="1">
      <c r="A46" s="767" t="s">
        <v>430</v>
      </c>
      <c r="B46" s="39">
        <v>22</v>
      </c>
      <c r="C46" s="39">
        <v>3</v>
      </c>
      <c r="D46" s="251">
        <v>9</v>
      </c>
      <c r="E46" s="251">
        <v>1</v>
      </c>
      <c r="F46" s="251">
        <v>17</v>
      </c>
      <c r="G46" s="251">
        <v>7</v>
      </c>
      <c r="H46" s="251">
        <v>8</v>
      </c>
      <c r="I46" s="251">
        <v>1</v>
      </c>
      <c r="J46" s="251">
        <v>4</v>
      </c>
      <c r="K46" s="251">
        <v>4</v>
      </c>
      <c r="L46" s="251">
        <v>2</v>
      </c>
      <c r="M46" s="251">
        <v>3</v>
      </c>
      <c r="N46" s="768" t="s">
        <v>429</v>
      </c>
    </row>
    <row r="47" spans="1:14" s="58" customFormat="1" ht="18" customHeight="1" thickTop="1" thickBot="1">
      <c r="A47" s="777" t="s">
        <v>428</v>
      </c>
      <c r="B47" s="193">
        <v>13</v>
      </c>
      <c r="C47" s="193">
        <v>6</v>
      </c>
      <c r="D47" s="266">
        <v>14</v>
      </c>
      <c r="E47" s="266">
        <v>31</v>
      </c>
      <c r="F47" s="266">
        <v>4</v>
      </c>
      <c r="G47" s="266">
        <v>9</v>
      </c>
      <c r="H47" s="266">
        <v>5</v>
      </c>
      <c r="I47" s="266">
        <v>19</v>
      </c>
      <c r="J47" s="266">
        <v>3</v>
      </c>
      <c r="K47" s="266">
        <v>20</v>
      </c>
      <c r="L47" s="266">
        <v>3</v>
      </c>
      <c r="M47" s="266">
        <v>21</v>
      </c>
      <c r="N47" s="778" t="s">
        <v>427</v>
      </c>
    </row>
    <row r="48" spans="1:14" s="58" customFormat="1" ht="18" customHeight="1" thickTop="1" thickBot="1">
      <c r="A48" s="767" t="s">
        <v>426</v>
      </c>
      <c r="B48" s="39">
        <v>2</v>
      </c>
      <c r="C48" s="39">
        <v>1</v>
      </c>
      <c r="D48" s="251">
        <v>7</v>
      </c>
      <c r="E48" s="251">
        <v>2</v>
      </c>
      <c r="F48" s="251">
        <v>2</v>
      </c>
      <c r="G48" s="251">
        <v>0</v>
      </c>
      <c r="H48" s="251">
        <v>0</v>
      </c>
      <c r="I48" s="251">
        <v>0</v>
      </c>
      <c r="J48" s="251">
        <v>0</v>
      </c>
      <c r="K48" s="251">
        <v>0</v>
      </c>
      <c r="L48" s="251">
        <v>0</v>
      </c>
      <c r="M48" s="251">
        <v>0</v>
      </c>
      <c r="N48" s="768" t="s">
        <v>266</v>
      </c>
    </row>
    <row r="49" spans="1:14" s="58" customFormat="1" ht="18" customHeight="1" thickTop="1" thickBot="1">
      <c r="A49" s="777" t="s">
        <v>263</v>
      </c>
      <c r="B49" s="193">
        <v>6</v>
      </c>
      <c r="C49" s="193">
        <v>2</v>
      </c>
      <c r="D49" s="266">
        <v>3</v>
      </c>
      <c r="E49" s="266">
        <v>0</v>
      </c>
      <c r="F49" s="266">
        <v>2</v>
      </c>
      <c r="G49" s="266">
        <v>0</v>
      </c>
      <c r="H49" s="266">
        <v>0</v>
      </c>
      <c r="I49" s="266">
        <v>0</v>
      </c>
      <c r="J49" s="266">
        <v>0</v>
      </c>
      <c r="K49" s="266">
        <v>0</v>
      </c>
      <c r="L49" s="266">
        <v>0</v>
      </c>
      <c r="M49" s="266">
        <v>0</v>
      </c>
      <c r="N49" s="778" t="s">
        <v>267</v>
      </c>
    </row>
    <row r="50" spans="1:14" s="58" customFormat="1" ht="18" customHeight="1" thickTop="1" thickBot="1">
      <c r="A50" s="767" t="s">
        <v>264</v>
      </c>
      <c r="B50" s="39">
        <v>0</v>
      </c>
      <c r="C50" s="39">
        <v>0</v>
      </c>
      <c r="D50" s="251">
        <v>12</v>
      </c>
      <c r="E50" s="251">
        <v>5</v>
      </c>
      <c r="F50" s="251">
        <v>8</v>
      </c>
      <c r="G50" s="251">
        <v>4</v>
      </c>
      <c r="H50" s="251">
        <v>4</v>
      </c>
      <c r="I50" s="251">
        <v>11</v>
      </c>
      <c r="J50" s="251">
        <v>5</v>
      </c>
      <c r="K50" s="251">
        <v>7</v>
      </c>
      <c r="L50" s="251">
        <v>1</v>
      </c>
      <c r="M50" s="251">
        <v>4</v>
      </c>
      <c r="N50" s="768" t="s">
        <v>425</v>
      </c>
    </row>
    <row r="51" spans="1:14" s="58" customFormat="1" ht="18" customHeight="1" thickTop="1" thickBot="1">
      <c r="A51" s="777" t="s">
        <v>265</v>
      </c>
      <c r="B51" s="193">
        <v>0</v>
      </c>
      <c r="C51" s="193">
        <v>0</v>
      </c>
      <c r="D51" s="266">
        <v>12</v>
      </c>
      <c r="E51" s="266">
        <v>9</v>
      </c>
      <c r="F51" s="266">
        <v>11</v>
      </c>
      <c r="G51" s="266">
        <v>5</v>
      </c>
      <c r="H51" s="266">
        <v>8</v>
      </c>
      <c r="I51" s="266">
        <v>5</v>
      </c>
      <c r="J51" s="266">
        <v>0</v>
      </c>
      <c r="K51" s="266">
        <v>3</v>
      </c>
      <c r="L51" s="266">
        <v>3</v>
      </c>
      <c r="M51" s="266">
        <v>3</v>
      </c>
      <c r="N51" s="778" t="s">
        <v>683</v>
      </c>
    </row>
    <row r="52" spans="1:14" s="58" customFormat="1" ht="18" customHeight="1" thickTop="1">
      <c r="A52" s="779" t="s">
        <v>1190</v>
      </c>
      <c r="B52" s="44">
        <v>0</v>
      </c>
      <c r="C52" s="44">
        <v>0</v>
      </c>
      <c r="D52" s="252" t="s">
        <v>1283</v>
      </c>
      <c r="E52" s="252" t="s">
        <v>1283</v>
      </c>
      <c r="F52" s="252" t="s">
        <v>1283</v>
      </c>
      <c r="G52" s="252" t="s">
        <v>1283</v>
      </c>
      <c r="H52" s="252" t="s">
        <v>1283</v>
      </c>
      <c r="I52" s="252" t="s">
        <v>1283</v>
      </c>
      <c r="J52" s="252" t="s">
        <v>1283</v>
      </c>
      <c r="K52" s="252" t="s">
        <v>1283</v>
      </c>
      <c r="L52" s="252">
        <v>3</v>
      </c>
      <c r="M52" s="252">
        <v>0</v>
      </c>
      <c r="N52" s="780" t="s">
        <v>1191</v>
      </c>
    </row>
    <row r="53" spans="1:14" s="58" customFormat="1" ht="25.5" customHeight="1">
      <c r="A53" s="781" t="s">
        <v>42</v>
      </c>
      <c r="B53" s="634">
        <f>SUM(B41:B52)</f>
        <v>95</v>
      </c>
      <c r="C53" s="634">
        <f>SUM(C41:C52)</f>
        <v>74</v>
      </c>
      <c r="D53" s="635">
        <f t="shared" ref="D53:K53" si="2">SUM(D32:D52)</f>
        <v>430</v>
      </c>
      <c r="E53" s="635">
        <f t="shared" si="2"/>
        <v>139</v>
      </c>
      <c r="F53" s="635">
        <f t="shared" si="2"/>
        <v>358</v>
      </c>
      <c r="G53" s="635">
        <f t="shared" si="2"/>
        <v>95</v>
      </c>
      <c r="H53" s="635">
        <f t="shared" si="2"/>
        <v>262</v>
      </c>
      <c r="I53" s="635">
        <f t="shared" si="2"/>
        <v>120</v>
      </c>
      <c r="J53" s="635">
        <f t="shared" si="2"/>
        <v>292</v>
      </c>
      <c r="K53" s="635">
        <f t="shared" si="2"/>
        <v>116</v>
      </c>
      <c r="L53" s="635">
        <f t="shared" ref="L53:M53" si="3">SUM(L32:L52)</f>
        <v>256</v>
      </c>
      <c r="M53" s="635">
        <f t="shared" si="3"/>
        <v>123</v>
      </c>
      <c r="N53" s="782" t="s">
        <v>43</v>
      </c>
    </row>
    <row r="54" spans="1:14" s="58" customFormat="1" ht="23.25" customHeight="1" thickBot="1">
      <c r="A54" s="775" t="s">
        <v>424</v>
      </c>
      <c r="B54" s="88"/>
      <c r="C54" s="88"/>
      <c r="D54" s="265"/>
      <c r="E54" s="265"/>
      <c r="F54" s="265"/>
      <c r="G54" s="265"/>
      <c r="H54" s="265"/>
      <c r="I54" s="265"/>
      <c r="J54" s="265"/>
      <c r="K54" s="265"/>
      <c r="L54" s="265"/>
      <c r="M54" s="265"/>
      <c r="N54" s="776" t="s">
        <v>171</v>
      </c>
    </row>
    <row r="55" spans="1:14" s="58" customFormat="1" ht="18" customHeight="1" thickTop="1" thickBot="1">
      <c r="A55" s="767" t="s">
        <v>423</v>
      </c>
      <c r="B55" s="39">
        <v>24</v>
      </c>
      <c r="C55" s="39">
        <v>6</v>
      </c>
      <c r="D55" s="251">
        <v>14</v>
      </c>
      <c r="E55" s="251">
        <v>9</v>
      </c>
      <c r="F55" s="251">
        <v>17</v>
      </c>
      <c r="G55" s="251">
        <v>9</v>
      </c>
      <c r="H55" s="251">
        <v>36</v>
      </c>
      <c r="I55" s="251">
        <v>12</v>
      </c>
      <c r="J55" s="251">
        <v>44</v>
      </c>
      <c r="K55" s="251">
        <v>25</v>
      </c>
      <c r="L55" s="251">
        <v>26</v>
      </c>
      <c r="M55" s="251">
        <v>18</v>
      </c>
      <c r="N55" s="768" t="s">
        <v>211</v>
      </c>
    </row>
    <row r="56" spans="1:14" s="58" customFormat="1" ht="18" customHeight="1" thickTop="1" thickBot="1">
      <c r="A56" s="765" t="s">
        <v>209</v>
      </c>
      <c r="B56" s="45">
        <v>26</v>
      </c>
      <c r="C56" s="45">
        <v>1</v>
      </c>
      <c r="D56" s="250">
        <v>31</v>
      </c>
      <c r="E56" s="250">
        <v>6</v>
      </c>
      <c r="F56" s="250">
        <v>16</v>
      </c>
      <c r="G56" s="250">
        <v>10</v>
      </c>
      <c r="H56" s="250">
        <v>40</v>
      </c>
      <c r="I56" s="250">
        <v>12</v>
      </c>
      <c r="J56" s="250">
        <v>32</v>
      </c>
      <c r="K56" s="250">
        <v>12</v>
      </c>
      <c r="L56" s="250">
        <v>24</v>
      </c>
      <c r="M56" s="250">
        <v>6</v>
      </c>
      <c r="N56" s="766" t="s">
        <v>210</v>
      </c>
    </row>
    <row r="57" spans="1:14" s="58" customFormat="1" ht="18" customHeight="1" thickTop="1">
      <c r="A57" s="779" t="s">
        <v>288</v>
      </c>
      <c r="B57" s="44"/>
      <c r="C57" s="44"/>
      <c r="D57" s="252">
        <v>0</v>
      </c>
      <c r="E57" s="252">
        <v>0</v>
      </c>
      <c r="F57" s="252">
        <v>0</v>
      </c>
      <c r="G57" s="252">
        <v>0</v>
      </c>
      <c r="H57" s="252">
        <v>0</v>
      </c>
      <c r="I57" s="252">
        <v>0</v>
      </c>
      <c r="J57" s="252">
        <v>1</v>
      </c>
      <c r="K57" s="252">
        <v>0</v>
      </c>
      <c r="L57" s="252">
        <v>0</v>
      </c>
      <c r="M57" s="252">
        <v>1</v>
      </c>
      <c r="N57" s="780" t="s">
        <v>290</v>
      </c>
    </row>
    <row r="58" spans="1:14" s="58" customFormat="1" ht="25.5" customHeight="1">
      <c r="A58" s="783" t="s">
        <v>42</v>
      </c>
      <c r="B58" s="515"/>
      <c r="C58" s="515"/>
      <c r="D58" s="516">
        <f t="shared" ref="D58:K58" si="4">SUM(D55:D57)</f>
        <v>45</v>
      </c>
      <c r="E58" s="516">
        <f t="shared" si="4"/>
        <v>15</v>
      </c>
      <c r="F58" s="516">
        <f t="shared" si="4"/>
        <v>33</v>
      </c>
      <c r="G58" s="516">
        <f t="shared" si="4"/>
        <v>19</v>
      </c>
      <c r="H58" s="516">
        <f t="shared" si="4"/>
        <v>76</v>
      </c>
      <c r="I58" s="516">
        <f t="shared" si="4"/>
        <v>24</v>
      </c>
      <c r="J58" s="516">
        <f t="shared" si="4"/>
        <v>77</v>
      </c>
      <c r="K58" s="516">
        <f t="shared" si="4"/>
        <v>37</v>
      </c>
      <c r="L58" s="516">
        <f t="shared" ref="L58:M58" si="5">SUM(L55:L57)</f>
        <v>50</v>
      </c>
      <c r="M58" s="516">
        <f t="shared" si="5"/>
        <v>25</v>
      </c>
      <c r="N58" s="784" t="s">
        <v>10</v>
      </c>
    </row>
    <row r="59" spans="1:14" s="58" customFormat="1" ht="19.5" customHeight="1" thickBot="1">
      <c r="A59" s="785" t="s">
        <v>253</v>
      </c>
      <c r="B59" s="194"/>
      <c r="C59" s="194"/>
      <c r="D59" s="267"/>
      <c r="E59" s="267"/>
      <c r="F59" s="267"/>
      <c r="G59" s="267"/>
      <c r="H59" s="267"/>
      <c r="I59" s="267"/>
      <c r="J59" s="267"/>
      <c r="K59" s="267"/>
      <c r="L59" s="267"/>
      <c r="M59" s="267"/>
      <c r="N59" s="760" t="s">
        <v>268</v>
      </c>
    </row>
    <row r="60" spans="1:14" s="58" customFormat="1" ht="17.25" customHeight="1" thickTop="1" thickBot="1">
      <c r="A60" s="765" t="s">
        <v>422</v>
      </c>
      <c r="B60" s="45">
        <v>11</v>
      </c>
      <c r="C60" s="45">
        <v>5</v>
      </c>
      <c r="D60" s="250">
        <v>0</v>
      </c>
      <c r="E60" s="250">
        <v>0</v>
      </c>
      <c r="F60" s="250">
        <v>6</v>
      </c>
      <c r="G60" s="250">
        <v>0</v>
      </c>
      <c r="H60" s="250">
        <v>7</v>
      </c>
      <c r="I60" s="250">
        <v>3</v>
      </c>
      <c r="J60" s="250">
        <v>32</v>
      </c>
      <c r="K60" s="250">
        <v>5</v>
      </c>
      <c r="L60" s="250">
        <v>25</v>
      </c>
      <c r="M60" s="250">
        <v>4</v>
      </c>
      <c r="N60" s="766" t="s">
        <v>285</v>
      </c>
    </row>
    <row r="61" spans="1:14" s="58" customFormat="1" ht="17.25" customHeight="1" thickTop="1" thickBot="1">
      <c r="A61" s="767" t="s">
        <v>421</v>
      </c>
      <c r="B61" s="39">
        <v>11</v>
      </c>
      <c r="C61" s="39">
        <v>5</v>
      </c>
      <c r="D61" s="251">
        <v>0</v>
      </c>
      <c r="E61" s="251">
        <v>0</v>
      </c>
      <c r="F61" s="251">
        <v>0</v>
      </c>
      <c r="G61" s="251">
        <v>0</v>
      </c>
      <c r="H61" s="251">
        <v>0</v>
      </c>
      <c r="I61" s="251">
        <v>0</v>
      </c>
      <c r="J61" s="251">
        <v>0</v>
      </c>
      <c r="K61" s="251">
        <v>0</v>
      </c>
      <c r="L61" s="251">
        <v>0</v>
      </c>
      <c r="M61" s="251">
        <v>0</v>
      </c>
      <c r="N61" s="768" t="s">
        <v>286</v>
      </c>
    </row>
    <row r="62" spans="1:14" s="58" customFormat="1" ht="17.25" customHeight="1" thickTop="1">
      <c r="A62" s="769" t="s">
        <v>287</v>
      </c>
      <c r="B62" s="53"/>
      <c r="C62" s="53"/>
      <c r="D62" s="263">
        <v>78</v>
      </c>
      <c r="E62" s="263">
        <v>9</v>
      </c>
      <c r="F62" s="263">
        <v>43</v>
      </c>
      <c r="G62" s="263">
        <v>5</v>
      </c>
      <c r="H62" s="263">
        <v>7</v>
      </c>
      <c r="I62" s="263">
        <v>1</v>
      </c>
      <c r="J62" s="263">
        <v>1</v>
      </c>
      <c r="K62" s="263">
        <v>0</v>
      </c>
      <c r="L62" s="263">
        <v>0</v>
      </c>
      <c r="M62" s="263">
        <v>0</v>
      </c>
      <c r="N62" s="770" t="s">
        <v>289</v>
      </c>
    </row>
    <row r="63" spans="1:14" s="58" customFormat="1" ht="24" customHeight="1">
      <c r="A63" s="786" t="s">
        <v>42</v>
      </c>
      <c r="B63" s="513">
        <f>SUM(B55:B61)</f>
        <v>72</v>
      </c>
      <c r="C63" s="513">
        <f>SUM(C55:C61)</f>
        <v>17</v>
      </c>
      <c r="D63" s="514">
        <f t="shared" ref="D63:K63" si="6">SUM(D60:D62)</f>
        <v>78</v>
      </c>
      <c r="E63" s="514">
        <f t="shared" si="6"/>
        <v>9</v>
      </c>
      <c r="F63" s="514">
        <f t="shared" si="6"/>
        <v>49</v>
      </c>
      <c r="G63" s="514">
        <f t="shared" si="6"/>
        <v>5</v>
      </c>
      <c r="H63" s="514">
        <f t="shared" si="6"/>
        <v>14</v>
      </c>
      <c r="I63" s="514">
        <f t="shared" si="6"/>
        <v>4</v>
      </c>
      <c r="J63" s="514">
        <f t="shared" si="6"/>
        <v>33</v>
      </c>
      <c r="K63" s="514">
        <f t="shared" si="6"/>
        <v>5</v>
      </c>
      <c r="L63" s="514">
        <f t="shared" ref="L63:M63" si="7">SUM(L60:L62)</f>
        <v>25</v>
      </c>
      <c r="M63" s="514">
        <f t="shared" si="7"/>
        <v>4</v>
      </c>
      <c r="N63" s="787" t="s">
        <v>43</v>
      </c>
    </row>
    <row r="64" spans="1:14" s="58" customFormat="1" ht="19.5" customHeight="1" thickBot="1">
      <c r="A64" s="775" t="s">
        <v>420</v>
      </c>
      <c r="B64" s="88"/>
      <c r="C64" s="88"/>
      <c r="D64" s="265"/>
      <c r="E64" s="265"/>
      <c r="F64" s="265"/>
      <c r="G64" s="265"/>
      <c r="H64" s="265"/>
      <c r="I64" s="265"/>
      <c r="J64" s="265"/>
      <c r="K64" s="265"/>
      <c r="L64" s="265"/>
      <c r="M64" s="265"/>
      <c r="N64" s="776" t="s">
        <v>172</v>
      </c>
    </row>
    <row r="65" spans="1:14" s="58" customFormat="1" ht="17.25" customHeight="1" thickTop="1" thickBot="1">
      <c r="A65" s="767" t="s">
        <v>419</v>
      </c>
      <c r="B65" s="39">
        <v>11</v>
      </c>
      <c r="C65" s="39">
        <v>0</v>
      </c>
      <c r="D65" s="251">
        <v>2</v>
      </c>
      <c r="E65" s="251">
        <v>6</v>
      </c>
      <c r="F65" s="251">
        <v>8</v>
      </c>
      <c r="G65" s="251">
        <v>4</v>
      </c>
      <c r="H65" s="251">
        <v>7</v>
      </c>
      <c r="I65" s="251">
        <v>5</v>
      </c>
      <c r="J65" s="251">
        <v>5</v>
      </c>
      <c r="K65" s="251">
        <v>13</v>
      </c>
      <c r="L65" s="251">
        <v>2</v>
      </c>
      <c r="M65" s="251">
        <v>9</v>
      </c>
      <c r="N65" s="768" t="s">
        <v>418</v>
      </c>
    </row>
    <row r="66" spans="1:14" s="58" customFormat="1" ht="17.25" customHeight="1" thickTop="1" thickBot="1">
      <c r="A66" s="765" t="s">
        <v>417</v>
      </c>
      <c r="B66" s="45">
        <v>3</v>
      </c>
      <c r="C66" s="45">
        <v>3</v>
      </c>
      <c r="D66" s="250">
        <v>2</v>
      </c>
      <c r="E66" s="250">
        <v>12</v>
      </c>
      <c r="F66" s="250">
        <v>3</v>
      </c>
      <c r="G66" s="250">
        <v>6</v>
      </c>
      <c r="H66" s="250">
        <v>3</v>
      </c>
      <c r="I66" s="250">
        <v>10</v>
      </c>
      <c r="J66" s="250">
        <v>5</v>
      </c>
      <c r="K66" s="250">
        <v>10</v>
      </c>
      <c r="L66" s="250">
        <v>10</v>
      </c>
      <c r="M66" s="250">
        <v>31</v>
      </c>
      <c r="N66" s="766" t="s">
        <v>416</v>
      </c>
    </row>
    <row r="67" spans="1:14" s="58" customFormat="1" ht="17.25" customHeight="1" thickTop="1" thickBot="1">
      <c r="A67" s="767" t="s">
        <v>415</v>
      </c>
      <c r="B67" s="39">
        <v>13</v>
      </c>
      <c r="C67" s="39">
        <v>1</v>
      </c>
      <c r="D67" s="251">
        <v>2</v>
      </c>
      <c r="E67" s="251">
        <v>10</v>
      </c>
      <c r="F67" s="251">
        <v>8</v>
      </c>
      <c r="G67" s="251">
        <v>10</v>
      </c>
      <c r="H67" s="251">
        <v>10</v>
      </c>
      <c r="I67" s="251">
        <v>9</v>
      </c>
      <c r="J67" s="251">
        <v>1</v>
      </c>
      <c r="K67" s="251">
        <v>21</v>
      </c>
      <c r="L67" s="251">
        <v>7</v>
      </c>
      <c r="M67" s="251">
        <v>12</v>
      </c>
      <c r="N67" s="768" t="s">
        <v>414</v>
      </c>
    </row>
    <row r="68" spans="1:14" s="58" customFormat="1" ht="17.25" customHeight="1" thickTop="1" thickBot="1">
      <c r="A68" s="765" t="s">
        <v>731</v>
      </c>
      <c r="B68" s="45">
        <v>6</v>
      </c>
      <c r="C68" s="45">
        <v>1</v>
      </c>
      <c r="D68" s="250">
        <v>0</v>
      </c>
      <c r="E68" s="250">
        <v>0</v>
      </c>
      <c r="F68" s="250">
        <v>0</v>
      </c>
      <c r="G68" s="250">
        <v>0</v>
      </c>
      <c r="H68" s="250">
        <v>4</v>
      </c>
      <c r="I68" s="250">
        <v>9</v>
      </c>
      <c r="J68" s="250">
        <v>6</v>
      </c>
      <c r="K68" s="250">
        <v>8</v>
      </c>
      <c r="L68" s="250">
        <v>8</v>
      </c>
      <c r="M68" s="250">
        <v>9</v>
      </c>
      <c r="N68" s="766" t="s">
        <v>1192</v>
      </c>
    </row>
    <row r="69" spans="1:14" s="58" customFormat="1" ht="17.25" customHeight="1" thickTop="1" thickBot="1">
      <c r="A69" s="767" t="s">
        <v>1193</v>
      </c>
      <c r="B69" s="39"/>
      <c r="C69" s="39"/>
      <c r="D69" s="251">
        <v>15</v>
      </c>
      <c r="E69" s="251">
        <v>0</v>
      </c>
      <c r="F69" s="251">
        <v>21</v>
      </c>
      <c r="G69" s="251">
        <v>5</v>
      </c>
      <c r="H69" s="251">
        <v>13</v>
      </c>
      <c r="I69" s="251">
        <v>7</v>
      </c>
      <c r="J69" s="251">
        <v>12</v>
      </c>
      <c r="K69" s="251">
        <v>14</v>
      </c>
      <c r="L69" s="251">
        <v>9</v>
      </c>
      <c r="M69" s="251">
        <v>34</v>
      </c>
      <c r="N69" s="768" t="s">
        <v>1198</v>
      </c>
    </row>
    <row r="70" spans="1:14" s="58" customFormat="1" ht="17.25" customHeight="1" thickTop="1" thickBot="1">
      <c r="A70" s="765" t="s">
        <v>1194</v>
      </c>
      <c r="B70" s="45"/>
      <c r="C70" s="45"/>
      <c r="D70" s="250">
        <v>41</v>
      </c>
      <c r="E70" s="250">
        <v>43</v>
      </c>
      <c r="F70" s="250">
        <v>49</v>
      </c>
      <c r="G70" s="250">
        <v>34</v>
      </c>
      <c r="H70" s="250">
        <v>25</v>
      </c>
      <c r="I70" s="250">
        <v>16</v>
      </c>
      <c r="J70" s="250">
        <v>8</v>
      </c>
      <c r="K70" s="250">
        <v>14</v>
      </c>
      <c r="L70" s="250">
        <v>11</v>
      </c>
      <c r="M70" s="250">
        <v>7</v>
      </c>
      <c r="N70" s="766" t="s">
        <v>1199</v>
      </c>
    </row>
    <row r="71" spans="1:14" s="58" customFormat="1" ht="17.25" customHeight="1" thickTop="1" thickBot="1">
      <c r="A71" s="767" t="s">
        <v>1195</v>
      </c>
      <c r="B71" s="39"/>
      <c r="C71" s="39"/>
      <c r="D71" s="251">
        <v>0</v>
      </c>
      <c r="E71" s="251">
        <v>0</v>
      </c>
      <c r="F71" s="251">
        <v>0</v>
      </c>
      <c r="G71" s="251">
        <v>0</v>
      </c>
      <c r="H71" s="251">
        <v>13</v>
      </c>
      <c r="I71" s="251">
        <v>7</v>
      </c>
      <c r="J71" s="251">
        <v>18</v>
      </c>
      <c r="K71" s="251">
        <v>7</v>
      </c>
      <c r="L71" s="251">
        <v>10</v>
      </c>
      <c r="M71" s="251">
        <v>5</v>
      </c>
      <c r="N71" s="768" t="s">
        <v>1200</v>
      </c>
    </row>
    <row r="72" spans="1:14" s="58" customFormat="1" ht="17.25" customHeight="1" thickTop="1" thickBot="1">
      <c r="A72" s="765" t="s">
        <v>1196</v>
      </c>
      <c r="B72" s="45"/>
      <c r="C72" s="45"/>
      <c r="D72" s="250">
        <v>21</v>
      </c>
      <c r="E72" s="250">
        <v>0</v>
      </c>
      <c r="F72" s="250">
        <v>10</v>
      </c>
      <c r="G72" s="250">
        <v>0</v>
      </c>
      <c r="H72" s="250">
        <v>11</v>
      </c>
      <c r="I72" s="250">
        <v>8</v>
      </c>
      <c r="J72" s="250">
        <v>13</v>
      </c>
      <c r="K72" s="250">
        <v>11</v>
      </c>
      <c r="L72" s="250">
        <v>12</v>
      </c>
      <c r="M72" s="250">
        <v>14</v>
      </c>
      <c r="N72" s="766" t="s">
        <v>1201</v>
      </c>
    </row>
    <row r="73" spans="1:14" s="58" customFormat="1" ht="17.25" customHeight="1" thickTop="1" thickBot="1">
      <c r="A73" s="767" t="s">
        <v>1197</v>
      </c>
      <c r="B73" s="39"/>
      <c r="C73" s="39"/>
      <c r="D73" s="252" t="s">
        <v>1283</v>
      </c>
      <c r="E73" s="252" t="s">
        <v>1283</v>
      </c>
      <c r="F73" s="252" t="s">
        <v>1283</v>
      </c>
      <c r="G73" s="252" t="s">
        <v>1283</v>
      </c>
      <c r="H73" s="252" t="s">
        <v>1283</v>
      </c>
      <c r="I73" s="252" t="s">
        <v>1283</v>
      </c>
      <c r="J73" s="252" t="s">
        <v>1283</v>
      </c>
      <c r="K73" s="252" t="s">
        <v>1283</v>
      </c>
      <c r="L73" s="251">
        <v>0</v>
      </c>
      <c r="M73" s="251">
        <v>5</v>
      </c>
      <c r="N73" s="768" t="s">
        <v>1202</v>
      </c>
    </row>
    <row r="74" spans="1:14" s="58" customFormat="1" ht="17.25" customHeight="1" thickTop="1">
      <c r="A74" s="769" t="s">
        <v>1204</v>
      </c>
      <c r="B74" s="53"/>
      <c r="C74" s="53"/>
      <c r="D74" s="263" t="s">
        <v>1283</v>
      </c>
      <c r="E74" s="263" t="s">
        <v>1283</v>
      </c>
      <c r="F74" s="263" t="s">
        <v>1283</v>
      </c>
      <c r="G74" s="263" t="s">
        <v>1283</v>
      </c>
      <c r="H74" s="263" t="s">
        <v>1283</v>
      </c>
      <c r="I74" s="263" t="s">
        <v>1283</v>
      </c>
      <c r="J74" s="263" t="s">
        <v>1283</v>
      </c>
      <c r="K74" s="263" t="s">
        <v>1283</v>
      </c>
      <c r="L74" s="263">
        <v>0</v>
      </c>
      <c r="M74" s="263">
        <v>1</v>
      </c>
      <c r="N74" s="770" t="s">
        <v>1203</v>
      </c>
    </row>
    <row r="75" spans="1:14" s="58" customFormat="1" ht="19.5" customHeight="1">
      <c r="A75" s="788" t="s">
        <v>42</v>
      </c>
      <c r="B75" s="636">
        <f>SUM(B65:B68)</f>
        <v>33</v>
      </c>
      <c r="C75" s="636">
        <f>SUM(C65:C68)</f>
        <v>5</v>
      </c>
      <c r="D75" s="637">
        <f>SUM(D65:D74)</f>
        <v>83</v>
      </c>
      <c r="E75" s="637">
        <f t="shared" ref="E75:K75" si="8">SUM(E65:E74)</f>
        <v>71</v>
      </c>
      <c r="F75" s="637">
        <f t="shared" si="8"/>
        <v>99</v>
      </c>
      <c r="G75" s="637">
        <f t="shared" si="8"/>
        <v>59</v>
      </c>
      <c r="H75" s="637">
        <f t="shared" si="8"/>
        <v>86</v>
      </c>
      <c r="I75" s="637">
        <f t="shared" si="8"/>
        <v>71</v>
      </c>
      <c r="J75" s="637">
        <f t="shared" si="8"/>
        <v>68</v>
      </c>
      <c r="K75" s="637">
        <f t="shared" si="8"/>
        <v>98</v>
      </c>
      <c r="L75" s="637">
        <f>SUM(L65:L74)</f>
        <v>69</v>
      </c>
      <c r="M75" s="637">
        <f>SUM(M65:M74)</f>
        <v>127</v>
      </c>
      <c r="N75" s="789" t="s">
        <v>43</v>
      </c>
    </row>
    <row r="76" spans="1:14" s="58" customFormat="1" ht="18.75" customHeight="1" thickBot="1">
      <c r="A76" s="775" t="s">
        <v>413</v>
      </c>
      <c r="B76" s="88"/>
      <c r="C76" s="88"/>
      <c r="D76" s="265"/>
      <c r="E76" s="265"/>
      <c r="F76" s="265"/>
      <c r="G76" s="265"/>
      <c r="H76" s="265"/>
      <c r="I76" s="265"/>
      <c r="J76" s="265"/>
      <c r="K76" s="265"/>
      <c r="L76" s="265"/>
      <c r="M76" s="265"/>
      <c r="N76" s="776" t="s">
        <v>173</v>
      </c>
    </row>
    <row r="77" spans="1:14" s="58" customFormat="1" ht="16.5" customHeight="1" thickTop="1" thickBot="1">
      <c r="A77" s="767" t="s">
        <v>412</v>
      </c>
      <c r="B77" s="39">
        <v>39</v>
      </c>
      <c r="C77" s="39">
        <v>3</v>
      </c>
      <c r="D77" s="251">
        <v>38</v>
      </c>
      <c r="E77" s="251">
        <v>15</v>
      </c>
      <c r="F77" s="251">
        <v>26</v>
      </c>
      <c r="G77" s="251">
        <v>18</v>
      </c>
      <c r="H77" s="251">
        <v>34</v>
      </c>
      <c r="I77" s="251">
        <v>18</v>
      </c>
      <c r="J77" s="251">
        <v>31</v>
      </c>
      <c r="K77" s="251">
        <v>25</v>
      </c>
      <c r="L77" s="251">
        <v>47</v>
      </c>
      <c r="M77" s="251">
        <v>30</v>
      </c>
      <c r="N77" s="768" t="s">
        <v>411</v>
      </c>
    </row>
    <row r="78" spans="1:14" s="58" customFormat="1" ht="16.5" customHeight="1" thickTop="1" thickBot="1">
      <c r="A78" s="765" t="s">
        <v>410</v>
      </c>
      <c r="B78" s="45">
        <v>67</v>
      </c>
      <c r="C78" s="45">
        <v>2</v>
      </c>
      <c r="D78" s="250">
        <v>8</v>
      </c>
      <c r="E78" s="250">
        <v>3</v>
      </c>
      <c r="F78" s="250">
        <v>6</v>
      </c>
      <c r="G78" s="250">
        <v>6</v>
      </c>
      <c r="H78" s="250">
        <v>13</v>
      </c>
      <c r="I78" s="250">
        <v>11</v>
      </c>
      <c r="J78" s="250">
        <v>35</v>
      </c>
      <c r="K78" s="250">
        <v>17</v>
      </c>
      <c r="L78" s="250">
        <v>44</v>
      </c>
      <c r="M78" s="250">
        <v>12</v>
      </c>
      <c r="N78" s="766" t="s">
        <v>409</v>
      </c>
    </row>
    <row r="79" spans="1:14" s="58" customFormat="1" ht="16.5" customHeight="1" thickTop="1" thickBot="1">
      <c r="A79" s="767" t="s">
        <v>408</v>
      </c>
      <c r="B79" s="39">
        <v>19</v>
      </c>
      <c r="C79" s="39">
        <v>0</v>
      </c>
      <c r="D79" s="251">
        <v>22</v>
      </c>
      <c r="E79" s="251">
        <v>5</v>
      </c>
      <c r="F79" s="251">
        <v>9</v>
      </c>
      <c r="G79" s="251">
        <v>1</v>
      </c>
      <c r="H79" s="251">
        <v>1</v>
      </c>
      <c r="I79" s="251">
        <v>0</v>
      </c>
      <c r="J79" s="251">
        <v>0</v>
      </c>
      <c r="K79" s="251">
        <v>0</v>
      </c>
      <c r="L79" s="251">
        <v>0</v>
      </c>
      <c r="M79" s="251">
        <v>0</v>
      </c>
      <c r="N79" s="768" t="s">
        <v>407</v>
      </c>
    </row>
    <row r="80" spans="1:14" s="58" customFormat="1" ht="16.5" customHeight="1" thickTop="1" thickBot="1">
      <c r="A80" s="765" t="s">
        <v>406</v>
      </c>
      <c r="B80" s="45">
        <v>2</v>
      </c>
      <c r="C80" s="45">
        <v>1</v>
      </c>
      <c r="D80" s="250">
        <v>2</v>
      </c>
      <c r="E80" s="250">
        <v>1</v>
      </c>
      <c r="F80" s="250">
        <v>1</v>
      </c>
      <c r="G80" s="250">
        <v>0</v>
      </c>
      <c r="H80" s="250">
        <v>12</v>
      </c>
      <c r="I80" s="250">
        <v>1</v>
      </c>
      <c r="J80" s="250">
        <v>14</v>
      </c>
      <c r="K80" s="250">
        <v>9</v>
      </c>
      <c r="L80" s="250">
        <v>19</v>
      </c>
      <c r="M80" s="250">
        <v>6</v>
      </c>
      <c r="N80" s="766" t="s">
        <v>405</v>
      </c>
    </row>
    <row r="81" spans="1:14" s="58" customFormat="1" ht="16.5" customHeight="1" thickTop="1" thickBot="1">
      <c r="A81" s="767" t="s">
        <v>404</v>
      </c>
      <c r="B81" s="39">
        <v>0</v>
      </c>
      <c r="C81" s="39">
        <v>0</v>
      </c>
      <c r="D81" s="251">
        <v>0</v>
      </c>
      <c r="E81" s="251">
        <v>0</v>
      </c>
      <c r="F81" s="251">
        <v>0</v>
      </c>
      <c r="G81" s="251">
        <v>0</v>
      </c>
      <c r="H81" s="251">
        <v>0</v>
      </c>
      <c r="I81" s="251">
        <v>0</v>
      </c>
      <c r="J81" s="251">
        <v>0</v>
      </c>
      <c r="K81" s="251">
        <v>0</v>
      </c>
      <c r="L81" s="251">
        <v>0</v>
      </c>
      <c r="M81" s="251">
        <v>0</v>
      </c>
      <c r="N81" s="768" t="s">
        <v>403</v>
      </c>
    </row>
    <row r="82" spans="1:14" s="58" customFormat="1" ht="16.5" customHeight="1" thickTop="1" thickBot="1">
      <c r="A82" s="765" t="s">
        <v>402</v>
      </c>
      <c r="B82" s="45"/>
      <c r="C82" s="45"/>
      <c r="D82" s="250">
        <v>13</v>
      </c>
      <c r="E82" s="250">
        <v>5</v>
      </c>
      <c r="F82" s="250">
        <v>8</v>
      </c>
      <c r="G82" s="250">
        <v>7</v>
      </c>
      <c r="H82" s="250">
        <v>36</v>
      </c>
      <c r="I82" s="250">
        <v>26</v>
      </c>
      <c r="J82" s="250">
        <v>64</v>
      </c>
      <c r="K82" s="250">
        <v>36</v>
      </c>
      <c r="L82" s="250">
        <v>62</v>
      </c>
      <c r="M82" s="250">
        <v>29</v>
      </c>
      <c r="N82" s="766" t="s">
        <v>684</v>
      </c>
    </row>
    <row r="83" spans="1:14" s="58" customFormat="1" ht="16.5" customHeight="1" thickTop="1">
      <c r="A83" s="779" t="s">
        <v>401</v>
      </c>
      <c r="B83" s="44"/>
      <c r="C83" s="44"/>
      <c r="D83" s="252">
        <v>10</v>
      </c>
      <c r="E83" s="252">
        <v>14</v>
      </c>
      <c r="F83" s="252">
        <v>9</v>
      </c>
      <c r="G83" s="252">
        <v>10</v>
      </c>
      <c r="H83" s="252">
        <v>15</v>
      </c>
      <c r="I83" s="252">
        <v>17</v>
      </c>
      <c r="J83" s="252">
        <v>10</v>
      </c>
      <c r="K83" s="252">
        <v>26</v>
      </c>
      <c r="L83" s="252">
        <v>10</v>
      </c>
      <c r="M83" s="252">
        <v>6</v>
      </c>
      <c r="N83" s="780" t="s">
        <v>685</v>
      </c>
    </row>
    <row r="84" spans="1:14" s="58" customFormat="1" ht="13.5" customHeight="1">
      <c r="A84" s="790" t="s">
        <v>42</v>
      </c>
      <c r="B84" s="638">
        <f>SUM(B77:B81)</f>
        <v>127</v>
      </c>
      <c r="C84" s="638">
        <f>SUM(C77:C81)</f>
        <v>6</v>
      </c>
      <c r="D84" s="635">
        <f t="shared" ref="D84:K84" si="9">SUM(D77:D83)</f>
        <v>93</v>
      </c>
      <c r="E84" s="635">
        <f t="shared" si="9"/>
        <v>43</v>
      </c>
      <c r="F84" s="635">
        <f t="shared" si="9"/>
        <v>59</v>
      </c>
      <c r="G84" s="635">
        <f t="shared" si="9"/>
        <v>42</v>
      </c>
      <c r="H84" s="635">
        <f t="shared" si="9"/>
        <v>111</v>
      </c>
      <c r="I84" s="635">
        <f t="shared" si="9"/>
        <v>73</v>
      </c>
      <c r="J84" s="635">
        <f t="shared" si="9"/>
        <v>154</v>
      </c>
      <c r="K84" s="635">
        <f t="shared" si="9"/>
        <v>113</v>
      </c>
      <c r="L84" s="635">
        <f t="shared" ref="L84:M84" si="10">SUM(L77:L83)</f>
        <v>182</v>
      </c>
      <c r="M84" s="635">
        <f t="shared" si="10"/>
        <v>83</v>
      </c>
      <c r="N84" s="791" t="s">
        <v>43</v>
      </c>
    </row>
    <row r="85" spans="1:14" s="58" customFormat="1" ht="18.75" customHeight="1" thickBot="1">
      <c r="A85" s="792" t="s">
        <v>1259</v>
      </c>
      <c r="B85" s="712"/>
      <c r="C85" s="712"/>
      <c r="D85" s="713"/>
      <c r="E85" s="713"/>
      <c r="F85" s="713"/>
      <c r="G85" s="713"/>
      <c r="H85" s="713"/>
      <c r="I85" s="713"/>
      <c r="J85" s="713"/>
      <c r="K85" s="713"/>
      <c r="L85" s="713"/>
      <c r="M85" s="713"/>
      <c r="N85" s="793" t="s">
        <v>1260</v>
      </c>
    </row>
    <row r="86" spans="1:14" s="58" customFormat="1" ht="17.25" customHeight="1" thickTop="1" thickBot="1">
      <c r="A86" s="794" t="s">
        <v>1205</v>
      </c>
      <c r="B86" s="88">
        <v>95</v>
      </c>
      <c r="C86" s="88">
        <v>0</v>
      </c>
      <c r="D86" s="265">
        <v>0</v>
      </c>
      <c r="E86" s="265">
        <v>0</v>
      </c>
      <c r="F86" s="265">
        <v>0</v>
      </c>
      <c r="G86" s="265">
        <v>0</v>
      </c>
      <c r="H86" s="265">
        <v>0</v>
      </c>
      <c r="I86" s="265">
        <v>0</v>
      </c>
      <c r="J86" s="265">
        <v>3</v>
      </c>
      <c r="K86" s="265">
        <v>15</v>
      </c>
      <c r="L86" s="265">
        <v>0</v>
      </c>
      <c r="M86" s="265">
        <v>14</v>
      </c>
      <c r="N86" s="795" t="s">
        <v>1206</v>
      </c>
    </row>
    <row r="87" spans="1:14" s="58" customFormat="1" ht="17.25" customHeight="1" thickTop="1">
      <c r="A87" s="796" t="s">
        <v>1209</v>
      </c>
      <c r="B87" s="714"/>
      <c r="C87" s="714"/>
      <c r="D87" s="715">
        <v>0</v>
      </c>
      <c r="E87" s="715">
        <v>0</v>
      </c>
      <c r="F87" s="715">
        <v>0</v>
      </c>
      <c r="G87" s="715">
        <v>0</v>
      </c>
      <c r="H87" s="715">
        <v>0</v>
      </c>
      <c r="I87" s="715">
        <v>0</v>
      </c>
      <c r="J87" s="715">
        <v>0</v>
      </c>
      <c r="K87" s="715">
        <v>0</v>
      </c>
      <c r="L87" s="715">
        <v>2</v>
      </c>
      <c r="M87" s="715">
        <v>7</v>
      </c>
      <c r="N87" s="797" t="s">
        <v>1207</v>
      </c>
    </row>
    <row r="88" spans="1:14" s="58" customFormat="1" ht="17.25" customHeight="1">
      <c r="A88" s="790" t="s">
        <v>42</v>
      </c>
      <c r="B88" s="638">
        <f>SUM(B80:B84)</f>
        <v>129</v>
      </c>
      <c r="C88" s="638">
        <f>SUM(C80:C84)</f>
        <v>7</v>
      </c>
      <c r="D88" s="635">
        <f>SUM(D86:D87)</f>
        <v>0</v>
      </c>
      <c r="E88" s="635">
        <f t="shared" ref="E88:M88" si="11">SUM(E86:E87)</f>
        <v>0</v>
      </c>
      <c r="F88" s="635">
        <f t="shared" si="11"/>
        <v>0</v>
      </c>
      <c r="G88" s="635">
        <f t="shared" si="11"/>
        <v>0</v>
      </c>
      <c r="H88" s="635">
        <f t="shared" si="11"/>
        <v>0</v>
      </c>
      <c r="I88" s="635">
        <f t="shared" si="11"/>
        <v>0</v>
      </c>
      <c r="J88" s="635">
        <f t="shared" si="11"/>
        <v>3</v>
      </c>
      <c r="K88" s="635">
        <f t="shared" si="11"/>
        <v>15</v>
      </c>
      <c r="L88" s="635">
        <f t="shared" si="11"/>
        <v>2</v>
      </c>
      <c r="M88" s="635">
        <f t="shared" si="11"/>
        <v>21</v>
      </c>
      <c r="N88" s="798" t="s">
        <v>43</v>
      </c>
    </row>
    <row r="89" spans="1:14" s="58" customFormat="1" ht="17.25" customHeight="1">
      <c r="A89" s="799" t="s">
        <v>1214</v>
      </c>
      <c r="B89" s="716"/>
      <c r="C89" s="716"/>
      <c r="D89" s="717">
        <v>0</v>
      </c>
      <c r="E89" s="717">
        <v>0</v>
      </c>
      <c r="F89" s="717">
        <v>0</v>
      </c>
      <c r="G89" s="717">
        <v>0</v>
      </c>
      <c r="H89" s="717">
        <v>0</v>
      </c>
      <c r="I89" s="717">
        <v>0</v>
      </c>
      <c r="J89" s="717">
        <v>0</v>
      </c>
      <c r="K89" s="717">
        <v>0</v>
      </c>
      <c r="L89" s="717">
        <v>11</v>
      </c>
      <c r="M89" s="717">
        <v>0</v>
      </c>
      <c r="N89" s="800" t="s">
        <v>1215</v>
      </c>
    </row>
    <row r="90" spans="1:14" s="58" customFormat="1" ht="21" customHeight="1">
      <c r="A90" s="790" t="s">
        <v>20</v>
      </c>
      <c r="B90" s="638" t="e">
        <f>SUM(B86+B84+B75+B63+B53+#REF!+B30)</f>
        <v>#REF!</v>
      </c>
      <c r="C90" s="638" t="e">
        <f>SUM(C86+C84+C75+C63+C53+#REF!+C30)</f>
        <v>#REF!</v>
      </c>
      <c r="D90" s="635">
        <f>D30+D53+D58+D63+D75+D84+D88+D89</f>
        <v>832</v>
      </c>
      <c r="E90" s="635">
        <f t="shared" ref="E90:M90" si="12">E30+E53+E58+E63+E75+E84+E88+E89</f>
        <v>313</v>
      </c>
      <c r="F90" s="635">
        <f t="shared" si="12"/>
        <v>671</v>
      </c>
      <c r="G90" s="635">
        <f t="shared" si="12"/>
        <v>262</v>
      </c>
      <c r="H90" s="635">
        <f t="shared" si="12"/>
        <v>637</v>
      </c>
      <c r="I90" s="635">
        <f t="shared" si="12"/>
        <v>328</v>
      </c>
      <c r="J90" s="635">
        <f t="shared" si="12"/>
        <v>680</v>
      </c>
      <c r="K90" s="635">
        <f t="shared" si="12"/>
        <v>421</v>
      </c>
      <c r="L90" s="635">
        <f t="shared" si="12"/>
        <v>675</v>
      </c>
      <c r="M90" s="635">
        <f t="shared" si="12"/>
        <v>406</v>
      </c>
      <c r="N90" s="791" t="s">
        <v>175</v>
      </c>
    </row>
    <row r="91" spans="1:14">
      <c r="A91" s="1065"/>
      <c r="B91" s="1065"/>
      <c r="C91" s="1065"/>
      <c r="D91" s="1065"/>
      <c r="E91" s="1065"/>
      <c r="F91" s="1065"/>
      <c r="G91" s="1065"/>
      <c r="H91" s="1065"/>
      <c r="I91" s="1065"/>
      <c r="J91" s="1065"/>
      <c r="K91" s="1065"/>
      <c r="L91" s="1065"/>
      <c r="M91" s="1065"/>
      <c r="N91" s="1065"/>
    </row>
    <row r="92" spans="1:14">
      <c r="D92" s="397"/>
      <c r="E92" s="397"/>
      <c r="F92" s="397"/>
      <c r="G92" s="397"/>
      <c r="H92" s="397"/>
      <c r="I92" s="397"/>
      <c r="J92" s="397"/>
      <c r="K92" s="397"/>
      <c r="L92" s="397"/>
      <c r="M92" s="397"/>
    </row>
    <row r="93" spans="1:14">
      <c r="J93" s="141" t="s">
        <v>1216</v>
      </c>
    </row>
    <row r="96" spans="1:14" ht="21" customHeight="1">
      <c r="A96" s="21"/>
      <c r="B96" s="462" t="s">
        <v>235</v>
      </c>
      <c r="C96" s="462" t="s">
        <v>236</v>
      </c>
      <c r="D96" s="462" t="s">
        <v>235</v>
      </c>
      <c r="E96" s="462" t="s">
        <v>236</v>
      </c>
      <c r="F96" s="328"/>
      <c r="G96" s="328"/>
      <c r="H96" s="328"/>
      <c r="I96" s="328"/>
      <c r="J96" s="328"/>
      <c r="L96" s="116"/>
      <c r="M96" s="116"/>
      <c r="N96" s="116"/>
    </row>
    <row r="97" spans="1:5" ht="25.5">
      <c r="A97" s="503" t="s">
        <v>304</v>
      </c>
      <c r="B97" s="141">
        <v>292</v>
      </c>
      <c r="C97" s="141">
        <v>116</v>
      </c>
      <c r="D97" s="397">
        <f>L53</f>
        <v>256</v>
      </c>
      <c r="E97" s="397">
        <f>M53</f>
        <v>123</v>
      </c>
    </row>
    <row r="98" spans="1:5" ht="25.5">
      <c r="A98" s="503" t="s">
        <v>307</v>
      </c>
      <c r="B98" s="141">
        <v>154</v>
      </c>
      <c r="C98" s="141">
        <v>113</v>
      </c>
      <c r="D98" s="397">
        <f>L84</f>
        <v>182</v>
      </c>
      <c r="E98" s="397">
        <f>M84</f>
        <v>83</v>
      </c>
    </row>
    <row r="99" spans="1:5" ht="25.5">
      <c r="A99" s="503" t="s">
        <v>306</v>
      </c>
      <c r="B99" s="141">
        <v>68</v>
      </c>
      <c r="C99" s="141">
        <v>98</v>
      </c>
      <c r="D99" s="397">
        <f>L75</f>
        <v>69</v>
      </c>
      <c r="E99" s="397">
        <f>M75</f>
        <v>127</v>
      </c>
    </row>
    <row r="100" spans="1:5" ht="25.5">
      <c r="A100" s="503" t="s">
        <v>305</v>
      </c>
      <c r="B100" s="141">
        <v>77</v>
      </c>
      <c r="C100" s="141">
        <v>37</v>
      </c>
      <c r="D100" s="397">
        <f>L58</f>
        <v>50</v>
      </c>
      <c r="E100" s="397">
        <f>M58</f>
        <v>25</v>
      </c>
    </row>
    <row r="101" spans="1:5" ht="25.5">
      <c r="A101" s="503" t="s">
        <v>303</v>
      </c>
      <c r="B101" s="141">
        <v>53</v>
      </c>
      <c r="C101" s="141">
        <v>37</v>
      </c>
      <c r="D101" s="397">
        <f>L30</f>
        <v>80</v>
      </c>
      <c r="E101" s="397">
        <f>M30</f>
        <v>23</v>
      </c>
    </row>
    <row r="102" spans="1:5" ht="25.5">
      <c r="A102" s="503" t="s">
        <v>308</v>
      </c>
      <c r="B102" s="141">
        <v>33</v>
      </c>
      <c r="C102" s="141">
        <v>5</v>
      </c>
      <c r="D102" s="397">
        <f>L63</f>
        <v>25</v>
      </c>
      <c r="E102" s="397">
        <f>M63</f>
        <v>4</v>
      </c>
    </row>
    <row r="103" spans="1:5" ht="25.5">
      <c r="A103" s="503" t="s">
        <v>867</v>
      </c>
      <c r="D103" s="397">
        <f>L88</f>
        <v>2</v>
      </c>
      <c r="E103" s="397">
        <f>M88</f>
        <v>21</v>
      </c>
    </row>
    <row r="104" spans="1:5" ht="25.5">
      <c r="A104" s="503" t="s">
        <v>1261</v>
      </c>
      <c r="D104" s="397">
        <f>L89</f>
        <v>11</v>
      </c>
      <c r="E104" s="397">
        <f>M89</f>
        <v>0</v>
      </c>
    </row>
    <row r="105" spans="1:5" ht="12.75">
      <c r="A105" s="503"/>
      <c r="D105" s="397"/>
      <c r="E105" s="397"/>
    </row>
    <row r="106" spans="1:5" ht="12.75">
      <c r="A106" s="503"/>
      <c r="B106" s="141">
        <v>677</v>
      </c>
      <c r="C106" s="141">
        <v>406</v>
      </c>
    </row>
    <row r="107" spans="1:5" ht="12.75">
      <c r="A107" s="503"/>
    </row>
    <row r="108" spans="1:5" ht="12.75">
      <c r="A108" s="503" t="s">
        <v>309</v>
      </c>
    </row>
    <row r="109" spans="1:5" ht="12.75">
      <c r="A109" s="503" t="s">
        <v>310</v>
      </c>
    </row>
    <row r="110" spans="1:5" ht="25.5">
      <c r="A110" s="503" t="s">
        <v>311</v>
      </c>
    </row>
    <row r="111" spans="1:5" ht="25.5">
      <c r="A111" s="503" t="s">
        <v>312</v>
      </c>
    </row>
    <row r="112" spans="1:5" ht="12.75">
      <c r="A112" s="503"/>
    </row>
  </sheetData>
  <mergeCells count="13">
    <mergeCell ref="A91:N91"/>
    <mergeCell ref="A1:N1"/>
    <mergeCell ref="H6:I6"/>
    <mergeCell ref="D6:E6"/>
    <mergeCell ref="L6:M6"/>
    <mergeCell ref="A2:N2"/>
    <mergeCell ref="N6:N8"/>
    <mergeCell ref="F6:G6"/>
    <mergeCell ref="A6:A8"/>
    <mergeCell ref="B6:C6"/>
    <mergeCell ref="A4:N4"/>
    <mergeCell ref="J6:K6"/>
    <mergeCell ref="A3:N3"/>
  </mergeCells>
  <printOptions horizontalCentered="1" verticalCentered="1"/>
  <pageMargins left="0" right="0" top="0" bottom="0" header="0.51181102362204722" footer="0.47244094488188981"/>
  <pageSetup paperSize="9" scale="94" orientation="landscape" r:id="rId1"/>
  <headerFooter alignWithMargins="0"/>
  <rowBreaks count="3" manualBreakCount="3">
    <brk id="30" max="13" man="1"/>
    <brk id="53" max="13" man="1"/>
    <brk id="75" max="13"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17"/>
  <sheetViews>
    <sheetView showGridLines="0" rightToLeft="1" view="pageBreakPreview" zoomScaleNormal="100" zoomScaleSheetLayoutView="100" workbookViewId="0">
      <selection activeCell="T6" sqref="T6:T7"/>
    </sheetView>
  </sheetViews>
  <sheetFormatPr defaultRowHeight="12.75"/>
  <cols>
    <col min="1" max="1" width="19.28515625" style="454" customWidth="1"/>
    <col min="2" max="4" width="4.7109375" style="454" hidden="1" customWidth="1"/>
    <col min="5" max="19" width="6" style="454" customWidth="1"/>
    <col min="20" max="20" width="25.42578125" style="454" customWidth="1"/>
    <col min="21" max="16384" width="9.140625" style="454"/>
  </cols>
  <sheetData>
    <row r="1" spans="1:21" s="58" customFormat="1" ht="27.75" customHeight="1">
      <c r="A1" s="825" t="s">
        <v>1275</v>
      </c>
      <c r="B1" s="825"/>
      <c r="C1" s="825"/>
      <c r="D1" s="825"/>
      <c r="E1" s="825"/>
      <c r="F1" s="825"/>
      <c r="G1" s="825"/>
      <c r="H1" s="825"/>
      <c r="I1" s="825"/>
      <c r="J1" s="825"/>
      <c r="K1" s="825"/>
      <c r="L1" s="825"/>
      <c r="M1" s="825"/>
      <c r="N1" s="825"/>
      <c r="O1" s="825"/>
      <c r="P1" s="825"/>
      <c r="Q1" s="825"/>
      <c r="R1" s="825"/>
      <c r="S1" s="825"/>
      <c r="T1" s="825"/>
    </row>
    <row r="2" spans="1:21" s="59" customFormat="1" ht="20.100000000000001" customHeight="1">
      <c r="A2" s="831" t="s">
        <v>919</v>
      </c>
      <c r="B2" s="831"/>
      <c r="C2" s="831"/>
      <c r="D2" s="831"/>
      <c r="E2" s="831"/>
      <c r="F2" s="831"/>
      <c r="G2" s="831"/>
      <c r="H2" s="831"/>
      <c r="I2" s="831"/>
      <c r="J2" s="831"/>
      <c r="K2" s="831"/>
      <c r="L2" s="831"/>
      <c r="M2" s="831"/>
      <c r="N2" s="831"/>
      <c r="O2" s="831"/>
      <c r="P2" s="831"/>
      <c r="Q2" s="831"/>
      <c r="R2" s="831"/>
      <c r="S2" s="831"/>
      <c r="T2" s="831"/>
      <c r="U2" s="81"/>
    </row>
    <row r="3" spans="1:21" s="58" customFormat="1" ht="20.100000000000001" customHeight="1">
      <c r="A3" s="839" t="s">
        <v>916</v>
      </c>
      <c r="B3" s="839"/>
      <c r="C3" s="839"/>
      <c r="D3" s="839"/>
      <c r="E3" s="839"/>
      <c r="F3" s="839"/>
      <c r="G3" s="839"/>
      <c r="H3" s="839"/>
      <c r="I3" s="839"/>
      <c r="J3" s="839"/>
      <c r="K3" s="839"/>
      <c r="L3" s="839"/>
      <c r="M3" s="839"/>
      <c r="N3" s="839"/>
      <c r="O3" s="839"/>
      <c r="P3" s="839"/>
      <c r="Q3" s="839"/>
      <c r="R3" s="839"/>
      <c r="S3" s="839"/>
      <c r="T3" s="839"/>
      <c r="U3" s="80"/>
    </row>
    <row r="4" spans="1:21" s="58" customFormat="1" ht="20.100000000000001" customHeight="1">
      <c r="A4" s="840" t="s">
        <v>920</v>
      </c>
      <c r="B4" s="840"/>
      <c r="C4" s="840"/>
      <c r="D4" s="840"/>
      <c r="E4" s="840"/>
      <c r="F4" s="840"/>
      <c r="G4" s="840"/>
      <c r="H4" s="840"/>
      <c r="I4" s="840"/>
      <c r="J4" s="840"/>
      <c r="K4" s="840"/>
      <c r="L4" s="840"/>
      <c r="M4" s="840"/>
      <c r="N4" s="840"/>
      <c r="O4" s="840"/>
      <c r="P4" s="840"/>
      <c r="Q4" s="840"/>
      <c r="R4" s="840"/>
      <c r="S4" s="840"/>
      <c r="T4" s="840"/>
      <c r="U4" s="80"/>
    </row>
    <row r="5" spans="1:21" s="58" customFormat="1" ht="20.100000000000001" customHeight="1">
      <c r="A5" s="17" t="s">
        <v>1340</v>
      </c>
      <c r="B5" s="22"/>
      <c r="C5" s="22"/>
      <c r="D5" s="22"/>
      <c r="E5" s="22"/>
      <c r="F5" s="22"/>
      <c r="G5" s="22"/>
      <c r="H5" s="22"/>
      <c r="I5" s="22"/>
      <c r="J5" s="22"/>
      <c r="K5" s="22"/>
      <c r="L5" s="22"/>
      <c r="M5" s="22"/>
      <c r="N5" s="22"/>
      <c r="O5" s="22"/>
      <c r="P5" s="22"/>
      <c r="Q5" s="22"/>
      <c r="R5" s="22"/>
      <c r="S5" s="22"/>
      <c r="T5" s="49" t="s">
        <v>1341</v>
      </c>
      <c r="U5" s="80"/>
    </row>
    <row r="6" spans="1:21" s="446" customFormat="1" ht="38.25" customHeight="1" thickBot="1">
      <c r="A6" s="843" t="s">
        <v>740</v>
      </c>
      <c r="B6" s="995" t="s">
        <v>206</v>
      </c>
      <c r="C6" s="995"/>
      <c r="D6" s="995"/>
      <c r="E6" s="826" t="s">
        <v>296</v>
      </c>
      <c r="F6" s="998"/>
      <c r="G6" s="827"/>
      <c r="H6" s="826" t="s">
        <v>678</v>
      </c>
      <c r="I6" s="998"/>
      <c r="J6" s="827"/>
      <c r="K6" s="826" t="s">
        <v>722</v>
      </c>
      <c r="L6" s="998"/>
      <c r="M6" s="827"/>
      <c r="N6" s="1058" t="s">
        <v>766</v>
      </c>
      <c r="O6" s="1058"/>
      <c r="P6" s="1058"/>
      <c r="Q6" s="1058" t="s">
        <v>918</v>
      </c>
      <c r="R6" s="1058"/>
      <c r="S6" s="1058"/>
      <c r="T6" s="829" t="s">
        <v>741</v>
      </c>
      <c r="U6" s="505"/>
    </row>
    <row r="7" spans="1:21" s="446" customFormat="1" ht="55.5" customHeight="1" thickTop="1">
      <c r="A7" s="844"/>
      <c r="B7" s="89" t="s">
        <v>235</v>
      </c>
      <c r="C7" s="89" t="s">
        <v>236</v>
      </c>
      <c r="D7" s="89" t="s">
        <v>237</v>
      </c>
      <c r="E7" s="289" t="s">
        <v>890</v>
      </c>
      <c r="F7" s="289" t="s">
        <v>891</v>
      </c>
      <c r="G7" s="289" t="s">
        <v>861</v>
      </c>
      <c r="H7" s="289" t="s">
        <v>890</v>
      </c>
      <c r="I7" s="289" t="s">
        <v>891</v>
      </c>
      <c r="J7" s="289" t="s">
        <v>861</v>
      </c>
      <c r="K7" s="289" t="s">
        <v>890</v>
      </c>
      <c r="L7" s="289" t="s">
        <v>891</v>
      </c>
      <c r="M7" s="289" t="s">
        <v>861</v>
      </c>
      <c r="N7" s="289" t="s">
        <v>890</v>
      </c>
      <c r="O7" s="289" t="s">
        <v>891</v>
      </c>
      <c r="P7" s="289" t="s">
        <v>861</v>
      </c>
      <c r="Q7" s="289" t="s">
        <v>890</v>
      </c>
      <c r="R7" s="289" t="s">
        <v>891</v>
      </c>
      <c r="S7" s="289" t="s">
        <v>861</v>
      </c>
      <c r="T7" s="830"/>
      <c r="U7" s="505"/>
    </row>
    <row r="8" spans="1:21" s="58" customFormat="1" ht="28.5" customHeight="1" thickBot="1">
      <c r="A8" s="365" t="s">
        <v>183</v>
      </c>
      <c r="B8" s="54"/>
      <c r="C8" s="54"/>
      <c r="D8" s="506"/>
      <c r="E8" s="598">
        <v>13</v>
      </c>
      <c r="F8" s="598">
        <v>38</v>
      </c>
      <c r="G8" s="485">
        <f t="shared" ref="G8:G13" si="0">E8+F8</f>
        <v>51</v>
      </c>
      <c r="H8" s="254">
        <v>12</v>
      </c>
      <c r="I8" s="254">
        <v>31</v>
      </c>
      <c r="J8" s="485">
        <f t="shared" ref="J8:J13" si="1">I8+H8</f>
        <v>43</v>
      </c>
      <c r="K8" s="254">
        <v>11</v>
      </c>
      <c r="L8" s="254">
        <v>41</v>
      </c>
      <c r="M8" s="485">
        <f t="shared" ref="M8:M13" si="2">L8+K8</f>
        <v>52</v>
      </c>
      <c r="N8" s="254">
        <v>12</v>
      </c>
      <c r="O8" s="254">
        <v>85</v>
      </c>
      <c r="P8" s="485">
        <f t="shared" ref="P8:P13" si="3">O8+N8</f>
        <v>97</v>
      </c>
      <c r="Q8" s="254">
        <v>13</v>
      </c>
      <c r="R8" s="254">
        <v>43</v>
      </c>
      <c r="S8" s="485">
        <f t="shared" ref="S8:S13" si="4">R8+Q8</f>
        <v>56</v>
      </c>
      <c r="T8" s="35" t="s">
        <v>184</v>
      </c>
      <c r="U8" s="80"/>
    </row>
    <row r="9" spans="1:21" s="58" customFormat="1" ht="28.5" customHeight="1" thickTop="1" thickBot="1">
      <c r="A9" s="105" t="s">
        <v>258</v>
      </c>
      <c r="B9" s="31"/>
      <c r="C9" s="31"/>
      <c r="D9" s="507"/>
      <c r="E9" s="599">
        <v>51</v>
      </c>
      <c r="F9" s="599">
        <v>71</v>
      </c>
      <c r="G9" s="486">
        <f t="shared" si="0"/>
        <v>122</v>
      </c>
      <c r="H9" s="255">
        <v>47</v>
      </c>
      <c r="I9" s="255">
        <v>74</v>
      </c>
      <c r="J9" s="486">
        <f t="shared" si="1"/>
        <v>121</v>
      </c>
      <c r="K9" s="255">
        <v>47</v>
      </c>
      <c r="L9" s="255">
        <v>73</v>
      </c>
      <c r="M9" s="486">
        <f t="shared" si="2"/>
        <v>120</v>
      </c>
      <c r="N9" s="255">
        <v>47</v>
      </c>
      <c r="O9" s="255">
        <v>71</v>
      </c>
      <c r="P9" s="486">
        <f t="shared" si="3"/>
        <v>118</v>
      </c>
      <c r="Q9" s="255">
        <v>55</v>
      </c>
      <c r="R9" s="255">
        <v>79</v>
      </c>
      <c r="S9" s="486">
        <f t="shared" si="4"/>
        <v>134</v>
      </c>
      <c r="T9" s="33" t="s">
        <v>185</v>
      </c>
      <c r="U9" s="80"/>
    </row>
    <row r="10" spans="1:21" s="58" customFormat="1" ht="28.5" customHeight="1" thickTop="1" thickBot="1">
      <c r="A10" s="107" t="s">
        <v>254</v>
      </c>
      <c r="B10" s="30"/>
      <c r="C10" s="30"/>
      <c r="D10" s="508"/>
      <c r="E10" s="600">
        <v>68</v>
      </c>
      <c r="F10" s="600">
        <v>60</v>
      </c>
      <c r="G10" s="467">
        <f t="shared" si="0"/>
        <v>128</v>
      </c>
      <c r="H10" s="256">
        <v>63</v>
      </c>
      <c r="I10" s="256">
        <v>74</v>
      </c>
      <c r="J10" s="467">
        <f t="shared" si="1"/>
        <v>137</v>
      </c>
      <c r="K10" s="256">
        <v>62</v>
      </c>
      <c r="L10" s="256">
        <v>99</v>
      </c>
      <c r="M10" s="467">
        <f t="shared" si="2"/>
        <v>161</v>
      </c>
      <c r="N10" s="256">
        <v>61</v>
      </c>
      <c r="O10" s="256">
        <v>103</v>
      </c>
      <c r="P10" s="467">
        <f t="shared" si="3"/>
        <v>164</v>
      </c>
      <c r="Q10" s="256">
        <v>63</v>
      </c>
      <c r="R10" s="256">
        <v>118</v>
      </c>
      <c r="S10" s="467">
        <f t="shared" si="4"/>
        <v>181</v>
      </c>
      <c r="T10" s="29" t="s">
        <v>255</v>
      </c>
      <c r="U10" s="80"/>
    </row>
    <row r="11" spans="1:21" s="58" customFormat="1" ht="28.5" customHeight="1" thickTop="1" thickBot="1">
      <c r="A11" s="105" t="s">
        <v>256</v>
      </c>
      <c r="B11" s="31"/>
      <c r="C11" s="31"/>
      <c r="D11" s="507"/>
      <c r="E11" s="599">
        <v>36</v>
      </c>
      <c r="F11" s="599">
        <v>198</v>
      </c>
      <c r="G11" s="486">
        <f t="shared" si="0"/>
        <v>234</v>
      </c>
      <c r="H11" s="255">
        <v>36</v>
      </c>
      <c r="I11" s="255">
        <v>186</v>
      </c>
      <c r="J11" s="486">
        <f t="shared" si="1"/>
        <v>222</v>
      </c>
      <c r="K11" s="255">
        <v>34</v>
      </c>
      <c r="L11" s="255">
        <v>189</v>
      </c>
      <c r="M11" s="486">
        <f t="shared" si="2"/>
        <v>223</v>
      </c>
      <c r="N11" s="255">
        <v>30</v>
      </c>
      <c r="O11" s="255">
        <v>193</v>
      </c>
      <c r="P11" s="486">
        <f t="shared" si="3"/>
        <v>223</v>
      </c>
      <c r="Q11" s="255">
        <v>56</v>
      </c>
      <c r="R11" s="255">
        <v>210</v>
      </c>
      <c r="S11" s="486">
        <f t="shared" si="4"/>
        <v>266</v>
      </c>
      <c r="T11" s="33" t="s">
        <v>257</v>
      </c>
      <c r="U11" s="80"/>
    </row>
    <row r="12" spans="1:21" s="58" customFormat="1" ht="28.5" customHeight="1" thickTop="1" thickBot="1">
      <c r="A12" s="107" t="s">
        <v>259</v>
      </c>
      <c r="B12" s="30"/>
      <c r="C12" s="30"/>
      <c r="D12" s="508"/>
      <c r="E12" s="600">
        <v>70</v>
      </c>
      <c r="F12" s="600">
        <v>32</v>
      </c>
      <c r="G12" s="467">
        <f t="shared" si="0"/>
        <v>102</v>
      </c>
      <c r="H12" s="256">
        <v>51</v>
      </c>
      <c r="I12" s="256">
        <v>38</v>
      </c>
      <c r="J12" s="467">
        <f t="shared" si="1"/>
        <v>89</v>
      </c>
      <c r="K12" s="256">
        <v>48</v>
      </c>
      <c r="L12" s="256">
        <v>49</v>
      </c>
      <c r="M12" s="467">
        <f t="shared" si="2"/>
        <v>97</v>
      </c>
      <c r="N12" s="256">
        <v>53</v>
      </c>
      <c r="O12" s="256">
        <v>61</v>
      </c>
      <c r="P12" s="467">
        <f t="shared" si="3"/>
        <v>114</v>
      </c>
      <c r="Q12" s="256">
        <v>47</v>
      </c>
      <c r="R12" s="256">
        <v>72</v>
      </c>
      <c r="S12" s="467">
        <f t="shared" si="4"/>
        <v>119</v>
      </c>
      <c r="T12" s="29" t="s">
        <v>260</v>
      </c>
      <c r="U12" s="80"/>
    </row>
    <row r="13" spans="1:21" s="58" customFormat="1" ht="28.5" customHeight="1" thickTop="1">
      <c r="A13" s="38" t="s">
        <v>212</v>
      </c>
      <c r="B13" s="56"/>
      <c r="C13" s="56"/>
      <c r="D13" s="509"/>
      <c r="E13" s="601">
        <v>4</v>
      </c>
      <c r="F13" s="601">
        <v>0</v>
      </c>
      <c r="G13" s="469">
        <f t="shared" si="0"/>
        <v>4</v>
      </c>
      <c r="H13" s="261">
        <v>4</v>
      </c>
      <c r="I13" s="261">
        <v>0</v>
      </c>
      <c r="J13" s="469">
        <f t="shared" si="1"/>
        <v>4</v>
      </c>
      <c r="K13" s="261">
        <v>4</v>
      </c>
      <c r="L13" s="261">
        <v>0</v>
      </c>
      <c r="M13" s="469">
        <f t="shared" si="2"/>
        <v>4</v>
      </c>
      <c r="N13" s="261">
        <v>5</v>
      </c>
      <c r="O13" s="261">
        <v>0</v>
      </c>
      <c r="P13" s="469">
        <f t="shared" si="3"/>
        <v>5</v>
      </c>
      <c r="Q13" s="261">
        <v>5</v>
      </c>
      <c r="R13" s="261">
        <v>0</v>
      </c>
      <c r="S13" s="469">
        <f t="shared" si="4"/>
        <v>5</v>
      </c>
      <c r="T13" s="65" t="s">
        <v>214</v>
      </c>
      <c r="U13" s="80"/>
    </row>
    <row r="14" spans="1:21" s="58" customFormat="1" ht="33.75" customHeight="1">
      <c r="A14" s="366" t="s">
        <v>23</v>
      </c>
      <c r="B14" s="510">
        <f t="shared" ref="B14:P14" si="5">SUM(B8:B13)</f>
        <v>0</v>
      </c>
      <c r="C14" s="510">
        <f t="shared" si="5"/>
        <v>0</v>
      </c>
      <c r="D14" s="510">
        <f t="shared" si="5"/>
        <v>0</v>
      </c>
      <c r="E14" s="453">
        <f t="shared" si="5"/>
        <v>242</v>
      </c>
      <c r="F14" s="453">
        <f t="shared" si="5"/>
        <v>399</v>
      </c>
      <c r="G14" s="453">
        <f t="shared" si="5"/>
        <v>641</v>
      </c>
      <c r="H14" s="453">
        <f t="shared" si="5"/>
        <v>213</v>
      </c>
      <c r="I14" s="453">
        <f t="shared" si="5"/>
        <v>403</v>
      </c>
      <c r="J14" s="453">
        <f t="shared" si="5"/>
        <v>616</v>
      </c>
      <c r="K14" s="453">
        <f t="shared" si="5"/>
        <v>206</v>
      </c>
      <c r="L14" s="453">
        <f t="shared" si="5"/>
        <v>451</v>
      </c>
      <c r="M14" s="453">
        <f t="shared" si="5"/>
        <v>657</v>
      </c>
      <c r="N14" s="453">
        <f t="shared" si="5"/>
        <v>208</v>
      </c>
      <c r="O14" s="453">
        <f t="shared" si="5"/>
        <v>513</v>
      </c>
      <c r="P14" s="453">
        <f t="shared" si="5"/>
        <v>721</v>
      </c>
      <c r="Q14" s="453">
        <f t="shared" ref="Q14:S14" si="6">SUM(Q8:Q13)</f>
        <v>239</v>
      </c>
      <c r="R14" s="453">
        <f t="shared" si="6"/>
        <v>522</v>
      </c>
      <c r="S14" s="453">
        <f t="shared" si="6"/>
        <v>761</v>
      </c>
      <c r="T14" s="367" t="s">
        <v>43</v>
      </c>
      <c r="U14" s="80"/>
    </row>
    <row r="15" spans="1:21" ht="3.75" customHeight="1"/>
    <row r="16" spans="1:21">
      <c r="A16" s="388" t="s">
        <v>807</v>
      </c>
      <c r="T16" s="498" t="s">
        <v>808</v>
      </c>
    </row>
    <row r="17" spans="1:20">
      <c r="A17" s="388"/>
      <c r="T17" s="498"/>
    </row>
  </sheetData>
  <mergeCells count="12">
    <mergeCell ref="A2:T2"/>
    <mergeCell ref="K6:M6"/>
    <mergeCell ref="A1:T1"/>
    <mergeCell ref="A6:A7"/>
    <mergeCell ref="T6:T7"/>
    <mergeCell ref="B6:D6"/>
    <mergeCell ref="Q6:S6"/>
    <mergeCell ref="E6:G6"/>
    <mergeCell ref="H6:J6"/>
    <mergeCell ref="A4:T4"/>
    <mergeCell ref="N6:P6"/>
    <mergeCell ref="A3:T3"/>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23"/>
  <sheetViews>
    <sheetView showGridLines="0" rightToLeft="1" view="pageBreakPreview" zoomScaleNormal="100" zoomScaleSheetLayoutView="100" workbookViewId="0">
      <selection activeCell="A6" sqref="A6:A9"/>
    </sheetView>
  </sheetViews>
  <sheetFormatPr defaultRowHeight="12.75"/>
  <cols>
    <col min="1" max="1" width="23" style="454" customWidth="1"/>
    <col min="2" max="13" width="5.7109375" style="454" customWidth="1"/>
    <col min="14" max="14" width="9.7109375" style="454" customWidth="1"/>
    <col min="15" max="15" width="19.140625" style="454" customWidth="1"/>
    <col min="16" max="16384" width="9.140625" style="454"/>
  </cols>
  <sheetData>
    <row r="1" spans="1:17" s="58" customFormat="1" ht="23.25">
      <c r="A1" s="825" t="s">
        <v>1276</v>
      </c>
      <c r="B1" s="825"/>
      <c r="C1" s="825"/>
      <c r="D1" s="825"/>
      <c r="E1" s="825"/>
      <c r="F1" s="825"/>
      <c r="G1" s="825"/>
      <c r="H1" s="825"/>
      <c r="I1" s="825"/>
      <c r="J1" s="825"/>
      <c r="K1" s="825"/>
      <c r="L1" s="825"/>
      <c r="M1" s="825"/>
      <c r="N1" s="825"/>
      <c r="O1" s="825"/>
      <c r="P1" s="8"/>
      <c r="Q1" s="80"/>
    </row>
    <row r="2" spans="1:17" s="59" customFormat="1" ht="20.25">
      <c r="A2" s="831" t="s">
        <v>921</v>
      </c>
      <c r="B2" s="831"/>
      <c r="C2" s="831"/>
      <c r="D2" s="831"/>
      <c r="E2" s="831"/>
      <c r="F2" s="831"/>
      <c r="G2" s="831"/>
      <c r="H2" s="831"/>
      <c r="I2" s="831"/>
      <c r="J2" s="831"/>
      <c r="K2" s="831"/>
      <c r="L2" s="831"/>
      <c r="M2" s="831"/>
      <c r="N2" s="831"/>
      <c r="O2" s="831"/>
      <c r="P2" s="8"/>
      <c r="Q2" s="81"/>
    </row>
    <row r="3" spans="1:17" s="58" customFormat="1" ht="40.5" customHeight="1">
      <c r="A3" s="839" t="s">
        <v>1292</v>
      </c>
      <c r="B3" s="839"/>
      <c r="C3" s="839"/>
      <c r="D3" s="839"/>
      <c r="E3" s="839"/>
      <c r="F3" s="839"/>
      <c r="G3" s="839"/>
      <c r="H3" s="839"/>
      <c r="I3" s="839"/>
      <c r="J3" s="839"/>
      <c r="K3" s="839"/>
      <c r="L3" s="839"/>
      <c r="M3" s="839"/>
      <c r="N3" s="839"/>
      <c r="O3" s="839"/>
      <c r="P3" s="70"/>
      <c r="Q3" s="80"/>
    </row>
    <row r="4" spans="1:17" s="58" customFormat="1" ht="15.75">
      <c r="A4" s="840" t="s">
        <v>918</v>
      </c>
      <c r="B4" s="840"/>
      <c r="C4" s="840"/>
      <c r="D4" s="840"/>
      <c r="E4" s="840"/>
      <c r="F4" s="840"/>
      <c r="G4" s="840"/>
      <c r="H4" s="840"/>
      <c r="I4" s="840"/>
      <c r="J4" s="840"/>
      <c r="K4" s="840"/>
      <c r="L4" s="840"/>
      <c r="M4" s="840"/>
      <c r="N4" s="840"/>
      <c r="O4" s="840"/>
      <c r="P4" s="9"/>
      <c r="Q4" s="80"/>
    </row>
    <row r="5" spans="1:17" s="58" customFormat="1" ht="15.75">
      <c r="A5" s="17" t="s">
        <v>1343</v>
      </c>
      <c r="B5" s="22"/>
      <c r="C5" s="22"/>
      <c r="D5" s="22"/>
      <c r="E5" s="22"/>
      <c r="F5" s="22"/>
      <c r="G5" s="22"/>
      <c r="H5" s="22"/>
      <c r="I5" s="22"/>
      <c r="J5" s="22"/>
      <c r="K5" s="22"/>
      <c r="L5" s="22"/>
      <c r="M5" s="22"/>
      <c r="N5" s="22"/>
      <c r="O5" s="49" t="s">
        <v>1342</v>
      </c>
      <c r="P5" s="80"/>
    </row>
    <row r="6" spans="1:17" s="446" customFormat="1" ht="31.5" customHeight="1" thickBot="1">
      <c r="A6" s="843" t="s">
        <v>646</v>
      </c>
      <c r="B6" s="1074" t="s">
        <v>186</v>
      </c>
      <c r="C6" s="1074"/>
      <c r="D6" s="1074" t="s">
        <v>258</v>
      </c>
      <c r="E6" s="1074"/>
      <c r="F6" s="1074" t="s">
        <v>187</v>
      </c>
      <c r="G6" s="1074"/>
      <c r="H6" s="1074" t="s">
        <v>256</v>
      </c>
      <c r="I6" s="1074"/>
      <c r="J6" s="1074" t="s">
        <v>259</v>
      </c>
      <c r="K6" s="1074"/>
      <c r="L6" s="1074" t="s">
        <v>9</v>
      </c>
      <c r="M6" s="1074"/>
      <c r="N6" s="832" t="s">
        <v>324</v>
      </c>
      <c r="O6" s="829" t="s">
        <v>647</v>
      </c>
      <c r="P6" s="505"/>
    </row>
    <row r="7" spans="1:17" s="446" customFormat="1" ht="31.5" customHeight="1" thickTop="1" thickBot="1">
      <c r="A7" s="980"/>
      <c r="B7" s="1073" t="s">
        <v>188</v>
      </c>
      <c r="C7" s="1073"/>
      <c r="D7" s="1073" t="s">
        <v>189</v>
      </c>
      <c r="E7" s="1073"/>
      <c r="F7" s="1073" t="s">
        <v>261</v>
      </c>
      <c r="G7" s="1073"/>
      <c r="H7" s="1073" t="s">
        <v>262</v>
      </c>
      <c r="I7" s="1073"/>
      <c r="J7" s="1073" t="s">
        <v>260</v>
      </c>
      <c r="K7" s="1073"/>
      <c r="L7" s="1073" t="s">
        <v>10</v>
      </c>
      <c r="M7" s="1073"/>
      <c r="N7" s="1037"/>
      <c r="O7" s="997"/>
      <c r="P7" s="505"/>
    </row>
    <row r="8" spans="1:17" s="446" customFormat="1" ht="15" customHeight="1" thickTop="1" thickBot="1">
      <c r="A8" s="980"/>
      <c r="B8" s="976" t="s">
        <v>315</v>
      </c>
      <c r="C8" s="976" t="s">
        <v>329</v>
      </c>
      <c r="D8" s="976" t="s">
        <v>315</v>
      </c>
      <c r="E8" s="976" t="s">
        <v>329</v>
      </c>
      <c r="F8" s="976" t="s">
        <v>315</v>
      </c>
      <c r="G8" s="976" t="s">
        <v>329</v>
      </c>
      <c r="H8" s="976" t="s">
        <v>315</v>
      </c>
      <c r="I8" s="976" t="s">
        <v>329</v>
      </c>
      <c r="J8" s="976" t="s">
        <v>315</v>
      </c>
      <c r="K8" s="976" t="s">
        <v>329</v>
      </c>
      <c r="L8" s="976" t="s">
        <v>315</v>
      </c>
      <c r="M8" s="976" t="s">
        <v>329</v>
      </c>
      <c r="N8" s="1037"/>
      <c r="O8" s="997"/>
    </row>
    <row r="9" spans="1:17" s="446" customFormat="1" ht="15" customHeight="1" thickTop="1">
      <c r="A9" s="844"/>
      <c r="B9" s="977"/>
      <c r="C9" s="977"/>
      <c r="D9" s="977"/>
      <c r="E9" s="977"/>
      <c r="F9" s="977"/>
      <c r="G9" s="977"/>
      <c r="H9" s="977"/>
      <c r="I9" s="977"/>
      <c r="J9" s="977"/>
      <c r="K9" s="977"/>
      <c r="L9" s="977"/>
      <c r="M9" s="977"/>
      <c r="N9" s="833"/>
      <c r="O9" s="830"/>
    </row>
    <row r="10" spans="1:17" s="58" customFormat="1" ht="22.5" customHeight="1" thickBot="1">
      <c r="A10" s="365" t="s">
        <v>190</v>
      </c>
      <c r="B10" s="254">
        <v>5</v>
      </c>
      <c r="C10" s="254">
        <v>8</v>
      </c>
      <c r="D10" s="254">
        <v>21</v>
      </c>
      <c r="E10" s="254">
        <v>26</v>
      </c>
      <c r="F10" s="254">
        <v>36</v>
      </c>
      <c r="G10" s="254">
        <v>27</v>
      </c>
      <c r="H10" s="254">
        <v>10</v>
      </c>
      <c r="I10" s="254">
        <v>19</v>
      </c>
      <c r="J10" s="254">
        <v>6</v>
      </c>
      <c r="K10" s="254">
        <v>39</v>
      </c>
      <c r="L10" s="485">
        <f>B10+D10+F10+H10+J10</f>
        <v>78</v>
      </c>
      <c r="M10" s="485">
        <f>C10+E10+G10+I10+K10</f>
        <v>119</v>
      </c>
      <c r="N10" s="485">
        <f t="shared" ref="N10:N20" si="0">SUM(L10:M10)</f>
        <v>197</v>
      </c>
      <c r="O10" s="35" t="s">
        <v>191</v>
      </c>
    </row>
    <row r="11" spans="1:17" s="58" customFormat="1" ht="22.5" customHeight="1" thickTop="1" thickBot="1">
      <c r="A11" s="105" t="s">
        <v>192</v>
      </c>
      <c r="B11" s="255">
        <v>1</v>
      </c>
      <c r="C11" s="255">
        <v>0</v>
      </c>
      <c r="D11" s="255">
        <v>1</v>
      </c>
      <c r="E11" s="255">
        <v>0</v>
      </c>
      <c r="F11" s="255">
        <v>0</v>
      </c>
      <c r="G11" s="255">
        <v>0</v>
      </c>
      <c r="H11" s="255">
        <v>9</v>
      </c>
      <c r="I11" s="255">
        <v>0</v>
      </c>
      <c r="J11" s="255">
        <v>0</v>
      </c>
      <c r="K11" s="255">
        <v>0</v>
      </c>
      <c r="L11" s="486">
        <f t="shared" ref="L11:L21" si="1">B11+D11+F11+H11+J11</f>
        <v>11</v>
      </c>
      <c r="M11" s="486">
        <f t="shared" ref="M11:M21" si="2">C11+E11+G11+I11+K11</f>
        <v>0</v>
      </c>
      <c r="N11" s="486">
        <f t="shared" si="0"/>
        <v>11</v>
      </c>
      <c r="O11" s="33" t="s">
        <v>193</v>
      </c>
    </row>
    <row r="12" spans="1:17" s="58" customFormat="1" ht="22.5" customHeight="1" thickTop="1" thickBot="1">
      <c r="A12" s="107" t="s">
        <v>194</v>
      </c>
      <c r="B12" s="256">
        <v>3</v>
      </c>
      <c r="C12" s="256">
        <v>1</v>
      </c>
      <c r="D12" s="256">
        <v>14</v>
      </c>
      <c r="E12" s="256">
        <v>1</v>
      </c>
      <c r="F12" s="256">
        <v>2</v>
      </c>
      <c r="G12" s="256">
        <v>0</v>
      </c>
      <c r="H12" s="256">
        <v>3</v>
      </c>
      <c r="I12" s="256">
        <v>0</v>
      </c>
      <c r="J12" s="256">
        <v>3</v>
      </c>
      <c r="K12" s="256">
        <v>10</v>
      </c>
      <c r="L12" s="467">
        <f t="shared" si="1"/>
        <v>25</v>
      </c>
      <c r="M12" s="467">
        <f t="shared" si="2"/>
        <v>12</v>
      </c>
      <c r="N12" s="467">
        <f t="shared" si="0"/>
        <v>37</v>
      </c>
      <c r="O12" s="29" t="s">
        <v>179</v>
      </c>
    </row>
    <row r="13" spans="1:17" s="58" customFormat="1" ht="22.5" customHeight="1" thickTop="1" thickBot="1">
      <c r="A13" s="105" t="s">
        <v>195</v>
      </c>
      <c r="B13" s="255">
        <v>0</v>
      </c>
      <c r="C13" s="255">
        <v>0</v>
      </c>
      <c r="D13" s="255">
        <v>0</v>
      </c>
      <c r="E13" s="255">
        <v>0</v>
      </c>
      <c r="F13" s="255">
        <v>1</v>
      </c>
      <c r="G13" s="255">
        <v>0</v>
      </c>
      <c r="H13" s="255">
        <v>0</v>
      </c>
      <c r="I13" s="255">
        <v>1</v>
      </c>
      <c r="J13" s="255">
        <v>3</v>
      </c>
      <c r="K13" s="255">
        <v>3</v>
      </c>
      <c r="L13" s="486">
        <f t="shared" si="1"/>
        <v>4</v>
      </c>
      <c r="M13" s="486">
        <f t="shared" si="2"/>
        <v>4</v>
      </c>
      <c r="N13" s="486">
        <f t="shared" si="0"/>
        <v>8</v>
      </c>
      <c r="O13" s="33" t="s">
        <v>196</v>
      </c>
    </row>
    <row r="14" spans="1:17" s="58" customFormat="1" ht="22.5" customHeight="1" thickTop="1" thickBot="1">
      <c r="A14" s="107" t="s">
        <v>180</v>
      </c>
      <c r="B14" s="256">
        <v>0</v>
      </c>
      <c r="C14" s="256">
        <v>0</v>
      </c>
      <c r="D14" s="256">
        <v>0</v>
      </c>
      <c r="E14" s="256">
        <v>0</v>
      </c>
      <c r="F14" s="256">
        <v>4</v>
      </c>
      <c r="G14" s="256">
        <v>0</v>
      </c>
      <c r="H14" s="256">
        <v>3</v>
      </c>
      <c r="I14" s="256">
        <v>2</v>
      </c>
      <c r="J14" s="256">
        <v>5</v>
      </c>
      <c r="K14" s="256">
        <v>2</v>
      </c>
      <c r="L14" s="467">
        <f t="shared" si="1"/>
        <v>12</v>
      </c>
      <c r="M14" s="467">
        <f t="shared" si="2"/>
        <v>4</v>
      </c>
      <c r="N14" s="467">
        <f t="shared" si="0"/>
        <v>16</v>
      </c>
      <c r="O14" s="29" t="s">
        <v>181</v>
      </c>
    </row>
    <row r="15" spans="1:17" s="58" customFormat="1" ht="22.5" customHeight="1" thickTop="1" thickBot="1">
      <c r="A15" s="105" t="s">
        <v>176</v>
      </c>
      <c r="B15" s="255">
        <v>10</v>
      </c>
      <c r="C15" s="255">
        <v>0</v>
      </c>
      <c r="D15" s="255">
        <v>17</v>
      </c>
      <c r="E15" s="255">
        <v>3</v>
      </c>
      <c r="F15" s="255">
        <v>18</v>
      </c>
      <c r="G15" s="255">
        <v>3</v>
      </c>
      <c r="H15" s="255">
        <v>4</v>
      </c>
      <c r="I15" s="255">
        <v>3</v>
      </c>
      <c r="J15" s="255">
        <v>4</v>
      </c>
      <c r="K15" s="255">
        <v>2</v>
      </c>
      <c r="L15" s="486">
        <f t="shared" si="1"/>
        <v>53</v>
      </c>
      <c r="M15" s="486">
        <f t="shared" si="2"/>
        <v>11</v>
      </c>
      <c r="N15" s="486">
        <f t="shared" si="0"/>
        <v>64</v>
      </c>
      <c r="O15" s="33" t="s">
        <v>177</v>
      </c>
    </row>
    <row r="16" spans="1:17" s="58" customFormat="1" ht="22.5" customHeight="1" thickTop="1" thickBot="1">
      <c r="A16" s="107" t="s">
        <v>197</v>
      </c>
      <c r="B16" s="256">
        <v>1</v>
      </c>
      <c r="C16" s="256">
        <v>0</v>
      </c>
      <c r="D16" s="256">
        <v>2</v>
      </c>
      <c r="E16" s="256">
        <v>0</v>
      </c>
      <c r="F16" s="256">
        <v>0</v>
      </c>
      <c r="G16" s="256">
        <v>0</v>
      </c>
      <c r="H16" s="256">
        <v>6</v>
      </c>
      <c r="I16" s="256">
        <v>2</v>
      </c>
      <c r="J16" s="256">
        <v>1</v>
      </c>
      <c r="K16" s="256">
        <v>1</v>
      </c>
      <c r="L16" s="467">
        <f t="shared" si="1"/>
        <v>10</v>
      </c>
      <c r="M16" s="467">
        <f t="shared" si="2"/>
        <v>3</v>
      </c>
      <c r="N16" s="467">
        <f t="shared" si="0"/>
        <v>13</v>
      </c>
      <c r="O16" s="29" t="s">
        <v>198</v>
      </c>
    </row>
    <row r="17" spans="1:15" s="58" customFormat="1" ht="22.5" customHeight="1" thickTop="1" thickBot="1">
      <c r="A17" s="105" t="s">
        <v>199</v>
      </c>
      <c r="B17" s="255">
        <v>2</v>
      </c>
      <c r="C17" s="255">
        <v>0</v>
      </c>
      <c r="D17" s="255">
        <v>4</v>
      </c>
      <c r="E17" s="255">
        <v>1</v>
      </c>
      <c r="F17" s="255">
        <v>5</v>
      </c>
      <c r="G17" s="255">
        <v>0</v>
      </c>
      <c r="H17" s="255">
        <v>17</v>
      </c>
      <c r="I17" s="255">
        <v>8</v>
      </c>
      <c r="J17" s="255">
        <v>0</v>
      </c>
      <c r="K17" s="255">
        <v>2</v>
      </c>
      <c r="L17" s="486">
        <f t="shared" si="1"/>
        <v>28</v>
      </c>
      <c r="M17" s="486">
        <f t="shared" si="2"/>
        <v>11</v>
      </c>
      <c r="N17" s="486">
        <f t="shared" si="0"/>
        <v>39</v>
      </c>
      <c r="O17" s="33" t="s">
        <v>200</v>
      </c>
    </row>
    <row r="18" spans="1:15" s="58" customFormat="1" ht="22.5" customHeight="1" thickTop="1" thickBot="1">
      <c r="A18" s="107" t="s">
        <v>201</v>
      </c>
      <c r="B18" s="256">
        <v>7</v>
      </c>
      <c r="C18" s="256">
        <v>2</v>
      </c>
      <c r="D18" s="256">
        <v>12</v>
      </c>
      <c r="E18" s="256">
        <v>6</v>
      </c>
      <c r="F18" s="256">
        <v>12</v>
      </c>
      <c r="G18" s="256">
        <v>8</v>
      </c>
      <c r="H18" s="256">
        <v>50</v>
      </c>
      <c r="I18" s="256">
        <v>56</v>
      </c>
      <c r="J18" s="256">
        <v>3</v>
      </c>
      <c r="K18" s="256">
        <v>3</v>
      </c>
      <c r="L18" s="467">
        <f t="shared" si="1"/>
        <v>84</v>
      </c>
      <c r="M18" s="467">
        <f t="shared" si="2"/>
        <v>75</v>
      </c>
      <c r="N18" s="467">
        <f t="shared" si="0"/>
        <v>159</v>
      </c>
      <c r="O18" s="29" t="s">
        <v>202</v>
      </c>
    </row>
    <row r="19" spans="1:15" s="58" customFormat="1" ht="22.5" customHeight="1" thickTop="1" thickBot="1">
      <c r="A19" s="105" t="s">
        <v>203</v>
      </c>
      <c r="B19" s="255">
        <v>2</v>
      </c>
      <c r="C19" s="255">
        <v>0</v>
      </c>
      <c r="D19" s="255">
        <v>8</v>
      </c>
      <c r="E19" s="255">
        <v>0</v>
      </c>
      <c r="F19" s="255">
        <v>12</v>
      </c>
      <c r="G19" s="255">
        <v>2</v>
      </c>
      <c r="H19" s="255">
        <v>15</v>
      </c>
      <c r="I19" s="255">
        <v>6</v>
      </c>
      <c r="J19" s="255">
        <v>1</v>
      </c>
      <c r="K19" s="255">
        <v>1</v>
      </c>
      <c r="L19" s="486">
        <f t="shared" si="1"/>
        <v>38</v>
      </c>
      <c r="M19" s="486">
        <f t="shared" si="2"/>
        <v>9</v>
      </c>
      <c r="N19" s="486">
        <f t="shared" si="0"/>
        <v>47</v>
      </c>
      <c r="O19" s="33" t="s">
        <v>178</v>
      </c>
    </row>
    <row r="20" spans="1:15" s="58" customFormat="1" ht="22.5" customHeight="1" thickTop="1">
      <c r="A20" s="43" t="s">
        <v>182</v>
      </c>
      <c r="B20" s="260">
        <v>14</v>
      </c>
      <c r="C20" s="260">
        <v>0</v>
      </c>
      <c r="D20" s="260">
        <v>17</v>
      </c>
      <c r="E20" s="260">
        <v>1</v>
      </c>
      <c r="F20" s="260">
        <v>39</v>
      </c>
      <c r="G20" s="260">
        <v>12</v>
      </c>
      <c r="H20" s="260">
        <v>30</v>
      </c>
      <c r="I20" s="260">
        <v>22</v>
      </c>
      <c r="J20" s="260">
        <v>11</v>
      </c>
      <c r="K20" s="260">
        <v>19</v>
      </c>
      <c r="L20" s="492">
        <f t="shared" si="1"/>
        <v>111</v>
      </c>
      <c r="M20" s="492">
        <f t="shared" si="2"/>
        <v>54</v>
      </c>
      <c r="N20" s="492">
        <f t="shared" si="0"/>
        <v>165</v>
      </c>
      <c r="O20" s="37" t="s">
        <v>174</v>
      </c>
    </row>
    <row r="21" spans="1:15" s="58" customFormat="1" ht="24.75" customHeight="1">
      <c r="A21" s="371" t="s">
        <v>42</v>
      </c>
      <c r="B21" s="490">
        <f t="shared" ref="B21:K21" si="3">SUM(B10:B20)</f>
        <v>45</v>
      </c>
      <c r="C21" s="490">
        <f t="shared" si="3"/>
        <v>11</v>
      </c>
      <c r="D21" s="490">
        <f t="shared" si="3"/>
        <v>96</v>
      </c>
      <c r="E21" s="490">
        <f t="shared" si="3"/>
        <v>38</v>
      </c>
      <c r="F21" s="490">
        <f t="shared" si="3"/>
        <v>129</v>
      </c>
      <c r="G21" s="490">
        <f t="shared" si="3"/>
        <v>52</v>
      </c>
      <c r="H21" s="490">
        <f t="shared" si="3"/>
        <v>147</v>
      </c>
      <c r="I21" s="490">
        <f t="shared" si="3"/>
        <v>119</v>
      </c>
      <c r="J21" s="490">
        <f t="shared" si="3"/>
        <v>37</v>
      </c>
      <c r="K21" s="490">
        <f t="shared" si="3"/>
        <v>82</v>
      </c>
      <c r="L21" s="597">
        <f t="shared" si="1"/>
        <v>454</v>
      </c>
      <c r="M21" s="597">
        <f t="shared" si="2"/>
        <v>302</v>
      </c>
      <c r="N21" s="490">
        <f>SUM(N10:N20)</f>
        <v>756</v>
      </c>
      <c r="O21" s="372" t="s">
        <v>43</v>
      </c>
    </row>
    <row r="22" spans="1:15">
      <c r="A22" s="388" t="s">
        <v>243</v>
      </c>
      <c r="M22" s="518"/>
      <c r="O22" s="498" t="s">
        <v>242</v>
      </c>
    </row>
    <row r="23" spans="1:15">
      <c r="A23" s="388" t="s">
        <v>809</v>
      </c>
      <c r="O23" s="498" t="s">
        <v>810</v>
      </c>
    </row>
  </sheetData>
  <mergeCells count="31">
    <mergeCell ref="F8:F9"/>
    <mergeCell ref="A2:O2"/>
    <mergeCell ref="D7:E7"/>
    <mergeCell ref="F7:G7"/>
    <mergeCell ref="D8:D9"/>
    <mergeCell ref="E8:E9"/>
    <mergeCell ref="L8:L9"/>
    <mergeCell ref="C8:C9"/>
    <mergeCell ref="K8:K9"/>
    <mergeCell ref="J8:J9"/>
    <mergeCell ref="A4:O4"/>
    <mergeCell ref="B7:C7"/>
    <mergeCell ref="H7:I7"/>
    <mergeCell ref="N6:N9"/>
    <mergeCell ref="A3:O3"/>
    <mergeCell ref="A1:O1"/>
    <mergeCell ref="I8:I9"/>
    <mergeCell ref="J7:K7"/>
    <mergeCell ref="L6:M6"/>
    <mergeCell ref="L7:M7"/>
    <mergeCell ref="A6:A9"/>
    <mergeCell ref="B8:B9"/>
    <mergeCell ref="D6:E6"/>
    <mergeCell ref="H8:H9"/>
    <mergeCell ref="M8:M9"/>
    <mergeCell ref="G8:G9"/>
    <mergeCell ref="J6:K6"/>
    <mergeCell ref="O6:O9"/>
    <mergeCell ref="B6:C6"/>
    <mergeCell ref="H6:I6"/>
    <mergeCell ref="F6:G6"/>
  </mergeCells>
  <phoneticPr fontId="18" type="noConversion"/>
  <printOptions horizontalCentered="1" verticalCentered="1"/>
  <pageMargins left="0" right="0" top="0" bottom="0" header="0" footer="0"/>
  <pageSetup paperSize="9" orientation="landscape" r:id="rId1"/>
  <headerFooter alignWithMargins="0"/>
  <colBreaks count="1" manualBreakCount="1">
    <brk id="15" max="1048575"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59"/>
  <sheetViews>
    <sheetView showGridLines="0" rightToLeft="1" view="pageBreakPreview" zoomScaleNormal="100" zoomScaleSheetLayoutView="100" workbookViewId="0">
      <selection activeCell="K7" sqref="K7:K10"/>
    </sheetView>
  </sheetViews>
  <sheetFormatPr defaultRowHeight="12.75"/>
  <cols>
    <col min="1" max="1" width="33.7109375" customWidth="1"/>
    <col min="2" max="10" width="7.5703125" customWidth="1"/>
    <col min="11" max="11" width="33.7109375" customWidth="1"/>
  </cols>
  <sheetData>
    <row r="1" spans="1:20" s="93" customFormat="1" ht="21.95" customHeight="1">
      <c r="A1" s="1077" t="s">
        <v>719</v>
      </c>
      <c r="B1" s="1077"/>
      <c r="C1" s="1077"/>
      <c r="D1" s="1077"/>
      <c r="E1" s="1077"/>
      <c r="F1" s="1077"/>
      <c r="G1" s="1077"/>
      <c r="H1" s="1077"/>
      <c r="I1" s="1077"/>
      <c r="J1" s="1077"/>
      <c r="K1" s="1077"/>
      <c r="L1" s="90"/>
      <c r="M1" s="90"/>
      <c r="N1" s="90"/>
      <c r="O1" s="90"/>
      <c r="P1" s="90"/>
      <c r="Q1" s="90"/>
      <c r="R1" s="90"/>
      <c r="S1" s="91"/>
      <c r="T1" s="92"/>
    </row>
    <row r="2" spans="1:20" s="95" customFormat="1" ht="18" customHeight="1">
      <c r="A2" s="1077" t="s">
        <v>921</v>
      </c>
      <c r="B2" s="1077"/>
      <c r="C2" s="1077"/>
      <c r="D2" s="1077"/>
      <c r="E2" s="1077"/>
      <c r="F2" s="1077"/>
      <c r="G2" s="1077"/>
      <c r="H2" s="1077"/>
      <c r="I2" s="1077"/>
      <c r="J2" s="1077"/>
      <c r="K2" s="1077"/>
      <c r="L2" s="90"/>
      <c r="M2" s="94"/>
      <c r="N2" s="94"/>
      <c r="O2" s="94"/>
      <c r="P2" s="94"/>
      <c r="Q2" s="94"/>
      <c r="R2" s="94"/>
      <c r="S2" s="94"/>
      <c r="T2" s="94"/>
    </row>
    <row r="3" spans="1:20" s="95" customFormat="1" ht="18" customHeight="1">
      <c r="A3" s="1076" t="s">
        <v>720</v>
      </c>
      <c r="B3" s="1076"/>
      <c r="C3" s="1076"/>
      <c r="D3" s="1076"/>
      <c r="E3" s="1076"/>
      <c r="F3" s="1076"/>
      <c r="G3" s="1076"/>
      <c r="H3" s="1076"/>
      <c r="I3" s="1076"/>
      <c r="J3" s="1076"/>
      <c r="K3" s="1076"/>
      <c r="L3" s="96"/>
      <c r="M3" s="96"/>
      <c r="N3" s="96"/>
      <c r="O3" s="96"/>
      <c r="P3" s="96"/>
      <c r="Q3" s="96"/>
      <c r="R3" s="96"/>
      <c r="S3" s="96"/>
      <c r="T3" s="96"/>
    </row>
    <row r="4" spans="1:20" s="19" customFormat="1" ht="15.75">
      <c r="A4" s="1075" t="s">
        <v>918</v>
      </c>
      <c r="B4" s="1075"/>
      <c r="C4" s="1075"/>
      <c r="D4" s="1075"/>
      <c r="E4" s="1075"/>
      <c r="F4" s="1075"/>
      <c r="G4" s="1075"/>
      <c r="H4" s="1075"/>
      <c r="I4" s="1075"/>
      <c r="J4" s="1075"/>
      <c r="K4" s="1075"/>
      <c r="L4" s="98"/>
      <c r="M4" s="98"/>
      <c r="N4" s="98"/>
      <c r="O4" s="98"/>
      <c r="P4" s="98"/>
      <c r="Q4" s="98"/>
      <c r="R4" s="98"/>
      <c r="S4" s="98"/>
      <c r="T4" s="98"/>
    </row>
    <row r="5" spans="1:20" s="19" customFormat="1" ht="15.75">
      <c r="A5" s="97"/>
      <c r="B5" s="97"/>
      <c r="C5" s="97"/>
      <c r="D5" s="97"/>
      <c r="E5" s="97"/>
      <c r="F5" s="97"/>
      <c r="G5" s="97"/>
      <c r="H5" s="97"/>
      <c r="I5" s="97"/>
      <c r="J5" s="97"/>
      <c r="K5" s="97"/>
      <c r="L5" s="97"/>
      <c r="M5" s="98"/>
      <c r="N5" s="98"/>
      <c r="O5" s="98"/>
      <c r="P5" s="98"/>
      <c r="Q5" s="98"/>
      <c r="R5" s="98"/>
      <c r="S5" s="98"/>
      <c r="T5" s="98"/>
    </row>
    <row r="6" spans="1:20" s="12" customFormat="1" ht="20.100000000000001" customHeight="1">
      <c r="A6" s="17" t="s">
        <v>1344</v>
      </c>
      <c r="B6" s="10"/>
      <c r="C6" s="10"/>
      <c r="D6" s="10"/>
      <c r="E6" s="10"/>
      <c r="K6" s="51" t="s">
        <v>1345</v>
      </c>
    </row>
    <row r="7" spans="1:20" s="11" customFormat="1" ht="18" customHeight="1">
      <c r="A7" s="1084" t="s">
        <v>692</v>
      </c>
      <c r="B7" s="1087" t="s">
        <v>370</v>
      </c>
      <c r="C7" s="1087"/>
      <c r="D7" s="1087"/>
      <c r="E7" s="1087" t="s">
        <v>369</v>
      </c>
      <c r="F7" s="1087"/>
      <c r="G7" s="1087"/>
      <c r="H7" s="1087" t="s">
        <v>9</v>
      </c>
      <c r="I7" s="1087"/>
      <c r="J7" s="1087"/>
      <c r="K7" s="1078" t="s">
        <v>693</v>
      </c>
      <c r="L7" s="14"/>
    </row>
    <row r="8" spans="1:20" s="11" customFormat="1" ht="18" customHeight="1">
      <c r="A8" s="1085"/>
      <c r="B8" s="1081" t="s">
        <v>368</v>
      </c>
      <c r="C8" s="1081"/>
      <c r="D8" s="1081"/>
      <c r="E8" s="1081" t="s">
        <v>367</v>
      </c>
      <c r="F8" s="1081"/>
      <c r="G8" s="1081"/>
      <c r="H8" s="1081" t="s">
        <v>10</v>
      </c>
      <c r="I8" s="1081"/>
      <c r="J8" s="1081"/>
      <c r="K8" s="1079"/>
      <c r="L8" s="14"/>
    </row>
    <row r="9" spans="1:20" s="11" customFormat="1" ht="15" customHeight="1">
      <c r="A9" s="1085"/>
      <c r="B9" s="579" t="s">
        <v>11</v>
      </c>
      <c r="C9" s="579" t="s">
        <v>12</v>
      </c>
      <c r="D9" s="579" t="s">
        <v>9</v>
      </c>
      <c r="E9" s="579" t="s">
        <v>11</v>
      </c>
      <c r="F9" s="579" t="s">
        <v>12</v>
      </c>
      <c r="G9" s="579" t="s">
        <v>9</v>
      </c>
      <c r="H9" s="579" t="s">
        <v>11</v>
      </c>
      <c r="I9" s="579" t="s">
        <v>12</v>
      </c>
      <c r="J9" s="579" t="s">
        <v>9</v>
      </c>
      <c r="K9" s="1079"/>
      <c r="L9" s="14"/>
    </row>
    <row r="10" spans="1:20" s="11" customFormat="1" ht="15" customHeight="1">
      <c r="A10" s="1086"/>
      <c r="B10" s="572" t="s">
        <v>13</v>
      </c>
      <c r="C10" s="572" t="s">
        <v>14</v>
      </c>
      <c r="D10" s="572" t="s">
        <v>47</v>
      </c>
      <c r="E10" s="572" t="s">
        <v>13</v>
      </c>
      <c r="F10" s="572" t="s">
        <v>14</v>
      </c>
      <c r="G10" s="572" t="s">
        <v>47</v>
      </c>
      <c r="H10" s="572" t="s">
        <v>13</v>
      </c>
      <c r="I10" s="572" t="s">
        <v>14</v>
      </c>
      <c r="J10" s="572" t="s">
        <v>47</v>
      </c>
      <c r="K10" s="1080"/>
      <c r="L10" s="14"/>
    </row>
    <row r="11" spans="1:20" s="12" customFormat="1" ht="35.1" customHeight="1" thickBot="1">
      <c r="A11" s="573" t="s">
        <v>686</v>
      </c>
      <c r="B11" s="584">
        <v>274</v>
      </c>
      <c r="C11" s="584">
        <v>597</v>
      </c>
      <c r="D11" s="584">
        <f>B11+C11</f>
        <v>871</v>
      </c>
      <c r="E11" s="584">
        <v>656</v>
      </c>
      <c r="F11" s="584">
        <v>572</v>
      </c>
      <c r="G11" s="584">
        <f>E11+F11</f>
        <v>1228</v>
      </c>
      <c r="H11" s="584">
        <f t="shared" ref="H11:I15" si="0">B11+E11</f>
        <v>930</v>
      </c>
      <c r="I11" s="584">
        <f t="shared" si="0"/>
        <v>1169</v>
      </c>
      <c r="J11" s="584">
        <f>I11+H11</f>
        <v>2099</v>
      </c>
      <c r="K11" s="574" t="s">
        <v>687</v>
      </c>
      <c r="L11" s="13"/>
    </row>
    <row r="12" spans="1:20" s="12" customFormat="1" ht="35.1" customHeight="1" thickBot="1">
      <c r="A12" s="575" t="s">
        <v>225</v>
      </c>
      <c r="B12" s="585">
        <v>1311</v>
      </c>
      <c r="C12" s="585">
        <v>550</v>
      </c>
      <c r="D12" s="585">
        <f>B12+C12</f>
        <v>1861</v>
      </c>
      <c r="E12" s="585">
        <v>510</v>
      </c>
      <c r="F12" s="585">
        <v>345</v>
      </c>
      <c r="G12" s="585">
        <f>E12+F12</f>
        <v>855</v>
      </c>
      <c r="H12" s="585">
        <f t="shared" si="0"/>
        <v>1821</v>
      </c>
      <c r="I12" s="585">
        <f t="shared" si="0"/>
        <v>895</v>
      </c>
      <c r="J12" s="585">
        <f>I12+H12</f>
        <v>2716</v>
      </c>
      <c r="K12" s="576" t="s">
        <v>279</v>
      </c>
      <c r="L12" s="13"/>
    </row>
    <row r="13" spans="1:20" s="12" customFormat="1" ht="35.1" customHeight="1" thickBot="1">
      <c r="A13" s="577" t="s">
        <v>688</v>
      </c>
      <c r="B13" s="586">
        <v>65</v>
      </c>
      <c r="C13" s="586">
        <v>145</v>
      </c>
      <c r="D13" s="586">
        <f>B13+C13</f>
        <v>210</v>
      </c>
      <c r="E13" s="586">
        <v>118</v>
      </c>
      <c r="F13" s="586">
        <v>126</v>
      </c>
      <c r="G13" s="586">
        <f>E13+F13</f>
        <v>244</v>
      </c>
      <c r="H13" s="586">
        <f t="shared" si="0"/>
        <v>183</v>
      </c>
      <c r="I13" s="586">
        <f t="shared" si="0"/>
        <v>271</v>
      </c>
      <c r="J13" s="586">
        <f>I13+H13</f>
        <v>454</v>
      </c>
      <c r="K13" s="578" t="s">
        <v>480</v>
      </c>
      <c r="L13" s="13"/>
    </row>
    <row r="14" spans="1:20" s="12" customFormat="1" ht="35.1" customHeight="1" thickBot="1">
      <c r="A14" s="575" t="s">
        <v>689</v>
      </c>
      <c r="B14" s="585">
        <v>2</v>
      </c>
      <c r="C14" s="585">
        <v>64</v>
      </c>
      <c r="D14" s="585">
        <f>B14+C14</f>
        <v>66</v>
      </c>
      <c r="E14" s="585">
        <v>12</v>
      </c>
      <c r="F14" s="585">
        <v>127</v>
      </c>
      <c r="G14" s="585">
        <f>E14+F14</f>
        <v>139</v>
      </c>
      <c r="H14" s="585">
        <f t="shared" si="0"/>
        <v>14</v>
      </c>
      <c r="I14" s="585">
        <f t="shared" si="0"/>
        <v>191</v>
      </c>
      <c r="J14" s="585">
        <f>I14+H14</f>
        <v>205</v>
      </c>
      <c r="K14" s="576" t="s">
        <v>690</v>
      </c>
      <c r="L14" s="13"/>
    </row>
    <row r="15" spans="1:20" s="12" customFormat="1" ht="35.1" customHeight="1">
      <c r="A15" s="580" t="s">
        <v>479</v>
      </c>
      <c r="B15" s="587">
        <v>179</v>
      </c>
      <c r="C15" s="587">
        <v>90</v>
      </c>
      <c r="D15" s="587">
        <f>B15+C15</f>
        <v>269</v>
      </c>
      <c r="E15" s="587">
        <v>181</v>
      </c>
      <c r="F15" s="587">
        <v>36</v>
      </c>
      <c r="G15" s="587">
        <f>E15+F15</f>
        <v>217</v>
      </c>
      <c r="H15" s="587">
        <f t="shared" si="0"/>
        <v>360</v>
      </c>
      <c r="I15" s="587">
        <f t="shared" si="0"/>
        <v>126</v>
      </c>
      <c r="J15" s="587">
        <f>I15+H15</f>
        <v>486</v>
      </c>
      <c r="K15" s="581" t="s">
        <v>478</v>
      </c>
      <c r="L15" s="13"/>
    </row>
    <row r="16" spans="1:20" ht="36.75" customHeight="1">
      <c r="A16" s="582" t="s">
        <v>23</v>
      </c>
      <c r="B16" s="588">
        <f>SUM(B11:B15)</f>
        <v>1831</v>
      </c>
      <c r="C16" s="588">
        <f t="shared" ref="C16:J16" si="1">SUM(C11:C15)</f>
        <v>1446</v>
      </c>
      <c r="D16" s="588">
        <f t="shared" si="1"/>
        <v>3277</v>
      </c>
      <c r="E16" s="588">
        <f t="shared" si="1"/>
        <v>1477</v>
      </c>
      <c r="F16" s="588">
        <f t="shared" si="1"/>
        <v>1206</v>
      </c>
      <c r="G16" s="588">
        <f t="shared" si="1"/>
        <v>2683</v>
      </c>
      <c r="H16" s="588">
        <f t="shared" si="1"/>
        <v>3308</v>
      </c>
      <c r="I16" s="588">
        <f t="shared" si="1"/>
        <v>2652</v>
      </c>
      <c r="J16" s="588">
        <f t="shared" si="1"/>
        <v>5960</v>
      </c>
      <c r="K16" s="583" t="s">
        <v>43</v>
      </c>
    </row>
    <row r="17" spans="1:11" ht="15" customHeight="1">
      <c r="A17" s="519" t="s">
        <v>477</v>
      </c>
      <c r="B17" s="21"/>
      <c r="C17" s="454"/>
      <c r="D17" s="454"/>
      <c r="E17" s="454"/>
      <c r="F17" s="454"/>
      <c r="G17" s="454"/>
      <c r="H17" s="454"/>
      <c r="I17" s="454"/>
      <c r="J17" s="454"/>
      <c r="K17" s="520" t="s">
        <v>476</v>
      </c>
    </row>
    <row r="18" spans="1:11" ht="36" customHeight="1">
      <c r="A18" s="1083" t="s">
        <v>694</v>
      </c>
      <c r="B18" s="1083"/>
      <c r="C18" s="1083"/>
      <c r="D18" s="1083"/>
      <c r="E18" s="1083"/>
      <c r="F18" s="454"/>
      <c r="G18" s="1082" t="s">
        <v>691</v>
      </c>
      <c r="H18" s="1082"/>
      <c r="I18" s="1082"/>
      <c r="J18" s="1082"/>
      <c r="K18" s="1082"/>
    </row>
    <row r="56" spans="4:9" ht="13.5" thickBot="1"/>
    <row r="57" spans="4:9" ht="14.25" thickTop="1" thickBot="1">
      <c r="D57" s="268">
        <v>169</v>
      </c>
      <c r="E57" s="268">
        <v>424</v>
      </c>
      <c r="F57" s="259">
        <f>D57+E57</f>
        <v>593</v>
      </c>
      <c r="G57" s="268">
        <v>568</v>
      </c>
      <c r="H57" s="268">
        <v>468</v>
      </c>
      <c r="I57" s="259">
        <f>G57+H57</f>
        <v>1036</v>
      </c>
    </row>
    <row r="58" spans="4:9" ht="14.25" thickTop="1" thickBot="1">
      <c r="D58">
        <v>103</v>
      </c>
      <c r="E58">
        <v>133</v>
      </c>
      <c r="F58" s="259">
        <f>D58+E58</f>
        <v>236</v>
      </c>
      <c r="G58">
        <v>13</v>
      </c>
      <c r="H58">
        <v>14</v>
      </c>
      <c r="I58" s="259">
        <f>G58+H58</f>
        <v>27</v>
      </c>
    </row>
    <row r="59" spans="4:9" ht="13.5" thickTop="1">
      <c r="D59" s="307">
        <f>SUM(D57:D58)</f>
        <v>272</v>
      </c>
      <c r="E59" s="307">
        <f>SUM(E57:E58)</f>
        <v>557</v>
      </c>
      <c r="F59" s="307">
        <f t="shared" ref="F59:I59" si="2">SUM(F57:F58)</f>
        <v>829</v>
      </c>
      <c r="G59" s="307">
        <f t="shared" si="2"/>
        <v>581</v>
      </c>
      <c r="H59" s="307">
        <f t="shared" si="2"/>
        <v>482</v>
      </c>
      <c r="I59" s="307">
        <f t="shared" si="2"/>
        <v>1063</v>
      </c>
    </row>
  </sheetData>
  <mergeCells count="14">
    <mergeCell ref="G18:K18"/>
    <mergeCell ref="A18:E18"/>
    <mergeCell ref="A7:A10"/>
    <mergeCell ref="B8:D8"/>
    <mergeCell ref="B7:D7"/>
    <mergeCell ref="E7:G7"/>
    <mergeCell ref="E8:G8"/>
    <mergeCell ref="H7:J7"/>
    <mergeCell ref="A4:K4"/>
    <mergeCell ref="A3:K3"/>
    <mergeCell ref="A2:K2"/>
    <mergeCell ref="A1:K1"/>
    <mergeCell ref="K7:K10"/>
    <mergeCell ref="H8:J8"/>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18"/>
  <sheetViews>
    <sheetView showGridLines="0" rightToLeft="1" view="pageBreakPreview" zoomScaleNormal="100" zoomScaleSheetLayoutView="100" workbookViewId="0">
      <selection activeCell="A2" sqref="A2:K2"/>
    </sheetView>
  </sheetViews>
  <sheetFormatPr defaultRowHeight="12.75"/>
  <cols>
    <col min="1" max="1" width="33.7109375" customWidth="1"/>
    <col min="2" max="2" width="7.85546875" customWidth="1"/>
    <col min="3" max="3" width="7.42578125" customWidth="1"/>
    <col min="4" max="4" width="7.140625" customWidth="1"/>
    <col min="5" max="5" width="7.28515625" customWidth="1"/>
    <col min="6" max="6" width="7.42578125" customWidth="1"/>
    <col min="7" max="7" width="7.5703125" customWidth="1"/>
    <col min="8" max="8" width="7.140625" customWidth="1"/>
    <col min="9" max="10" width="7.28515625" customWidth="1"/>
    <col min="11" max="11" width="33.7109375" customWidth="1"/>
  </cols>
  <sheetData>
    <row r="1" spans="1:20" s="93" customFormat="1" ht="21.95" customHeight="1">
      <c r="A1" s="1077" t="s">
        <v>899</v>
      </c>
      <c r="B1" s="1077"/>
      <c r="C1" s="1077"/>
      <c r="D1" s="1077"/>
      <c r="E1" s="1077"/>
      <c r="F1" s="1077"/>
      <c r="G1" s="1077"/>
      <c r="H1" s="1077"/>
      <c r="I1" s="1077"/>
      <c r="J1" s="1077"/>
      <c r="K1" s="1077"/>
      <c r="L1" s="90"/>
      <c r="M1" s="90"/>
      <c r="N1" s="90"/>
      <c r="O1" s="90"/>
      <c r="P1" s="90"/>
      <c r="Q1" s="90"/>
      <c r="R1" s="90"/>
      <c r="S1" s="91"/>
      <c r="T1" s="92"/>
    </row>
    <row r="2" spans="1:20" s="95" customFormat="1" ht="18" customHeight="1">
      <c r="A2" s="1077" t="s">
        <v>921</v>
      </c>
      <c r="B2" s="1077"/>
      <c r="C2" s="1077"/>
      <c r="D2" s="1077"/>
      <c r="E2" s="1077"/>
      <c r="F2" s="1077"/>
      <c r="G2" s="1077"/>
      <c r="H2" s="1077"/>
      <c r="I2" s="1077"/>
      <c r="J2" s="1077"/>
      <c r="K2" s="1077"/>
      <c r="L2" s="90"/>
      <c r="M2" s="94"/>
      <c r="N2" s="94"/>
      <c r="O2" s="94"/>
      <c r="P2" s="94"/>
      <c r="Q2" s="94"/>
      <c r="R2" s="94"/>
      <c r="S2" s="94"/>
      <c r="T2" s="94"/>
    </row>
    <row r="3" spans="1:20" s="95" customFormat="1" ht="18" customHeight="1">
      <c r="A3" s="1076" t="s">
        <v>812</v>
      </c>
      <c r="B3" s="1076"/>
      <c r="C3" s="1076"/>
      <c r="D3" s="1076"/>
      <c r="E3" s="1076"/>
      <c r="F3" s="1076"/>
      <c r="G3" s="1076"/>
      <c r="H3" s="1076"/>
      <c r="I3" s="1076"/>
      <c r="J3" s="1076"/>
      <c r="K3" s="1076"/>
      <c r="L3" s="96"/>
      <c r="M3" s="96"/>
      <c r="N3" s="96"/>
      <c r="O3" s="96"/>
      <c r="P3" s="96"/>
      <c r="Q3" s="96"/>
      <c r="R3" s="96"/>
      <c r="S3" s="96"/>
      <c r="T3" s="96"/>
    </row>
    <row r="4" spans="1:20" s="19" customFormat="1" ht="15.75">
      <c r="A4" s="1075" t="s">
        <v>918</v>
      </c>
      <c r="B4" s="1075"/>
      <c r="C4" s="1075"/>
      <c r="D4" s="1075"/>
      <c r="E4" s="1075"/>
      <c r="F4" s="1075"/>
      <c r="G4" s="1075"/>
      <c r="H4" s="1075"/>
      <c r="I4" s="1075"/>
      <c r="J4" s="1075"/>
      <c r="K4" s="1075"/>
      <c r="L4" s="98"/>
      <c r="M4" s="98"/>
      <c r="N4" s="98"/>
      <c r="O4" s="98"/>
      <c r="P4" s="98"/>
      <c r="Q4" s="98"/>
      <c r="R4" s="98"/>
      <c r="S4" s="98"/>
      <c r="T4" s="98"/>
    </row>
    <row r="5" spans="1:20" s="19" customFormat="1" ht="15.75">
      <c r="A5" s="308"/>
      <c r="B5" s="308"/>
      <c r="C5" s="308"/>
      <c r="D5" s="308"/>
      <c r="E5" s="308"/>
      <c r="F5" s="308"/>
      <c r="G5" s="308"/>
      <c r="H5" s="308"/>
      <c r="I5" s="308"/>
      <c r="J5" s="308"/>
      <c r="K5" s="308"/>
      <c r="L5" s="308"/>
      <c r="M5" s="98"/>
      <c r="N5" s="98"/>
      <c r="O5" s="98"/>
      <c r="P5" s="98"/>
      <c r="Q5" s="98"/>
      <c r="R5" s="98"/>
      <c r="S5" s="98"/>
      <c r="T5" s="98"/>
    </row>
    <row r="6" spans="1:20" s="12" customFormat="1" ht="20.100000000000001" customHeight="1">
      <c r="A6" s="17" t="s">
        <v>1347</v>
      </c>
      <c r="B6" s="10"/>
      <c r="C6" s="10"/>
      <c r="D6" s="10"/>
      <c r="E6" s="10"/>
      <c r="K6" s="51" t="s">
        <v>1346</v>
      </c>
    </row>
    <row r="7" spans="1:20" s="11" customFormat="1" ht="18" customHeight="1">
      <c r="A7" s="1084" t="s">
        <v>692</v>
      </c>
      <c r="B7" s="1087" t="s">
        <v>370</v>
      </c>
      <c r="C7" s="1087"/>
      <c r="D7" s="1087"/>
      <c r="E7" s="1087" t="s">
        <v>369</v>
      </c>
      <c r="F7" s="1087"/>
      <c r="G7" s="1087"/>
      <c r="H7" s="1087" t="s">
        <v>9</v>
      </c>
      <c r="I7" s="1087"/>
      <c r="J7" s="1087"/>
      <c r="K7" s="1078" t="s">
        <v>693</v>
      </c>
      <c r="L7" s="14"/>
    </row>
    <row r="8" spans="1:20" s="11" customFormat="1" ht="18" customHeight="1">
      <c r="A8" s="1085"/>
      <c r="B8" s="1081" t="s">
        <v>368</v>
      </c>
      <c r="C8" s="1081"/>
      <c r="D8" s="1081"/>
      <c r="E8" s="1081" t="s">
        <v>367</v>
      </c>
      <c r="F8" s="1081"/>
      <c r="G8" s="1081"/>
      <c r="H8" s="1081" t="s">
        <v>10</v>
      </c>
      <c r="I8" s="1081"/>
      <c r="J8" s="1081"/>
      <c r="K8" s="1079"/>
      <c r="L8" s="14"/>
    </row>
    <row r="9" spans="1:20" s="11" customFormat="1" ht="15" customHeight="1">
      <c r="A9" s="1085"/>
      <c r="B9" s="621" t="s">
        <v>11</v>
      </c>
      <c r="C9" s="621" t="s">
        <v>12</v>
      </c>
      <c r="D9" s="621" t="s">
        <v>9</v>
      </c>
      <c r="E9" s="621" t="s">
        <v>11</v>
      </c>
      <c r="F9" s="621" t="s">
        <v>12</v>
      </c>
      <c r="G9" s="621" t="s">
        <v>9</v>
      </c>
      <c r="H9" s="621" t="s">
        <v>11</v>
      </c>
      <c r="I9" s="621" t="s">
        <v>12</v>
      </c>
      <c r="J9" s="621" t="s">
        <v>9</v>
      </c>
      <c r="K9" s="1079"/>
      <c r="L9" s="14"/>
    </row>
    <row r="10" spans="1:20" s="11" customFormat="1" ht="15" customHeight="1">
      <c r="A10" s="1086"/>
      <c r="B10" s="572" t="s">
        <v>13</v>
      </c>
      <c r="C10" s="572" t="s">
        <v>14</v>
      </c>
      <c r="D10" s="572" t="s">
        <v>47</v>
      </c>
      <c r="E10" s="572" t="s">
        <v>13</v>
      </c>
      <c r="F10" s="572" t="s">
        <v>14</v>
      </c>
      <c r="G10" s="572" t="s">
        <v>47</v>
      </c>
      <c r="H10" s="572" t="s">
        <v>13</v>
      </c>
      <c r="I10" s="572" t="s">
        <v>14</v>
      </c>
      <c r="J10" s="572" t="s">
        <v>47</v>
      </c>
      <c r="K10" s="1080"/>
      <c r="L10" s="14"/>
    </row>
    <row r="11" spans="1:20" s="12" customFormat="1" ht="35.1" customHeight="1" thickBot="1">
      <c r="A11" s="365" t="s">
        <v>686</v>
      </c>
      <c r="B11" s="589">
        <v>50</v>
      </c>
      <c r="C11" s="589">
        <v>84</v>
      </c>
      <c r="D11" s="589">
        <f>B11+C11</f>
        <v>134</v>
      </c>
      <c r="E11" s="589">
        <v>96</v>
      </c>
      <c r="F11" s="589">
        <v>90</v>
      </c>
      <c r="G11" s="589">
        <f>E11+F11</f>
        <v>186</v>
      </c>
      <c r="H11" s="589">
        <f t="shared" ref="H11:I15" si="0">B11+E11</f>
        <v>146</v>
      </c>
      <c r="I11" s="589">
        <f t="shared" si="0"/>
        <v>174</v>
      </c>
      <c r="J11" s="589">
        <f>I11+H11</f>
        <v>320</v>
      </c>
      <c r="K11" s="35" t="s">
        <v>687</v>
      </c>
      <c r="L11" s="13"/>
    </row>
    <row r="12" spans="1:20" s="12" customFormat="1" ht="35.1" customHeight="1" thickTop="1" thickBot="1">
      <c r="A12" s="105" t="s">
        <v>225</v>
      </c>
      <c r="B12" s="590">
        <v>218</v>
      </c>
      <c r="C12" s="590">
        <v>46</v>
      </c>
      <c r="D12" s="590">
        <f>B12+C12</f>
        <v>264</v>
      </c>
      <c r="E12" s="590">
        <v>73</v>
      </c>
      <c r="F12" s="590">
        <v>56</v>
      </c>
      <c r="G12" s="590">
        <f>E12+F12</f>
        <v>129</v>
      </c>
      <c r="H12" s="590">
        <f t="shared" si="0"/>
        <v>291</v>
      </c>
      <c r="I12" s="590">
        <f t="shared" si="0"/>
        <v>102</v>
      </c>
      <c r="J12" s="590">
        <f>I12+H12</f>
        <v>393</v>
      </c>
      <c r="K12" s="33" t="s">
        <v>279</v>
      </c>
      <c r="L12" s="13"/>
    </row>
    <row r="13" spans="1:20" s="12" customFormat="1" ht="35.1" customHeight="1" thickTop="1" thickBot="1">
      <c r="A13" s="107" t="s">
        <v>688</v>
      </c>
      <c r="B13" s="591">
        <v>7</v>
      </c>
      <c r="C13" s="591">
        <v>13</v>
      </c>
      <c r="D13" s="591">
        <f>B13+C13</f>
        <v>20</v>
      </c>
      <c r="E13" s="591">
        <v>12</v>
      </c>
      <c r="F13" s="591">
        <v>24</v>
      </c>
      <c r="G13" s="591">
        <f>E13+F13</f>
        <v>36</v>
      </c>
      <c r="H13" s="591">
        <f t="shared" si="0"/>
        <v>19</v>
      </c>
      <c r="I13" s="591">
        <f t="shared" si="0"/>
        <v>37</v>
      </c>
      <c r="J13" s="591">
        <f>I13+H13</f>
        <v>56</v>
      </c>
      <c r="K13" s="29" t="s">
        <v>480</v>
      </c>
      <c r="L13" s="13"/>
    </row>
    <row r="14" spans="1:20" s="12" customFormat="1" ht="35.1" customHeight="1" thickTop="1" thickBot="1">
      <c r="A14" s="105" t="s">
        <v>689</v>
      </c>
      <c r="B14" s="590">
        <v>0</v>
      </c>
      <c r="C14" s="590">
        <v>3</v>
      </c>
      <c r="D14" s="590">
        <f>B14+C14</f>
        <v>3</v>
      </c>
      <c r="E14" s="590">
        <v>0</v>
      </c>
      <c r="F14" s="590">
        <v>8</v>
      </c>
      <c r="G14" s="590">
        <f>E14+F14</f>
        <v>8</v>
      </c>
      <c r="H14" s="590">
        <f t="shared" si="0"/>
        <v>0</v>
      </c>
      <c r="I14" s="590">
        <f t="shared" si="0"/>
        <v>11</v>
      </c>
      <c r="J14" s="590">
        <f>I14+H14</f>
        <v>11</v>
      </c>
      <c r="K14" s="33" t="s">
        <v>690</v>
      </c>
      <c r="L14" s="13"/>
    </row>
    <row r="15" spans="1:20" s="12" customFormat="1" ht="35.1" customHeight="1" thickTop="1">
      <c r="A15" s="43" t="s">
        <v>479</v>
      </c>
      <c r="B15" s="592">
        <v>36</v>
      </c>
      <c r="C15" s="592">
        <v>16</v>
      </c>
      <c r="D15" s="592">
        <f>B15+C15</f>
        <v>52</v>
      </c>
      <c r="E15" s="592">
        <v>42</v>
      </c>
      <c r="F15" s="592">
        <v>14</v>
      </c>
      <c r="G15" s="592">
        <f>E15+F15</f>
        <v>56</v>
      </c>
      <c r="H15" s="592">
        <f t="shared" si="0"/>
        <v>78</v>
      </c>
      <c r="I15" s="592">
        <f t="shared" si="0"/>
        <v>30</v>
      </c>
      <c r="J15" s="592">
        <f>I15+H15</f>
        <v>108</v>
      </c>
      <c r="K15" s="37" t="s">
        <v>478</v>
      </c>
      <c r="L15" s="13"/>
    </row>
    <row r="16" spans="1:20" ht="36.75" customHeight="1">
      <c r="A16" s="570" t="s">
        <v>23</v>
      </c>
      <c r="B16" s="593">
        <f>SUM(B11:B15)</f>
        <v>311</v>
      </c>
      <c r="C16" s="593">
        <f t="shared" ref="C16:J16" si="1">SUM(C11:C15)</f>
        <v>162</v>
      </c>
      <c r="D16" s="593">
        <f t="shared" si="1"/>
        <v>473</v>
      </c>
      <c r="E16" s="593">
        <f t="shared" si="1"/>
        <v>223</v>
      </c>
      <c r="F16" s="593">
        <f t="shared" si="1"/>
        <v>192</v>
      </c>
      <c r="G16" s="593">
        <f t="shared" si="1"/>
        <v>415</v>
      </c>
      <c r="H16" s="593">
        <f t="shared" si="1"/>
        <v>534</v>
      </c>
      <c r="I16" s="593">
        <f t="shared" si="1"/>
        <v>354</v>
      </c>
      <c r="J16" s="593">
        <f t="shared" si="1"/>
        <v>888</v>
      </c>
      <c r="K16" s="571" t="s">
        <v>43</v>
      </c>
    </row>
    <row r="17" spans="1:11" ht="15" customHeight="1">
      <c r="A17" s="519" t="s">
        <v>477</v>
      </c>
      <c r="B17" s="21"/>
      <c r="C17" s="454"/>
      <c r="D17" s="454"/>
      <c r="E17" s="454"/>
      <c r="F17" s="454"/>
      <c r="G17" s="454"/>
      <c r="H17" s="454"/>
      <c r="I17" s="454"/>
      <c r="J17" s="454"/>
      <c r="K17" s="520" t="s">
        <v>476</v>
      </c>
    </row>
    <row r="18" spans="1:11" ht="36" customHeight="1">
      <c r="A18" s="1083" t="s">
        <v>694</v>
      </c>
      <c r="B18" s="1083"/>
      <c r="C18" s="1083"/>
      <c r="D18" s="1083"/>
      <c r="E18" s="1083"/>
      <c r="F18" s="454"/>
      <c r="G18" s="1082" t="s">
        <v>691</v>
      </c>
      <c r="H18" s="1082"/>
      <c r="I18" s="1082"/>
      <c r="J18" s="1082"/>
      <c r="K18" s="1082"/>
    </row>
  </sheetData>
  <mergeCells count="14">
    <mergeCell ref="E8:G8"/>
    <mergeCell ref="H8:J8"/>
    <mergeCell ref="A18:E18"/>
    <mergeCell ref="G18:K18"/>
    <mergeCell ref="A1:K1"/>
    <mergeCell ref="A2:K2"/>
    <mergeCell ref="A3:K3"/>
    <mergeCell ref="A4:K4"/>
    <mergeCell ref="A7:A10"/>
    <mergeCell ref="B7:D7"/>
    <mergeCell ref="E7:G7"/>
    <mergeCell ref="H7:J7"/>
    <mergeCell ref="K7:K10"/>
    <mergeCell ref="B8:D8"/>
  </mergeCells>
  <printOptions horizontalCentered="1" verticalCentered="1"/>
  <pageMargins left="0" right="0" top="0" bottom="0" header="0" footer="0"/>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88"/>
  <sheetViews>
    <sheetView showGridLines="0" rightToLeft="1" view="pageBreakPreview" zoomScaleNormal="100" zoomScaleSheetLayoutView="100" workbookViewId="0">
      <selection activeCell="A4" sqref="A4:K4"/>
    </sheetView>
  </sheetViews>
  <sheetFormatPr defaultRowHeight="12.75"/>
  <cols>
    <col min="1" max="1" width="30.7109375" style="108" customWidth="1"/>
    <col min="2" max="6" width="6.7109375" style="108" customWidth="1"/>
    <col min="7" max="7" width="7.28515625" style="108" bestFit="1" customWidth="1"/>
    <col min="8" max="8" width="7.140625" style="108" customWidth="1"/>
    <col min="9" max="9" width="6.7109375" style="108" customWidth="1"/>
    <col min="10" max="10" width="7.28515625" style="108" bestFit="1" customWidth="1"/>
    <col min="11" max="11" width="30.7109375" style="108" customWidth="1"/>
    <col min="12" max="16384" width="9.140625" style="108"/>
  </cols>
  <sheetData>
    <row r="1" spans="1:13" s="121" customFormat="1" ht="37.5" customHeight="1">
      <c r="A1" s="880" t="s">
        <v>879</v>
      </c>
      <c r="B1" s="880"/>
      <c r="C1" s="880"/>
      <c r="D1" s="880"/>
      <c r="E1" s="880"/>
      <c r="F1" s="880"/>
      <c r="G1" s="880"/>
      <c r="H1" s="880"/>
      <c r="I1" s="880"/>
      <c r="J1" s="880"/>
      <c r="K1" s="880"/>
      <c r="L1" s="157"/>
      <c r="M1" s="157"/>
    </row>
    <row r="2" spans="1:13" s="121" customFormat="1" ht="18" customHeight="1">
      <c r="A2" s="831" t="s">
        <v>921</v>
      </c>
      <c r="B2" s="831"/>
      <c r="C2" s="831"/>
      <c r="D2" s="831"/>
      <c r="E2" s="831"/>
      <c r="F2" s="831"/>
      <c r="G2" s="831"/>
      <c r="H2" s="831"/>
      <c r="I2" s="831"/>
      <c r="J2" s="831"/>
      <c r="K2" s="831"/>
      <c r="L2" s="159"/>
      <c r="M2" s="159"/>
    </row>
    <row r="3" spans="1:13" s="117" customFormat="1" ht="25.5" customHeight="1">
      <c r="A3" s="1088" t="s">
        <v>1364</v>
      </c>
      <c r="B3" s="1088"/>
      <c r="C3" s="1088"/>
      <c r="D3" s="1088"/>
      <c r="E3" s="1088"/>
      <c r="F3" s="1088"/>
      <c r="G3" s="1088"/>
      <c r="H3" s="1088"/>
      <c r="I3" s="1088"/>
      <c r="J3" s="1088"/>
      <c r="K3" s="1088"/>
      <c r="L3" s="195"/>
      <c r="M3" s="195"/>
    </row>
    <row r="4" spans="1:13" s="117" customFormat="1" ht="18.75" customHeight="1">
      <c r="A4" s="1089" t="s">
        <v>918</v>
      </c>
      <c r="B4" s="1089"/>
      <c r="C4" s="1089"/>
      <c r="D4" s="1089"/>
      <c r="E4" s="1089"/>
      <c r="F4" s="1089"/>
      <c r="G4" s="1089"/>
      <c r="H4" s="1089"/>
      <c r="I4" s="1089"/>
      <c r="J4" s="1089"/>
      <c r="K4" s="1089"/>
      <c r="L4" s="197"/>
      <c r="M4" s="197"/>
    </row>
    <row r="5" spans="1:13" s="117" customFormat="1" ht="15.75">
      <c r="A5" s="196"/>
      <c r="B5" s="196"/>
      <c r="C5" s="196"/>
      <c r="D5" s="196"/>
      <c r="E5" s="196"/>
      <c r="F5" s="196"/>
      <c r="G5" s="196"/>
      <c r="H5" s="196"/>
      <c r="I5" s="196"/>
      <c r="J5" s="196"/>
      <c r="K5" s="196"/>
      <c r="L5" s="197"/>
      <c r="M5" s="197"/>
    </row>
    <row r="6" spans="1:13" s="117" customFormat="1" ht="20.100000000000001" customHeight="1">
      <c r="A6" s="17" t="s">
        <v>1348</v>
      </c>
      <c r="B6" s="143"/>
      <c r="C6" s="143"/>
      <c r="D6" s="143"/>
      <c r="E6" s="143"/>
      <c r="K6" s="173" t="s">
        <v>1349</v>
      </c>
    </row>
    <row r="7" spans="1:13" s="111" customFormat="1" ht="18" customHeight="1" thickBot="1">
      <c r="A7" s="1090" t="s">
        <v>648</v>
      </c>
      <c r="B7" s="1087" t="s">
        <v>370</v>
      </c>
      <c r="C7" s="1087"/>
      <c r="D7" s="1087"/>
      <c r="E7" s="1087" t="s">
        <v>369</v>
      </c>
      <c r="F7" s="1087"/>
      <c r="G7" s="1087"/>
      <c r="H7" s="1087" t="s">
        <v>9</v>
      </c>
      <c r="I7" s="1087"/>
      <c r="J7" s="1087"/>
      <c r="K7" s="1093" t="s">
        <v>649</v>
      </c>
    </row>
    <row r="8" spans="1:13" s="111" customFormat="1" ht="18" customHeight="1" thickTop="1" thickBot="1">
      <c r="A8" s="1091"/>
      <c r="B8" s="1081" t="s">
        <v>368</v>
      </c>
      <c r="C8" s="1081"/>
      <c r="D8" s="1081"/>
      <c r="E8" s="1081" t="s">
        <v>367</v>
      </c>
      <c r="F8" s="1081"/>
      <c r="G8" s="1081"/>
      <c r="H8" s="1081" t="s">
        <v>10</v>
      </c>
      <c r="I8" s="1081"/>
      <c r="J8" s="1081"/>
      <c r="K8" s="1094"/>
    </row>
    <row r="9" spans="1:13" s="111" customFormat="1" ht="15" customHeight="1" thickTop="1" thickBot="1">
      <c r="A9" s="1091"/>
      <c r="B9" s="621" t="s">
        <v>11</v>
      </c>
      <c r="C9" s="621" t="s">
        <v>12</v>
      </c>
      <c r="D9" s="621" t="s">
        <v>9</v>
      </c>
      <c r="E9" s="621" t="s">
        <v>11</v>
      </c>
      <c r="F9" s="621" t="s">
        <v>12</v>
      </c>
      <c r="G9" s="621" t="s">
        <v>9</v>
      </c>
      <c r="H9" s="621" t="s">
        <v>11</v>
      </c>
      <c r="I9" s="621" t="s">
        <v>12</v>
      </c>
      <c r="J9" s="621" t="s">
        <v>9</v>
      </c>
      <c r="K9" s="1094"/>
    </row>
    <row r="10" spans="1:13" s="111" customFormat="1" ht="15" customHeight="1" thickTop="1">
      <c r="A10" s="1092"/>
      <c r="B10" s="572" t="s">
        <v>13</v>
      </c>
      <c r="C10" s="572" t="s">
        <v>14</v>
      </c>
      <c r="D10" s="572" t="s">
        <v>47</v>
      </c>
      <c r="E10" s="572" t="s">
        <v>13</v>
      </c>
      <c r="F10" s="572" t="s">
        <v>14</v>
      </c>
      <c r="G10" s="572" t="s">
        <v>47</v>
      </c>
      <c r="H10" s="572" t="s">
        <v>13</v>
      </c>
      <c r="I10" s="572" t="s">
        <v>14</v>
      </c>
      <c r="J10" s="572" t="s">
        <v>47</v>
      </c>
      <c r="K10" s="1095"/>
    </row>
    <row r="11" spans="1:13" s="110" customFormat="1" ht="35.1" customHeight="1" thickBot="1">
      <c r="A11" s="200" t="s">
        <v>186</v>
      </c>
      <c r="B11" s="269">
        <v>0</v>
      </c>
      <c r="C11" s="269">
        <v>0</v>
      </c>
      <c r="D11" s="523">
        <f t="shared" ref="D11:D16" si="0">SUM(B11:C11)</f>
        <v>0</v>
      </c>
      <c r="E11" s="269">
        <v>51</v>
      </c>
      <c r="F11" s="269">
        <v>6</v>
      </c>
      <c r="G11" s="523">
        <f t="shared" ref="G11:G16" si="1">SUM(E11:F11)</f>
        <v>57</v>
      </c>
      <c r="H11" s="523">
        <f>B11+E11</f>
        <v>51</v>
      </c>
      <c r="I11" s="523">
        <f>C11+F11</f>
        <v>6</v>
      </c>
      <c r="J11" s="523">
        <f>I11+H11</f>
        <v>57</v>
      </c>
      <c r="K11" s="233" t="s">
        <v>188</v>
      </c>
    </row>
    <row r="12" spans="1:13" s="110" customFormat="1" ht="35.1" customHeight="1" thickTop="1" thickBot="1">
      <c r="A12" s="199" t="s">
        <v>258</v>
      </c>
      <c r="B12" s="270">
        <v>0</v>
      </c>
      <c r="C12" s="270">
        <v>0</v>
      </c>
      <c r="D12" s="524">
        <f t="shared" si="0"/>
        <v>0</v>
      </c>
      <c r="E12" s="270">
        <v>26</v>
      </c>
      <c r="F12" s="270">
        <v>6</v>
      </c>
      <c r="G12" s="524">
        <f t="shared" si="1"/>
        <v>32</v>
      </c>
      <c r="H12" s="524">
        <f t="shared" ref="H12:I16" si="2">B12+E12</f>
        <v>26</v>
      </c>
      <c r="I12" s="524">
        <f t="shared" si="2"/>
        <v>6</v>
      </c>
      <c r="J12" s="524">
        <f t="shared" ref="J12:J16" si="3">I12+H12</f>
        <v>32</v>
      </c>
      <c r="K12" s="235" t="s">
        <v>189</v>
      </c>
    </row>
    <row r="13" spans="1:13" s="110" customFormat="1" ht="35.1" customHeight="1" thickTop="1" thickBot="1">
      <c r="A13" s="198" t="s">
        <v>187</v>
      </c>
      <c r="B13" s="271">
        <v>0</v>
      </c>
      <c r="C13" s="271">
        <v>0</v>
      </c>
      <c r="D13" s="525">
        <f t="shared" si="0"/>
        <v>0</v>
      </c>
      <c r="E13" s="271">
        <v>53</v>
      </c>
      <c r="F13" s="271">
        <v>30</v>
      </c>
      <c r="G13" s="525">
        <f t="shared" si="1"/>
        <v>83</v>
      </c>
      <c r="H13" s="525">
        <f t="shared" si="2"/>
        <v>53</v>
      </c>
      <c r="I13" s="525">
        <f t="shared" si="2"/>
        <v>30</v>
      </c>
      <c r="J13" s="525">
        <f t="shared" si="3"/>
        <v>83</v>
      </c>
      <c r="K13" s="234" t="s">
        <v>261</v>
      </c>
    </row>
    <row r="14" spans="1:13" s="110" customFormat="1" ht="35.1" customHeight="1" thickTop="1" thickBot="1">
      <c r="A14" s="199" t="s">
        <v>256</v>
      </c>
      <c r="B14" s="270">
        <v>1</v>
      </c>
      <c r="C14" s="270">
        <v>0</v>
      </c>
      <c r="D14" s="524">
        <f t="shared" si="0"/>
        <v>1</v>
      </c>
      <c r="E14" s="270">
        <v>334</v>
      </c>
      <c r="F14" s="270">
        <v>261</v>
      </c>
      <c r="G14" s="524">
        <f t="shared" si="1"/>
        <v>595</v>
      </c>
      <c r="H14" s="524">
        <f t="shared" si="2"/>
        <v>335</v>
      </c>
      <c r="I14" s="524">
        <f t="shared" si="2"/>
        <v>261</v>
      </c>
      <c r="J14" s="524">
        <f t="shared" si="3"/>
        <v>596</v>
      </c>
      <c r="K14" s="235" t="s">
        <v>262</v>
      </c>
    </row>
    <row r="15" spans="1:13" s="110" customFormat="1" ht="35.1" customHeight="1" thickTop="1" thickBot="1">
      <c r="A15" s="198" t="s">
        <v>259</v>
      </c>
      <c r="B15" s="271">
        <v>0</v>
      </c>
      <c r="C15" s="271">
        <v>2</v>
      </c>
      <c r="D15" s="525">
        <f t="shared" si="0"/>
        <v>2</v>
      </c>
      <c r="E15" s="271">
        <v>33</v>
      </c>
      <c r="F15" s="271">
        <v>22</v>
      </c>
      <c r="G15" s="525">
        <f t="shared" si="1"/>
        <v>55</v>
      </c>
      <c r="H15" s="525">
        <f t="shared" si="2"/>
        <v>33</v>
      </c>
      <c r="I15" s="525">
        <f t="shared" si="2"/>
        <v>24</v>
      </c>
      <c r="J15" s="525">
        <f t="shared" si="3"/>
        <v>57</v>
      </c>
      <c r="K15" s="234" t="s">
        <v>260</v>
      </c>
    </row>
    <row r="16" spans="1:13" s="110" customFormat="1" ht="35.1" customHeight="1" thickTop="1">
      <c r="A16" s="86" t="s">
        <v>732</v>
      </c>
      <c r="B16" s="278">
        <v>24</v>
      </c>
      <c r="C16" s="278">
        <v>41</v>
      </c>
      <c r="D16" s="526">
        <f t="shared" si="0"/>
        <v>65</v>
      </c>
      <c r="E16" s="278">
        <v>379</v>
      </c>
      <c r="F16" s="278">
        <v>494</v>
      </c>
      <c r="G16" s="526">
        <f t="shared" si="1"/>
        <v>873</v>
      </c>
      <c r="H16" s="526">
        <f t="shared" si="2"/>
        <v>403</v>
      </c>
      <c r="I16" s="526">
        <f t="shared" si="2"/>
        <v>535</v>
      </c>
      <c r="J16" s="526">
        <f t="shared" si="3"/>
        <v>938</v>
      </c>
      <c r="K16" s="279" t="s">
        <v>481</v>
      </c>
    </row>
    <row r="17" spans="1:11" s="110" customFormat="1" ht="35.1" customHeight="1">
      <c r="A17" s="280" t="s">
        <v>23</v>
      </c>
      <c r="B17" s="527">
        <f>SUM(B11:B16)</f>
        <v>25</v>
      </c>
      <c r="C17" s="527">
        <f t="shared" ref="C17:J17" si="4">SUM(C11:C16)</f>
        <v>43</v>
      </c>
      <c r="D17" s="527">
        <f t="shared" si="4"/>
        <v>68</v>
      </c>
      <c r="E17" s="527">
        <f t="shared" si="4"/>
        <v>876</v>
      </c>
      <c r="F17" s="527">
        <f t="shared" si="4"/>
        <v>819</v>
      </c>
      <c r="G17" s="527">
        <f t="shared" si="4"/>
        <v>1695</v>
      </c>
      <c r="H17" s="527">
        <f t="shared" si="4"/>
        <v>901</v>
      </c>
      <c r="I17" s="527">
        <f t="shared" si="4"/>
        <v>862</v>
      </c>
      <c r="J17" s="527">
        <f t="shared" si="4"/>
        <v>1763</v>
      </c>
      <c r="K17" s="281" t="s">
        <v>43</v>
      </c>
    </row>
    <row r="18" spans="1:11" ht="15" customHeight="1">
      <c r="A18" s="148"/>
      <c r="B18" s="112"/>
      <c r="K18" s="147"/>
    </row>
    <row r="19" spans="1:11" ht="15" customHeight="1">
      <c r="A19" s="148"/>
      <c r="B19" s="112"/>
      <c r="K19" s="147"/>
    </row>
    <row r="20" spans="1:11" ht="15" customHeight="1">
      <c r="A20" s="148"/>
      <c r="B20" s="112"/>
      <c r="K20" s="147"/>
    </row>
    <row r="21" spans="1:11" ht="15" customHeight="1">
      <c r="A21" s="148"/>
      <c r="B21" s="112"/>
      <c r="K21" s="147"/>
    </row>
    <row r="22" spans="1:11" ht="15" customHeight="1">
      <c r="A22" s="148"/>
      <c r="B22" s="112"/>
      <c r="K22" s="147"/>
    </row>
    <row r="23" spans="1:11" ht="15" customHeight="1">
      <c r="A23" s="148"/>
      <c r="B23" s="112"/>
      <c r="K23" s="147"/>
    </row>
    <row r="24" spans="1:11" ht="15" customHeight="1">
      <c r="A24" s="148"/>
      <c r="B24" s="112"/>
      <c r="K24" s="147"/>
    </row>
    <row r="25" spans="1:11" ht="15" customHeight="1">
      <c r="A25" s="148"/>
      <c r="B25" s="112"/>
      <c r="K25" s="147"/>
    </row>
    <row r="26" spans="1:11" ht="15" customHeight="1">
      <c r="A26" s="148"/>
      <c r="B26" s="112"/>
      <c r="K26" s="147"/>
    </row>
    <row r="27" spans="1:11" ht="15" customHeight="1">
      <c r="A27" s="148"/>
      <c r="B27" s="112"/>
      <c r="K27" s="147"/>
    </row>
    <row r="29" spans="1:11" ht="11.25" customHeight="1" thickBot="1">
      <c r="A29" s="290" t="s">
        <v>782</v>
      </c>
      <c r="B29"/>
      <c r="C29"/>
      <c r="D29"/>
      <c r="E29"/>
      <c r="F29"/>
      <c r="G29"/>
      <c r="H29"/>
      <c r="I29"/>
      <c r="J29"/>
    </row>
    <row r="30" spans="1:11" ht="16.5" thickBot="1">
      <c r="A30" s="291" t="s">
        <v>186</v>
      </c>
      <c r="B30" s="292"/>
      <c r="C30" s="292"/>
      <c r="D30" s="292">
        <f t="shared" ref="D30:D35" si="5">SUM(B30:C30)</f>
        <v>0</v>
      </c>
      <c r="E30" s="292"/>
      <c r="F30" s="292"/>
      <c r="G30" s="292">
        <f t="shared" ref="G30:G35" si="6">SUM(E30:F30)</f>
        <v>0</v>
      </c>
      <c r="H30" s="293">
        <f t="shared" ref="H30:I35" si="7">B30+E30</f>
        <v>0</v>
      </c>
      <c r="I30" s="293">
        <f t="shared" si="7"/>
        <v>0</v>
      </c>
      <c r="J30" s="293">
        <f t="shared" ref="J30:J35" si="8">I30+H30</f>
        <v>0</v>
      </c>
    </row>
    <row r="31" spans="1:11" ht="16.5" thickBot="1">
      <c r="A31" s="294" t="s">
        <v>258</v>
      </c>
      <c r="B31" s="295"/>
      <c r="C31" s="295"/>
      <c r="D31" s="296">
        <f t="shared" si="5"/>
        <v>0</v>
      </c>
      <c r="E31" s="296"/>
      <c r="F31" s="295"/>
      <c r="G31" s="296">
        <f t="shared" si="6"/>
        <v>0</v>
      </c>
      <c r="H31" s="297">
        <f t="shared" si="7"/>
        <v>0</v>
      </c>
      <c r="I31" s="297">
        <f t="shared" si="7"/>
        <v>0</v>
      </c>
      <c r="J31" s="297">
        <f t="shared" si="8"/>
        <v>0</v>
      </c>
    </row>
    <row r="32" spans="1:11" ht="16.5" thickBot="1">
      <c r="A32" s="291" t="s">
        <v>187</v>
      </c>
      <c r="B32" s="292"/>
      <c r="C32" s="292"/>
      <c r="D32" s="292">
        <f t="shared" si="5"/>
        <v>0</v>
      </c>
      <c r="E32" s="292"/>
      <c r="F32" s="292"/>
      <c r="G32" s="292">
        <f t="shared" si="6"/>
        <v>0</v>
      </c>
      <c r="H32" s="293">
        <f t="shared" si="7"/>
        <v>0</v>
      </c>
      <c r="I32" s="293">
        <f t="shared" si="7"/>
        <v>0</v>
      </c>
      <c r="J32" s="293">
        <f t="shared" si="8"/>
        <v>0</v>
      </c>
    </row>
    <row r="33" spans="1:10" ht="16.5" thickBot="1">
      <c r="A33" s="294" t="s">
        <v>256</v>
      </c>
      <c r="B33" s="295"/>
      <c r="C33" s="295"/>
      <c r="D33" s="296">
        <f t="shared" si="5"/>
        <v>0</v>
      </c>
      <c r="E33" s="296">
        <v>5</v>
      </c>
      <c r="F33" s="295">
        <v>20</v>
      </c>
      <c r="G33" s="296">
        <f t="shared" si="6"/>
        <v>25</v>
      </c>
      <c r="H33" s="297">
        <f t="shared" si="7"/>
        <v>5</v>
      </c>
      <c r="I33" s="297">
        <f t="shared" si="7"/>
        <v>20</v>
      </c>
      <c r="J33" s="297">
        <f t="shared" si="8"/>
        <v>25</v>
      </c>
    </row>
    <row r="34" spans="1:10" ht="16.5" thickBot="1">
      <c r="A34" s="291" t="s">
        <v>259</v>
      </c>
      <c r="B34" s="292"/>
      <c r="C34" s="292"/>
      <c r="D34" s="292">
        <f t="shared" si="5"/>
        <v>0</v>
      </c>
      <c r="E34" s="292">
        <v>0</v>
      </c>
      <c r="F34" s="292">
        <v>1</v>
      </c>
      <c r="G34" s="292">
        <f t="shared" si="6"/>
        <v>1</v>
      </c>
      <c r="H34" s="293">
        <f t="shared" si="7"/>
        <v>0</v>
      </c>
      <c r="I34" s="293">
        <f t="shared" si="7"/>
        <v>1</v>
      </c>
      <c r="J34" s="293">
        <f t="shared" si="8"/>
        <v>1</v>
      </c>
    </row>
    <row r="35" spans="1:10" ht="16.5" thickBot="1">
      <c r="A35" s="294" t="s">
        <v>783</v>
      </c>
      <c r="B35" s="295"/>
      <c r="C35" s="295"/>
      <c r="D35" s="296">
        <f t="shared" si="5"/>
        <v>0</v>
      </c>
      <c r="E35" s="296">
        <v>9</v>
      </c>
      <c r="F35" s="295">
        <v>11</v>
      </c>
      <c r="G35" s="296">
        <f t="shared" si="6"/>
        <v>20</v>
      </c>
      <c r="H35" s="297">
        <f t="shared" si="7"/>
        <v>9</v>
      </c>
      <c r="I35" s="297">
        <f t="shared" si="7"/>
        <v>11</v>
      </c>
      <c r="J35" s="297">
        <f t="shared" si="8"/>
        <v>20</v>
      </c>
    </row>
    <row r="36" spans="1:10" ht="16.5" thickBot="1">
      <c r="A36" s="298" t="s">
        <v>23</v>
      </c>
      <c r="B36" s="299">
        <f t="shared" ref="B36:J36" si="9">SUM(B30:B35)</f>
        <v>0</v>
      </c>
      <c r="C36" s="299">
        <f t="shared" si="9"/>
        <v>0</v>
      </c>
      <c r="D36" s="299">
        <f t="shared" si="9"/>
        <v>0</v>
      </c>
      <c r="E36" s="299">
        <f t="shared" si="9"/>
        <v>14</v>
      </c>
      <c r="F36" s="299">
        <f t="shared" si="9"/>
        <v>32</v>
      </c>
      <c r="G36" s="299">
        <f t="shared" si="9"/>
        <v>46</v>
      </c>
      <c r="H36" s="300">
        <f t="shared" si="9"/>
        <v>14</v>
      </c>
      <c r="I36" s="300">
        <f t="shared" si="9"/>
        <v>32</v>
      </c>
      <c r="J36" s="300">
        <f t="shared" si="9"/>
        <v>46</v>
      </c>
    </row>
    <row r="37" spans="1:10" ht="15.75" thickBot="1">
      <c r="A37" s="301" t="s">
        <v>784</v>
      </c>
      <c r="B37"/>
      <c r="C37"/>
      <c r="D37"/>
      <c r="E37"/>
      <c r="F37"/>
      <c r="G37"/>
      <c r="H37"/>
      <c r="I37"/>
      <c r="J37"/>
    </row>
    <row r="38" spans="1:10" ht="16.5" thickBot="1">
      <c r="A38" s="291" t="s">
        <v>186</v>
      </c>
      <c r="B38" s="292"/>
      <c r="C38" s="292"/>
      <c r="D38" s="292">
        <f t="shared" ref="D38:D43" si="10">SUM(B38:C38)</f>
        <v>0</v>
      </c>
      <c r="E38" s="292"/>
      <c r="F38" s="292"/>
      <c r="G38" s="292">
        <f t="shared" ref="G38:G43" si="11">SUM(E38:F38)</f>
        <v>0</v>
      </c>
      <c r="H38" s="293">
        <f t="shared" ref="H38:I43" si="12">B38+E38</f>
        <v>0</v>
      </c>
      <c r="I38" s="293">
        <f t="shared" si="12"/>
        <v>0</v>
      </c>
      <c r="J38" s="293">
        <f t="shared" ref="J38:J43" si="13">I38+H38</f>
        <v>0</v>
      </c>
    </row>
    <row r="39" spans="1:10" ht="16.5" thickBot="1">
      <c r="A39" s="294" t="s">
        <v>258</v>
      </c>
      <c r="B39" s="295"/>
      <c r="C39" s="295"/>
      <c r="D39" s="296">
        <f t="shared" si="10"/>
        <v>0</v>
      </c>
      <c r="E39" s="296"/>
      <c r="F39" s="295"/>
      <c r="G39" s="296">
        <f t="shared" si="11"/>
        <v>0</v>
      </c>
      <c r="H39" s="297">
        <f t="shared" si="12"/>
        <v>0</v>
      </c>
      <c r="I39" s="297">
        <f t="shared" si="12"/>
        <v>0</v>
      </c>
      <c r="J39" s="297">
        <f t="shared" si="13"/>
        <v>0</v>
      </c>
    </row>
    <row r="40" spans="1:10" ht="16.5" thickBot="1">
      <c r="A40" s="291" t="s">
        <v>187</v>
      </c>
      <c r="B40" s="292"/>
      <c r="C40" s="292"/>
      <c r="D40" s="292">
        <f t="shared" si="10"/>
        <v>0</v>
      </c>
      <c r="E40" s="292"/>
      <c r="F40" s="292"/>
      <c r="G40" s="292">
        <f t="shared" si="11"/>
        <v>0</v>
      </c>
      <c r="H40" s="293">
        <f t="shared" si="12"/>
        <v>0</v>
      </c>
      <c r="I40" s="293">
        <f t="shared" si="12"/>
        <v>0</v>
      </c>
      <c r="J40" s="293">
        <f t="shared" si="13"/>
        <v>0</v>
      </c>
    </row>
    <row r="41" spans="1:10" ht="16.5" thickBot="1">
      <c r="A41" s="294" t="s">
        <v>256</v>
      </c>
      <c r="B41" s="295">
        <v>1</v>
      </c>
      <c r="C41" s="295"/>
      <c r="D41" s="296">
        <f t="shared" si="10"/>
        <v>1</v>
      </c>
      <c r="E41" s="296">
        <v>226</v>
      </c>
      <c r="F41" s="295">
        <v>151</v>
      </c>
      <c r="G41" s="296">
        <f t="shared" si="11"/>
        <v>377</v>
      </c>
      <c r="H41" s="297">
        <f t="shared" si="12"/>
        <v>227</v>
      </c>
      <c r="I41" s="297">
        <f t="shared" si="12"/>
        <v>151</v>
      </c>
      <c r="J41" s="297">
        <f t="shared" si="13"/>
        <v>378</v>
      </c>
    </row>
    <row r="42" spans="1:10" ht="16.5" thickBot="1">
      <c r="A42" s="291" t="s">
        <v>259</v>
      </c>
      <c r="B42" s="292"/>
      <c r="C42" s="292"/>
      <c r="D42" s="292">
        <f t="shared" si="10"/>
        <v>0</v>
      </c>
      <c r="E42" s="292">
        <v>2</v>
      </c>
      <c r="F42" s="292">
        <v>2</v>
      </c>
      <c r="G42" s="292">
        <f t="shared" si="11"/>
        <v>4</v>
      </c>
      <c r="H42" s="293">
        <f t="shared" si="12"/>
        <v>2</v>
      </c>
      <c r="I42" s="293">
        <f t="shared" si="12"/>
        <v>2</v>
      </c>
      <c r="J42" s="293">
        <f t="shared" si="13"/>
        <v>4</v>
      </c>
    </row>
    <row r="43" spans="1:10" ht="16.5" thickBot="1">
      <c r="A43" s="294" t="s">
        <v>783</v>
      </c>
      <c r="B43" s="295">
        <v>5</v>
      </c>
      <c r="C43" s="295">
        <v>7</v>
      </c>
      <c r="D43" s="296">
        <f t="shared" si="10"/>
        <v>12</v>
      </c>
      <c r="E43" s="296">
        <v>80</v>
      </c>
      <c r="F43" s="295">
        <v>130</v>
      </c>
      <c r="G43" s="296">
        <f t="shared" si="11"/>
        <v>210</v>
      </c>
      <c r="H43" s="297">
        <f t="shared" si="12"/>
        <v>85</v>
      </c>
      <c r="I43" s="297">
        <f t="shared" si="12"/>
        <v>137</v>
      </c>
      <c r="J43" s="297">
        <f t="shared" si="13"/>
        <v>222</v>
      </c>
    </row>
    <row r="44" spans="1:10" ht="16.5" thickBot="1">
      <c r="A44" s="298" t="s">
        <v>23</v>
      </c>
      <c r="B44" s="299">
        <f t="shared" ref="B44:J44" si="14">SUM(B38:B43)</f>
        <v>6</v>
      </c>
      <c r="C44" s="299">
        <f t="shared" si="14"/>
        <v>7</v>
      </c>
      <c r="D44" s="299">
        <f t="shared" si="14"/>
        <v>13</v>
      </c>
      <c r="E44" s="299">
        <f t="shared" si="14"/>
        <v>308</v>
      </c>
      <c r="F44" s="299">
        <f t="shared" si="14"/>
        <v>283</v>
      </c>
      <c r="G44" s="299">
        <f t="shared" si="14"/>
        <v>591</v>
      </c>
      <c r="H44" s="300">
        <f t="shared" si="14"/>
        <v>314</v>
      </c>
      <c r="I44" s="300">
        <f t="shared" si="14"/>
        <v>290</v>
      </c>
      <c r="J44" s="300">
        <f t="shared" si="14"/>
        <v>604</v>
      </c>
    </row>
    <row r="45" spans="1:10" ht="15.75" thickBot="1">
      <c r="A45" s="302" t="s">
        <v>785</v>
      </c>
      <c r="B45"/>
      <c r="C45"/>
      <c r="D45"/>
      <c r="E45"/>
      <c r="F45"/>
      <c r="G45"/>
      <c r="H45"/>
      <c r="I45"/>
      <c r="J45"/>
    </row>
    <row r="46" spans="1:10" ht="16.5" thickBot="1">
      <c r="A46" s="291" t="s">
        <v>186</v>
      </c>
      <c r="B46" s="292"/>
      <c r="C46" s="292"/>
      <c r="D46" s="292">
        <f t="shared" ref="D46:D51" si="15">SUM(B46:C46)</f>
        <v>0</v>
      </c>
      <c r="E46" s="292">
        <v>0</v>
      </c>
      <c r="F46" s="292">
        <v>1</v>
      </c>
      <c r="G46" s="292">
        <f t="shared" ref="G46:G51" si="16">SUM(E46:F46)</f>
        <v>1</v>
      </c>
      <c r="H46" s="293">
        <f t="shared" ref="H46:I51" si="17">B46+E46</f>
        <v>0</v>
      </c>
      <c r="I46" s="293">
        <f t="shared" si="17"/>
        <v>1</v>
      </c>
      <c r="J46" s="293">
        <f t="shared" ref="J46:J51" si="18">I46+H46</f>
        <v>1</v>
      </c>
    </row>
    <row r="47" spans="1:10" ht="16.5" thickBot="1">
      <c r="A47" s="294" t="s">
        <v>258</v>
      </c>
      <c r="B47" s="295"/>
      <c r="C47" s="295"/>
      <c r="D47" s="296">
        <f t="shared" si="15"/>
        <v>0</v>
      </c>
      <c r="E47" s="296">
        <v>2</v>
      </c>
      <c r="F47" s="295">
        <v>3</v>
      </c>
      <c r="G47" s="296">
        <f t="shared" si="16"/>
        <v>5</v>
      </c>
      <c r="H47" s="297">
        <f t="shared" si="17"/>
        <v>2</v>
      </c>
      <c r="I47" s="297">
        <f t="shared" si="17"/>
        <v>3</v>
      </c>
      <c r="J47" s="297">
        <f t="shared" si="18"/>
        <v>5</v>
      </c>
    </row>
    <row r="48" spans="1:10" ht="16.5" thickBot="1">
      <c r="A48" s="291" t="s">
        <v>187</v>
      </c>
      <c r="B48" s="292"/>
      <c r="C48" s="292"/>
      <c r="D48" s="292">
        <f t="shared" si="15"/>
        <v>0</v>
      </c>
      <c r="E48" s="292">
        <v>2</v>
      </c>
      <c r="F48" s="292">
        <v>2</v>
      </c>
      <c r="G48" s="292">
        <f t="shared" si="16"/>
        <v>4</v>
      </c>
      <c r="H48" s="293">
        <f t="shared" si="17"/>
        <v>2</v>
      </c>
      <c r="I48" s="293">
        <f t="shared" si="17"/>
        <v>2</v>
      </c>
      <c r="J48" s="293">
        <f t="shared" si="18"/>
        <v>4</v>
      </c>
    </row>
    <row r="49" spans="1:10" ht="16.5" thickBot="1">
      <c r="A49" s="294" t="s">
        <v>256</v>
      </c>
      <c r="B49" s="295"/>
      <c r="C49" s="295"/>
      <c r="D49" s="296">
        <f t="shared" si="15"/>
        <v>0</v>
      </c>
      <c r="E49" s="296">
        <v>10</v>
      </c>
      <c r="F49" s="295">
        <v>29</v>
      </c>
      <c r="G49" s="296">
        <f t="shared" si="16"/>
        <v>39</v>
      </c>
      <c r="H49" s="297">
        <f t="shared" si="17"/>
        <v>10</v>
      </c>
      <c r="I49" s="297">
        <f t="shared" si="17"/>
        <v>29</v>
      </c>
      <c r="J49" s="297">
        <f t="shared" si="18"/>
        <v>39</v>
      </c>
    </row>
    <row r="50" spans="1:10" ht="16.5" thickBot="1">
      <c r="A50" s="291" t="s">
        <v>259</v>
      </c>
      <c r="B50" s="292"/>
      <c r="C50" s="292"/>
      <c r="D50" s="292">
        <f t="shared" si="15"/>
        <v>0</v>
      </c>
      <c r="E50" s="292">
        <v>0</v>
      </c>
      <c r="F50" s="292">
        <v>3</v>
      </c>
      <c r="G50" s="292">
        <f t="shared" si="16"/>
        <v>3</v>
      </c>
      <c r="H50" s="293">
        <f t="shared" si="17"/>
        <v>0</v>
      </c>
      <c r="I50" s="293">
        <f t="shared" si="17"/>
        <v>3</v>
      </c>
      <c r="J50" s="293">
        <f t="shared" si="18"/>
        <v>3</v>
      </c>
    </row>
    <row r="51" spans="1:10" ht="16.5" thickBot="1">
      <c r="A51" s="294" t="s">
        <v>783</v>
      </c>
      <c r="B51" s="295"/>
      <c r="C51" s="295"/>
      <c r="D51" s="296">
        <f t="shared" si="15"/>
        <v>0</v>
      </c>
      <c r="E51" s="296"/>
      <c r="F51" s="295"/>
      <c r="G51" s="296">
        <f t="shared" si="16"/>
        <v>0</v>
      </c>
      <c r="H51" s="297">
        <f t="shared" si="17"/>
        <v>0</v>
      </c>
      <c r="I51" s="297">
        <f t="shared" si="17"/>
        <v>0</v>
      </c>
      <c r="J51" s="297">
        <f t="shared" si="18"/>
        <v>0</v>
      </c>
    </row>
    <row r="52" spans="1:10" ht="16.5" thickBot="1">
      <c r="A52" s="298" t="s">
        <v>23</v>
      </c>
      <c r="B52" s="299">
        <f t="shared" ref="B52:J52" si="19">SUM(B46:B51)</f>
        <v>0</v>
      </c>
      <c r="C52" s="299">
        <f t="shared" si="19"/>
        <v>0</v>
      </c>
      <c r="D52" s="299">
        <f t="shared" si="19"/>
        <v>0</v>
      </c>
      <c r="E52" s="299">
        <f t="shared" si="19"/>
        <v>14</v>
      </c>
      <c r="F52" s="299">
        <f t="shared" si="19"/>
        <v>38</v>
      </c>
      <c r="G52" s="299">
        <f t="shared" si="19"/>
        <v>52</v>
      </c>
      <c r="H52" s="300">
        <f t="shared" si="19"/>
        <v>14</v>
      </c>
      <c r="I52" s="300">
        <f t="shared" si="19"/>
        <v>38</v>
      </c>
      <c r="J52" s="300">
        <f t="shared" si="19"/>
        <v>52</v>
      </c>
    </row>
    <row r="53" spans="1:10" ht="15.75" thickBot="1">
      <c r="A53" s="301" t="s">
        <v>786</v>
      </c>
      <c r="B53"/>
      <c r="C53"/>
      <c r="D53"/>
      <c r="E53"/>
      <c r="F53"/>
      <c r="G53"/>
      <c r="H53"/>
      <c r="I53"/>
      <c r="J53"/>
    </row>
    <row r="54" spans="1:10" ht="16.5" thickBot="1">
      <c r="A54" s="291" t="s">
        <v>186</v>
      </c>
      <c r="B54" s="292"/>
      <c r="C54" s="292"/>
      <c r="D54" s="292">
        <f t="shared" ref="D54:D59" si="20">SUM(B54:C54)</f>
        <v>0</v>
      </c>
      <c r="E54" s="292">
        <v>3</v>
      </c>
      <c r="F54" s="292">
        <v>1</v>
      </c>
      <c r="G54" s="292">
        <f t="shared" ref="G54:G59" si="21">SUM(E54:F54)</f>
        <v>4</v>
      </c>
      <c r="H54" s="293">
        <f t="shared" ref="H54:I59" si="22">B54+E54</f>
        <v>3</v>
      </c>
      <c r="I54" s="293">
        <f t="shared" si="22"/>
        <v>1</v>
      </c>
      <c r="J54" s="293">
        <f t="shared" ref="J54:J59" si="23">I54+H54</f>
        <v>4</v>
      </c>
    </row>
    <row r="55" spans="1:10" ht="16.5" thickBot="1">
      <c r="A55" s="294" t="s">
        <v>258</v>
      </c>
      <c r="B55" s="295"/>
      <c r="C55" s="295"/>
      <c r="D55" s="296">
        <f t="shared" si="20"/>
        <v>0</v>
      </c>
      <c r="E55" s="296"/>
      <c r="F55" s="295"/>
      <c r="G55" s="296">
        <f t="shared" si="21"/>
        <v>0</v>
      </c>
      <c r="H55" s="297">
        <f t="shared" si="22"/>
        <v>0</v>
      </c>
      <c r="I55" s="297">
        <f t="shared" si="22"/>
        <v>0</v>
      </c>
      <c r="J55" s="297">
        <f t="shared" si="23"/>
        <v>0</v>
      </c>
    </row>
    <row r="56" spans="1:10" ht="16.5" thickBot="1">
      <c r="A56" s="291" t="s">
        <v>187</v>
      </c>
      <c r="B56" s="292"/>
      <c r="C56" s="292"/>
      <c r="D56" s="292">
        <f t="shared" si="20"/>
        <v>0</v>
      </c>
      <c r="E56" s="292"/>
      <c r="F56" s="292"/>
      <c r="G56" s="292">
        <f t="shared" si="21"/>
        <v>0</v>
      </c>
      <c r="H56" s="293">
        <f t="shared" si="22"/>
        <v>0</v>
      </c>
      <c r="I56" s="293">
        <f t="shared" si="22"/>
        <v>0</v>
      </c>
      <c r="J56" s="293">
        <f t="shared" si="23"/>
        <v>0</v>
      </c>
    </row>
    <row r="57" spans="1:10" ht="16.5" thickBot="1">
      <c r="A57" s="294" t="s">
        <v>256</v>
      </c>
      <c r="B57" s="295"/>
      <c r="C57" s="295"/>
      <c r="D57" s="296">
        <f t="shared" si="20"/>
        <v>0</v>
      </c>
      <c r="E57" s="296">
        <v>76</v>
      </c>
      <c r="F57" s="295">
        <v>27</v>
      </c>
      <c r="G57" s="296">
        <f t="shared" si="21"/>
        <v>103</v>
      </c>
      <c r="H57" s="297">
        <f t="shared" si="22"/>
        <v>76</v>
      </c>
      <c r="I57" s="297">
        <f t="shared" si="22"/>
        <v>27</v>
      </c>
      <c r="J57" s="297">
        <f t="shared" si="23"/>
        <v>103</v>
      </c>
    </row>
    <row r="58" spans="1:10" ht="16.5" thickBot="1">
      <c r="A58" s="291" t="s">
        <v>259</v>
      </c>
      <c r="B58" s="292"/>
      <c r="C58" s="292"/>
      <c r="D58" s="292">
        <f t="shared" si="20"/>
        <v>0</v>
      </c>
      <c r="E58" s="292">
        <v>2</v>
      </c>
      <c r="F58" s="292"/>
      <c r="G58" s="292">
        <f t="shared" si="21"/>
        <v>2</v>
      </c>
      <c r="H58" s="293">
        <f t="shared" si="22"/>
        <v>2</v>
      </c>
      <c r="I58" s="293">
        <f t="shared" si="22"/>
        <v>0</v>
      </c>
      <c r="J58" s="293">
        <f t="shared" si="23"/>
        <v>2</v>
      </c>
    </row>
    <row r="59" spans="1:10" ht="16.5" thickBot="1">
      <c r="A59" s="294" t="s">
        <v>783</v>
      </c>
      <c r="B59" s="295">
        <v>8</v>
      </c>
      <c r="C59" s="295">
        <v>4</v>
      </c>
      <c r="D59" s="296">
        <f t="shared" si="20"/>
        <v>12</v>
      </c>
      <c r="E59" s="296">
        <v>22</v>
      </c>
      <c r="F59" s="295">
        <v>19</v>
      </c>
      <c r="G59" s="296">
        <f t="shared" si="21"/>
        <v>41</v>
      </c>
      <c r="H59" s="297">
        <f t="shared" si="22"/>
        <v>30</v>
      </c>
      <c r="I59" s="297">
        <f t="shared" si="22"/>
        <v>23</v>
      </c>
      <c r="J59" s="297">
        <f t="shared" si="23"/>
        <v>53</v>
      </c>
    </row>
    <row r="60" spans="1:10" ht="16.5" thickBot="1">
      <c r="A60" s="298" t="s">
        <v>23</v>
      </c>
      <c r="B60" s="299">
        <f t="shared" ref="B60:J60" si="24">SUM(B54:B59)</f>
        <v>8</v>
      </c>
      <c r="C60" s="299">
        <f t="shared" si="24"/>
        <v>4</v>
      </c>
      <c r="D60" s="299">
        <f t="shared" si="24"/>
        <v>12</v>
      </c>
      <c r="E60" s="299">
        <f t="shared" si="24"/>
        <v>103</v>
      </c>
      <c r="F60" s="299">
        <f t="shared" si="24"/>
        <v>47</v>
      </c>
      <c r="G60" s="299">
        <f t="shared" si="24"/>
        <v>150</v>
      </c>
      <c r="H60" s="300">
        <f t="shared" si="24"/>
        <v>111</v>
      </c>
      <c r="I60" s="300">
        <f t="shared" si="24"/>
        <v>51</v>
      </c>
      <c r="J60" s="300">
        <f t="shared" si="24"/>
        <v>162</v>
      </c>
    </row>
    <row r="62" spans="1:10" ht="15.75" thickBot="1">
      <c r="A62" s="301" t="s">
        <v>811</v>
      </c>
      <c r="B62"/>
      <c r="C62"/>
      <c r="D62"/>
      <c r="E62"/>
      <c r="F62"/>
      <c r="G62"/>
      <c r="H62"/>
      <c r="I62"/>
      <c r="J62"/>
    </row>
    <row r="63" spans="1:10" ht="16.5" thickBot="1">
      <c r="A63" s="291" t="s">
        <v>186</v>
      </c>
      <c r="B63" s="306"/>
      <c r="C63" s="306"/>
      <c r="D63" s="306">
        <f t="shared" ref="D63:D68" si="25">SUM(B63:C63)</f>
        <v>0</v>
      </c>
      <c r="E63" s="306">
        <v>48</v>
      </c>
      <c r="F63" s="306">
        <v>4</v>
      </c>
      <c r="G63" s="306">
        <f t="shared" ref="G63:G68" si="26">SUM(E63:F63)</f>
        <v>52</v>
      </c>
      <c r="H63" s="293">
        <f t="shared" ref="H63:H68" si="27">B63+E63</f>
        <v>48</v>
      </c>
      <c r="I63" s="293">
        <f t="shared" ref="I63:I68" si="28">C63+F63</f>
        <v>4</v>
      </c>
      <c r="J63" s="293">
        <f t="shared" ref="J63:J68" si="29">I63+H63</f>
        <v>52</v>
      </c>
    </row>
    <row r="64" spans="1:10" ht="16.5" thickBot="1">
      <c r="A64" s="294" t="s">
        <v>258</v>
      </c>
      <c r="B64" s="295"/>
      <c r="C64" s="295"/>
      <c r="D64" s="296">
        <f t="shared" si="25"/>
        <v>0</v>
      </c>
      <c r="E64" s="296">
        <v>24</v>
      </c>
      <c r="F64" s="295">
        <v>3</v>
      </c>
      <c r="G64" s="296">
        <f t="shared" si="26"/>
        <v>27</v>
      </c>
      <c r="H64" s="297">
        <f t="shared" si="27"/>
        <v>24</v>
      </c>
      <c r="I64" s="297">
        <f t="shared" si="28"/>
        <v>3</v>
      </c>
      <c r="J64" s="297">
        <f t="shared" si="29"/>
        <v>27</v>
      </c>
    </row>
    <row r="65" spans="1:10" ht="16.5" thickBot="1">
      <c r="A65" s="291" t="s">
        <v>187</v>
      </c>
      <c r="B65" s="306"/>
      <c r="C65" s="306"/>
      <c r="D65" s="306">
        <f t="shared" si="25"/>
        <v>0</v>
      </c>
      <c r="E65" s="306">
        <v>51</v>
      </c>
      <c r="F65" s="306">
        <v>28</v>
      </c>
      <c r="G65" s="306">
        <f t="shared" si="26"/>
        <v>79</v>
      </c>
      <c r="H65" s="293">
        <f t="shared" si="27"/>
        <v>51</v>
      </c>
      <c r="I65" s="293">
        <f t="shared" si="28"/>
        <v>28</v>
      </c>
      <c r="J65" s="293">
        <f t="shared" si="29"/>
        <v>79</v>
      </c>
    </row>
    <row r="66" spans="1:10" ht="16.5" thickBot="1">
      <c r="A66" s="294" t="s">
        <v>256</v>
      </c>
      <c r="B66" s="295"/>
      <c r="C66" s="295"/>
      <c r="D66" s="296">
        <f t="shared" si="25"/>
        <v>0</v>
      </c>
      <c r="E66" s="296">
        <v>17</v>
      </c>
      <c r="F66" s="295">
        <v>16</v>
      </c>
      <c r="G66" s="296">
        <f t="shared" si="26"/>
        <v>33</v>
      </c>
      <c r="H66" s="297">
        <f t="shared" si="27"/>
        <v>17</v>
      </c>
      <c r="I66" s="297">
        <f t="shared" si="28"/>
        <v>16</v>
      </c>
      <c r="J66" s="297">
        <f t="shared" si="29"/>
        <v>33</v>
      </c>
    </row>
    <row r="67" spans="1:10" ht="16.5" thickBot="1">
      <c r="A67" s="291" t="s">
        <v>259</v>
      </c>
      <c r="B67" s="306">
        <v>0</v>
      </c>
      <c r="C67" s="306">
        <v>2</v>
      </c>
      <c r="D67" s="306">
        <f t="shared" si="25"/>
        <v>2</v>
      </c>
      <c r="E67" s="306">
        <v>11</v>
      </c>
      <c r="F67" s="306">
        <v>16</v>
      </c>
      <c r="G67" s="306">
        <f t="shared" si="26"/>
        <v>27</v>
      </c>
      <c r="H67" s="293">
        <f t="shared" si="27"/>
        <v>11</v>
      </c>
      <c r="I67" s="293">
        <f t="shared" si="28"/>
        <v>18</v>
      </c>
      <c r="J67" s="293">
        <f t="shared" si="29"/>
        <v>29</v>
      </c>
    </row>
    <row r="68" spans="1:10" ht="16.5" thickBot="1">
      <c r="A68" s="294" t="s">
        <v>783</v>
      </c>
      <c r="B68" s="295">
        <v>11</v>
      </c>
      <c r="C68" s="295">
        <v>28</v>
      </c>
      <c r="D68" s="296">
        <f t="shared" si="25"/>
        <v>39</v>
      </c>
      <c r="E68" s="296">
        <v>264</v>
      </c>
      <c r="F68" s="295">
        <v>334</v>
      </c>
      <c r="G68" s="296">
        <f t="shared" si="26"/>
        <v>598</v>
      </c>
      <c r="H68" s="297">
        <f t="shared" si="27"/>
        <v>275</v>
      </c>
      <c r="I68" s="297">
        <f t="shared" si="28"/>
        <v>362</v>
      </c>
      <c r="J68" s="297">
        <f t="shared" si="29"/>
        <v>637</v>
      </c>
    </row>
    <row r="69" spans="1:10" ht="16.5" thickBot="1">
      <c r="A69" s="298" t="s">
        <v>23</v>
      </c>
      <c r="B69" s="299">
        <f>SUM(B63:B68)</f>
        <v>11</v>
      </c>
      <c r="C69" s="299">
        <f>SUM(C63:C68)</f>
        <v>30</v>
      </c>
      <c r="D69" s="299">
        <f t="shared" ref="D69:J69" si="30">SUM(D63:D68)</f>
        <v>41</v>
      </c>
      <c r="E69" s="299">
        <v>11</v>
      </c>
      <c r="F69" s="299">
        <v>30</v>
      </c>
      <c r="G69" s="299">
        <f t="shared" si="30"/>
        <v>816</v>
      </c>
      <c r="H69" s="300">
        <f t="shared" si="30"/>
        <v>426</v>
      </c>
      <c r="I69" s="300">
        <f t="shared" si="30"/>
        <v>431</v>
      </c>
      <c r="J69" s="300">
        <f t="shared" si="30"/>
        <v>857</v>
      </c>
    </row>
    <row r="71" spans="1:10" ht="15.75" thickBot="1">
      <c r="A71" s="301" t="s">
        <v>490</v>
      </c>
      <c r="B71"/>
      <c r="C71"/>
      <c r="D71"/>
      <c r="E71"/>
      <c r="F71"/>
      <c r="G71"/>
      <c r="H71"/>
      <c r="I71"/>
      <c r="J71"/>
    </row>
    <row r="72" spans="1:10" ht="16.5" thickBot="1">
      <c r="A72" s="291" t="s">
        <v>186</v>
      </c>
      <c r="B72" s="306"/>
      <c r="C72" s="306"/>
      <c r="D72" s="306">
        <f t="shared" ref="D72:D77" si="31">SUM(B72:C72)</f>
        <v>0</v>
      </c>
      <c r="E72" s="306"/>
      <c r="F72" s="306"/>
      <c r="G72" s="306">
        <f t="shared" ref="G72:G77" si="32">SUM(E72:F72)</f>
        <v>0</v>
      </c>
      <c r="H72" s="293">
        <f t="shared" ref="H72:H77" si="33">B72+E72</f>
        <v>0</v>
      </c>
      <c r="I72" s="293">
        <f t="shared" ref="I72:I77" si="34">C72+F72</f>
        <v>0</v>
      </c>
      <c r="J72" s="293">
        <f t="shared" ref="J72:J77" si="35">I72+H72</f>
        <v>0</v>
      </c>
    </row>
    <row r="73" spans="1:10" ht="16.5" thickBot="1">
      <c r="A73" s="294" t="s">
        <v>258</v>
      </c>
      <c r="B73" s="295"/>
      <c r="C73" s="295"/>
      <c r="D73" s="296">
        <f t="shared" si="31"/>
        <v>0</v>
      </c>
      <c r="E73" s="296"/>
      <c r="F73" s="295"/>
      <c r="G73" s="296">
        <f t="shared" si="32"/>
        <v>0</v>
      </c>
      <c r="H73" s="297">
        <f t="shared" si="33"/>
        <v>0</v>
      </c>
      <c r="I73" s="297">
        <f t="shared" si="34"/>
        <v>0</v>
      </c>
      <c r="J73" s="297">
        <f t="shared" si="35"/>
        <v>0</v>
      </c>
    </row>
    <row r="74" spans="1:10" ht="16.5" thickBot="1">
      <c r="A74" s="291" t="s">
        <v>187</v>
      </c>
      <c r="B74" s="306"/>
      <c r="C74" s="306"/>
      <c r="D74" s="306">
        <f t="shared" si="31"/>
        <v>0</v>
      </c>
      <c r="E74" s="306"/>
      <c r="F74" s="306"/>
      <c r="G74" s="306">
        <f t="shared" si="32"/>
        <v>0</v>
      </c>
      <c r="H74" s="293">
        <f t="shared" si="33"/>
        <v>0</v>
      </c>
      <c r="I74" s="293">
        <f t="shared" si="34"/>
        <v>0</v>
      </c>
      <c r="J74" s="293">
        <f t="shared" si="35"/>
        <v>0</v>
      </c>
    </row>
    <row r="75" spans="1:10" ht="16.5" thickBot="1">
      <c r="A75" s="294" t="s">
        <v>256</v>
      </c>
      <c r="B75" s="295"/>
      <c r="C75" s="295"/>
      <c r="D75" s="296">
        <f t="shared" si="31"/>
        <v>0</v>
      </c>
      <c r="E75" s="296"/>
      <c r="F75" s="295">
        <v>18</v>
      </c>
      <c r="G75" s="296">
        <f t="shared" si="32"/>
        <v>18</v>
      </c>
      <c r="H75" s="297">
        <f t="shared" si="33"/>
        <v>0</v>
      </c>
      <c r="I75" s="297">
        <f t="shared" si="34"/>
        <v>18</v>
      </c>
      <c r="J75" s="297">
        <f t="shared" si="35"/>
        <v>18</v>
      </c>
    </row>
    <row r="76" spans="1:10" ht="16.5" thickBot="1">
      <c r="A76" s="291" t="s">
        <v>259</v>
      </c>
      <c r="B76" s="306"/>
      <c r="C76" s="306"/>
      <c r="D76" s="306">
        <f t="shared" si="31"/>
        <v>0</v>
      </c>
      <c r="E76" s="306">
        <v>18</v>
      </c>
      <c r="F76" s="306"/>
      <c r="G76" s="306">
        <f t="shared" si="32"/>
        <v>18</v>
      </c>
      <c r="H76" s="293">
        <f t="shared" si="33"/>
        <v>18</v>
      </c>
      <c r="I76" s="293">
        <f t="shared" si="34"/>
        <v>0</v>
      </c>
      <c r="J76" s="293">
        <f t="shared" si="35"/>
        <v>18</v>
      </c>
    </row>
    <row r="77" spans="1:10" ht="16.5" thickBot="1">
      <c r="A77" s="294" t="s">
        <v>783</v>
      </c>
      <c r="B77" s="295">
        <v>0</v>
      </c>
      <c r="C77" s="295">
        <v>2</v>
      </c>
      <c r="D77" s="296">
        <f t="shared" si="31"/>
        <v>2</v>
      </c>
      <c r="E77" s="296">
        <v>4</v>
      </c>
      <c r="F77" s="295"/>
      <c r="G77" s="296">
        <f t="shared" si="32"/>
        <v>4</v>
      </c>
      <c r="H77" s="297">
        <f t="shared" si="33"/>
        <v>4</v>
      </c>
      <c r="I77" s="297">
        <f t="shared" si="34"/>
        <v>2</v>
      </c>
      <c r="J77" s="297">
        <f t="shared" si="35"/>
        <v>6</v>
      </c>
    </row>
    <row r="78" spans="1:10" ht="16.5" thickBot="1">
      <c r="A78" s="298" t="s">
        <v>23</v>
      </c>
      <c r="B78" s="299">
        <f>SUM(B72:B77)</f>
        <v>0</v>
      </c>
      <c r="C78" s="299">
        <f>SUM(C72:C77)</f>
        <v>2</v>
      </c>
      <c r="D78" s="299">
        <f t="shared" ref="D78" si="36">SUM(D72:D77)</f>
        <v>2</v>
      </c>
      <c r="E78" s="299">
        <v>0</v>
      </c>
      <c r="F78" s="299">
        <v>2</v>
      </c>
      <c r="G78" s="299">
        <f t="shared" ref="G78:J78" si="37">SUM(G72:G77)</f>
        <v>40</v>
      </c>
      <c r="H78" s="300">
        <f t="shared" si="37"/>
        <v>22</v>
      </c>
      <c r="I78" s="300">
        <f t="shared" si="37"/>
        <v>20</v>
      </c>
      <c r="J78" s="300">
        <f t="shared" si="37"/>
        <v>42</v>
      </c>
    </row>
    <row r="81" spans="1:10" ht="15.75" thickBot="1">
      <c r="A81" s="301" t="s">
        <v>23</v>
      </c>
      <c r="B81"/>
      <c r="C81"/>
      <c r="D81"/>
      <c r="E81"/>
      <c r="F81"/>
      <c r="G81"/>
      <c r="H81"/>
      <c r="I81"/>
      <c r="J81"/>
    </row>
    <row r="82" spans="1:10" ht="16.5" thickBot="1">
      <c r="A82" s="291" t="s">
        <v>186</v>
      </c>
      <c r="B82" s="306">
        <f>SUM(B30+B38+B46+B54+B63+B72)</f>
        <v>0</v>
      </c>
      <c r="C82" s="306">
        <f>SUM(C30+C38+C46+C54+C63+C72)</f>
        <v>0</v>
      </c>
      <c r="D82" s="306">
        <f t="shared" ref="D82:D87" si="38">SUM(B82:C82)</f>
        <v>0</v>
      </c>
      <c r="E82" s="306">
        <f t="shared" ref="E82:F82" si="39">SUM(E30+E38+E46+E54+E63+E72)</f>
        <v>51</v>
      </c>
      <c r="F82" s="306">
        <f t="shared" si="39"/>
        <v>6</v>
      </c>
      <c r="G82" s="306">
        <f t="shared" ref="G82:G87" si="40">SUM(E82:F82)</f>
        <v>57</v>
      </c>
      <c r="H82" s="293">
        <f t="shared" ref="H82:H87" si="41">B82+E82</f>
        <v>51</v>
      </c>
      <c r="I82" s="293">
        <f t="shared" ref="I82:I87" si="42">C82+F82</f>
        <v>6</v>
      </c>
      <c r="J82" s="293">
        <f t="shared" ref="J82:J87" si="43">I82+H82</f>
        <v>57</v>
      </c>
    </row>
    <row r="83" spans="1:10" ht="16.5" thickBot="1">
      <c r="A83" s="294" t="s">
        <v>258</v>
      </c>
      <c r="B83" s="306">
        <f t="shared" ref="B83:C87" si="44">SUM(B31+B39+B47+B55+B64+B73)</f>
        <v>0</v>
      </c>
      <c r="C83" s="306">
        <f t="shared" si="44"/>
        <v>0</v>
      </c>
      <c r="D83" s="296">
        <f t="shared" si="38"/>
        <v>0</v>
      </c>
      <c r="E83" s="306">
        <f t="shared" ref="E83:F83" si="45">SUM(E31+E39+E47+E55+E64+E73)</f>
        <v>26</v>
      </c>
      <c r="F83" s="306">
        <f t="shared" si="45"/>
        <v>6</v>
      </c>
      <c r="G83" s="296">
        <f t="shared" si="40"/>
        <v>32</v>
      </c>
      <c r="H83" s="297">
        <f t="shared" si="41"/>
        <v>26</v>
      </c>
      <c r="I83" s="297">
        <f t="shared" si="42"/>
        <v>6</v>
      </c>
      <c r="J83" s="297">
        <f t="shared" si="43"/>
        <v>32</v>
      </c>
    </row>
    <row r="84" spans="1:10" ht="16.5" thickBot="1">
      <c r="A84" s="291" t="s">
        <v>187</v>
      </c>
      <c r="B84" s="306">
        <f t="shared" si="44"/>
        <v>0</v>
      </c>
      <c r="C84" s="306">
        <f t="shared" si="44"/>
        <v>0</v>
      </c>
      <c r="D84" s="306">
        <f t="shared" si="38"/>
        <v>0</v>
      </c>
      <c r="E84" s="306">
        <f t="shared" ref="E84:F84" si="46">SUM(E32+E40+E48+E56+E65+E74)</f>
        <v>53</v>
      </c>
      <c r="F84" s="306">
        <f t="shared" si="46"/>
        <v>30</v>
      </c>
      <c r="G84" s="306">
        <f t="shared" si="40"/>
        <v>83</v>
      </c>
      <c r="H84" s="293">
        <f t="shared" si="41"/>
        <v>53</v>
      </c>
      <c r="I84" s="293">
        <f t="shared" si="42"/>
        <v>30</v>
      </c>
      <c r="J84" s="293">
        <f t="shared" si="43"/>
        <v>83</v>
      </c>
    </row>
    <row r="85" spans="1:10" ht="16.5" thickBot="1">
      <c r="A85" s="294" t="s">
        <v>256</v>
      </c>
      <c r="B85" s="306">
        <f t="shared" si="44"/>
        <v>1</v>
      </c>
      <c r="C85" s="306">
        <f t="shared" si="44"/>
        <v>0</v>
      </c>
      <c r="D85" s="296">
        <f t="shared" si="38"/>
        <v>1</v>
      </c>
      <c r="E85" s="306">
        <f t="shared" ref="E85:F85" si="47">SUM(E33+E41+E49+E57+E66+E75)</f>
        <v>334</v>
      </c>
      <c r="F85" s="306">
        <f t="shared" si="47"/>
        <v>261</v>
      </c>
      <c r="G85" s="296">
        <f t="shared" si="40"/>
        <v>595</v>
      </c>
      <c r="H85" s="297">
        <f t="shared" si="41"/>
        <v>335</v>
      </c>
      <c r="I85" s="297">
        <f t="shared" si="42"/>
        <v>261</v>
      </c>
      <c r="J85" s="297">
        <f t="shared" si="43"/>
        <v>596</v>
      </c>
    </row>
    <row r="86" spans="1:10" ht="16.5" thickBot="1">
      <c r="A86" s="291" t="s">
        <v>259</v>
      </c>
      <c r="B86" s="306">
        <f t="shared" si="44"/>
        <v>0</v>
      </c>
      <c r="C86" s="306">
        <f t="shared" si="44"/>
        <v>2</v>
      </c>
      <c r="D86" s="306">
        <f t="shared" si="38"/>
        <v>2</v>
      </c>
      <c r="E86" s="306">
        <f t="shared" ref="E86:F86" si="48">SUM(E34+E42+E50+E58+E67+E76)</f>
        <v>33</v>
      </c>
      <c r="F86" s="306">
        <f t="shared" si="48"/>
        <v>22</v>
      </c>
      <c r="G86" s="306">
        <f t="shared" si="40"/>
        <v>55</v>
      </c>
      <c r="H86" s="293">
        <f t="shared" si="41"/>
        <v>33</v>
      </c>
      <c r="I86" s="293">
        <f t="shared" si="42"/>
        <v>24</v>
      </c>
      <c r="J86" s="293">
        <f t="shared" si="43"/>
        <v>57</v>
      </c>
    </row>
    <row r="87" spans="1:10" ht="16.5" thickBot="1">
      <c r="A87" s="294" t="s">
        <v>783</v>
      </c>
      <c r="B87" s="306">
        <f t="shared" si="44"/>
        <v>24</v>
      </c>
      <c r="C87" s="306">
        <f t="shared" si="44"/>
        <v>41</v>
      </c>
      <c r="D87" s="296">
        <f t="shared" si="38"/>
        <v>65</v>
      </c>
      <c r="E87" s="306">
        <f t="shared" ref="E87:F87" si="49">SUM(E35+E43+E51+E59+E68+E77)</f>
        <v>379</v>
      </c>
      <c r="F87" s="306">
        <f t="shared" si="49"/>
        <v>494</v>
      </c>
      <c r="G87" s="296">
        <f t="shared" si="40"/>
        <v>873</v>
      </c>
      <c r="H87" s="297">
        <f t="shared" si="41"/>
        <v>403</v>
      </c>
      <c r="I87" s="297">
        <f t="shared" si="42"/>
        <v>535</v>
      </c>
      <c r="J87" s="297">
        <f t="shared" si="43"/>
        <v>938</v>
      </c>
    </row>
    <row r="88" spans="1:10" ht="16.5" thickBot="1">
      <c r="A88" s="298" t="s">
        <v>23</v>
      </c>
      <c r="B88" s="299">
        <f>SUM(B82:B87)</f>
        <v>25</v>
      </c>
      <c r="C88" s="299">
        <f>SUM(C82:C87)</f>
        <v>43</v>
      </c>
      <c r="D88" s="299">
        <f t="shared" ref="D88" si="50">SUM(D82:D87)</f>
        <v>68</v>
      </c>
      <c r="E88" s="299">
        <f>SUM(E82:E87)</f>
        <v>876</v>
      </c>
      <c r="F88" s="299">
        <f>SUM(F82:F87)</f>
        <v>819</v>
      </c>
      <c r="G88" s="299">
        <f t="shared" ref="G88:J88" si="51">SUM(G82:G87)</f>
        <v>1695</v>
      </c>
      <c r="H88" s="300">
        <f t="shared" si="51"/>
        <v>901</v>
      </c>
      <c r="I88" s="300">
        <f t="shared" si="51"/>
        <v>862</v>
      </c>
      <c r="J88" s="300">
        <f t="shared" si="51"/>
        <v>1763</v>
      </c>
    </row>
  </sheetData>
  <mergeCells count="12">
    <mergeCell ref="A1:K1"/>
    <mergeCell ref="A2:K2"/>
    <mergeCell ref="A3:K3"/>
    <mergeCell ref="A4:K4"/>
    <mergeCell ref="B8:D8"/>
    <mergeCell ref="E8:G8"/>
    <mergeCell ref="B7:D7"/>
    <mergeCell ref="E7:G7"/>
    <mergeCell ref="H7:J7"/>
    <mergeCell ref="A7:A10"/>
    <mergeCell ref="K7:K10"/>
    <mergeCell ref="H8:J8"/>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24"/>
  <sheetViews>
    <sheetView showGridLines="0" rightToLeft="1" view="pageBreakPreview" zoomScaleNormal="100" zoomScaleSheetLayoutView="100" workbookViewId="0">
      <selection activeCell="A7" sqref="A7:A9"/>
    </sheetView>
  </sheetViews>
  <sheetFormatPr defaultRowHeight="12.75"/>
  <cols>
    <col min="1" max="1" width="20.5703125" style="109" customWidth="1"/>
    <col min="2" max="11" width="7.7109375" style="109" customWidth="1"/>
    <col min="12" max="12" width="28.42578125" style="109" customWidth="1"/>
    <col min="13" max="16384" width="9.140625" style="109"/>
  </cols>
  <sheetData>
    <row r="1" spans="1:21" s="214" customFormat="1" ht="21.95" customHeight="1">
      <c r="A1" s="1096" t="s">
        <v>1277</v>
      </c>
      <c r="B1" s="1096"/>
      <c r="C1" s="1096"/>
      <c r="D1" s="1096"/>
      <c r="E1" s="1096"/>
      <c r="F1" s="1096"/>
      <c r="G1" s="1096"/>
      <c r="H1" s="1096"/>
      <c r="I1" s="1096"/>
      <c r="J1" s="1096"/>
      <c r="K1" s="1096"/>
      <c r="L1" s="1096"/>
      <c r="M1" s="211"/>
      <c r="N1" s="211"/>
      <c r="O1" s="211"/>
      <c r="P1" s="211"/>
      <c r="Q1" s="211"/>
      <c r="R1" s="211"/>
      <c r="S1" s="211"/>
      <c r="T1" s="212"/>
      <c r="U1" s="213"/>
    </row>
    <row r="2" spans="1:21" s="215" customFormat="1" ht="18" customHeight="1">
      <c r="A2" s="1096" t="s">
        <v>923</v>
      </c>
      <c r="B2" s="1096"/>
      <c r="C2" s="1096"/>
      <c r="D2" s="1096"/>
      <c r="E2" s="1096"/>
      <c r="F2" s="1096"/>
      <c r="G2" s="1096"/>
      <c r="H2" s="1096"/>
      <c r="I2" s="1096"/>
      <c r="J2" s="1096"/>
      <c r="K2" s="1096"/>
      <c r="L2" s="1096"/>
      <c r="M2" s="211"/>
      <c r="N2" s="211"/>
      <c r="O2" s="211"/>
      <c r="P2" s="211"/>
      <c r="Q2" s="211"/>
      <c r="R2" s="211"/>
      <c r="S2" s="211"/>
      <c r="T2" s="211"/>
      <c r="U2" s="211"/>
    </row>
    <row r="3" spans="1:21" s="206" customFormat="1" ht="18" customHeight="1">
      <c r="A3" s="1097" t="s">
        <v>1278</v>
      </c>
      <c r="B3" s="1097"/>
      <c r="C3" s="1097"/>
      <c r="D3" s="1097"/>
      <c r="E3" s="1097"/>
      <c r="F3" s="1097"/>
      <c r="G3" s="1097"/>
      <c r="H3" s="1097"/>
      <c r="I3" s="1097"/>
      <c r="J3" s="1097"/>
      <c r="K3" s="1097"/>
      <c r="L3" s="1097"/>
      <c r="M3" s="207"/>
      <c r="N3" s="207"/>
      <c r="O3" s="207"/>
      <c r="P3" s="207"/>
      <c r="Q3" s="207"/>
      <c r="R3" s="207"/>
      <c r="S3" s="207"/>
      <c r="T3" s="207"/>
      <c r="U3" s="207"/>
    </row>
    <row r="4" spans="1:21" s="145" customFormat="1" ht="15.75">
      <c r="A4" s="1097" t="s">
        <v>1296</v>
      </c>
      <c r="B4" s="1097"/>
      <c r="C4" s="1097"/>
      <c r="D4" s="1097"/>
      <c r="E4" s="1097"/>
      <c r="F4" s="1097"/>
      <c r="G4" s="1097"/>
      <c r="H4" s="1097"/>
      <c r="I4" s="1097"/>
      <c r="J4" s="1097"/>
      <c r="K4" s="1097"/>
      <c r="L4" s="1097"/>
      <c r="M4" s="208"/>
      <c r="N4" s="208"/>
      <c r="O4" s="208"/>
      <c r="P4" s="208"/>
      <c r="Q4" s="208"/>
      <c r="R4" s="208"/>
      <c r="S4" s="208"/>
      <c r="T4" s="208"/>
      <c r="U4" s="208"/>
    </row>
    <row r="5" spans="1:21" s="145" customFormat="1" ht="15.75">
      <c r="A5" s="1104" t="s">
        <v>924</v>
      </c>
      <c r="B5" s="1104"/>
      <c r="C5" s="1104"/>
      <c r="D5" s="1104"/>
      <c r="E5" s="1104"/>
      <c r="F5" s="1104"/>
      <c r="G5" s="1104"/>
      <c r="H5" s="1104"/>
      <c r="I5" s="1104"/>
      <c r="J5" s="1104"/>
      <c r="K5" s="1104"/>
      <c r="L5" s="1104"/>
      <c r="M5" s="376"/>
      <c r="N5" s="208"/>
      <c r="O5" s="208"/>
      <c r="P5" s="208"/>
      <c r="Q5" s="208"/>
      <c r="R5" s="208"/>
      <c r="S5" s="208"/>
      <c r="T5" s="208"/>
      <c r="U5" s="208"/>
    </row>
    <row r="6" spans="1:21" s="145" customFormat="1" ht="20.100000000000001" customHeight="1">
      <c r="A6" s="209" t="s">
        <v>1351</v>
      </c>
      <c r="B6" s="209"/>
      <c r="C6" s="209"/>
      <c r="D6" s="209"/>
      <c r="E6" s="209"/>
      <c r="F6" s="209"/>
      <c r="G6" s="209"/>
      <c r="H6" s="209"/>
      <c r="I6" s="209"/>
      <c r="J6" s="209"/>
      <c r="K6" s="209"/>
      <c r="L6" s="210" t="s">
        <v>1350</v>
      </c>
    </row>
    <row r="7" spans="1:21" s="529" customFormat="1" ht="18" customHeight="1">
      <c r="A7" s="1098" t="s">
        <v>733</v>
      </c>
      <c r="B7" s="826" t="s">
        <v>296</v>
      </c>
      <c r="C7" s="827"/>
      <c r="D7" s="826" t="s">
        <v>678</v>
      </c>
      <c r="E7" s="827"/>
      <c r="F7" s="826" t="s">
        <v>722</v>
      </c>
      <c r="G7" s="827"/>
      <c r="H7" s="1007" t="s">
        <v>766</v>
      </c>
      <c r="I7" s="1007"/>
      <c r="J7" s="1007" t="s">
        <v>918</v>
      </c>
      <c r="K7" s="1007"/>
      <c r="L7" s="1101" t="s">
        <v>650</v>
      </c>
      <c r="M7" s="528"/>
    </row>
    <row r="8" spans="1:21" s="529" customFormat="1" ht="14.25" customHeight="1">
      <c r="A8" s="1099"/>
      <c r="B8" s="521" t="s">
        <v>492</v>
      </c>
      <c r="C8" s="521" t="s">
        <v>491</v>
      </c>
      <c r="D8" s="521" t="s">
        <v>492</v>
      </c>
      <c r="E8" s="521" t="s">
        <v>491</v>
      </c>
      <c r="F8" s="521" t="s">
        <v>492</v>
      </c>
      <c r="G8" s="521" t="s">
        <v>491</v>
      </c>
      <c r="H8" s="521" t="s">
        <v>492</v>
      </c>
      <c r="I8" s="521" t="s">
        <v>491</v>
      </c>
      <c r="J8" s="521" t="s">
        <v>492</v>
      </c>
      <c r="K8" s="521" t="s">
        <v>491</v>
      </c>
      <c r="L8" s="1102"/>
      <c r="M8" s="528"/>
    </row>
    <row r="9" spans="1:21" s="529" customFormat="1" ht="14.25" customHeight="1">
      <c r="A9" s="1100"/>
      <c r="B9" s="522" t="s">
        <v>13</v>
      </c>
      <c r="C9" s="522" t="s">
        <v>14</v>
      </c>
      <c r="D9" s="522" t="s">
        <v>13</v>
      </c>
      <c r="E9" s="522" t="s">
        <v>14</v>
      </c>
      <c r="F9" s="522" t="s">
        <v>13</v>
      </c>
      <c r="G9" s="522" t="s">
        <v>14</v>
      </c>
      <c r="H9" s="522" t="s">
        <v>13</v>
      </c>
      <c r="I9" s="522" t="s">
        <v>14</v>
      </c>
      <c r="J9" s="522" t="s">
        <v>13</v>
      </c>
      <c r="K9" s="522" t="s">
        <v>14</v>
      </c>
      <c r="L9" s="1103"/>
      <c r="M9" s="528"/>
    </row>
    <row r="10" spans="1:21" s="145" customFormat="1" ht="27" customHeight="1" thickBot="1">
      <c r="A10" s="566" t="s">
        <v>490</v>
      </c>
      <c r="B10" s="594">
        <v>28</v>
      </c>
      <c r="C10" s="594">
        <v>64</v>
      </c>
      <c r="D10" s="594">
        <v>65</v>
      </c>
      <c r="E10" s="594">
        <v>170</v>
      </c>
      <c r="F10" s="594">
        <v>68</v>
      </c>
      <c r="G10" s="594">
        <v>130</v>
      </c>
      <c r="H10" s="594">
        <v>116</v>
      </c>
      <c r="I10" s="594">
        <v>159</v>
      </c>
      <c r="J10" s="594">
        <v>86</v>
      </c>
      <c r="K10" s="594">
        <v>171</v>
      </c>
      <c r="L10" s="567" t="s">
        <v>696</v>
      </c>
      <c r="M10" s="530"/>
    </row>
    <row r="11" spans="1:21" s="145" customFormat="1" ht="27" customHeight="1" thickTop="1" thickBot="1">
      <c r="A11" s="379" t="s">
        <v>489</v>
      </c>
      <c r="B11" s="270">
        <v>4</v>
      </c>
      <c r="C11" s="270">
        <v>10</v>
      </c>
      <c r="D11" s="270">
        <v>10</v>
      </c>
      <c r="E11" s="270">
        <v>7</v>
      </c>
      <c r="F11" s="270">
        <v>9</v>
      </c>
      <c r="G11" s="270">
        <v>15</v>
      </c>
      <c r="H11" s="270">
        <v>5</v>
      </c>
      <c r="I11" s="270">
        <v>18</v>
      </c>
      <c r="J11" s="270">
        <v>12</v>
      </c>
      <c r="K11" s="270">
        <v>29</v>
      </c>
      <c r="L11" s="380" t="s">
        <v>697</v>
      </c>
      <c r="M11" s="530"/>
    </row>
    <row r="12" spans="1:21" s="145" customFormat="1" ht="27" customHeight="1" thickTop="1" thickBot="1">
      <c r="A12" s="375" t="s">
        <v>698</v>
      </c>
      <c r="B12" s="595" t="s">
        <v>695</v>
      </c>
      <c r="C12" s="595" t="s">
        <v>695</v>
      </c>
      <c r="D12" s="595">
        <v>2</v>
      </c>
      <c r="E12" s="595">
        <v>4</v>
      </c>
      <c r="F12" s="595">
        <v>8</v>
      </c>
      <c r="G12" s="595">
        <v>10</v>
      </c>
      <c r="H12" s="595">
        <v>2</v>
      </c>
      <c r="I12" s="595">
        <v>2</v>
      </c>
      <c r="J12" s="595">
        <v>2</v>
      </c>
      <c r="K12" s="595">
        <v>0</v>
      </c>
      <c r="L12" s="378" t="s">
        <v>699</v>
      </c>
      <c r="M12" s="530"/>
    </row>
    <row r="13" spans="1:21" s="145" customFormat="1" ht="27" customHeight="1" thickTop="1" thickBot="1">
      <c r="A13" s="379" t="s">
        <v>488</v>
      </c>
      <c r="B13" s="270">
        <v>7</v>
      </c>
      <c r="C13" s="270">
        <v>8</v>
      </c>
      <c r="D13" s="270">
        <v>6</v>
      </c>
      <c r="E13" s="270">
        <v>12</v>
      </c>
      <c r="F13" s="270">
        <v>14</v>
      </c>
      <c r="G13" s="270">
        <v>24</v>
      </c>
      <c r="H13" s="270">
        <v>18</v>
      </c>
      <c r="I13" s="270">
        <v>44</v>
      </c>
      <c r="J13" s="270">
        <v>33</v>
      </c>
      <c r="K13" s="270">
        <v>44</v>
      </c>
      <c r="L13" s="380" t="s">
        <v>700</v>
      </c>
      <c r="M13" s="530"/>
    </row>
    <row r="14" spans="1:21" s="145" customFormat="1" ht="27" customHeight="1" thickTop="1" thickBot="1">
      <c r="A14" s="375" t="s">
        <v>487</v>
      </c>
      <c r="B14" s="595">
        <v>4</v>
      </c>
      <c r="C14" s="595">
        <v>16</v>
      </c>
      <c r="D14" s="595">
        <v>2</v>
      </c>
      <c r="E14" s="595">
        <v>8</v>
      </c>
      <c r="F14" s="595">
        <v>3</v>
      </c>
      <c r="G14" s="595">
        <v>6</v>
      </c>
      <c r="H14" s="595">
        <v>3</v>
      </c>
      <c r="I14" s="595">
        <v>8</v>
      </c>
      <c r="J14" s="595">
        <v>6</v>
      </c>
      <c r="K14" s="595">
        <v>15</v>
      </c>
      <c r="L14" s="378" t="s">
        <v>701</v>
      </c>
      <c r="M14" s="530"/>
    </row>
    <row r="15" spans="1:21" s="145" customFormat="1" ht="29.25" customHeight="1" thickTop="1" thickBot="1">
      <c r="A15" s="379" t="s">
        <v>929</v>
      </c>
      <c r="B15" s="270" t="s">
        <v>933</v>
      </c>
      <c r="C15" s="270" t="s">
        <v>933</v>
      </c>
      <c r="D15" s="270" t="s">
        <v>933</v>
      </c>
      <c r="E15" s="270" t="s">
        <v>933</v>
      </c>
      <c r="F15" s="270" t="s">
        <v>933</v>
      </c>
      <c r="G15" s="270" t="s">
        <v>933</v>
      </c>
      <c r="H15" s="270" t="s">
        <v>933</v>
      </c>
      <c r="I15" s="270" t="s">
        <v>933</v>
      </c>
      <c r="J15" s="270">
        <v>2</v>
      </c>
      <c r="K15" s="270">
        <v>1</v>
      </c>
      <c r="L15" s="380" t="s">
        <v>930</v>
      </c>
      <c r="M15" s="530"/>
    </row>
    <row r="16" spans="1:21" s="145" customFormat="1" ht="29.25" customHeight="1" thickTop="1" thickBot="1">
      <c r="A16" s="375" t="s">
        <v>931</v>
      </c>
      <c r="B16" s="595" t="s">
        <v>933</v>
      </c>
      <c r="C16" s="595" t="s">
        <v>933</v>
      </c>
      <c r="D16" s="595" t="s">
        <v>933</v>
      </c>
      <c r="E16" s="595" t="s">
        <v>933</v>
      </c>
      <c r="F16" s="595" t="s">
        <v>933</v>
      </c>
      <c r="G16" s="595" t="s">
        <v>933</v>
      </c>
      <c r="H16" s="595" t="s">
        <v>933</v>
      </c>
      <c r="I16" s="595" t="s">
        <v>933</v>
      </c>
      <c r="J16" s="595">
        <v>1</v>
      </c>
      <c r="K16" s="595">
        <v>0</v>
      </c>
      <c r="L16" s="378" t="s">
        <v>932</v>
      </c>
      <c r="M16" s="530"/>
    </row>
    <row r="17" spans="1:13" s="145" customFormat="1" ht="29.25" customHeight="1" thickTop="1" thickBot="1">
      <c r="A17" s="379" t="s">
        <v>702</v>
      </c>
      <c r="B17" s="270">
        <v>0</v>
      </c>
      <c r="C17" s="270">
        <v>0</v>
      </c>
      <c r="D17" s="270">
        <v>1</v>
      </c>
      <c r="E17" s="270">
        <v>11</v>
      </c>
      <c r="F17" s="270">
        <v>0</v>
      </c>
      <c r="G17" s="270">
        <v>16</v>
      </c>
      <c r="H17" s="270">
        <v>1</v>
      </c>
      <c r="I17" s="270">
        <v>10</v>
      </c>
      <c r="J17" s="270">
        <v>2</v>
      </c>
      <c r="K17" s="270">
        <v>12</v>
      </c>
      <c r="L17" s="380" t="s">
        <v>703</v>
      </c>
      <c r="M17" s="530"/>
    </row>
    <row r="18" spans="1:13" s="145" customFormat="1" ht="27" customHeight="1" thickTop="1" thickBot="1">
      <c r="A18" s="375" t="s">
        <v>486</v>
      </c>
      <c r="B18" s="595">
        <v>0</v>
      </c>
      <c r="C18" s="595">
        <v>0</v>
      </c>
      <c r="D18" s="595">
        <v>0</v>
      </c>
      <c r="E18" s="595">
        <v>0</v>
      </c>
      <c r="F18" s="595">
        <v>0</v>
      </c>
      <c r="G18" s="595">
        <v>0</v>
      </c>
      <c r="H18" s="595">
        <v>0</v>
      </c>
      <c r="I18" s="595">
        <v>0</v>
      </c>
      <c r="J18" s="595">
        <v>0</v>
      </c>
      <c r="K18" s="595">
        <v>0</v>
      </c>
      <c r="L18" s="378" t="s">
        <v>485</v>
      </c>
      <c r="M18" s="530"/>
    </row>
    <row r="19" spans="1:13" s="145" customFormat="1" ht="27" customHeight="1" thickTop="1" thickBot="1">
      <c r="A19" s="379" t="s">
        <v>934</v>
      </c>
      <c r="B19" s="270">
        <v>0</v>
      </c>
      <c r="C19" s="270">
        <v>0</v>
      </c>
      <c r="D19" s="270">
        <v>0</v>
      </c>
      <c r="E19" s="270">
        <v>0</v>
      </c>
      <c r="F19" s="270">
        <v>0</v>
      </c>
      <c r="G19" s="270">
        <v>0</v>
      </c>
      <c r="H19" s="270">
        <v>0</v>
      </c>
      <c r="I19" s="270">
        <v>0</v>
      </c>
      <c r="J19" s="270">
        <v>0</v>
      </c>
      <c r="K19" s="270">
        <v>45</v>
      </c>
      <c r="L19" s="380" t="s">
        <v>935</v>
      </c>
      <c r="M19" s="530"/>
    </row>
    <row r="20" spans="1:13" s="145" customFormat="1" ht="27" customHeight="1" thickTop="1" thickBot="1">
      <c r="A20" s="375" t="s">
        <v>484</v>
      </c>
      <c r="B20" s="595">
        <v>9</v>
      </c>
      <c r="C20" s="595">
        <v>17</v>
      </c>
      <c r="D20" s="595">
        <v>8</v>
      </c>
      <c r="E20" s="595">
        <v>19</v>
      </c>
      <c r="F20" s="595">
        <v>11</v>
      </c>
      <c r="G20" s="595">
        <v>21</v>
      </c>
      <c r="H20" s="595">
        <v>14</v>
      </c>
      <c r="I20" s="595">
        <v>26</v>
      </c>
      <c r="J20" s="595">
        <v>15</v>
      </c>
      <c r="K20" s="595">
        <v>16</v>
      </c>
      <c r="L20" s="378" t="s">
        <v>704</v>
      </c>
      <c r="M20" s="530"/>
    </row>
    <row r="21" spans="1:13" ht="27" customHeight="1" thickTop="1" thickBot="1">
      <c r="A21" s="379" t="s">
        <v>705</v>
      </c>
      <c r="B21" s="270">
        <v>0</v>
      </c>
      <c r="C21" s="270">
        <v>0</v>
      </c>
      <c r="D21" s="270">
        <v>0</v>
      </c>
      <c r="E21" s="270">
        <v>1</v>
      </c>
      <c r="F21" s="270">
        <v>0</v>
      </c>
      <c r="G21" s="270">
        <v>5</v>
      </c>
      <c r="H21" s="270">
        <v>0</v>
      </c>
      <c r="I21" s="270">
        <v>5</v>
      </c>
      <c r="J21" s="270">
        <v>0</v>
      </c>
      <c r="K21" s="270">
        <v>5</v>
      </c>
      <c r="L21" s="380" t="s">
        <v>690</v>
      </c>
    </row>
    <row r="22" spans="1:13" ht="27" customHeight="1" thickTop="1" thickBot="1">
      <c r="A22" s="568" t="s">
        <v>483</v>
      </c>
      <c r="B22" s="596">
        <v>2</v>
      </c>
      <c r="C22" s="596">
        <v>23</v>
      </c>
      <c r="D22" s="596">
        <v>2</v>
      </c>
      <c r="E22" s="596">
        <v>19</v>
      </c>
      <c r="F22" s="596">
        <v>2</v>
      </c>
      <c r="G22" s="596">
        <v>28</v>
      </c>
      <c r="H22" s="596">
        <v>2</v>
      </c>
      <c r="I22" s="596">
        <v>31</v>
      </c>
      <c r="J22" s="596">
        <v>2</v>
      </c>
      <c r="K22" s="596">
        <v>21</v>
      </c>
      <c r="L22" s="569" t="s">
        <v>278</v>
      </c>
    </row>
    <row r="23" spans="1:13" ht="27" customHeight="1" thickTop="1">
      <c r="A23" s="219" t="s">
        <v>482</v>
      </c>
      <c r="B23" s="278">
        <v>3</v>
      </c>
      <c r="C23" s="278">
        <v>14</v>
      </c>
      <c r="D23" s="278">
        <v>4</v>
      </c>
      <c r="E23" s="278">
        <v>13</v>
      </c>
      <c r="F23" s="278">
        <v>7</v>
      </c>
      <c r="G23" s="278">
        <v>5</v>
      </c>
      <c r="H23" s="278">
        <v>5</v>
      </c>
      <c r="I23" s="278">
        <v>9</v>
      </c>
      <c r="J23" s="278">
        <v>3</v>
      </c>
      <c r="K23" s="278">
        <v>4</v>
      </c>
      <c r="L23" s="220" t="s">
        <v>706</v>
      </c>
    </row>
    <row r="24" spans="1:13" ht="37.5" customHeight="1">
      <c r="A24" s="221" t="s">
        <v>40</v>
      </c>
      <c r="B24" s="718">
        <f>SUM(B10:B23)</f>
        <v>57</v>
      </c>
      <c r="C24" s="718">
        <f t="shared" ref="C24:I24" si="0">SUM(C10:C23)</f>
        <v>152</v>
      </c>
      <c r="D24" s="718">
        <f t="shared" si="0"/>
        <v>100</v>
      </c>
      <c r="E24" s="718">
        <f t="shared" si="0"/>
        <v>264</v>
      </c>
      <c r="F24" s="718">
        <f t="shared" si="0"/>
        <v>122</v>
      </c>
      <c r="G24" s="718">
        <f t="shared" si="0"/>
        <v>260</v>
      </c>
      <c r="H24" s="718">
        <f t="shared" si="0"/>
        <v>166</v>
      </c>
      <c r="I24" s="718">
        <f t="shared" si="0"/>
        <v>312</v>
      </c>
      <c r="J24" s="718">
        <f t="shared" ref="J24:K24" si="1">SUM(J10:J23)</f>
        <v>164</v>
      </c>
      <c r="K24" s="718">
        <f t="shared" si="1"/>
        <v>363</v>
      </c>
      <c r="L24" s="222" t="s">
        <v>41</v>
      </c>
    </row>
  </sheetData>
  <mergeCells count="12">
    <mergeCell ref="D7:E7"/>
    <mergeCell ref="F7:G7"/>
    <mergeCell ref="A1:L1"/>
    <mergeCell ref="A4:L4"/>
    <mergeCell ref="A7:A9"/>
    <mergeCell ref="A2:L2"/>
    <mergeCell ref="L7:L9"/>
    <mergeCell ref="H7:I7"/>
    <mergeCell ref="B7:C7"/>
    <mergeCell ref="A3:L3"/>
    <mergeCell ref="A5:L5"/>
    <mergeCell ref="J7:K7"/>
  </mergeCells>
  <printOptions horizontalCentered="1" verticalCentered="1"/>
  <pageMargins left="0" right="0" top="0" bottom="0" header="0" footer="0"/>
  <pageSetup paperSize="9" scale="9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46"/>
  <sheetViews>
    <sheetView rightToLeft="1" view="pageBreakPreview" zoomScaleNormal="100" zoomScaleSheetLayoutView="100" workbookViewId="0">
      <selection activeCell="A7" sqref="A7"/>
    </sheetView>
  </sheetViews>
  <sheetFormatPr defaultRowHeight="15"/>
  <cols>
    <col min="1" max="1" width="50.28515625" style="310" customWidth="1"/>
    <col min="2" max="2" width="11.140625" style="310" customWidth="1"/>
    <col min="3" max="3" width="50.28515625" style="2" customWidth="1"/>
    <col min="4" max="256" width="9.140625" style="310"/>
    <col min="257" max="257" width="50.28515625" style="310" customWidth="1"/>
    <col min="258" max="258" width="11.140625" style="310" customWidth="1"/>
    <col min="259" max="259" width="50.28515625" style="310" customWidth="1"/>
    <col min="260" max="512" width="9.140625" style="310"/>
    <col min="513" max="513" width="50.28515625" style="310" customWidth="1"/>
    <col min="514" max="514" width="11.140625" style="310" customWidth="1"/>
    <col min="515" max="515" width="50.28515625" style="310" customWidth="1"/>
    <col min="516" max="768" width="9.140625" style="310"/>
    <col min="769" max="769" width="50.28515625" style="310" customWidth="1"/>
    <col min="770" max="770" width="11.140625" style="310" customWidth="1"/>
    <col min="771" max="771" width="50.28515625" style="310" customWidth="1"/>
    <col min="772" max="1024" width="9.140625" style="310"/>
    <col min="1025" max="1025" width="50.28515625" style="310" customWidth="1"/>
    <col min="1026" max="1026" width="11.140625" style="310" customWidth="1"/>
    <col min="1027" max="1027" width="50.28515625" style="310" customWidth="1"/>
    <col min="1028" max="1280" width="9.140625" style="310"/>
    <col min="1281" max="1281" width="50.28515625" style="310" customWidth="1"/>
    <col min="1282" max="1282" width="11.140625" style="310" customWidth="1"/>
    <col min="1283" max="1283" width="50.28515625" style="310" customWidth="1"/>
    <col min="1284" max="1536" width="9.140625" style="310"/>
    <col min="1537" max="1537" width="50.28515625" style="310" customWidth="1"/>
    <col min="1538" max="1538" width="11.140625" style="310" customWidth="1"/>
    <col min="1539" max="1539" width="50.28515625" style="310" customWidth="1"/>
    <col min="1540" max="1792" width="9.140625" style="310"/>
    <col min="1793" max="1793" width="50.28515625" style="310" customWidth="1"/>
    <col min="1794" max="1794" width="11.140625" style="310" customWidth="1"/>
    <col min="1795" max="1795" width="50.28515625" style="310" customWidth="1"/>
    <col min="1796" max="2048" width="9.140625" style="310"/>
    <col min="2049" max="2049" width="50.28515625" style="310" customWidth="1"/>
    <col min="2050" max="2050" width="11.140625" style="310" customWidth="1"/>
    <col min="2051" max="2051" width="50.28515625" style="310" customWidth="1"/>
    <col min="2052" max="2304" width="9.140625" style="310"/>
    <col min="2305" max="2305" width="50.28515625" style="310" customWidth="1"/>
    <col min="2306" max="2306" width="11.140625" style="310" customWidth="1"/>
    <col min="2307" max="2307" width="50.28515625" style="310" customWidth="1"/>
    <col min="2308" max="2560" width="9.140625" style="310"/>
    <col min="2561" max="2561" width="50.28515625" style="310" customWidth="1"/>
    <col min="2562" max="2562" width="11.140625" style="310" customWidth="1"/>
    <col min="2563" max="2563" width="50.28515625" style="310" customWidth="1"/>
    <col min="2564" max="2816" width="9.140625" style="310"/>
    <col min="2817" max="2817" width="50.28515625" style="310" customWidth="1"/>
    <col min="2818" max="2818" width="11.140625" style="310" customWidth="1"/>
    <col min="2819" max="2819" width="50.28515625" style="310" customWidth="1"/>
    <col min="2820" max="3072" width="9.140625" style="310"/>
    <col min="3073" max="3073" width="50.28515625" style="310" customWidth="1"/>
    <col min="3074" max="3074" width="11.140625" style="310" customWidth="1"/>
    <col min="3075" max="3075" width="50.28515625" style="310" customWidth="1"/>
    <col min="3076" max="3328" width="9.140625" style="310"/>
    <col min="3329" max="3329" width="50.28515625" style="310" customWidth="1"/>
    <col min="3330" max="3330" width="11.140625" style="310" customWidth="1"/>
    <col min="3331" max="3331" width="50.28515625" style="310" customWidth="1"/>
    <col min="3332" max="3584" width="9.140625" style="310"/>
    <col min="3585" max="3585" width="50.28515625" style="310" customWidth="1"/>
    <col min="3586" max="3586" width="11.140625" style="310" customWidth="1"/>
    <col min="3587" max="3587" width="50.28515625" style="310" customWidth="1"/>
    <col min="3588" max="3840" width="9.140625" style="310"/>
    <col min="3841" max="3841" width="50.28515625" style="310" customWidth="1"/>
    <col min="3842" max="3842" width="11.140625" style="310" customWidth="1"/>
    <col min="3843" max="3843" width="50.28515625" style="310" customWidth="1"/>
    <col min="3844" max="4096" width="9.140625" style="310"/>
    <col min="4097" max="4097" width="50.28515625" style="310" customWidth="1"/>
    <col min="4098" max="4098" width="11.140625" style="310" customWidth="1"/>
    <col min="4099" max="4099" width="50.28515625" style="310" customWidth="1"/>
    <col min="4100" max="4352" width="9.140625" style="310"/>
    <col min="4353" max="4353" width="50.28515625" style="310" customWidth="1"/>
    <col min="4354" max="4354" width="11.140625" style="310" customWidth="1"/>
    <col min="4355" max="4355" width="50.28515625" style="310" customWidth="1"/>
    <col min="4356" max="4608" width="9.140625" style="310"/>
    <col min="4609" max="4609" width="50.28515625" style="310" customWidth="1"/>
    <col min="4610" max="4610" width="11.140625" style="310" customWidth="1"/>
    <col min="4611" max="4611" width="50.28515625" style="310" customWidth="1"/>
    <col min="4612" max="4864" width="9.140625" style="310"/>
    <col min="4865" max="4865" width="50.28515625" style="310" customWidth="1"/>
    <col min="4866" max="4866" width="11.140625" style="310" customWidth="1"/>
    <col min="4867" max="4867" width="50.28515625" style="310" customWidth="1"/>
    <col min="4868" max="5120" width="9.140625" style="310"/>
    <col min="5121" max="5121" width="50.28515625" style="310" customWidth="1"/>
    <col min="5122" max="5122" width="11.140625" style="310" customWidth="1"/>
    <col min="5123" max="5123" width="50.28515625" style="310" customWidth="1"/>
    <col min="5124" max="5376" width="9.140625" style="310"/>
    <col min="5377" max="5377" width="50.28515625" style="310" customWidth="1"/>
    <col min="5378" max="5378" width="11.140625" style="310" customWidth="1"/>
    <col min="5379" max="5379" width="50.28515625" style="310" customWidth="1"/>
    <col min="5380" max="5632" width="9.140625" style="310"/>
    <col min="5633" max="5633" width="50.28515625" style="310" customWidth="1"/>
    <col min="5634" max="5634" width="11.140625" style="310" customWidth="1"/>
    <col min="5635" max="5635" width="50.28515625" style="310" customWidth="1"/>
    <col min="5636" max="5888" width="9.140625" style="310"/>
    <col min="5889" max="5889" width="50.28515625" style="310" customWidth="1"/>
    <col min="5890" max="5890" width="11.140625" style="310" customWidth="1"/>
    <col min="5891" max="5891" width="50.28515625" style="310" customWidth="1"/>
    <col min="5892" max="6144" width="9.140625" style="310"/>
    <col min="6145" max="6145" width="50.28515625" style="310" customWidth="1"/>
    <col min="6146" max="6146" width="11.140625" style="310" customWidth="1"/>
    <col min="6147" max="6147" width="50.28515625" style="310" customWidth="1"/>
    <col min="6148" max="6400" width="9.140625" style="310"/>
    <col min="6401" max="6401" width="50.28515625" style="310" customWidth="1"/>
    <col min="6402" max="6402" width="11.140625" style="310" customWidth="1"/>
    <col min="6403" max="6403" width="50.28515625" style="310" customWidth="1"/>
    <col min="6404" max="6656" width="9.140625" style="310"/>
    <col min="6657" max="6657" width="50.28515625" style="310" customWidth="1"/>
    <col min="6658" max="6658" width="11.140625" style="310" customWidth="1"/>
    <col min="6659" max="6659" width="50.28515625" style="310" customWidth="1"/>
    <col min="6660" max="6912" width="9.140625" style="310"/>
    <col min="6913" max="6913" width="50.28515625" style="310" customWidth="1"/>
    <col min="6914" max="6914" width="11.140625" style="310" customWidth="1"/>
    <col min="6915" max="6915" width="50.28515625" style="310" customWidth="1"/>
    <col min="6916" max="7168" width="9.140625" style="310"/>
    <col min="7169" max="7169" width="50.28515625" style="310" customWidth="1"/>
    <col min="7170" max="7170" width="11.140625" style="310" customWidth="1"/>
    <col min="7171" max="7171" width="50.28515625" style="310" customWidth="1"/>
    <col min="7172" max="7424" width="9.140625" style="310"/>
    <col min="7425" max="7425" width="50.28515625" style="310" customWidth="1"/>
    <col min="7426" max="7426" width="11.140625" style="310" customWidth="1"/>
    <col min="7427" max="7427" width="50.28515625" style="310" customWidth="1"/>
    <col min="7428" max="7680" width="9.140625" style="310"/>
    <col min="7681" max="7681" width="50.28515625" style="310" customWidth="1"/>
    <col min="7682" max="7682" width="11.140625" style="310" customWidth="1"/>
    <col min="7683" max="7683" width="50.28515625" style="310" customWidth="1"/>
    <col min="7684" max="7936" width="9.140625" style="310"/>
    <col min="7937" max="7937" width="50.28515625" style="310" customWidth="1"/>
    <col min="7938" max="7938" width="11.140625" style="310" customWidth="1"/>
    <col min="7939" max="7939" width="50.28515625" style="310" customWidth="1"/>
    <col min="7940" max="8192" width="9.140625" style="310"/>
    <col min="8193" max="8193" width="50.28515625" style="310" customWidth="1"/>
    <col min="8194" max="8194" width="11.140625" style="310" customWidth="1"/>
    <col min="8195" max="8195" width="50.28515625" style="310" customWidth="1"/>
    <col min="8196" max="8448" width="9.140625" style="310"/>
    <col min="8449" max="8449" width="50.28515625" style="310" customWidth="1"/>
    <col min="8450" max="8450" width="11.140625" style="310" customWidth="1"/>
    <col min="8451" max="8451" width="50.28515625" style="310" customWidth="1"/>
    <col min="8452" max="8704" width="9.140625" style="310"/>
    <col min="8705" max="8705" width="50.28515625" style="310" customWidth="1"/>
    <col min="8706" max="8706" width="11.140625" style="310" customWidth="1"/>
    <col min="8707" max="8707" width="50.28515625" style="310" customWidth="1"/>
    <col min="8708" max="8960" width="9.140625" style="310"/>
    <col min="8961" max="8961" width="50.28515625" style="310" customWidth="1"/>
    <col min="8962" max="8962" width="11.140625" style="310" customWidth="1"/>
    <col min="8963" max="8963" width="50.28515625" style="310" customWidth="1"/>
    <col min="8964" max="9216" width="9.140625" style="310"/>
    <col min="9217" max="9217" width="50.28515625" style="310" customWidth="1"/>
    <col min="9218" max="9218" width="11.140625" style="310" customWidth="1"/>
    <col min="9219" max="9219" width="50.28515625" style="310" customWidth="1"/>
    <col min="9220" max="9472" width="9.140625" style="310"/>
    <col min="9473" max="9473" width="50.28515625" style="310" customWidth="1"/>
    <col min="9474" max="9474" width="11.140625" style="310" customWidth="1"/>
    <col min="9475" max="9475" width="50.28515625" style="310" customWidth="1"/>
    <col min="9476" max="9728" width="9.140625" style="310"/>
    <col min="9729" max="9729" width="50.28515625" style="310" customWidth="1"/>
    <col min="9730" max="9730" width="11.140625" style="310" customWidth="1"/>
    <col min="9731" max="9731" width="50.28515625" style="310" customWidth="1"/>
    <col min="9732" max="9984" width="9.140625" style="310"/>
    <col min="9985" max="9985" width="50.28515625" style="310" customWidth="1"/>
    <col min="9986" max="9986" width="11.140625" style="310" customWidth="1"/>
    <col min="9987" max="9987" width="50.28515625" style="310" customWidth="1"/>
    <col min="9988" max="10240" width="9.140625" style="310"/>
    <col min="10241" max="10241" width="50.28515625" style="310" customWidth="1"/>
    <col min="10242" max="10242" width="11.140625" style="310" customWidth="1"/>
    <col min="10243" max="10243" width="50.28515625" style="310" customWidth="1"/>
    <col min="10244" max="10496" width="9.140625" style="310"/>
    <col min="10497" max="10497" width="50.28515625" style="310" customWidth="1"/>
    <col min="10498" max="10498" width="11.140625" style="310" customWidth="1"/>
    <col min="10499" max="10499" width="50.28515625" style="310" customWidth="1"/>
    <col min="10500" max="10752" width="9.140625" style="310"/>
    <col min="10753" max="10753" width="50.28515625" style="310" customWidth="1"/>
    <col min="10754" max="10754" width="11.140625" style="310" customWidth="1"/>
    <col min="10755" max="10755" width="50.28515625" style="310" customWidth="1"/>
    <col min="10756" max="11008" width="9.140625" style="310"/>
    <col min="11009" max="11009" width="50.28515625" style="310" customWidth="1"/>
    <col min="11010" max="11010" width="11.140625" style="310" customWidth="1"/>
    <col min="11011" max="11011" width="50.28515625" style="310" customWidth="1"/>
    <col min="11012" max="11264" width="9.140625" style="310"/>
    <col min="11265" max="11265" width="50.28515625" style="310" customWidth="1"/>
    <col min="11266" max="11266" width="11.140625" style="310" customWidth="1"/>
    <col min="11267" max="11267" width="50.28515625" style="310" customWidth="1"/>
    <col min="11268" max="11520" width="9.140625" style="310"/>
    <col min="11521" max="11521" width="50.28515625" style="310" customWidth="1"/>
    <col min="11522" max="11522" width="11.140625" style="310" customWidth="1"/>
    <col min="11523" max="11523" width="50.28515625" style="310" customWidth="1"/>
    <col min="11524" max="11776" width="9.140625" style="310"/>
    <col min="11777" max="11777" width="50.28515625" style="310" customWidth="1"/>
    <col min="11778" max="11778" width="11.140625" style="310" customWidth="1"/>
    <col min="11779" max="11779" width="50.28515625" style="310" customWidth="1"/>
    <col min="11780" max="12032" width="9.140625" style="310"/>
    <col min="12033" max="12033" width="50.28515625" style="310" customWidth="1"/>
    <col min="12034" max="12034" width="11.140625" style="310" customWidth="1"/>
    <col min="12035" max="12035" width="50.28515625" style="310" customWidth="1"/>
    <col min="12036" max="12288" width="9.140625" style="310"/>
    <col min="12289" max="12289" width="50.28515625" style="310" customWidth="1"/>
    <col min="12290" max="12290" width="11.140625" style="310" customWidth="1"/>
    <col min="12291" max="12291" width="50.28515625" style="310" customWidth="1"/>
    <col min="12292" max="12544" width="9.140625" style="310"/>
    <col min="12545" max="12545" width="50.28515625" style="310" customWidth="1"/>
    <col min="12546" max="12546" width="11.140625" style="310" customWidth="1"/>
    <col min="12547" max="12547" width="50.28515625" style="310" customWidth="1"/>
    <col min="12548" max="12800" width="9.140625" style="310"/>
    <col min="12801" max="12801" width="50.28515625" style="310" customWidth="1"/>
    <col min="12802" max="12802" width="11.140625" style="310" customWidth="1"/>
    <col min="12803" max="12803" width="50.28515625" style="310" customWidth="1"/>
    <col min="12804" max="13056" width="9.140625" style="310"/>
    <col min="13057" max="13057" width="50.28515625" style="310" customWidth="1"/>
    <col min="13058" max="13058" width="11.140625" style="310" customWidth="1"/>
    <col min="13059" max="13059" width="50.28515625" style="310" customWidth="1"/>
    <col min="13060" max="13312" width="9.140625" style="310"/>
    <col min="13313" max="13313" width="50.28515625" style="310" customWidth="1"/>
    <col min="13314" max="13314" width="11.140625" style="310" customWidth="1"/>
    <col min="13315" max="13315" width="50.28515625" style="310" customWidth="1"/>
    <col min="13316" max="13568" width="9.140625" style="310"/>
    <col min="13569" max="13569" width="50.28515625" style="310" customWidth="1"/>
    <col min="13570" max="13570" width="11.140625" style="310" customWidth="1"/>
    <col min="13571" max="13571" width="50.28515625" style="310" customWidth="1"/>
    <col min="13572" max="13824" width="9.140625" style="310"/>
    <col min="13825" max="13825" width="50.28515625" style="310" customWidth="1"/>
    <col min="13826" max="13826" width="11.140625" style="310" customWidth="1"/>
    <col min="13827" max="13827" width="50.28515625" style="310" customWidth="1"/>
    <col min="13828" max="14080" width="9.140625" style="310"/>
    <col min="14081" max="14081" width="50.28515625" style="310" customWidth="1"/>
    <col min="14082" max="14082" width="11.140625" style="310" customWidth="1"/>
    <col min="14083" max="14083" width="50.28515625" style="310" customWidth="1"/>
    <col min="14084" max="14336" width="9.140625" style="310"/>
    <col min="14337" max="14337" width="50.28515625" style="310" customWidth="1"/>
    <col min="14338" max="14338" width="11.140625" style="310" customWidth="1"/>
    <col min="14339" max="14339" width="50.28515625" style="310" customWidth="1"/>
    <col min="14340" max="14592" width="9.140625" style="310"/>
    <col min="14593" max="14593" width="50.28515625" style="310" customWidth="1"/>
    <col min="14594" max="14594" width="11.140625" style="310" customWidth="1"/>
    <col min="14595" max="14595" width="50.28515625" style="310" customWidth="1"/>
    <col min="14596" max="14848" width="9.140625" style="310"/>
    <col min="14849" max="14849" width="50.28515625" style="310" customWidth="1"/>
    <col min="14850" max="14850" width="11.140625" style="310" customWidth="1"/>
    <col min="14851" max="14851" width="50.28515625" style="310" customWidth="1"/>
    <col min="14852" max="15104" width="9.140625" style="310"/>
    <col min="15105" max="15105" width="50.28515625" style="310" customWidth="1"/>
    <col min="15106" max="15106" width="11.140625" style="310" customWidth="1"/>
    <col min="15107" max="15107" width="50.28515625" style="310" customWidth="1"/>
    <col min="15108" max="15360" width="9.140625" style="310"/>
    <col min="15361" max="15361" width="50.28515625" style="310" customWidth="1"/>
    <col min="15362" max="15362" width="11.140625" style="310" customWidth="1"/>
    <col min="15363" max="15363" width="50.28515625" style="310" customWidth="1"/>
    <col min="15364" max="15616" width="9.140625" style="310"/>
    <col min="15617" max="15617" width="50.28515625" style="310" customWidth="1"/>
    <col min="15618" max="15618" width="11.140625" style="310" customWidth="1"/>
    <col min="15619" max="15619" width="50.28515625" style="310" customWidth="1"/>
    <col min="15620" max="15872" width="9.140625" style="310"/>
    <col min="15873" max="15873" width="50.28515625" style="310" customWidth="1"/>
    <col min="15874" max="15874" width="11.140625" style="310" customWidth="1"/>
    <col min="15875" max="15875" width="50.28515625" style="310" customWidth="1"/>
    <col min="15876" max="16128" width="9.140625" style="310"/>
    <col min="16129" max="16129" width="50.28515625" style="310" customWidth="1"/>
    <col min="16130" max="16130" width="11.140625" style="310" customWidth="1"/>
    <col min="16131" max="16131" width="50.28515625" style="310" customWidth="1"/>
    <col min="16132" max="16384" width="9.140625" style="310"/>
  </cols>
  <sheetData>
    <row r="1" spans="1:3" s="312" customFormat="1" ht="26.25" customHeight="1">
      <c r="A1" s="309" t="s">
        <v>813</v>
      </c>
      <c r="B1" s="310"/>
      <c r="C1" s="311" t="s">
        <v>814</v>
      </c>
    </row>
    <row r="2" spans="1:3" s="312" customFormat="1" ht="21" customHeight="1">
      <c r="A2" s="313" t="s">
        <v>0</v>
      </c>
      <c r="B2" s="310"/>
      <c r="C2" s="311" t="s">
        <v>1</v>
      </c>
    </row>
    <row r="3" spans="1:3" ht="29.25" customHeight="1">
      <c r="A3" s="406" t="s">
        <v>815</v>
      </c>
      <c r="B3" s="407" t="s">
        <v>846</v>
      </c>
      <c r="C3" s="408" t="s">
        <v>816</v>
      </c>
    </row>
    <row r="4" spans="1:3" s="314" customFormat="1" ht="29.25" customHeight="1" thickBot="1">
      <c r="A4" s="405" t="s">
        <v>906</v>
      </c>
      <c r="B4" s="420">
        <v>1</v>
      </c>
      <c r="C4" s="398" t="s">
        <v>907</v>
      </c>
    </row>
    <row r="5" spans="1:3" s="314" customFormat="1" ht="25.5" customHeight="1" thickBot="1">
      <c r="A5" s="403" t="s">
        <v>356</v>
      </c>
      <c r="B5" s="421">
        <v>2</v>
      </c>
      <c r="C5" s="399" t="s">
        <v>624</v>
      </c>
    </row>
    <row r="6" spans="1:3" ht="26.25" customHeight="1" thickBot="1">
      <c r="A6" s="402" t="s">
        <v>621</v>
      </c>
      <c r="B6" s="422">
        <v>3</v>
      </c>
      <c r="C6" s="400" t="s">
        <v>657</v>
      </c>
    </row>
    <row r="7" spans="1:3" s="314" customFormat="1" ht="26.25" customHeight="1" thickBot="1">
      <c r="A7" s="403" t="s">
        <v>622</v>
      </c>
      <c r="B7" s="421">
        <v>4</v>
      </c>
      <c r="C7" s="399" t="s">
        <v>623</v>
      </c>
    </row>
    <row r="8" spans="1:3" s="314" customFormat="1" ht="26.25" customHeight="1" thickBot="1">
      <c r="A8" s="626" t="s">
        <v>1245</v>
      </c>
      <c r="B8" s="627"/>
      <c r="C8" s="628" t="s">
        <v>1244</v>
      </c>
    </row>
    <row r="9" spans="1:3" s="314" customFormat="1" ht="26.25" customHeight="1" thickBot="1">
      <c r="A9" s="403" t="s">
        <v>908</v>
      </c>
      <c r="B9" s="421">
        <v>6</v>
      </c>
      <c r="C9" s="399" t="s">
        <v>909</v>
      </c>
    </row>
    <row r="10" spans="1:3" s="314" customFormat="1" ht="26.25" customHeight="1" thickBot="1">
      <c r="A10" s="626" t="s">
        <v>1253</v>
      </c>
      <c r="B10" s="627">
        <v>7</v>
      </c>
      <c r="C10" s="628" t="s">
        <v>1254</v>
      </c>
    </row>
    <row r="11" spans="1:3" s="315" customFormat="1" ht="24.75" customHeight="1" thickBot="1">
      <c r="A11" s="413" t="s">
        <v>849</v>
      </c>
      <c r="B11" s="421"/>
      <c r="C11" s="414" t="s">
        <v>817</v>
      </c>
    </row>
    <row r="12" spans="1:3" s="314" customFormat="1" ht="21.95" customHeight="1" thickBot="1">
      <c r="A12" s="629" t="s">
        <v>835</v>
      </c>
      <c r="B12" s="627"/>
      <c r="C12" s="630" t="s">
        <v>836</v>
      </c>
    </row>
    <row r="13" spans="1:3" ht="24.75" customHeight="1" thickBot="1">
      <c r="A13" s="402" t="s">
        <v>912</v>
      </c>
      <c r="B13" s="422">
        <v>8</v>
      </c>
      <c r="C13" s="400" t="s">
        <v>913</v>
      </c>
    </row>
    <row r="14" spans="1:3" ht="27.75" customHeight="1" thickBot="1">
      <c r="A14" s="403" t="s">
        <v>625</v>
      </c>
      <c r="B14" s="422">
        <v>9</v>
      </c>
      <c r="C14" s="399" t="s">
        <v>661</v>
      </c>
    </row>
    <row r="15" spans="1:3" ht="37.5" customHeight="1" thickBot="1">
      <c r="A15" s="402" t="s">
        <v>626</v>
      </c>
      <c r="B15" s="422">
        <v>10</v>
      </c>
      <c r="C15" s="400" t="s">
        <v>723</v>
      </c>
    </row>
    <row r="16" spans="1:3" ht="21.95" customHeight="1" thickBot="1">
      <c r="A16" s="409" t="s">
        <v>837</v>
      </c>
      <c r="B16" s="421"/>
      <c r="C16" s="410" t="s">
        <v>838</v>
      </c>
    </row>
    <row r="17" spans="1:3" ht="23.25" thickBot="1">
      <c r="A17" s="402" t="s">
        <v>630</v>
      </c>
      <c r="B17" s="422">
        <v>11</v>
      </c>
      <c r="C17" s="400" t="s">
        <v>629</v>
      </c>
    </row>
    <row r="18" spans="1:3" ht="26.25" customHeight="1" thickBot="1">
      <c r="A18" s="403" t="s">
        <v>632</v>
      </c>
      <c r="B18" s="421">
        <v>12</v>
      </c>
      <c r="C18" s="399" t="s">
        <v>631</v>
      </c>
    </row>
    <row r="19" spans="1:3" ht="23.25" thickBot="1">
      <c r="A19" s="402" t="s">
        <v>635</v>
      </c>
      <c r="B19" s="422">
        <v>13</v>
      </c>
      <c r="C19" s="400" t="s">
        <v>634</v>
      </c>
    </row>
    <row r="20" spans="1:3" ht="29.25" customHeight="1" thickBot="1">
      <c r="A20" s="403" t="s">
        <v>637</v>
      </c>
      <c r="B20" s="421">
        <v>14</v>
      </c>
      <c r="C20" s="399" t="s">
        <v>638</v>
      </c>
    </row>
    <row r="21" spans="1:3" ht="21.95" customHeight="1" thickBot="1">
      <c r="A21" s="411" t="s">
        <v>847</v>
      </c>
      <c r="B21" s="422"/>
      <c r="C21" s="412" t="s">
        <v>848</v>
      </c>
    </row>
    <row r="22" spans="1:3" ht="34.5" thickBot="1">
      <c r="A22" s="403" t="s">
        <v>639</v>
      </c>
      <c r="B22" s="421">
        <v>15</v>
      </c>
      <c r="C22" s="399" t="s">
        <v>640</v>
      </c>
    </row>
    <row r="23" spans="1:3" ht="34.5" thickBot="1">
      <c r="A23" s="402" t="s">
        <v>910</v>
      </c>
      <c r="B23" s="422">
        <v>16</v>
      </c>
      <c r="C23" s="400" t="s">
        <v>911</v>
      </c>
    </row>
    <row r="24" spans="1:3" s="315" customFormat="1" ht="24.75" customHeight="1" thickBot="1">
      <c r="A24" s="413" t="s">
        <v>850</v>
      </c>
      <c r="B24" s="421"/>
      <c r="C24" s="414" t="s">
        <v>818</v>
      </c>
    </row>
    <row r="25" spans="1:3" ht="21.95" customHeight="1" thickBot="1">
      <c r="A25" s="415" t="s">
        <v>819</v>
      </c>
      <c r="B25" s="422"/>
      <c r="C25" s="416" t="s">
        <v>820</v>
      </c>
    </row>
    <row r="26" spans="1:3" ht="18" customHeight="1" thickBot="1">
      <c r="A26" s="403" t="s">
        <v>904</v>
      </c>
      <c r="B26" s="421">
        <v>17</v>
      </c>
      <c r="C26" s="399" t="s">
        <v>905</v>
      </c>
    </row>
    <row r="27" spans="1:3" ht="23.25" thickBot="1">
      <c r="A27" s="402" t="s">
        <v>903</v>
      </c>
      <c r="B27" s="422">
        <v>18</v>
      </c>
      <c r="C27" s="400" t="s">
        <v>902</v>
      </c>
    </row>
    <row r="28" spans="1:3" ht="26.25" customHeight="1" thickBot="1">
      <c r="A28" s="403" t="s">
        <v>645</v>
      </c>
      <c r="B28" s="421">
        <v>19</v>
      </c>
      <c r="C28" s="399" t="s">
        <v>897</v>
      </c>
    </row>
    <row r="29" spans="1:3" ht="25.5" customHeight="1" thickBot="1">
      <c r="A29" s="402" t="s">
        <v>163</v>
      </c>
      <c r="B29" s="422">
        <v>20</v>
      </c>
      <c r="C29" s="400" t="s">
        <v>164</v>
      </c>
    </row>
    <row r="30" spans="1:3" ht="25.5" customHeight="1" thickBot="1">
      <c r="A30" s="403" t="s">
        <v>901</v>
      </c>
      <c r="B30" s="421">
        <v>21</v>
      </c>
      <c r="C30" s="399" t="s">
        <v>915</v>
      </c>
    </row>
    <row r="31" spans="1:3" ht="23.25" thickBot="1">
      <c r="A31" s="402" t="s">
        <v>900</v>
      </c>
      <c r="B31" s="422">
        <v>22</v>
      </c>
      <c r="C31" s="400" t="s">
        <v>914</v>
      </c>
    </row>
    <row r="32" spans="1:3" ht="21.95" customHeight="1" thickBot="1">
      <c r="A32" s="417" t="s">
        <v>821</v>
      </c>
      <c r="B32" s="421"/>
      <c r="C32" s="418" t="s">
        <v>822</v>
      </c>
    </row>
    <row r="33" spans="1:3" ht="15.75" thickBot="1">
      <c r="A33" s="402" t="s">
        <v>823</v>
      </c>
      <c r="B33" s="422">
        <v>23</v>
      </c>
      <c r="C33" s="400" t="s">
        <v>824</v>
      </c>
    </row>
    <row r="34" spans="1:3" ht="15.75" thickBot="1">
      <c r="A34" s="403" t="s">
        <v>899</v>
      </c>
      <c r="B34" s="421">
        <v>24</v>
      </c>
      <c r="C34" s="399" t="s">
        <v>812</v>
      </c>
    </row>
    <row r="35" spans="1:3" ht="26.25" thickBot="1">
      <c r="A35" s="402" t="s">
        <v>825</v>
      </c>
      <c r="B35" s="422">
        <v>25</v>
      </c>
      <c r="C35" s="400" t="s">
        <v>826</v>
      </c>
    </row>
    <row r="36" spans="1:3" ht="21.95" customHeight="1" thickBot="1">
      <c r="A36" s="417" t="s">
        <v>827</v>
      </c>
      <c r="B36" s="421"/>
      <c r="C36" s="419" t="s">
        <v>828</v>
      </c>
    </row>
    <row r="37" spans="1:3" ht="23.25" thickBot="1">
      <c r="A37" s="402" t="s">
        <v>880</v>
      </c>
      <c r="B37" s="422">
        <v>26</v>
      </c>
      <c r="C37" s="400" t="s">
        <v>841</v>
      </c>
    </row>
    <row r="38" spans="1:3" ht="26.25" thickBot="1">
      <c r="A38" s="403" t="s">
        <v>881</v>
      </c>
      <c r="B38" s="421">
        <v>27</v>
      </c>
      <c r="C38" s="399" t="s">
        <v>651</v>
      </c>
    </row>
    <row r="39" spans="1:3" ht="23.25" thickBot="1">
      <c r="A39" s="402" t="s">
        <v>829</v>
      </c>
      <c r="B39" s="422">
        <v>28</v>
      </c>
      <c r="C39" s="400" t="s">
        <v>560</v>
      </c>
    </row>
    <row r="40" spans="1:3" ht="23.25" thickBot="1">
      <c r="A40" s="403" t="s">
        <v>898</v>
      </c>
      <c r="B40" s="421">
        <v>29</v>
      </c>
      <c r="C40" s="399" t="s">
        <v>830</v>
      </c>
    </row>
    <row r="41" spans="1:3" ht="23.25" thickBot="1">
      <c r="A41" s="402" t="s">
        <v>831</v>
      </c>
      <c r="B41" s="422">
        <v>30</v>
      </c>
      <c r="C41" s="400" t="s">
        <v>600</v>
      </c>
    </row>
    <row r="42" spans="1:3" ht="23.25" thickBot="1">
      <c r="A42" s="403" t="s">
        <v>832</v>
      </c>
      <c r="B42" s="421">
        <v>31</v>
      </c>
      <c r="C42" s="399" t="s">
        <v>604</v>
      </c>
    </row>
    <row r="43" spans="1:3" ht="22.5">
      <c r="A43" s="404" t="s">
        <v>833</v>
      </c>
      <c r="B43" s="423">
        <v>32</v>
      </c>
      <c r="C43" s="401" t="s">
        <v>834</v>
      </c>
    </row>
    <row r="44" spans="1:3" ht="15.75">
      <c r="A44" s="316"/>
      <c r="C44" s="317"/>
    </row>
    <row r="45" spans="1:3" ht="15.75">
      <c r="A45" s="316"/>
      <c r="C45" s="317"/>
    </row>
    <row r="46" spans="1:3" ht="15.75">
      <c r="A46" s="316"/>
      <c r="C46" s="31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W35"/>
  <sheetViews>
    <sheetView showGridLines="0" rightToLeft="1" view="pageBreakPreview" zoomScaleNormal="100" zoomScaleSheetLayoutView="100" workbookViewId="0">
      <selection activeCell="N7" sqref="N7:N11"/>
    </sheetView>
  </sheetViews>
  <sheetFormatPr defaultRowHeight="12.75"/>
  <cols>
    <col min="1" max="1" width="23.140625" style="109" customWidth="1"/>
    <col min="2" max="13" width="7.5703125" style="109" customWidth="1"/>
    <col min="14" max="14" width="27" style="109" customWidth="1"/>
    <col min="15" max="16384" width="9.140625" style="109"/>
  </cols>
  <sheetData>
    <row r="1" spans="1:23" s="120" customFormat="1" ht="21.95" customHeight="1">
      <c r="A1" s="1114" t="s">
        <v>881</v>
      </c>
      <c r="B1" s="1114"/>
      <c r="C1" s="1114"/>
      <c r="D1" s="1114"/>
      <c r="E1" s="1114"/>
      <c r="F1" s="1114"/>
      <c r="G1" s="1114"/>
      <c r="H1" s="1114"/>
      <c r="I1" s="1114"/>
      <c r="J1" s="1114"/>
      <c r="K1" s="1114"/>
      <c r="L1" s="1114"/>
      <c r="M1" s="1114"/>
      <c r="N1" s="1114"/>
      <c r="O1" s="217"/>
      <c r="P1" s="217"/>
      <c r="Q1" s="217"/>
      <c r="R1" s="217"/>
      <c r="S1" s="217"/>
      <c r="T1" s="217"/>
      <c r="U1" s="217"/>
      <c r="V1" s="119"/>
      <c r="W1" s="218"/>
    </row>
    <row r="2" spans="1:23" s="121" customFormat="1" ht="18" customHeight="1">
      <c r="A2" s="1114" t="s">
        <v>925</v>
      </c>
      <c r="B2" s="1114"/>
      <c r="C2" s="1114"/>
      <c r="D2" s="1114"/>
      <c r="E2" s="1114"/>
      <c r="F2" s="1114"/>
      <c r="G2" s="1114"/>
      <c r="H2" s="1114"/>
      <c r="I2" s="1114"/>
      <c r="J2" s="1114"/>
      <c r="K2" s="1114"/>
      <c r="L2" s="1114"/>
      <c r="M2" s="1114"/>
      <c r="N2" s="1114"/>
      <c r="O2" s="217"/>
      <c r="P2" s="217"/>
      <c r="Q2" s="217"/>
      <c r="R2" s="217"/>
      <c r="S2" s="217"/>
      <c r="T2" s="217"/>
      <c r="U2" s="217"/>
      <c r="V2" s="217"/>
      <c r="W2" s="217"/>
    </row>
    <row r="3" spans="1:23" s="117" customFormat="1" ht="18" customHeight="1">
      <c r="A3" s="1118" t="s">
        <v>651</v>
      </c>
      <c r="B3" s="1118"/>
      <c r="C3" s="1118"/>
      <c r="D3" s="1118"/>
      <c r="E3" s="1118"/>
      <c r="F3" s="1118"/>
      <c r="G3" s="1118"/>
      <c r="H3" s="1118"/>
      <c r="I3" s="1118"/>
      <c r="J3" s="1118"/>
      <c r="K3" s="1118"/>
      <c r="L3" s="1118"/>
      <c r="M3" s="1118"/>
      <c r="N3" s="1118"/>
      <c r="O3" s="195"/>
      <c r="P3" s="195"/>
      <c r="Q3" s="195"/>
      <c r="R3" s="195"/>
      <c r="S3" s="195"/>
      <c r="T3" s="195"/>
      <c r="U3" s="195"/>
      <c r="V3" s="195"/>
      <c r="W3" s="195"/>
    </row>
    <row r="4" spans="1:23" s="116" customFormat="1" ht="15.75">
      <c r="A4" s="1089" t="s">
        <v>926</v>
      </c>
      <c r="B4" s="1089"/>
      <c r="C4" s="1089"/>
      <c r="D4" s="1089"/>
      <c r="E4" s="1089"/>
      <c r="F4" s="1089"/>
      <c r="G4" s="1089"/>
      <c r="H4" s="1089"/>
      <c r="I4" s="1089"/>
      <c r="J4" s="1089"/>
      <c r="K4" s="1089"/>
      <c r="L4" s="1089"/>
      <c r="M4" s="1089"/>
      <c r="N4" s="1089"/>
      <c r="O4" s="197"/>
      <c r="P4" s="197"/>
      <c r="Q4" s="197"/>
      <c r="R4" s="197"/>
      <c r="S4" s="197"/>
      <c r="T4" s="197"/>
      <c r="U4" s="197"/>
      <c r="V4" s="197"/>
      <c r="W4" s="197"/>
    </row>
    <row r="5" spans="1:23" s="116" customFormat="1" ht="15.75">
      <c r="A5" s="373"/>
      <c r="B5" s="373"/>
      <c r="C5" s="373"/>
      <c r="D5" s="373"/>
      <c r="E5" s="373"/>
      <c r="F5" s="373"/>
      <c r="G5" s="373"/>
      <c r="H5" s="373"/>
      <c r="I5" s="373"/>
      <c r="J5" s="373"/>
      <c r="K5" s="373"/>
      <c r="L5" s="373"/>
      <c r="M5" s="373"/>
      <c r="N5" s="373"/>
      <c r="O5" s="373"/>
      <c r="P5" s="197"/>
      <c r="Q5" s="197"/>
      <c r="R5" s="197"/>
      <c r="S5" s="197"/>
      <c r="T5" s="197"/>
      <c r="U5" s="197"/>
      <c r="V5" s="197"/>
      <c r="W5" s="197"/>
    </row>
    <row r="6" spans="1:23" s="116" customFormat="1" ht="20.100000000000001" customHeight="1">
      <c r="A6" s="17" t="s">
        <v>1352</v>
      </c>
      <c r="B6" s="17"/>
      <c r="C6" s="17"/>
      <c r="D6" s="17"/>
      <c r="E6" s="17"/>
      <c r="F6" s="17"/>
      <c r="G6" s="17"/>
      <c r="H6" s="17"/>
      <c r="I6" s="17"/>
      <c r="J6" s="17"/>
      <c r="K6" s="17"/>
      <c r="L6" s="17"/>
      <c r="M6" s="17"/>
      <c r="N6" s="173" t="s">
        <v>1353</v>
      </c>
    </row>
    <row r="7" spans="1:23" s="385" customFormat="1" ht="18" customHeight="1" thickBot="1">
      <c r="A7" s="843" t="s">
        <v>734</v>
      </c>
      <c r="B7" s="826" t="s">
        <v>722</v>
      </c>
      <c r="C7" s="998"/>
      <c r="D7" s="998"/>
      <c r="E7" s="827"/>
      <c r="F7" s="826" t="s">
        <v>766</v>
      </c>
      <c r="G7" s="998"/>
      <c r="H7" s="998"/>
      <c r="I7" s="827"/>
      <c r="J7" s="826" t="s">
        <v>918</v>
      </c>
      <c r="K7" s="998"/>
      <c r="L7" s="998"/>
      <c r="M7" s="827"/>
      <c r="N7" s="1115" t="s">
        <v>652</v>
      </c>
      <c r="O7" s="384"/>
    </row>
    <row r="8" spans="1:23" s="385" customFormat="1" ht="28.5" customHeight="1" thickTop="1" thickBot="1">
      <c r="A8" s="980"/>
      <c r="B8" s="1110" t="s">
        <v>509</v>
      </c>
      <c r="C8" s="1111"/>
      <c r="D8" s="1110" t="s">
        <v>508</v>
      </c>
      <c r="E8" s="1111"/>
      <c r="F8" s="1074" t="s">
        <v>509</v>
      </c>
      <c r="G8" s="1074"/>
      <c r="H8" s="1074" t="s">
        <v>508</v>
      </c>
      <c r="I8" s="1074"/>
      <c r="J8" s="1074" t="s">
        <v>509</v>
      </c>
      <c r="K8" s="1074"/>
      <c r="L8" s="1074" t="s">
        <v>508</v>
      </c>
      <c r="M8" s="1074"/>
      <c r="N8" s="1116"/>
      <c r="O8" s="384"/>
    </row>
    <row r="9" spans="1:23" s="385" customFormat="1" ht="24" customHeight="1" thickTop="1" thickBot="1">
      <c r="A9" s="980"/>
      <c r="B9" s="1112" t="s">
        <v>507</v>
      </c>
      <c r="C9" s="1113"/>
      <c r="D9" s="1112" t="s">
        <v>506</v>
      </c>
      <c r="E9" s="1113"/>
      <c r="F9" s="1107" t="s">
        <v>507</v>
      </c>
      <c r="G9" s="1107"/>
      <c r="H9" s="1107" t="s">
        <v>506</v>
      </c>
      <c r="I9" s="1107"/>
      <c r="J9" s="1107" t="s">
        <v>507</v>
      </c>
      <c r="K9" s="1107"/>
      <c r="L9" s="1107" t="s">
        <v>506</v>
      </c>
      <c r="M9" s="1107"/>
      <c r="N9" s="1116"/>
      <c r="O9" s="384"/>
    </row>
    <row r="10" spans="1:23" s="385" customFormat="1" ht="14.25" customHeight="1" thickTop="1" thickBot="1">
      <c r="A10" s="980"/>
      <c r="B10" s="55" t="s">
        <v>492</v>
      </c>
      <c r="C10" s="55" t="s">
        <v>491</v>
      </c>
      <c r="D10" s="55" t="s">
        <v>492</v>
      </c>
      <c r="E10" s="55" t="s">
        <v>491</v>
      </c>
      <c r="F10" s="55" t="s">
        <v>492</v>
      </c>
      <c r="G10" s="55" t="s">
        <v>491</v>
      </c>
      <c r="H10" s="55" t="s">
        <v>492</v>
      </c>
      <c r="I10" s="55" t="s">
        <v>491</v>
      </c>
      <c r="J10" s="55" t="s">
        <v>492</v>
      </c>
      <c r="K10" s="55" t="s">
        <v>491</v>
      </c>
      <c r="L10" s="55" t="s">
        <v>492</v>
      </c>
      <c r="M10" s="55" t="s">
        <v>491</v>
      </c>
      <c r="N10" s="1116"/>
      <c r="O10" s="384"/>
    </row>
    <row r="11" spans="1:23" s="385" customFormat="1" ht="14.25" customHeight="1" thickTop="1">
      <c r="A11" s="844"/>
      <c r="B11" s="631" t="s">
        <v>13</v>
      </c>
      <c r="C11" s="631" t="s">
        <v>14</v>
      </c>
      <c r="D11" s="631" t="s">
        <v>13</v>
      </c>
      <c r="E11" s="631" t="s">
        <v>14</v>
      </c>
      <c r="F11" s="631" t="s">
        <v>13</v>
      </c>
      <c r="G11" s="631" t="s">
        <v>14</v>
      </c>
      <c r="H11" s="631" t="s">
        <v>13</v>
      </c>
      <c r="I11" s="631" t="s">
        <v>14</v>
      </c>
      <c r="J11" s="381" t="s">
        <v>13</v>
      </c>
      <c r="K11" s="381" t="s">
        <v>14</v>
      </c>
      <c r="L11" s="381" t="s">
        <v>13</v>
      </c>
      <c r="M11" s="381" t="s">
        <v>14</v>
      </c>
      <c r="N11" s="1117"/>
      <c r="O11" s="384"/>
    </row>
    <row r="12" spans="1:23" s="116" customFormat="1" ht="36" customHeight="1" thickBot="1">
      <c r="A12" s="374" t="s">
        <v>505</v>
      </c>
      <c r="B12" s="561">
        <v>3</v>
      </c>
      <c r="C12" s="561">
        <v>0</v>
      </c>
      <c r="D12" s="561">
        <v>5</v>
      </c>
      <c r="E12" s="561">
        <v>4</v>
      </c>
      <c r="F12" s="561">
        <v>4</v>
      </c>
      <c r="G12" s="561">
        <v>4</v>
      </c>
      <c r="H12" s="561">
        <v>3</v>
      </c>
      <c r="I12" s="561">
        <v>5</v>
      </c>
      <c r="J12" s="561">
        <v>2</v>
      </c>
      <c r="K12" s="561">
        <v>2</v>
      </c>
      <c r="L12" s="561">
        <v>2</v>
      </c>
      <c r="M12" s="561">
        <v>3</v>
      </c>
      <c r="N12" s="377" t="s">
        <v>504</v>
      </c>
      <c r="O12" s="383"/>
    </row>
    <row r="13" spans="1:23" s="116" customFormat="1" ht="36" customHeight="1" thickTop="1" thickBot="1">
      <c r="A13" s="379" t="s">
        <v>503</v>
      </c>
      <c r="B13" s="562">
        <v>17</v>
      </c>
      <c r="C13" s="562">
        <v>8</v>
      </c>
      <c r="D13" s="562">
        <v>2</v>
      </c>
      <c r="E13" s="562">
        <v>4</v>
      </c>
      <c r="F13" s="562">
        <v>16</v>
      </c>
      <c r="G13" s="562">
        <v>18</v>
      </c>
      <c r="H13" s="562">
        <v>7</v>
      </c>
      <c r="I13" s="562">
        <v>4</v>
      </c>
      <c r="J13" s="562">
        <v>23</v>
      </c>
      <c r="K13" s="562">
        <v>9</v>
      </c>
      <c r="L13" s="562">
        <v>15</v>
      </c>
      <c r="M13" s="562">
        <v>12</v>
      </c>
      <c r="N13" s="380" t="s">
        <v>502</v>
      </c>
      <c r="O13" s="383"/>
    </row>
    <row r="14" spans="1:23" s="116" customFormat="1" ht="36" customHeight="1" thickTop="1" thickBot="1">
      <c r="A14" s="375" t="s">
        <v>501</v>
      </c>
      <c r="B14" s="563">
        <v>87</v>
      </c>
      <c r="C14" s="563">
        <v>32</v>
      </c>
      <c r="D14" s="563">
        <v>31</v>
      </c>
      <c r="E14" s="563">
        <v>30</v>
      </c>
      <c r="F14" s="563">
        <v>98</v>
      </c>
      <c r="G14" s="563">
        <v>40</v>
      </c>
      <c r="H14" s="563">
        <v>35</v>
      </c>
      <c r="I14" s="563">
        <v>21</v>
      </c>
      <c r="J14" s="563">
        <v>182</v>
      </c>
      <c r="K14" s="563">
        <v>56</v>
      </c>
      <c r="L14" s="563">
        <v>44</v>
      </c>
      <c r="M14" s="563">
        <v>33</v>
      </c>
      <c r="N14" s="378" t="s">
        <v>500</v>
      </c>
      <c r="O14" s="383"/>
    </row>
    <row r="15" spans="1:23" s="116" customFormat="1" ht="36" customHeight="1" thickTop="1" thickBot="1">
      <c r="A15" s="379" t="s">
        <v>499</v>
      </c>
      <c r="B15" s="562">
        <v>0</v>
      </c>
      <c r="C15" s="562">
        <v>0</v>
      </c>
      <c r="D15" s="562">
        <v>0</v>
      </c>
      <c r="E15" s="562">
        <v>0</v>
      </c>
      <c r="F15" s="562">
        <v>0</v>
      </c>
      <c r="G15" s="562">
        <v>0</v>
      </c>
      <c r="H15" s="562">
        <v>0</v>
      </c>
      <c r="I15" s="562">
        <v>0</v>
      </c>
      <c r="J15" s="562">
        <v>0</v>
      </c>
      <c r="K15" s="562">
        <v>0</v>
      </c>
      <c r="L15" s="562">
        <v>0</v>
      </c>
      <c r="M15" s="562">
        <v>0</v>
      </c>
      <c r="N15" s="380" t="s">
        <v>498</v>
      </c>
      <c r="O15" s="383"/>
    </row>
    <row r="16" spans="1:23" s="116" customFormat="1" ht="36" customHeight="1" thickTop="1" thickBot="1">
      <c r="A16" s="375" t="s">
        <v>497</v>
      </c>
      <c r="B16" s="563">
        <v>0</v>
      </c>
      <c r="C16" s="563">
        <v>0</v>
      </c>
      <c r="D16" s="563">
        <v>0</v>
      </c>
      <c r="E16" s="563">
        <v>0</v>
      </c>
      <c r="F16" s="563">
        <v>0</v>
      </c>
      <c r="G16" s="563">
        <v>0</v>
      </c>
      <c r="H16" s="563">
        <v>0</v>
      </c>
      <c r="I16" s="563">
        <v>0</v>
      </c>
      <c r="J16" s="563">
        <v>0</v>
      </c>
      <c r="K16" s="563">
        <v>0</v>
      </c>
      <c r="L16" s="563">
        <v>0</v>
      </c>
      <c r="M16" s="563">
        <v>0</v>
      </c>
      <c r="N16" s="378" t="s">
        <v>496</v>
      </c>
      <c r="O16" s="383"/>
    </row>
    <row r="17" spans="1:15" s="116" customFormat="1" ht="36" customHeight="1" thickTop="1">
      <c r="A17" s="219" t="s">
        <v>495</v>
      </c>
      <c r="B17" s="564">
        <v>6</v>
      </c>
      <c r="C17" s="564">
        <v>2</v>
      </c>
      <c r="D17" s="564">
        <v>7</v>
      </c>
      <c r="E17" s="564">
        <v>0</v>
      </c>
      <c r="F17" s="564">
        <v>10</v>
      </c>
      <c r="G17" s="564">
        <v>1</v>
      </c>
      <c r="H17" s="564">
        <v>3</v>
      </c>
      <c r="I17" s="564">
        <v>0</v>
      </c>
      <c r="J17" s="564">
        <v>88</v>
      </c>
      <c r="K17" s="564">
        <v>8</v>
      </c>
      <c r="L17" s="564">
        <v>1</v>
      </c>
      <c r="M17" s="564">
        <v>0</v>
      </c>
      <c r="N17" s="220" t="s">
        <v>494</v>
      </c>
      <c r="O17" s="383"/>
    </row>
    <row r="18" spans="1:15" ht="39.75" customHeight="1">
      <c r="A18" s="221" t="s">
        <v>40</v>
      </c>
      <c r="B18" s="565">
        <f t="shared" ref="B18:I18" si="0">SUM(B12:B17)</f>
        <v>113</v>
      </c>
      <c r="C18" s="565">
        <f t="shared" si="0"/>
        <v>42</v>
      </c>
      <c r="D18" s="565">
        <f t="shared" si="0"/>
        <v>45</v>
      </c>
      <c r="E18" s="565">
        <f t="shared" si="0"/>
        <v>38</v>
      </c>
      <c r="F18" s="565">
        <f t="shared" si="0"/>
        <v>128</v>
      </c>
      <c r="G18" s="565">
        <f t="shared" si="0"/>
        <v>63</v>
      </c>
      <c r="H18" s="565">
        <f t="shared" si="0"/>
        <v>48</v>
      </c>
      <c r="I18" s="565">
        <f t="shared" si="0"/>
        <v>30</v>
      </c>
      <c r="J18" s="565">
        <f t="shared" ref="J18:M18" si="1">SUM(J12:J17)</f>
        <v>295</v>
      </c>
      <c r="K18" s="565">
        <f t="shared" si="1"/>
        <v>75</v>
      </c>
      <c r="L18" s="565">
        <f t="shared" si="1"/>
        <v>62</v>
      </c>
      <c r="M18" s="565">
        <f t="shared" si="1"/>
        <v>48</v>
      </c>
      <c r="N18" s="222" t="s">
        <v>41</v>
      </c>
    </row>
    <row r="28" spans="1:15" ht="13.5" thickBot="1"/>
    <row r="29" spans="1:15" ht="26.25" thickBot="1">
      <c r="B29" s="141"/>
      <c r="C29" s="141"/>
      <c r="D29" s="223" t="s">
        <v>302</v>
      </c>
      <c r="E29" s="223" t="s">
        <v>493</v>
      </c>
    </row>
    <row r="30" spans="1:15" ht="60.75" thickBot="1">
      <c r="B30" s="1108" t="str">
        <f>B7</f>
        <v>2009/2010</v>
      </c>
      <c r="C30" s="224" t="s">
        <v>1298</v>
      </c>
      <c r="D30" s="216">
        <f>B18</f>
        <v>113</v>
      </c>
      <c r="E30" s="216">
        <f>C18</f>
        <v>42</v>
      </c>
    </row>
    <row r="31" spans="1:15" ht="60.75" thickBot="1">
      <c r="B31" s="1109"/>
      <c r="C31" s="225" t="s">
        <v>1299</v>
      </c>
      <c r="D31" s="216">
        <f>D18</f>
        <v>45</v>
      </c>
      <c r="E31" s="216">
        <f>E18</f>
        <v>38</v>
      </c>
    </row>
    <row r="32" spans="1:15" ht="60.75" thickBot="1">
      <c r="B32" s="1105" t="str">
        <f>F7</f>
        <v>2010/2011</v>
      </c>
      <c r="C32" s="224" t="s">
        <v>1298</v>
      </c>
      <c r="D32" s="216">
        <f>F18</f>
        <v>128</v>
      </c>
      <c r="E32" s="216">
        <f>G18</f>
        <v>63</v>
      </c>
    </row>
    <row r="33" spans="2:5" ht="60.75" thickBot="1">
      <c r="B33" s="1106"/>
      <c r="C33" s="225" t="s">
        <v>1299</v>
      </c>
      <c r="D33" s="216">
        <f>H18</f>
        <v>48</v>
      </c>
      <c r="E33" s="216">
        <f>I18</f>
        <v>30</v>
      </c>
    </row>
    <row r="34" spans="2:5" ht="60.75" thickBot="1">
      <c r="B34" s="1105" t="str">
        <f>J7</f>
        <v>2011/2012</v>
      </c>
      <c r="C34" s="224" t="s">
        <v>1298</v>
      </c>
      <c r="D34" s="216">
        <f>J18</f>
        <v>295</v>
      </c>
      <c r="E34" s="216">
        <f>K18</f>
        <v>75</v>
      </c>
    </row>
    <row r="35" spans="2:5" ht="60">
      <c r="B35" s="1106"/>
      <c r="C35" s="225" t="s">
        <v>1299</v>
      </c>
      <c r="D35" s="216">
        <f>L18</f>
        <v>62</v>
      </c>
      <c r="E35" s="216">
        <f>M18</f>
        <v>48</v>
      </c>
    </row>
  </sheetData>
  <mergeCells count="24">
    <mergeCell ref="A1:N1"/>
    <mergeCell ref="N7:N11"/>
    <mergeCell ref="A7:A11"/>
    <mergeCell ref="L9:M9"/>
    <mergeCell ref="A3:N3"/>
    <mergeCell ref="L8:M8"/>
    <mergeCell ref="H9:I9"/>
    <mergeCell ref="F9:G9"/>
    <mergeCell ref="A2:N2"/>
    <mergeCell ref="A4:N4"/>
    <mergeCell ref="J7:M7"/>
    <mergeCell ref="B34:B35"/>
    <mergeCell ref="B32:B33"/>
    <mergeCell ref="J8:K8"/>
    <mergeCell ref="B7:E7"/>
    <mergeCell ref="J9:K9"/>
    <mergeCell ref="B30:B31"/>
    <mergeCell ref="F7:I7"/>
    <mergeCell ref="F8:G8"/>
    <mergeCell ref="H8:I8"/>
    <mergeCell ref="B8:C8"/>
    <mergeCell ref="B9:C9"/>
    <mergeCell ref="D8:E8"/>
    <mergeCell ref="D9:E9"/>
  </mergeCells>
  <printOptions horizontalCentered="1" verticalCentered="1"/>
  <pageMargins left="0" right="0" top="0" bottom="0" header="0" footer="0"/>
  <pageSetup paperSize="9"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95"/>
  <sheetViews>
    <sheetView showGridLines="0" rightToLeft="1" view="pageBreakPreview" zoomScaleNormal="100" zoomScaleSheetLayoutView="100" workbookViewId="0">
      <selection activeCell="A15" sqref="A15"/>
    </sheetView>
  </sheetViews>
  <sheetFormatPr defaultRowHeight="15"/>
  <cols>
    <col min="1" max="1" width="27.42578125" style="517" customWidth="1"/>
    <col min="2" max="3" width="7.7109375" style="141" customWidth="1"/>
    <col min="4" max="4" width="7.7109375" style="517" customWidth="1"/>
    <col min="5" max="5" width="7.7109375" style="141" customWidth="1"/>
    <col min="6" max="6" width="7.7109375" style="517" customWidth="1"/>
    <col min="7" max="7" width="7.7109375" style="141" customWidth="1"/>
    <col min="8" max="8" width="33.85546875" style="141" customWidth="1"/>
    <col min="9" max="16384" width="9.140625" style="116"/>
  </cols>
  <sheetData>
    <row r="1" spans="1:8" s="120" customFormat="1" ht="20.100000000000001" customHeight="1">
      <c r="A1" s="825" t="s">
        <v>882</v>
      </c>
      <c r="B1" s="825"/>
      <c r="C1" s="825"/>
      <c r="D1" s="825"/>
      <c r="E1" s="825"/>
      <c r="F1" s="825"/>
      <c r="G1" s="825"/>
      <c r="H1" s="825"/>
    </row>
    <row r="2" spans="1:8" s="121" customFormat="1" ht="20.100000000000001" customHeight="1">
      <c r="A2" s="831" t="s">
        <v>927</v>
      </c>
      <c r="B2" s="831"/>
      <c r="C2" s="831"/>
      <c r="D2" s="831"/>
      <c r="E2" s="831"/>
      <c r="F2" s="831"/>
      <c r="G2" s="831"/>
      <c r="H2" s="831"/>
    </row>
    <row r="3" spans="1:8" ht="20.100000000000001" customHeight="1">
      <c r="A3" s="1118" t="s">
        <v>560</v>
      </c>
      <c r="B3" s="1118"/>
      <c r="C3" s="1118"/>
      <c r="D3" s="1118"/>
      <c r="E3" s="1118"/>
      <c r="F3" s="1118"/>
      <c r="G3" s="1118"/>
      <c r="H3" s="1118"/>
    </row>
    <row r="4" spans="1:8" ht="20.100000000000001" customHeight="1">
      <c r="A4" s="1089" t="s">
        <v>926</v>
      </c>
      <c r="B4" s="1089"/>
      <c r="C4" s="1089"/>
      <c r="D4" s="1089"/>
      <c r="E4" s="1089"/>
      <c r="F4" s="1089"/>
      <c r="G4" s="1089"/>
      <c r="H4" s="1089"/>
    </row>
    <row r="5" spans="1:8" ht="20.100000000000001" customHeight="1">
      <c r="A5" s="17" t="s">
        <v>1355</v>
      </c>
      <c r="B5" s="172"/>
      <c r="C5" s="172"/>
      <c r="D5" s="172"/>
      <c r="E5" s="172"/>
      <c r="F5" s="172"/>
      <c r="G5" s="172"/>
      <c r="H5" s="173" t="s">
        <v>1354</v>
      </c>
    </row>
    <row r="6" spans="1:8" s="385" customFormat="1" ht="14.25" customHeight="1" thickBot="1">
      <c r="A6" s="843" t="s">
        <v>739</v>
      </c>
      <c r="B6" s="826" t="s">
        <v>722</v>
      </c>
      <c r="C6" s="827"/>
      <c r="D6" s="828" t="s">
        <v>766</v>
      </c>
      <c r="E6" s="828"/>
      <c r="F6" s="828" t="s">
        <v>918</v>
      </c>
      <c r="G6" s="828"/>
      <c r="H6" s="829" t="s">
        <v>738</v>
      </c>
    </row>
    <row r="7" spans="1:8" s="385" customFormat="1" ht="14.25" customHeight="1" thickTop="1" thickBot="1">
      <c r="A7" s="980"/>
      <c r="B7" s="55" t="s">
        <v>492</v>
      </c>
      <c r="C7" s="55" t="s">
        <v>491</v>
      </c>
      <c r="D7" s="55" t="s">
        <v>492</v>
      </c>
      <c r="E7" s="55" t="s">
        <v>491</v>
      </c>
      <c r="F7" s="55" t="s">
        <v>492</v>
      </c>
      <c r="G7" s="55" t="s">
        <v>491</v>
      </c>
      <c r="H7" s="997"/>
    </row>
    <row r="8" spans="1:8" s="385" customFormat="1" ht="14.25" customHeight="1" thickTop="1">
      <c r="A8" s="844"/>
      <c r="B8" s="631" t="s">
        <v>13</v>
      </c>
      <c r="C8" s="631" t="s">
        <v>14</v>
      </c>
      <c r="D8" s="631" t="s">
        <v>13</v>
      </c>
      <c r="E8" s="631" t="s">
        <v>14</v>
      </c>
      <c r="F8" s="381" t="s">
        <v>13</v>
      </c>
      <c r="G8" s="381" t="s">
        <v>14</v>
      </c>
      <c r="H8" s="830"/>
    </row>
    <row r="9" spans="1:8" ht="16.5" customHeight="1" thickBot="1">
      <c r="A9" s="152" t="s">
        <v>550</v>
      </c>
      <c r="B9" s="254"/>
      <c r="C9" s="254"/>
      <c r="D9" s="254"/>
      <c r="E9" s="254"/>
      <c r="F9" s="254"/>
      <c r="G9" s="254"/>
      <c r="H9" s="242" t="s">
        <v>549</v>
      </c>
    </row>
    <row r="10" spans="1:8" ht="14.25" customHeight="1" thickTop="1">
      <c r="A10" s="284" t="s">
        <v>548</v>
      </c>
      <c r="B10" s="261">
        <v>0</v>
      </c>
      <c r="C10" s="261">
        <v>0</v>
      </c>
      <c r="D10" s="261">
        <v>3</v>
      </c>
      <c r="E10" s="261">
        <v>3</v>
      </c>
      <c r="F10" s="261">
        <v>0</v>
      </c>
      <c r="G10" s="261">
        <v>3</v>
      </c>
      <c r="H10" s="87" t="s">
        <v>547</v>
      </c>
    </row>
    <row r="11" spans="1:8" ht="15.75" customHeight="1" thickBot="1">
      <c r="A11" s="245" t="s">
        <v>135</v>
      </c>
      <c r="B11" s="533"/>
      <c r="C11" s="533"/>
      <c r="D11" s="533"/>
      <c r="E11" s="533"/>
      <c r="F11" s="533"/>
      <c r="G11" s="533"/>
      <c r="H11" s="246" t="s">
        <v>136</v>
      </c>
    </row>
    <row r="12" spans="1:8" ht="14.25" thickTop="1" thickBot="1">
      <c r="A12" s="227" t="s">
        <v>556</v>
      </c>
      <c r="B12" s="255">
        <v>0</v>
      </c>
      <c r="C12" s="255">
        <v>0</v>
      </c>
      <c r="D12" s="255">
        <v>1</v>
      </c>
      <c r="E12" s="255">
        <v>1</v>
      </c>
      <c r="F12" s="255">
        <v>2</v>
      </c>
      <c r="G12" s="255">
        <v>2</v>
      </c>
      <c r="H12" s="84" t="s">
        <v>555</v>
      </c>
    </row>
    <row r="13" spans="1:8" ht="14.25" thickTop="1" thickBot="1">
      <c r="A13" s="226" t="s">
        <v>554</v>
      </c>
      <c r="B13" s="256">
        <v>18</v>
      </c>
      <c r="C13" s="256">
        <v>4</v>
      </c>
      <c r="D13" s="256">
        <v>42</v>
      </c>
      <c r="E13" s="256">
        <v>10</v>
      </c>
      <c r="F13" s="256">
        <v>14</v>
      </c>
      <c r="G13" s="256">
        <v>3</v>
      </c>
      <c r="H13" s="82" t="s">
        <v>553</v>
      </c>
    </row>
    <row r="14" spans="1:8" ht="14.25" thickTop="1" thickBot="1">
      <c r="A14" s="227" t="s">
        <v>552</v>
      </c>
      <c r="B14" s="255">
        <v>9</v>
      </c>
      <c r="C14" s="255">
        <v>0</v>
      </c>
      <c r="D14" s="255">
        <v>0</v>
      </c>
      <c r="E14" s="255">
        <v>0</v>
      </c>
      <c r="F14" s="255">
        <v>0</v>
      </c>
      <c r="G14" s="255">
        <v>1</v>
      </c>
      <c r="H14" s="84" t="s">
        <v>551</v>
      </c>
    </row>
    <row r="15" spans="1:8" ht="14.25" customHeight="1" thickTop="1" thickBot="1">
      <c r="A15" s="226" t="s">
        <v>937</v>
      </c>
      <c r="B15" s="256">
        <v>0</v>
      </c>
      <c r="C15" s="256">
        <v>0</v>
      </c>
      <c r="D15" s="256">
        <v>0</v>
      </c>
      <c r="E15" s="256">
        <v>0</v>
      </c>
      <c r="F15" s="256">
        <v>1</v>
      </c>
      <c r="G15" s="256">
        <v>0</v>
      </c>
      <c r="H15" s="82" t="s">
        <v>938</v>
      </c>
    </row>
    <row r="16" spans="1:8" ht="14.25" thickTop="1" thickBot="1">
      <c r="A16" s="227" t="s">
        <v>940</v>
      </c>
      <c r="B16" s="255">
        <v>0</v>
      </c>
      <c r="C16" s="255">
        <v>0</v>
      </c>
      <c r="D16" s="255">
        <v>0</v>
      </c>
      <c r="E16" s="255">
        <v>0</v>
      </c>
      <c r="F16" s="255">
        <v>6</v>
      </c>
      <c r="G16" s="255">
        <v>1</v>
      </c>
      <c r="H16" s="84" t="s">
        <v>939</v>
      </c>
    </row>
    <row r="17" spans="1:8" ht="14.25" thickTop="1" thickBot="1">
      <c r="A17" s="226" t="s">
        <v>941</v>
      </c>
      <c r="B17" s="256">
        <v>0</v>
      </c>
      <c r="C17" s="256">
        <v>0</v>
      </c>
      <c r="D17" s="256">
        <v>0</v>
      </c>
      <c r="E17" s="256">
        <v>0</v>
      </c>
      <c r="F17" s="256">
        <v>19</v>
      </c>
      <c r="G17" s="256">
        <v>1</v>
      </c>
      <c r="H17" s="82" t="s">
        <v>942</v>
      </c>
    </row>
    <row r="18" spans="1:8" ht="14.25" thickTop="1" thickBot="1">
      <c r="A18" s="227" t="s">
        <v>943</v>
      </c>
      <c r="B18" s="255">
        <v>0</v>
      </c>
      <c r="C18" s="255">
        <v>0</v>
      </c>
      <c r="D18" s="255">
        <v>0</v>
      </c>
      <c r="E18" s="255">
        <v>0</v>
      </c>
      <c r="F18" s="255">
        <v>8</v>
      </c>
      <c r="G18" s="255">
        <v>2</v>
      </c>
      <c r="H18" s="84" t="s">
        <v>944</v>
      </c>
    </row>
    <row r="19" spans="1:8" ht="14.25" thickTop="1" thickBot="1">
      <c r="A19" s="226" t="s">
        <v>945</v>
      </c>
      <c r="B19" s="256">
        <v>0</v>
      </c>
      <c r="C19" s="256">
        <v>0</v>
      </c>
      <c r="D19" s="256">
        <v>0</v>
      </c>
      <c r="E19" s="256">
        <v>0</v>
      </c>
      <c r="F19" s="256">
        <v>3</v>
      </c>
      <c r="G19" s="256">
        <v>0</v>
      </c>
      <c r="H19" s="82" t="s">
        <v>946</v>
      </c>
    </row>
    <row r="20" spans="1:8" ht="14.25" thickTop="1" thickBot="1">
      <c r="A20" s="227" t="s">
        <v>947</v>
      </c>
      <c r="B20" s="255">
        <v>0</v>
      </c>
      <c r="C20" s="255">
        <v>0</v>
      </c>
      <c r="D20" s="255">
        <v>0</v>
      </c>
      <c r="E20" s="255">
        <v>0</v>
      </c>
      <c r="F20" s="255">
        <v>2</v>
      </c>
      <c r="G20" s="255">
        <v>0</v>
      </c>
      <c r="H20" s="84" t="s">
        <v>949</v>
      </c>
    </row>
    <row r="21" spans="1:8" ht="14.25" thickTop="1" thickBot="1">
      <c r="A21" s="226" t="s">
        <v>948</v>
      </c>
      <c r="B21" s="256">
        <v>0</v>
      </c>
      <c r="C21" s="256">
        <v>0</v>
      </c>
      <c r="D21" s="256">
        <v>0</v>
      </c>
      <c r="E21" s="256">
        <v>0</v>
      </c>
      <c r="F21" s="256">
        <v>2</v>
      </c>
      <c r="G21" s="256">
        <v>0</v>
      </c>
      <c r="H21" s="82" t="s">
        <v>950</v>
      </c>
    </row>
    <row r="22" spans="1:8" ht="14.25" thickTop="1" thickBot="1">
      <c r="A22" s="227" t="s">
        <v>735</v>
      </c>
      <c r="B22" s="255">
        <v>2</v>
      </c>
      <c r="C22" s="255">
        <v>0</v>
      </c>
      <c r="D22" s="255">
        <v>2</v>
      </c>
      <c r="E22" s="255">
        <v>1</v>
      </c>
      <c r="F22" s="255">
        <v>0</v>
      </c>
      <c r="G22" s="255">
        <v>0</v>
      </c>
      <c r="H22" s="84" t="s">
        <v>736</v>
      </c>
    </row>
    <row r="23" spans="1:8" ht="21.75" customHeight="1" thickTop="1" thickBot="1">
      <c r="A23" s="243" t="s">
        <v>559</v>
      </c>
      <c r="B23" s="535"/>
      <c r="C23" s="535"/>
      <c r="D23" s="535"/>
      <c r="E23" s="535"/>
      <c r="F23" s="535"/>
      <c r="G23" s="535"/>
      <c r="H23" s="244" t="s">
        <v>558</v>
      </c>
    </row>
    <row r="24" spans="1:8" ht="14.25" thickTop="1" thickBot="1">
      <c r="A24" s="226" t="s">
        <v>603</v>
      </c>
      <c r="B24" s="256">
        <v>64</v>
      </c>
      <c r="C24" s="256">
        <v>15</v>
      </c>
      <c r="D24" s="256">
        <v>39</v>
      </c>
      <c r="E24" s="256">
        <v>17</v>
      </c>
      <c r="F24" s="256">
        <v>158</v>
      </c>
      <c r="G24" s="256">
        <v>25</v>
      </c>
      <c r="H24" s="82" t="s">
        <v>557</v>
      </c>
    </row>
    <row r="25" spans="1:8" ht="23.25" customHeight="1" thickTop="1" thickBot="1">
      <c r="A25" s="243" t="s">
        <v>244</v>
      </c>
      <c r="B25" s="535"/>
      <c r="C25" s="535"/>
      <c r="D25" s="535"/>
      <c r="E25" s="535"/>
      <c r="F25" s="535"/>
      <c r="G25" s="535"/>
      <c r="H25" s="244" t="s">
        <v>546</v>
      </c>
    </row>
    <row r="26" spans="1:8" ht="14.25" thickTop="1" thickBot="1">
      <c r="A26" s="226" t="s">
        <v>545</v>
      </c>
      <c r="B26" s="256">
        <v>1</v>
      </c>
      <c r="C26" s="256">
        <v>0</v>
      </c>
      <c r="D26" s="256">
        <v>0</v>
      </c>
      <c r="E26" s="256">
        <v>0</v>
      </c>
      <c r="F26" s="256">
        <v>3</v>
      </c>
      <c r="G26" s="256">
        <v>0</v>
      </c>
      <c r="H26" s="82" t="s">
        <v>544</v>
      </c>
    </row>
    <row r="27" spans="1:8" ht="14.25" thickTop="1" thickBot="1">
      <c r="A27" s="227" t="s">
        <v>707</v>
      </c>
      <c r="B27" s="255">
        <v>0</v>
      </c>
      <c r="C27" s="255">
        <v>1</v>
      </c>
      <c r="D27" s="255">
        <v>1</v>
      </c>
      <c r="E27" s="255">
        <v>3</v>
      </c>
      <c r="F27" s="255">
        <v>0</v>
      </c>
      <c r="G27" s="255">
        <v>4</v>
      </c>
      <c r="H27" s="84" t="s">
        <v>708</v>
      </c>
    </row>
    <row r="28" spans="1:8" ht="14.25" thickTop="1" thickBot="1">
      <c r="A28" s="226" t="s">
        <v>543</v>
      </c>
      <c r="B28" s="256">
        <v>0</v>
      </c>
      <c r="C28" s="256">
        <v>1</v>
      </c>
      <c r="D28" s="256">
        <v>0</v>
      </c>
      <c r="E28" s="256">
        <v>0</v>
      </c>
      <c r="F28" s="256">
        <v>2</v>
      </c>
      <c r="G28" s="256">
        <v>0</v>
      </c>
      <c r="H28" s="82" t="s">
        <v>542</v>
      </c>
    </row>
    <row r="29" spans="1:8" ht="27" thickTop="1" thickBot="1">
      <c r="A29" s="227" t="s">
        <v>541</v>
      </c>
      <c r="B29" s="255">
        <v>0</v>
      </c>
      <c r="C29" s="255">
        <v>1</v>
      </c>
      <c r="D29" s="255">
        <v>0</v>
      </c>
      <c r="E29" s="255">
        <v>0</v>
      </c>
      <c r="F29" s="255">
        <v>1</v>
      </c>
      <c r="G29" s="255">
        <v>1</v>
      </c>
      <c r="H29" s="84" t="s">
        <v>709</v>
      </c>
    </row>
    <row r="30" spans="1:8" ht="14.25" thickTop="1" thickBot="1">
      <c r="A30" s="226" t="s">
        <v>540</v>
      </c>
      <c r="B30" s="256">
        <v>0</v>
      </c>
      <c r="C30" s="256">
        <v>0</v>
      </c>
      <c r="D30" s="256">
        <v>1</v>
      </c>
      <c r="E30" s="256">
        <v>2</v>
      </c>
      <c r="F30" s="256">
        <v>7</v>
      </c>
      <c r="G30" s="256">
        <v>6</v>
      </c>
      <c r="H30" s="82" t="s">
        <v>539</v>
      </c>
    </row>
    <row r="31" spans="1:8" ht="24" thickTop="1" thickBot="1">
      <c r="A31" s="531" t="s">
        <v>538</v>
      </c>
      <c r="B31" s="535">
        <v>1</v>
      </c>
      <c r="C31" s="535">
        <v>0</v>
      </c>
      <c r="D31" s="535">
        <v>0</v>
      </c>
      <c r="E31" s="535">
        <v>1</v>
      </c>
      <c r="F31" s="535">
        <v>4</v>
      </c>
      <c r="G31" s="535">
        <v>1</v>
      </c>
      <c r="H31" s="532" t="s">
        <v>537</v>
      </c>
    </row>
    <row r="32" spans="1:8" ht="14.25" thickTop="1" thickBot="1">
      <c r="A32" s="226" t="s">
        <v>959</v>
      </c>
      <c r="B32" s="256">
        <v>0</v>
      </c>
      <c r="C32" s="256">
        <v>0</v>
      </c>
      <c r="D32" s="256">
        <v>0</v>
      </c>
      <c r="E32" s="256">
        <v>0</v>
      </c>
      <c r="F32" s="256">
        <v>0</v>
      </c>
      <c r="G32" s="256">
        <v>2</v>
      </c>
      <c r="H32" s="82" t="s">
        <v>960</v>
      </c>
    </row>
    <row r="33" spans="1:8" ht="14.25" thickTop="1" thickBot="1">
      <c r="A33" s="227" t="s">
        <v>536</v>
      </c>
      <c r="B33" s="255">
        <v>1</v>
      </c>
      <c r="C33" s="255">
        <v>0</v>
      </c>
      <c r="D33" s="255">
        <v>3</v>
      </c>
      <c r="E33" s="255">
        <v>1</v>
      </c>
      <c r="F33" s="255">
        <v>13</v>
      </c>
      <c r="G33" s="255">
        <v>2</v>
      </c>
      <c r="H33" s="84" t="s">
        <v>535</v>
      </c>
    </row>
    <row r="34" spans="1:8" ht="14.25" thickTop="1" thickBot="1">
      <c r="A34" s="226" t="s">
        <v>953</v>
      </c>
      <c r="B34" s="256">
        <v>0</v>
      </c>
      <c r="C34" s="256">
        <v>0</v>
      </c>
      <c r="D34" s="256">
        <v>0</v>
      </c>
      <c r="E34" s="256">
        <v>0</v>
      </c>
      <c r="F34" s="256">
        <v>1</v>
      </c>
      <c r="G34" s="256">
        <v>0</v>
      </c>
      <c r="H34" s="82" t="s">
        <v>962</v>
      </c>
    </row>
    <row r="35" spans="1:8" ht="14.25" thickTop="1" thickBot="1">
      <c r="A35" s="227" t="s">
        <v>954</v>
      </c>
      <c r="B35" s="255">
        <v>0</v>
      </c>
      <c r="C35" s="255">
        <v>0</v>
      </c>
      <c r="D35" s="255">
        <v>0</v>
      </c>
      <c r="E35" s="255">
        <v>0</v>
      </c>
      <c r="F35" s="255">
        <v>2</v>
      </c>
      <c r="G35" s="255">
        <v>0</v>
      </c>
      <c r="H35" s="84" t="s">
        <v>963</v>
      </c>
    </row>
    <row r="36" spans="1:8" ht="14.25" thickTop="1" thickBot="1">
      <c r="A36" s="226" t="s">
        <v>534</v>
      </c>
      <c r="B36" s="256">
        <v>0</v>
      </c>
      <c r="C36" s="256">
        <v>0</v>
      </c>
      <c r="D36" s="256">
        <v>0</v>
      </c>
      <c r="E36" s="256">
        <v>0</v>
      </c>
      <c r="F36" s="256">
        <v>2</v>
      </c>
      <c r="G36" s="256">
        <v>2</v>
      </c>
      <c r="H36" s="82" t="s">
        <v>533</v>
      </c>
    </row>
    <row r="37" spans="1:8" ht="14.25" thickTop="1" thickBot="1">
      <c r="A37" s="227" t="s">
        <v>532</v>
      </c>
      <c r="B37" s="255">
        <v>1</v>
      </c>
      <c r="C37" s="255">
        <v>3</v>
      </c>
      <c r="D37" s="255">
        <v>1</v>
      </c>
      <c r="E37" s="255">
        <v>0</v>
      </c>
      <c r="F37" s="255">
        <v>6</v>
      </c>
      <c r="G37" s="255">
        <v>1</v>
      </c>
      <c r="H37" s="84" t="s">
        <v>531</v>
      </c>
    </row>
    <row r="38" spans="1:8" ht="14.25" thickTop="1" thickBot="1">
      <c r="A38" s="226" t="s">
        <v>955</v>
      </c>
      <c r="B38" s="256">
        <v>0</v>
      </c>
      <c r="C38" s="256">
        <v>0</v>
      </c>
      <c r="D38" s="256">
        <v>0</v>
      </c>
      <c r="E38" s="256">
        <v>0</v>
      </c>
      <c r="F38" s="256">
        <v>5</v>
      </c>
      <c r="G38" s="256">
        <v>2</v>
      </c>
      <c r="H38" s="82" t="s">
        <v>956</v>
      </c>
    </row>
    <row r="39" spans="1:8" ht="14.25" thickTop="1" thickBot="1">
      <c r="A39" s="227" t="s">
        <v>530</v>
      </c>
      <c r="B39" s="255">
        <v>0</v>
      </c>
      <c r="C39" s="255">
        <v>0</v>
      </c>
      <c r="D39" s="255">
        <v>0</v>
      </c>
      <c r="E39" s="255">
        <v>1</v>
      </c>
      <c r="F39" s="255">
        <v>0</v>
      </c>
      <c r="G39" s="255">
        <v>0</v>
      </c>
      <c r="H39" s="84" t="s">
        <v>529</v>
      </c>
    </row>
    <row r="40" spans="1:8" ht="14.25" thickTop="1" thickBot="1">
      <c r="A40" s="226" t="s">
        <v>951</v>
      </c>
      <c r="B40" s="256">
        <v>0</v>
      </c>
      <c r="C40" s="256">
        <v>0</v>
      </c>
      <c r="D40" s="256">
        <v>0</v>
      </c>
      <c r="E40" s="256">
        <v>0</v>
      </c>
      <c r="F40" s="256">
        <v>2</v>
      </c>
      <c r="G40" s="256">
        <v>1</v>
      </c>
      <c r="H40" s="82" t="s">
        <v>952</v>
      </c>
    </row>
    <row r="41" spans="1:8" ht="14.25" thickTop="1" thickBot="1">
      <c r="A41" s="227" t="s">
        <v>528</v>
      </c>
      <c r="B41" s="255">
        <v>0</v>
      </c>
      <c r="C41" s="255">
        <v>0</v>
      </c>
      <c r="D41" s="255">
        <v>1</v>
      </c>
      <c r="E41" s="255">
        <v>0</v>
      </c>
      <c r="F41" s="255">
        <v>1</v>
      </c>
      <c r="G41" s="255">
        <v>1</v>
      </c>
      <c r="H41" s="84" t="s">
        <v>527</v>
      </c>
    </row>
    <row r="42" spans="1:8" ht="14.25" thickTop="1" thickBot="1">
      <c r="A42" s="226" t="s">
        <v>526</v>
      </c>
      <c r="B42" s="256">
        <v>1</v>
      </c>
      <c r="C42" s="256">
        <v>0</v>
      </c>
      <c r="D42" s="256">
        <v>1</v>
      </c>
      <c r="E42" s="256">
        <v>0</v>
      </c>
      <c r="F42" s="256">
        <v>0</v>
      </c>
      <c r="G42" s="256">
        <v>0</v>
      </c>
      <c r="H42" s="82" t="s">
        <v>710</v>
      </c>
    </row>
    <row r="43" spans="1:8" ht="14.25" thickTop="1" thickBot="1">
      <c r="A43" s="227" t="s">
        <v>525</v>
      </c>
      <c r="B43" s="255">
        <v>0</v>
      </c>
      <c r="C43" s="255">
        <v>3</v>
      </c>
      <c r="D43" s="255">
        <v>0</v>
      </c>
      <c r="E43" s="255">
        <v>0</v>
      </c>
      <c r="F43" s="255">
        <v>0</v>
      </c>
      <c r="G43" s="255">
        <v>0</v>
      </c>
      <c r="H43" s="84" t="s">
        <v>524</v>
      </c>
    </row>
    <row r="44" spans="1:8" ht="14.25" thickTop="1" thickBot="1">
      <c r="A44" s="226" t="s">
        <v>523</v>
      </c>
      <c r="B44" s="256">
        <v>6</v>
      </c>
      <c r="C44" s="256">
        <v>6</v>
      </c>
      <c r="D44" s="256">
        <v>5</v>
      </c>
      <c r="E44" s="256">
        <v>10</v>
      </c>
      <c r="F44" s="256">
        <v>0</v>
      </c>
      <c r="G44" s="256">
        <v>0</v>
      </c>
      <c r="H44" s="82" t="s">
        <v>522</v>
      </c>
    </row>
    <row r="45" spans="1:8" ht="14.25" thickTop="1" thickBot="1">
      <c r="A45" s="227" t="s">
        <v>521</v>
      </c>
      <c r="B45" s="255">
        <v>1</v>
      </c>
      <c r="C45" s="255">
        <v>0</v>
      </c>
      <c r="D45" s="255">
        <v>0</v>
      </c>
      <c r="E45" s="255">
        <v>0</v>
      </c>
      <c r="F45" s="255">
        <v>0</v>
      </c>
      <c r="G45" s="255">
        <v>0</v>
      </c>
      <c r="H45" s="84" t="s">
        <v>520</v>
      </c>
    </row>
    <row r="46" spans="1:8" ht="14.25" thickTop="1" thickBot="1">
      <c r="A46" s="226" t="s">
        <v>588</v>
      </c>
      <c r="B46" s="256">
        <v>4</v>
      </c>
      <c r="C46" s="256">
        <v>1</v>
      </c>
      <c r="D46" s="256">
        <v>9</v>
      </c>
      <c r="E46" s="256">
        <v>0</v>
      </c>
      <c r="F46" s="256">
        <v>1</v>
      </c>
      <c r="G46" s="256">
        <v>0</v>
      </c>
      <c r="H46" s="82" t="s">
        <v>711</v>
      </c>
    </row>
    <row r="47" spans="1:8" ht="14.25" thickTop="1" thickBot="1">
      <c r="A47" s="227" t="s">
        <v>712</v>
      </c>
      <c r="B47" s="255">
        <v>2</v>
      </c>
      <c r="C47" s="255">
        <v>0</v>
      </c>
      <c r="D47" s="255">
        <v>7</v>
      </c>
      <c r="E47" s="255">
        <v>1</v>
      </c>
      <c r="F47" s="255">
        <v>0</v>
      </c>
      <c r="G47" s="255">
        <v>0</v>
      </c>
      <c r="H47" s="84" t="s">
        <v>570</v>
      </c>
    </row>
    <row r="48" spans="1:8" ht="19.5" customHeight="1" thickTop="1" thickBot="1">
      <c r="A48" s="226" t="s">
        <v>788</v>
      </c>
      <c r="B48" s="256">
        <v>0</v>
      </c>
      <c r="C48" s="256">
        <v>0</v>
      </c>
      <c r="D48" s="256">
        <v>0</v>
      </c>
      <c r="E48" s="256">
        <v>1</v>
      </c>
      <c r="F48" s="256">
        <v>0</v>
      </c>
      <c r="G48" s="256">
        <v>0</v>
      </c>
      <c r="H48" s="82" t="s">
        <v>789</v>
      </c>
    </row>
    <row r="49" spans="1:8" ht="19.5" customHeight="1" thickTop="1" thickBot="1">
      <c r="A49" s="227" t="s">
        <v>957</v>
      </c>
      <c r="B49" s="255">
        <v>0</v>
      </c>
      <c r="C49" s="255">
        <v>0</v>
      </c>
      <c r="D49" s="255">
        <v>0</v>
      </c>
      <c r="E49" s="255">
        <v>0</v>
      </c>
      <c r="F49" s="255">
        <v>2</v>
      </c>
      <c r="G49" s="255">
        <v>0</v>
      </c>
      <c r="H49" s="84" t="s">
        <v>958</v>
      </c>
    </row>
    <row r="50" spans="1:8" ht="19.5" customHeight="1" thickTop="1" thickBot="1">
      <c r="A50" s="226" t="s">
        <v>1139</v>
      </c>
      <c r="B50" s="256">
        <v>0</v>
      </c>
      <c r="C50" s="256">
        <v>0</v>
      </c>
      <c r="D50" s="256">
        <v>0</v>
      </c>
      <c r="E50" s="256">
        <v>0</v>
      </c>
      <c r="F50" s="256">
        <v>1</v>
      </c>
      <c r="G50" s="256">
        <v>1</v>
      </c>
      <c r="H50" s="82" t="s">
        <v>961</v>
      </c>
    </row>
    <row r="51" spans="1:8" ht="19.5" customHeight="1" thickTop="1" thickBot="1">
      <c r="A51" s="227" t="s">
        <v>495</v>
      </c>
      <c r="B51" s="255">
        <v>0</v>
      </c>
      <c r="C51" s="255">
        <v>0</v>
      </c>
      <c r="D51" s="255">
        <v>0</v>
      </c>
      <c r="E51" s="255">
        <v>0</v>
      </c>
      <c r="F51" s="255">
        <v>0</v>
      </c>
      <c r="G51" s="255">
        <v>2</v>
      </c>
      <c r="H51" s="84" t="s">
        <v>958</v>
      </c>
    </row>
    <row r="52" spans="1:8" ht="14.25" thickTop="1" thickBot="1">
      <c r="A52" s="226" t="s">
        <v>787</v>
      </c>
      <c r="B52" s="256">
        <v>0</v>
      </c>
      <c r="C52" s="256">
        <v>0</v>
      </c>
      <c r="D52" s="256">
        <v>0</v>
      </c>
      <c r="E52" s="256">
        <v>4</v>
      </c>
      <c r="F52" s="256">
        <v>1</v>
      </c>
      <c r="G52" s="256">
        <v>2</v>
      </c>
      <c r="H52" s="82" t="s">
        <v>132</v>
      </c>
    </row>
    <row r="53" spans="1:8" ht="24.75" customHeight="1" thickTop="1" thickBot="1">
      <c r="A53" s="247" t="s">
        <v>519</v>
      </c>
      <c r="B53" s="536"/>
      <c r="C53" s="536"/>
      <c r="D53" s="536"/>
      <c r="E53" s="536"/>
      <c r="F53" s="536"/>
      <c r="G53" s="536"/>
      <c r="H53" s="248" t="s">
        <v>518</v>
      </c>
    </row>
    <row r="54" spans="1:8" ht="14.25" thickTop="1" thickBot="1">
      <c r="A54" s="282" t="s">
        <v>246</v>
      </c>
      <c r="B54" s="537">
        <v>2</v>
      </c>
      <c r="C54" s="537">
        <v>3</v>
      </c>
      <c r="D54" s="537">
        <v>10</v>
      </c>
      <c r="E54" s="537">
        <v>5</v>
      </c>
      <c r="F54" s="537">
        <v>15</v>
      </c>
      <c r="G54" s="537">
        <v>4</v>
      </c>
      <c r="H54" s="283" t="s">
        <v>247</v>
      </c>
    </row>
    <row r="55" spans="1:8" ht="14.25" thickTop="1" thickBot="1">
      <c r="A55" s="227" t="s">
        <v>936</v>
      </c>
      <c r="B55" s="255">
        <v>0</v>
      </c>
      <c r="C55" s="255">
        <v>0</v>
      </c>
      <c r="D55" s="255">
        <v>0</v>
      </c>
      <c r="E55" s="255">
        <v>0</v>
      </c>
      <c r="F55" s="255">
        <v>9</v>
      </c>
      <c r="G55" s="255">
        <v>2</v>
      </c>
      <c r="H55" s="84" t="s">
        <v>517</v>
      </c>
    </row>
    <row r="56" spans="1:8" ht="16.5" customHeight="1" thickTop="1" thickBot="1">
      <c r="A56" s="287" t="s">
        <v>516</v>
      </c>
      <c r="B56" s="534"/>
      <c r="C56" s="534"/>
      <c r="D56" s="534"/>
      <c r="E56" s="534"/>
      <c r="F56" s="534"/>
      <c r="G56" s="534"/>
      <c r="H56" s="288" t="s">
        <v>515</v>
      </c>
    </row>
    <row r="57" spans="1:8" ht="27" thickTop="1" thickBot="1">
      <c r="A57" s="227" t="s">
        <v>514</v>
      </c>
      <c r="B57" s="255">
        <v>0</v>
      </c>
      <c r="C57" s="255">
        <v>0</v>
      </c>
      <c r="D57" s="255">
        <v>1</v>
      </c>
      <c r="E57" s="255">
        <v>0</v>
      </c>
      <c r="F57" s="255">
        <v>1</v>
      </c>
      <c r="G57" s="255">
        <v>1</v>
      </c>
      <c r="H57" s="84" t="s">
        <v>513</v>
      </c>
    </row>
    <row r="58" spans="1:8" ht="14.25" thickTop="1" thickBot="1">
      <c r="A58" s="282" t="s">
        <v>512</v>
      </c>
      <c r="B58" s="537">
        <v>0</v>
      </c>
      <c r="C58" s="537">
        <v>4</v>
      </c>
      <c r="D58" s="537">
        <v>0</v>
      </c>
      <c r="E58" s="537">
        <v>0</v>
      </c>
      <c r="F58" s="537">
        <v>0</v>
      </c>
      <c r="G58" s="537">
        <v>1</v>
      </c>
      <c r="H58" s="283" t="s">
        <v>511</v>
      </c>
    </row>
    <row r="59" spans="1:8" ht="13.5" thickTop="1">
      <c r="A59" s="284" t="s">
        <v>737</v>
      </c>
      <c r="B59" s="261">
        <v>0</v>
      </c>
      <c r="C59" s="261">
        <v>0</v>
      </c>
      <c r="D59" s="261">
        <v>1</v>
      </c>
      <c r="E59" s="261">
        <v>2</v>
      </c>
      <c r="F59" s="261">
        <v>1</v>
      </c>
      <c r="G59" s="261">
        <v>1</v>
      </c>
      <c r="H59" s="87" t="s">
        <v>510</v>
      </c>
    </row>
    <row r="60" spans="1:8" ht="23.25" customHeight="1">
      <c r="A60" s="285" t="s">
        <v>20</v>
      </c>
      <c r="B60" s="538">
        <f t="shared" ref="B60:G60" si="0">SUM(B6:B59)</f>
        <v>113</v>
      </c>
      <c r="C60" s="538">
        <f t="shared" si="0"/>
        <v>42</v>
      </c>
      <c r="D60" s="538">
        <f t="shared" si="0"/>
        <v>128</v>
      </c>
      <c r="E60" s="538">
        <f t="shared" si="0"/>
        <v>63</v>
      </c>
      <c r="F60" s="538">
        <f t="shared" si="0"/>
        <v>295</v>
      </c>
      <c r="G60" s="538">
        <f t="shared" si="0"/>
        <v>75</v>
      </c>
      <c r="H60" s="286" t="s">
        <v>175</v>
      </c>
    </row>
    <row r="94" spans="1:8" ht="12.75">
      <c r="A94" s="385"/>
      <c r="B94" s="385"/>
      <c r="C94" s="385"/>
      <c r="D94" s="385"/>
      <c r="E94" s="385"/>
      <c r="F94" s="385"/>
      <c r="G94" s="385"/>
      <c r="H94" s="385"/>
    </row>
    <row r="95" spans="1:8" ht="12.75">
      <c r="A95" s="116"/>
      <c r="B95" s="116"/>
      <c r="C95" s="116"/>
      <c r="D95" s="116"/>
      <c r="E95" s="116"/>
      <c r="F95" s="116"/>
      <c r="G95" s="116"/>
      <c r="H95" s="116"/>
    </row>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27559055118110237" footer="0.27559055118110237"/>
  <pageSetup paperSize="9" scale="80" orientation="portrait"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36"/>
  <sheetViews>
    <sheetView showGridLines="0" rightToLeft="1" view="pageBreakPreview" zoomScaleNormal="100" zoomScaleSheetLayoutView="100" workbookViewId="0">
      <selection activeCell="H6" sqref="H6:H8"/>
    </sheetView>
  </sheetViews>
  <sheetFormatPr defaultRowHeight="15"/>
  <cols>
    <col min="1" max="1" width="30.7109375" style="146" customWidth="1"/>
    <col min="2" max="3" width="5.7109375" style="115" customWidth="1"/>
    <col min="4" max="4" width="5.7109375" style="146" customWidth="1"/>
    <col min="5" max="5" width="5.7109375" style="115" customWidth="1"/>
    <col min="6" max="6" width="5.7109375" style="146" customWidth="1"/>
    <col min="7" max="7" width="5.7109375" style="115" customWidth="1"/>
    <col min="8" max="8" width="30.7109375" style="115" customWidth="1"/>
    <col min="9" max="16384" width="9.140625" style="110"/>
  </cols>
  <sheetData>
    <row r="1" spans="1:8" s="121" customFormat="1" ht="20.100000000000001" customHeight="1">
      <c r="A1" s="825" t="s">
        <v>883</v>
      </c>
      <c r="B1" s="825"/>
      <c r="C1" s="825"/>
      <c r="D1" s="825"/>
      <c r="E1" s="825"/>
      <c r="F1" s="825"/>
      <c r="G1" s="825"/>
      <c r="H1" s="825"/>
    </row>
    <row r="2" spans="1:8" s="121" customFormat="1" ht="20.100000000000001" customHeight="1">
      <c r="A2" s="831" t="s">
        <v>927</v>
      </c>
      <c r="B2" s="831"/>
      <c r="C2" s="831"/>
      <c r="D2" s="831"/>
      <c r="E2" s="831"/>
      <c r="F2" s="831"/>
      <c r="G2" s="831"/>
      <c r="H2" s="831"/>
    </row>
    <row r="3" spans="1:8" s="117" customFormat="1" ht="34.5" customHeight="1">
      <c r="A3" s="1119" t="s">
        <v>665</v>
      </c>
      <c r="B3" s="1119"/>
      <c r="C3" s="1119"/>
      <c r="D3" s="1119"/>
      <c r="E3" s="1119"/>
      <c r="F3" s="1119"/>
      <c r="G3" s="1119"/>
      <c r="H3" s="1119"/>
    </row>
    <row r="4" spans="1:8" s="117" customFormat="1" ht="20.100000000000001" customHeight="1">
      <c r="A4" s="1089" t="s">
        <v>926</v>
      </c>
      <c r="B4" s="1089"/>
      <c r="C4" s="1089"/>
      <c r="D4" s="1089"/>
      <c r="E4" s="1089"/>
      <c r="F4" s="1089"/>
      <c r="G4" s="1089"/>
      <c r="H4" s="1089"/>
    </row>
    <row r="5" spans="1:8" s="117" customFormat="1" ht="20.100000000000001" customHeight="1">
      <c r="A5" s="17" t="s">
        <v>1356</v>
      </c>
      <c r="B5" s="143"/>
      <c r="C5" s="143"/>
      <c r="D5" s="143"/>
      <c r="E5" s="143"/>
      <c r="F5" s="143"/>
      <c r="G5" s="143"/>
      <c r="H5" s="173" t="s">
        <v>1357</v>
      </c>
    </row>
    <row r="6" spans="1:8" s="111" customFormat="1" ht="14.25" customHeight="1" thickBot="1">
      <c r="A6" s="843" t="s">
        <v>653</v>
      </c>
      <c r="B6" s="826" t="s">
        <v>722</v>
      </c>
      <c r="C6" s="827"/>
      <c r="D6" s="828" t="s">
        <v>766</v>
      </c>
      <c r="E6" s="828"/>
      <c r="F6" s="828" t="s">
        <v>918</v>
      </c>
      <c r="G6" s="828"/>
      <c r="H6" s="829" t="s">
        <v>654</v>
      </c>
    </row>
    <row r="7" spans="1:8" s="111" customFormat="1" ht="17.25" customHeight="1" thickTop="1" thickBot="1">
      <c r="A7" s="980"/>
      <c r="B7" s="55" t="s">
        <v>492</v>
      </c>
      <c r="C7" s="55" t="s">
        <v>491</v>
      </c>
      <c r="D7" s="55" t="s">
        <v>492</v>
      </c>
      <c r="E7" s="55" t="s">
        <v>491</v>
      </c>
      <c r="F7" s="55" t="s">
        <v>492</v>
      </c>
      <c r="G7" s="55" t="s">
        <v>491</v>
      </c>
      <c r="H7" s="997"/>
    </row>
    <row r="8" spans="1:8" s="111" customFormat="1" ht="17.25" customHeight="1" thickTop="1">
      <c r="A8" s="844"/>
      <c r="B8" s="631" t="s">
        <v>13</v>
      </c>
      <c r="C8" s="631" t="s">
        <v>14</v>
      </c>
      <c r="D8" s="631" t="s">
        <v>13</v>
      </c>
      <c r="E8" s="631" t="s">
        <v>14</v>
      </c>
      <c r="F8" s="277" t="s">
        <v>13</v>
      </c>
      <c r="G8" s="277" t="s">
        <v>14</v>
      </c>
      <c r="H8" s="830"/>
    </row>
    <row r="9" spans="1:8" ht="16.5" customHeight="1" thickBot="1">
      <c r="A9" s="232" t="s">
        <v>550</v>
      </c>
      <c r="B9" s="272">
        <v>0</v>
      </c>
      <c r="C9" s="272">
        <v>0</v>
      </c>
      <c r="D9" s="272">
        <v>0</v>
      </c>
      <c r="E9" s="272">
        <v>0</v>
      </c>
      <c r="F9" s="272">
        <v>0</v>
      </c>
      <c r="G9" s="272">
        <v>5</v>
      </c>
      <c r="H9" s="228" t="s">
        <v>1148</v>
      </c>
    </row>
    <row r="10" spans="1:8" ht="21" customHeight="1" thickTop="1" thickBot="1">
      <c r="A10" s="231" t="s">
        <v>1147</v>
      </c>
      <c r="B10" s="249">
        <v>0</v>
      </c>
      <c r="C10" s="249">
        <v>0</v>
      </c>
      <c r="D10" s="249">
        <v>0</v>
      </c>
      <c r="E10" s="249">
        <v>0</v>
      </c>
      <c r="F10" s="249">
        <v>1</v>
      </c>
      <c r="G10" s="249">
        <v>0</v>
      </c>
      <c r="H10" s="229" t="s">
        <v>1149</v>
      </c>
    </row>
    <row r="11" spans="1:8" ht="21" customHeight="1" thickTop="1" thickBot="1">
      <c r="A11" s="232" t="s">
        <v>581</v>
      </c>
      <c r="B11" s="272">
        <v>0</v>
      </c>
      <c r="C11" s="272">
        <v>1</v>
      </c>
      <c r="D11" s="272">
        <v>1</v>
      </c>
      <c r="E11" s="272">
        <v>0</v>
      </c>
      <c r="F11" s="272">
        <v>0</v>
      </c>
      <c r="G11" s="272">
        <v>0</v>
      </c>
      <c r="H11" s="228" t="s">
        <v>580</v>
      </c>
    </row>
    <row r="12" spans="1:8" ht="21" customHeight="1" thickTop="1" thickBot="1">
      <c r="A12" s="231" t="s">
        <v>579</v>
      </c>
      <c r="B12" s="249">
        <v>14</v>
      </c>
      <c r="C12" s="249">
        <v>6</v>
      </c>
      <c r="D12" s="249">
        <v>13</v>
      </c>
      <c r="E12" s="249">
        <v>3</v>
      </c>
      <c r="F12" s="249">
        <v>17</v>
      </c>
      <c r="G12" s="249">
        <v>6</v>
      </c>
      <c r="H12" s="229" t="s">
        <v>578</v>
      </c>
    </row>
    <row r="13" spans="1:8" ht="16.5" customHeight="1" thickTop="1" thickBot="1">
      <c r="A13" s="232" t="s">
        <v>713</v>
      </c>
      <c r="B13" s="272">
        <v>0</v>
      </c>
      <c r="C13" s="272">
        <v>0</v>
      </c>
      <c r="D13" s="272">
        <v>0</v>
      </c>
      <c r="E13" s="272">
        <v>0</v>
      </c>
      <c r="F13" s="272">
        <v>0</v>
      </c>
      <c r="G13" s="272">
        <v>1</v>
      </c>
      <c r="H13" s="228" t="s">
        <v>714</v>
      </c>
    </row>
    <row r="14" spans="1:8" ht="24" customHeight="1" thickTop="1" thickBot="1">
      <c r="A14" s="231" t="s">
        <v>592</v>
      </c>
      <c r="B14" s="249">
        <v>0</v>
      </c>
      <c r="C14" s="249">
        <v>5</v>
      </c>
      <c r="D14" s="249">
        <v>2</v>
      </c>
      <c r="E14" s="249">
        <v>2</v>
      </c>
      <c r="F14" s="249">
        <v>0</v>
      </c>
      <c r="G14" s="249">
        <v>0</v>
      </c>
      <c r="H14" s="229" t="s">
        <v>591</v>
      </c>
    </row>
    <row r="15" spans="1:8" ht="24" customHeight="1" thickTop="1" thickBot="1">
      <c r="A15" s="232" t="s">
        <v>575</v>
      </c>
      <c r="B15" s="272">
        <v>6</v>
      </c>
      <c r="C15" s="272">
        <v>9</v>
      </c>
      <c r="D15" s="272">
        <v>5</v>
      </c>
      <c r="E15" s="272">
        <v>6</v>
      </c>
      <c r="F15" s="272">
        <v>0</v>
      </c>
      <c r="G15" s="272">
        <v>0</v>
      </c>
      <c r="H15" s="228" t="s">
        <v>574</v>
      </c>
    </row>
    <row r="16" spans="1:8" ht="21" customHeight="1" thickTop="1" thickBot="1">
      <c r="A16" s="231" t="s">
        <v>590</v>
      </c>
      <c r="B16" s="249">
        <v>10</v>
      </c>
      <c r="C16" s="249">
        <v>3</v>
      </c>
      <c r="D16" s="249">
        <v>11</v>
      </c>
      <c r="E16" s="249">
        <v>5</v>
      </c>
      <c r="F16" s="249">
        <v>27</v>
      </c>
      <c r="G16" s="249">
        <v>15</v>
      </c>
      <c r="H16" s="229" t="s">
        <v>589</v>
      </c>
    </row>
    <row r="17" spans="1:8" ht="24" customHeight="1" thickTop="1" thickBot="1">
      <c r="A17" s="232" t="s">
        <v>588</v>
      </c>
      <c r="B17" s="272">
        <v>2</v>
      </c>
      <c r="C17" s="272">
        <v>0</v>
      </c>
      <c r="D17" s="272">
        <v>1</v>
      </c>
      <c r="E17" s="272">
        <v>0</v>
      </c>
      <c r="F17" s="272">
        <v>0</v>
      </c>
      <c r="G17" s="272">
        <v>0</v>
      </c>
      <c r="H17" s="228" t="s">
        <v>587</v>
      </c>
    </row>
    <row r="18" spans="1:8" ht="21" customHeight="1" thickTop="1" thickBot="1">
      <c r="A18" s="231" t="s">
        <v>586</v>
      </c>
      <c r="B18" s="249">
        <v>0</v>
      </c>
      <c r="C18" s="249">
        <v>1</v>
      </c>
      <c r="D18" s="249">
        <v>0</v>
      </c>
      <c r="E18" s="249">
        <v>2</v>
      </c>
      <c r="F18" s="249">
        <v>3</v>
      </c>
      <c r="G18" s="249">
        <v>1</v>
      </c>
      <c r="H18" s="229" t="s">
        <v>585</v>
      </c>
    </row>
    <row r="19" spans="1:8" ht="24" customHeight="1" thickTop="1" thickBot="1">
      <c r="A19" s="232" t="s">
        <v>584</v>
      </c>
      <c r="B19" s="272">
        <v>2</v>
      </c>
      <c r="C19" s="272">
        <v>2</v>
      </c>
      <c r="D19" s="272">
        <v>3</v>
      </c>
      <c r="E19" s="272">
        <v>1</v>
      </c>
      <c r="F19" s="272">
        <v>2</v>
      </c>
      <c r="G19" s="272">
        <v>1</v>
      </c>
      <c r="H19" s="228" t="s">
        <v>583</v>
      </c>
    </row>
    <row r="20" spans="1:8" ht="24" customHeight="1" thickTop="1" thickBot="1">
      <c r="A20" s="231" t="s">
        <v>582</v>
      </c>
      <c r="B20" s="249">
        <v>0</v>
      </c>
      <c r="C20" s="249">
        <v>1</v>
      </c>
      <c r="D20" s="249">
        <v>0</v>
      </c>
      <c r="E20" s="249">
        <v>1</v>
      </c>
      <c r="F20" s="249">
        <v>0</v>
      </c>
      <c r="G20" s="249">
        <v>1</v>
      </c>
      <c r="H20" s="229" t="s">
        <v>132</v>
      </c>
    </row>
    <row r="21" spans="1:8" ht="21" customHeight="1" thickTop="1" thickBot="1">
      <c r="A21" s="232" t="s">
        <v>577</v>
      </c>
      <c r="B21" s="272">
        <v>0</v>
      </c>
      <c r="C21" s="272">
        <v>2</v>
      </c>
      <c r="D21" s="272">
        <v>1</v>
      </c>
      <c r="E21" s="272">
        <v>0</v>
      </c>
      <c r="F21" s="272">
        <v>2</v>
      </c>
      <c r="G21" s="272">
        <v>0</v>
      </c>
      <c r="H21" s="228" t="s">
        <v>576</v>
      </c>
    </row>
    <row r="22" spans="1:8" ht="21" customHeight="1" thickTop="1" thickBot="1">
      <c r="A22" s="231" t="s">
        <v>573</v>
      </c>
      <c r="B22" s="249">
        <v>6</v>
      </c>
      <c r="C22" s="249">
        <v>2</v>
      </c>
      <c r="D22" s="249">
        <v>8</v>
      </c>
      <c r="E22" s="249">
        <v>3</v>
      </c>
      <c r="F22" s="249">
        <v>7</v>
      </c>
      <c r="G22" s="249">
        <v>7</v>
      </c>
      <c r="H22" s="229" t="s">
        <v>572</v>
      </c>
    </row>
    <row r="23" spans="1:8" ht="21" customHeight="1" thickTop="1" thickBot="1">
      <c r="A23" s="232" t="s">
        <v>571</v>
      </c>
      <c r="B23" s="272">
        <v>3</v>
      </c>
      <c r="C23" s="272">
        <v>0</v>
      </c>
      <c r="D23" s="272">
        <v>0</v>
      </c>
      <c r="E23" s="272">
        <v>1</v>
      </c>
      <c r="F23" s="272">
        <v>1</v>
      </c>
      <c r="G23" s="272">
        <v>0</v>
      </c>
      <c r="H23" s="228" t="s">
        <v>570</v>
      </c>
    </row>
    <row r="24" spans="1:8" ht="18" customHeight="1" thickTop="1" thickBot="1">
      <c r="A24" s="231" t="s">
        <v>528</v>
      </c>
      <c r="B24" s="249">
        <v>0</v>
      </c>
      <c r="C24" s="249">
        <v>1</v>
      </c>
      <c r="D24" s="249">
        <v>0</v>
      </c>
      <c r="E24" s="249">
        <v>0</v>
      </c>
      <c r="F24" s="249">
        <v>0</v>
      </c>
      <c r="G24" s="249">
        <v>0</v>
      </c>
      <c r="H24" s="229" t="s">
        <v>527</v>
      </c>
    </row>
    <row r="25" spans="1:8" ht="18" customHeight="1" thickTop="1" thickBot="1">
      <c r="A25" s="232" t="s">
        <v>569</v>
      </c>
      <c r="B25" s="272">
        <v>0</v>
      </c>
      <c r="C25" s="272">
        <v>0</v>
      </c>
      <c r="D25" s="272">
        <v>0</v>
      </c>
      <c r="E25" s="272">
        <v>1</v>
      </c>
      <c r="F25" s="272">
        <v>0</v>
      </c>
      <c r="G25" s="272">
        <v>0</v>
      </c>
      <c r="H25" s="228" t="s">
        <v>568</v>
      </c>
    </row>
    <row r="26" spans="1:8" ht="18" customHeight="1" thickTop="1" thickBot="1">
      <c r="A26" s="231" t="s">
        <v>1150</v>
      </c>
      <c r="B26" s="249">
        <v>0</v>
      </c>
      <c r="C26" s="249">
        <v>0</v>
      </c>
      <c r="D26" s="249">
        <v>0</v>
      </c>
      <c r="E26" s="249">
        <v>0</v>
      </c>
      <c r="F26" s="249">
        <v>0</v>
      </c>
      <c r="G26" s="249">
        <v>1</v>
      </c>
      <c r="H26" s="229" t="s">
        <v>1152</v>
      </c>
    </row>
    <row r="27" spans="1:8" ht="18" customHeight="1" thickTop="1" thickBot="1">
      <c r="A27" s="232" t="s">
        <v>1151</v>
      </c>
      <c r="B27" s="272">
        <v>0</v>
      </c>
      <c r="C27" s="272">
        <v>0</v>
      </c>
      <c r="D27" s="272">
        <v>0</v>
      </c>
      <c r="E27" s="272">
        <v>0</v>
      </c>
      <c r="F27" s="272">
        <v>0</v>
      </c>
      <c r="G27" s="272">
        <v>1</v>
      </c>
      <c r="H27" s="228" t="s">
        <v>1153</v>
      </c>
    </row>
    <row r="28" spans="1:8" ht="18" customHeight="1" thickTop="1" thickBot="1">
      <c r="A28" s="231" t="s">
        <v>567</v>
      </c>
      <c r="B28" s="249">
        <v>1</v>
      </c>
      <c r="C28" s="249">
        <v>0</v>
      </c>
      <c r="D28" s="249">
        <v>2</v>
      </c>
      <c r="E28" s="249">
        <v>0</v>
      </c>
      <c r="F28" s="249">
        <v>0</v>
      </c>
      <c r="G28" s="249">
        <v>0</v>
      </c>
      <c r="H28" s="229" t="s">
        <v>566</v>
      </c>
    </row>
    <row r="29" spans="1:8" ht="18" customHeight="1" thickTop="1" thickBot="1">
      <c r="A29" s="232" t="s">
        <v>565</v>
      </c>
      <c r="B29" s="272">
        <v>1</v>
      </c>
      <c r="C29" s="272">
        <v>3</v>
      </c>
      <c r="D29" s="272">
        <v>1</v>
      </c>
      <c r="E29" s="272">
        <v>4</v>
      </c>
      <c r="F29" s="272">
        <v>0</v>
      </c>
      <c r="G29" s="272">
        <v>1</v>
      </c>
      <c r="H29" s="228" t="s">
        <v>564</v>
      </c>
    </row>
    <row r="30" spans="1:8" ht="18" customHeight="1" thickTop="1" thickBot="1">
      <c r="A30" s="231" t="s">
        <v>936</v>
      </c>
      <c r="B30" s="249">
        <v>0</v>
      </c>
      <c r="C30" s="249">
        <v>0</v>
      </c>
      <c r="D30" s="249">
        <v>0</v>
      </c>
      <c r="E30" s="249">
        <v>0</v>
      </c>
      <c r="F30" s="249">
        <v>0</v>
      </c>
      <c r="G30" s="249">
        <v>3</v>
      </c>
      <c r="H30" s="229" t="s">
        <v>1154</v>
      </c>
    </row>
    <row r="31" spans="1:8" ht="18" customHeight="1" thickTop="1" thickBot="1">
      <c r="A31" s="232" t="s">
        <v>1155</v>
      </c>
      <c r="B31" s="272">
        <v>0</v>
      </c>
      <c r="C31" s="272">
        <v>0</v>
      </c>
      <c r="D31" s="272">
        <v>0</v>
      </c>
      <c r="E31" s="272">
        <v>0</v>
      </c>
      <c r="F31" s="272">
        <v>0</v>
      </c>
      <c r="G31" s="272">
        <v>1</v>
      </c>
      <c r="H31" s="228" t="s">
        <v>1156</v>
      </c>
    </row>
    <row r="32" spans="1:8" ht="21" customHeight="1" thickTop="1" thickBot="1">
      <c r="A32" s="231" t="s">
        <v>791</v>
      </c>
      <c r="B32" s="249">
        <v>0</v>
      </c>
      <c r="C32" s="249">
        <v>0</v>
      </c>
      <c r="D32" s="249">
        <v>0</v>
      </c>
      <c r="E32" s="249">
        <v>1</v>
      </c>
      <c r="F32" s="249">
        <v>0</v>
      </c>
      <c r="G32" s="249">
        <v>0</v>
      </c>
      <c r="H32" s="229" t="s">
        <v>790</v>
      </c>
    </row>
    <row r="33" spans="1:8" ht="21" customHeight="1" thickTop="1" thickBot="1">
      <c r="A33" s="232" t="s">
        <v>563</v>
      </c>
      <c r="B33" s="272">
        <v>0</v>
      </c>
      <c r="C33" s="272">
        <v>2</v>
      </c>
      <c r="D33" s="272">
        <v>0</v>
      </c>
      <c r="E33" s="272">
        <v>0</v>
      </c>
      <c r="F33" s="272">
        <v>0</v>
      </c>
      <c r="G33" s="272">
        <v>0</v>
      </c>
      <c r="H33" s="228" t="s">
        <v>562</v>
      </c>
    </row>
    <row r="34" spans="1:8" ht="21" customHeight="1" thickTop="1" thickBot="1">
      <c r="A34" s="231" t="s">
        <v>1157</v>
      </c>
      <c r="B34" s="249">
        <v>0</v>
      </c>
      <c r="C34" s="249">
        <v>0</v>
      </c>
      <c r="D34" s="249">
        <v>0</v>
      </c>
      <c r="E34" s="249">
        <v>0</v>
      </c>
      <c r="F34" s="249">
        <v>1</v>
      </c>
      <c r="G34" s="249">
        <v>2</v>
      </c>
      <c r="H34" s="229" t="s">
        <v>960</v>
      </c>
    </row>
    <row r="35" spans="1:8" ht="21" customHeight="1" thickTop="1">
      <c r="A35" s="719" t="s">
        <v>495</v>
      </c>
      <c r="B35" s="720">
        <v>0</v>
      </c>
      <c r="C35" s="720">
        <v>0</v>
      </c>
      <c r="D35" s="720">
        <v>0</v>
      </c>
      <c r="E35" s="720">
        <v>0</v>
      </c>
      <c r="F35" s="720">
        <v>1</v>
      </c>
      <c r="G35" s="720">
        <v>2</v>
      </c>
      <c r="H35" s="721" t="s">
        <v>561</v>
      </c>
    </row>
    <row r="36" spans="1:8" ht="30.75" customHeight="1">
      <c r="A36" s="85" t="s">
        <v>20</v>
      </c>
      <c r="B36" s="722">
        <f>SUM(B9:B35)</f>
        <v>45</v>
      </c>
      <c r="C36" s="722">
        <f>SUM(C9:C35)</f>
        <v>38</v>
      </c>
      <c r="D36" s="722">
        <f>SUM(D9:D35)</f>
        <v>48</v>
      </c>
      <c r="E36" s="722">
        <f>SUM(E9:E35)</f>
        <v>30</v>
      </c>
      <c r="F36" s="722">
        <f t="shared" ref="F36:G36" si="0">SUM(F9:F35)</f>
        <v>62</v>
      </c>
      <c r="G36" s="722">
        <f t="shared" si="0"/>
        <v>48</v>
      </c>
      <c r="H36" s="723" t="s">
        <v>175</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 bottom="0" header="0" footer="0"/>
  <pageSetup paperSize="9" orientation="portrait"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36"/>
  <sheetViews>
    <sheetView showGridLines="0" rightToLeft="1" view="pageBreakPreview" zoomScaleNormal="100" zoomScaleSheetLayoutView="100" workbookViewId="0">
      <selection activeCell="J12" sqref="J12"/>
    </sheetView>
  </sheetViews>
  <sheetFormatPr defaultRowHeight="12.75"/>
  <cols>
    <col min="1" max="1" width="25.5703125" style="545" customWidth="1"/>
    <col min="2" max="7" width="6.7109375" style="545" customWidth="1"/>
    <col min="8" max="8" width="25.5703125" style="545" customWidth="1"/>
    <col min="9" max="16384" width="9.140625" style="545"/>
  </cols>
  <sheetData>
    <row r="1" spans="1:17" s="204" customFormat="1" ht="21.95" customHeight="1">
      <c r="A1" s="1096" t="s">
        <v>831</v>
      </c>
      <c r="B1" s="1096"/>
      <c r="C1" s="1096"/>
      <c r="D1" s="1096"/>
      <c r="E1" s="1096"/>
      <c r="F1" s="1096"/>
      <c r="G1" s="1096"/>
      <c r="H1" s="1096"/>
      <c r="I1" s="201"/>
      <c r="J1" s="201"/>
      <c r="K1" s="201"/>
      <c r="L1" s="201"/>
      <c r="M1" s="201"/>
      <c r="N1" s="201"/>
      <c r="O1" s="201"/>
      <c r="P1" s="202"/>
      <c r="Q1" s="203"/>
    </row>
    <row r="2" spans="1:17" s="206" customFormat="1" ht="18" customHeight="1">
      <c r="A2" s="1096" t="s">
        <v>925</v>
      </c>
      <c r="B2" s="1096"/>
      <c r="C2" s="1096"/>
      <c r="D2" s="1096"/>
      <c r="E2" s="1096"/>
      <c r="F2" s="1096"/>
      <c r="G2" s="1096"/>
      <c r="H2" s="1096"/>
      <c r="I2" s="201"/>
      <c r="J2" s="205"/>
      <c r="K2" s="205"/>
      <c r="L2" s="205"/>
      <c r="M2" s="205"/>
      <c r="N2" s="205"/>
      <c r="O2" s="205"/>
      <c r="P2" s="205"/>
      <c r="Q2" s="205"/>
    </row>
    <row r="3" spans="1:17" s="206" customFormat="1" ht="33" customHeight="1">
      <c r="A3" s="1127" t="s">
        <v>1293</v>
      </c>
      <c r="B3" s="1097"/>
      <c r="C3" s="1097"/>
      <c r="D3" s="1097"/>
      <c r="E3" s="1097"/>
      <c r="F3" s="1097"/>
      <c r="G3" s="1097"/>
      <c r="H3" s="1097"/>
      <c r="I3" s="207"/>
      <c r="J3" s="207"/>
      <c r="K3" s="207"/>
      <c r="L3" s="207"/>
      <c r="M3" s="207"/>
      <c r="N3" s="207"/>
      <c r="O3" s="207"/>
      <c r="P3" s="207"/>
      <c r="Q3" s="207"/>
    </row>
    <row r="4" spans="1:17" s="145" customFormat="1" ht="15.75">
      <c r="A4" s="1104" t="s">
        <v>928</v>
      </c>
      <c r="B4" s="1104"/>
      <c r="C4" s="1104"/>
      <c r="D4" s="1104"/>
      <c r="E4" s="1104"/>
      <c r="F4" s="1104"/>
      <c r="G4" s="1104"/>
      <c r="H4" s="1104"/>
      <c r="I4" s="208"/>
      <c r="J4" s="208"/>
      <c r="K4" s="208"/>
      <c r="L4" s="208"/>
      <c r="M4" s="208"/>
      <c r="N4" s="208"/>
      <c r="O4" s="208"/>
      <c r="P4" s="208"/>
      <c r="Q4" s="208"/>
    </row>
    <row r="5" spans="1:17" s="145" customFormat="1" ht="20.100000000000001" customHeight="1">
      <c r="A5" s="209" t="s">
        <v>1358</v>
      </c>
      <c r="B5" s="209"/>
      <c r="C5" s="209"/>
      <c r="D5" s="209"/>
      <c r="E5" s="209"/>
      <c r="F5" s="209"/>
      <c r="G5" s="209"/>
      <c r="H5" s="210" t="s">
        <v>1359</v>
      </c>
    </row>
    <row r="6" spans="1:17" s="529" customFormat="1" ht="18" customHeight="1" thickBot="1">
      <c r="A6" s="1121" t="s">
        <v>656</v>
      </c>
      <c r="B6" s="1124" t="s">
        <v>722</v>
      </c>
      <c r="C6" s="1125"/>
      <c r="D6" s="1126" t="s">
        <v>766</v>
      </c>
      <c r="E6" s="1126"/>
      <c r="F6" s="1126" t="s">
        <v>918</v>
      </c>
      <c r="G6" s="1126"/>
      <c r="H6" s="1001" t="s">
        <v>655</v>
      </c>
      <c r="I6" s="528"/>
    </row>
    <row r="7" spans="1:17" s="529" customFormat="1" ht="14.25" customHeight="1" thickTop="1" thickBot="1">
      <c r="A7" s="1122"/>
      <c r="B7" s="539" t="s">
        <v>492</v>
      </c>
      <c r="C7" s="539" t="s">
        <v>491</v>
      </c>
      <c r="D7" s="539" t="s">
        <v>492</v>
      </c>
      <c r="E7" s="539" t="s">
        <v>491</v>
      </c>
      <c r="F7" s="539" t="s">
        <v>492</v>
      </c>
      <c r="G7" s="539" t="s">
        <v>491</v>
      </c>
      <c r="H7" s="1120"/>
      <c r="I7" s="528"/>
    </row>
    <row r="8" spans="1:17" s="529" customFormat="1" ht="13.5" customHeight="1" thickTop="1">
      <c r="A8" s="1123"/>
      <c r="B8" s="540" t="s">
        <v>13</v>
      </c>
      <c r="C8" s="540" t="s">
        <v>14</v>
      </c>
      <c r="D8" s="540" t="s">
        <v>13</v>
      </c>
      <c r="E8" s="540" t="s">
        <v>14</v>
      </c>
      <c r="F8" s="540" t="s">
        <v>13</v>
      </c>
      <c r="G8" s="540" t="s">
        <v>14</v>
      </c>
      <c r="H8" s="1002"/>
      <c r="I8" s="528"/>
    </row>
    <row r="9" spans="1:17" s="145" customFormat="1" ht="20.100000000000001" customHeight="1" thickBot="1">
      <c r="A9" s="541" t="s">
        <v>118</v>
      </c>
      <c r="B9" s="558">
        <v>2</v>
      </c>
      <c r="C9" s="558">
        <v>0</v>
      </c>
      <c r="D9" s="558">
        <v>3</v>
      </c>
      <c r="E9" s="558">
        <v>0</v>
      </c>
      <c r="F9" s="558">
        <v>2</v>
      </c>
      <c r="G9" s="558">
        <v>1</v>
      </c>
      <c r="H9" s="542" t="s">
        <v>119</v>
      </c>
      <c r="I9" s="530"/>
    </row>
    <row r="10" spans="1:17" s="145" customFormat="1" ht="20.100000000000001" customHeight="1" thickTop="1" thickBot="1">
      <c r="A10" s="543" t="s">
        <v>792</v>
      </c>
      <c r="B10" s="559">
        <v>0</v>
      </c>
      <c r="C10" s="559">
        <v>0</v>
      </c>
      <c r="D10" s="559">
        <v>1</v>
      </c>
      <c r="E10" s="559">
        <v>0</v>
      </c>
      <c r="F10" s="559">
        <v>0</v>
      </c>
      <c r="G10" s="559">
        <v>3</v>
      </c>
      <c r="H10" s="544" t="s">
        <v>793</v>
      </c>
      <c r="I10" s="530"/>
    </row>
    <row r="11" spans="1:17" s="145" customFormat="1" ht="20.100000000000001" customHeight="1" thickTop="1" thickBot="1">
      <c r="A11" s="541" t="s">
        <v>140</v>
      </c>
      <c r="B11" s="558">
        <v>0</v>
      </c>
      <c r="C11" s="558">
        <v>0</v>
      </c>
      <c r="D11" s="558">
        <v>0</v>
      </c>
      <c r="E11" s="558">
        <v>0</v>
      </c>
      <c r="F11" s="558">
        <v>0</v>
      </c>
      <c r="G11" s="558">
        <v>2</v>
      </c>
      <c r="H11" s="542" t="s">
        <v>141</v>
      </c>
      <c r="I11" s="530"/>
    </row>
    <row r="12" spans="1:17" s="145" customFormat="1" ht="20.100000000000001" customHeight="1" thickTop="1" thickBot="1">
      <c r="A12" s="543" t="s">
        <v>148</v>
      </c>
      <c r="B12" s="559">
        <v>0</v>
      </c>
      <c r="C12" s="559">
        <v>0</v>
      </c>
      <c r="D12" s="559">
        <v>2</v>
      </c>
      <c r="E12" s="559">
        <v>2</v>
      </c>
      <c r="F12" s="559">
        <v>0</v>
      </c>
      <c r="G12" s="559">
        <v>0</v>
      </c>
      <c r="H12" s="544" t="s">
        <v>149</v>
      </c>
      <c r="I12" s="530"/>
    </row>
    <row r="13" spans="1:17" s="145" customFormat="1" ht="20.100000000000001" customHeight="1" thickTop="1" thickBot="1">
      <c r="A13" s="541" t="s">
        <v>599</v>
      </c>
      <c r="B13" s="558">
        <v>0</v>
      </c>
      <c r="C13" s="558">
        <v>0</v>
      </c>
      <c r="D13" s="558">
        <v>1</v>
      </c>
      <c r="E13" s="558">
        <v>1</v>
      </c>
      <c r="F13" s="558">
        <v>0</v>
      </c>
      <c r="G13" s="558">
        <v>0</v>
      </c>
      <c r="H13" s="542" t="s">
        <v>129</v>
      </c>
      <c r="I13" s="530"/>
    </row>
    <row r="14" spans="1:17" s="145" customFormat="1" ht="20.100000000000001" customHeight="1" thickTop="1" thickBot="1">
      <c r="A14" s="543" t="s">
        <v>146</v>
      </c>
      <c r="B14" s="559">
        <v>0</v>
      </c>
      <c r="C14" s="559">
        <v>0</v>
      </c>
      <c r="D14" s="559">
        <v>1</v>
      </c>
      <c r="E14" s="559">
        <v>1</v>
      </c>
      <c r="F14" s="559">
        <v>0</v>
      </c>
      <c r="G14" s="559">
        <v>0</v>
      </c>
      <c r="H14" s="544" t="s">
        <v>147</v>
      </c>
      <c r="I14" s="530"/>
    </row>
    <row r="15" spans="1:17" s="145" customFormat="1" ht="20.100000000000001" customHeight="1" thickTop="1" thickBot="1">
      <c r="A15" s="541" t="s">
        <v>150</v>
      </c>
      <c r="B15" s="558">
        <v>0</v>
      </c>
      <c r="C15" s="558">
        <v>0</v>
      </c>
      <c r="D15" s="558">
        <v>0</v>
      </c>
      <c r="E15" s="558">
        <v>0</v>
      </c>
      <c r="F15" s="558">
        <v>0</v>
      </c>
      <c r="G15" s="558">
        <v>1</v>
      </c>
      <c r="H15" s="542" t="s">
        <v>151</v>
      </c>
      <c r="I15" s="530"/>
    </row>
    <row r="16" spans="1:17" s="145" customFormat="1" ht="20.100000000000001" customHeight="1" thickTop="1" thickBot="1">
      <c r="A16" s="543" t="s">
        <v>794</v>
      </c>
      <c r="B16" s="559">
        <v>0</v>
      </c>
      <c r="C16" s="559">
        <v>0</v>
      </c>
      <c r="D16" s="559">
        <v>2</v>
      </c>
      <c r="E16" s="559">
        <v>0</v>
      </c>
      <c r="F16" s="559">
        <v>0</v>
      </c>
      <c r="G16" s="559">
        <v>0</v>
      </c>
      <c r="H16" s="544" t="s">
        <v>795</v>
      </c>
      <c r="I16" s="530"/>
    </row>
    <row r="17" spans="1:9" s="145" customFormat="1" ht="20.100000000000001" customHeight="1" thickTop="1" thickBot="1">
      <c r="A17" s="541" t="s">
        <v>760</v>
      </c>
      <c r="B17" s="558">
        <v>1</v>
      </c>
      <c r="C17" s="558">
        <v>0</v>
      </c>
      <c r="D17" s="558">
        <v>0</v>
      </c>
      <c r="E17" s="558">
        <v>0</v>
      </c>
      <c r="F17" s="558">
        <v>0</v>
      </c>
      <c r="G17" s="558">
        <v>0</v>
      </c>
      <c r="H17" s="542" t="s">
        <v>761</v>
      </c>
      <c r="I17" s="530"/>
    </row>
    <row r="18" spans="1:9" s="145" customFormat="1" ht="20.100000000000001" customHeight="1" thickTop="1" thickBot="1">
      <c r="A18" s="543" t="s">
        <v>396</v>
      </c>
      <c r="B18" s="559">
        <v>39</v>
      </c>
      <c r="C18" s="559">
        <v>29</v>
      </c>
      <c r="D18" s="559">
        <v>66</v>
      </c>
      <c r="E18" s="559">
        <v>49</v>
      </c>
      <c r="F18" s="559">
        <v>70</v>
      </c>
      <c r="G18" s="559">
        <v>40</v>
      </c>
      <c r="H18" s="544" t="s">
        <v>395</v>
      </c>
      <c r="I18" s="530"/>
    </row>
    <row r="19" spans="1:9" s="145" customFormat="1" ht="20.100000000000001" customHeight="1" thickTop="1" thickBot="1">
      <c r="A19" s="541" t="s">
        <v>394</v>
      </c>
      <c r="B19" s="558">
        <v>2</v>
      </c>
      <c r="C19" s="558">
        <v>0</v>
      </c>
      <c r="D19" s="558">
        <v>6</v>
      </c>
      <c r="E19" s="558">
        <v>0</v>
      </c>
      <c r="F19" s="558">
        <v>15</v>
      </c>
      <c r="G19" s="558">
        <v>1</v>
      </c>
      <c r="H19" s="542" t="s">
        <v>393</v>
      </c>
      <c r="I19" s="530"/>
    </row>
    <row r="20" spans="1:9" s="145" customFormat="1" ht="20.100000000000001" customHeight="1" thickTop="1" thickBot="1">
      <c r="A20" s="543" t="s">
        <v>796</v>
      </c>
      <c r="B20" s="559">
        <v>0</v>
      </c>
      <c r="C20" s="559">
        <v>0</v>
      </c>
      <c r="D20" s="559">
        <v>2</v>
      </c>
      <c r="E20" s="559">
        <v>1</v>
      </c>
      <c r="F20" s="559">
        <v>1</v>
      </c>
      <c r="G20" s="559">
        <v>3</v>
      </c>
      <c r="H20" s="544" t="s">
        <v>797</v>
      </c>
      <c r="I20" s="530"/>
    </row>
    <row r="21" spans="1:9" s="145" customFormat="1" ht="20.100000000000001" customHeight="1" thickTop="1" thickBot="1">
      <c r="A21" s="541" t="s">
        <v>798</v>
      </c>
      <c r="B21" s="558">
        <v>0</v>
      </c>
      <c r="C21" s="558">
        <v>0</v>
      </c>
      <c r="D21" s="558">
        <v>1</v>
      </c>
      <c r="E21" s="558">
        <v>0</v>
      </c>
      <c r="F21" s="558">
        <v>0</v>
      </c>
      <c r="G21" s="558">
        <v>0</v>
      </c>
      <c r="H21" s="542" t="s">
        <v>799</v>
      </c>
      <c r="I21" s="530"/>
    </row>
    <row r="22" spans="1:9" s="145" customFormat="1" ht="20.100000000000001" customHeight="1" thickTop="1" thickBot="1">
      <c r="A22" s="543" t="s">
        <v>598</v>
      </c>
      <c r="B22" s="559">
        <v>0</v>
      </c>
      <c r="C22" s="559">
        <v>0</v>
      </c>
      <c r="D22" s="559">
        <v>1</v>
      </c>
      <c r="E22" s="559">
        <v>1</v>
      </c>
      <c r="F22" s="559">
        <v>1</v>
      </c>
      <c r="G22" s="559">
        <v>0</v>
      </c>
      <c r="H22" s="544" t="s">
        <v>597</v>
      </c>
      <c r="I22" s="530"/>
    </row>
    <row r="23" spans="1:9" s="145" customFormat="1" ht="20.100000000000001" customHeight="1" thickTop="1" thickBot="1">
      <c r="A23" s="541" t="s">
        <v>762</v>
      </c>
      <c r="B23" s="558">
        <v>0</v>
      </c>
      <c r="C23" s="558">
        <v>1</v>
      </c>
      <c r="D23" s="558">
        <v>0</v>
      </c>
      <c r="E23" s="558">
        <v>0</v>
      </c>
      <c r="F23" s="558">
        <v>0</v>
      </c>
      <c r="G23" s="558">
        <v>0</v>
      </c>
      <c r="H23" s="542" t="s">
        <v>763</v>
      </c>
      <c r="I23" s="530"/>
    </row>
    <row r="24" spans="1:9" ht="20.100000000000001" customHeight="1" thickTop="1" thickBot="1">
      <c r="A24" s="543" t="s">
        <v>764</v>
      </c>
      <c r="B24" s="559">
        <v>1</v>
      </c>
      <c r="C24" s="559">
        <v>0</v>
      </c>
      <c r="D24" s="559">
        <v>0</v>
      </c>
      <c r="E24" s="559">
        <v>0</v>
      </c>
      <c r="F24" s="559">
        <v>2</v>
      </c>
      <c r="G24" s="559">
        <v>0</v>
      </c>
      <c r="H24" s="544" t="s">
        <v>765</v>
      </c>
    </row>
    <row r="25" spans="1:9" ht="20.100000000000001" customHeight="1" thickTop="1" thickBot="1">
      <c r="A25" s="541" t="s">
        <v>398</v>
      </c>
      <c r="B25" s="558">
        <v>67</v>
      </c>
      <c r="C25" s="558">
        <v>11</v>
      </c>
      <c r="D25" s="558">
        <v>34</v>
      </c>
      <c r="E25" s="558">
        <v>6</v>
      </c>
      <c r="F25" s="558">
        <v>200</v>
      </c>
      <c r="G25" s="558">
        <v>24</v>
      </c>
      <c r="H25" s="542" t="s">
        <v>397</v>
      </c>
    </row>
    <row r="26" spans="1:9" ht="20.100000000000001" customHeight="1" thickTop="1" thickBot="1">
      <c r="A26" s="543" t="s">
        <v>596</v>
      </c>
      <c r="B26" s="559">
        <v>0</v>
      </c>
      <c r="C26" s="559">
        <v>0</v>
      </c>
      <c r="D26" s="559">
        <v>3</v>
      </c>
      <c r="E26" s="559">
        <v>2</v>
      </c>
      <c r="F26" s="559">
        <v>1</v>
      </c>
      <c r="G26" s="559">
        <v>0</v>
      </c>
      <c r="H26" s="544" t="s">
        <v>595</v>
      </c>
    </row>
    <row r="27" spans="1:9" ht="20.100000000000001" customHeight="1" thickTop="1" thickBot="1">
      <c r="A27" s="541" t="s">
        <v>594</v>
      </c>
      <c r="B27" s="558">
        <v>0</v>
      </c>
      <c r="C27" s="558">
        <v>1</v>
      </c>
      <c r="D27" s="558">
        <v>3</v>
      </c>
      <c r="E27" s="558">
        <v>0</v>
      </c>
      <c r="F27" s="558">
        <v>2</v>
      </c>
      <c r="G27" s="558">
        <v>0</v>
      </c>
      <c r="H27" s="542" t="s">
        <v>593</v>
      </c>
    </row>
    <row r="28" spans="1:9" ht="20.100000000000001" customHeight="1" thickTop="1">
      <c r="A28" s="546" t="s">
        <v>495</v>
      </c>
      <c r="B28" s="560">
        <v>1</v>
      </c>
      <c r="C28" s="560">
        <v>0</v>
      </c>
      <c r="D28" s="560">
        <v>2</v>
      </c>
      <c r="E28" s="560">
        <v>0</v>
      </c>
      <c r="F28" s="560">
        <v>1</v>
      </c>
      <c r="G28" s="560">
        <v>0</v>
      </c>
      <c r="H28" s="547" t="s">
        <v>561</v>
      </c>
    </row>
    <row r="29" spans="1:9" ht="29.25" customHeight="1">
      <c r="A29" s="724" t="s">
        <v>9</v>
      </c>
      <c r="B29" s="725">
        <f>SUM(B9:B28)</f>
        <v>113</v>
      </c>
      <c r="C29" s="725">
        <f>SUM(C9:C28)</f>
        <v>42</v>
      </c>
      <c r="D29" s="725">
        <f t="shared" ref="D29" si="0">SUM(D9:D28)</f>
        <v>128</v>
      </c>
      <c r="E29" s="725">
        <f t="shared" ref="E29:G29" si="1">SUM(E9:E28)</f>
        <v>63</v>
      </c>
      <c r="F29" s="725">
        <f t="shared" si="1"/>
        <v>295</v>
      </c>
      <c r="G29" s="725">
        <f t="shared" si="1"/>
        <v>75</v>
      </c>
      <c r="H29" s="726" t="s">
        <v>10</v>
      </c>
    </row>
    <row r="30" spans="1:9" ht="40.5" customHeight="1"/>
    <row r="31" spans="1:9" ht="40.5" customHeight="1"/>
    <row r="32" spans="1:9" ht="40.5" customHeight="1"/>
    <row r="33" ht="40.5" customHeight="1"/>
    <row r="34" ht="40.5" customHeight="1"/>
    <row r="35" ht="40.5" customHeight="1"/>
    <row r="36" ht="40.5" customHeight="1"/>
  </sheetData>
  <mergeCells count="9">
    <mergeCell ref="H6:H8"/>
    <mergeCell ref="A1:H1"/>
    <mergeCell ref="A6:A8"/>
    <mergeCell ref="B6:C6"/>
    <mergeCell ref="F6:G6"/>
    <mergeCell ref="A4:H4"/>
    <mergeCell ref="A3:H3"/>
    <mergeCell ref="A2:H2"/>
    <mergeCell ref="D6:E6"/>
  </mergeCells>
  <printOptions horizontalCentered="1" verticalCentered="1"/>
  <pageMargins left="0" right="0" top="0" bottom="0" header="0" footer="0"/>
  <pageSetup paperSize="9" orientation="portrait"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10"/>
  <sheetViews>
    <sheetView showGridLines="0" rightToLeft="1" view="pageBreakPreview" topLeftCell="A58" zoomScaleNormal="100" zoomScaleSheetLayoutView="100" workbookViewId="0">
      <selection activeCell="A16" sqref="A16"/>
    </sheetView>
  </sheetViews>
  <sheetFormatPr defaultRowHeight="15"/>
  <cols>
    <col min="1" max="1" width="32.85546875" style="517" customWidth="1"/>
    <col min="2" max="9" width="5.7109375" style="517" customWidth="1"/>
    <col min="10" max="13" width="5.7109375" style="141" customWidth="1"/>
    <col min="14" max="14" width="5.7109375" style="517" customWidth="1"/>
    <col min="15" max="15" width="5.7109375" style="141" customWidth="1"/>
    <col min="16" max="16" width="40.7109375" style="141" customWidth="1"/>
    <col min="17" max="16384" width="9.140625" style="116"/>
  </cols>
  <sheetData>
    <row r="1" spans="1:16" s="120" customFormat="1" ht="20.25">
      <c r="A1" s="825" t="s">
        <v>832</v>
      </c>
      <c r="B1" s="825"/>
      <c r="C1" s="825"/>
      <c r="D1" s="825"/>
      <c r="E1" s="825"/>
      <c r="F1" s="825"/>
      <c r="G1" s="825"/>
      <c r="H1" s="825"/>
      <c r="I1" s="825"/>
      <c r="J1" s="825"/>
      <c r="K1" s="825"/>
      <c r="L1" s="825"/>
      <c r="M1" s="825"/>
      <c r="N1" s="825"/>
      <c r="O1" s="825"/>
      <c r="P1" s="825"/>
    </row>
    <row r="2" spans="1:16" s="121" customFormat="1" ht="20.25">
      <c r="A2" s="831" t="s">
        <v>921</v>
      </c>
      <c r="B2" s="831"/>
      <c r="C2" s="831"/>
      <c r="D2" s="831"/>
      <c r="E2" s="831"/>
      <c r="F2" s="831"/>
      <c r="G2" s="831"/>
      <c r="H2" s="831"/>
      <c r="I2" s="831"/>
      <c r="J2" s="831"/>
      <c r="K2" s="831"/>
      <c r="L2" s="831"/>
      <c r="M2" s="831"/>
      <c r="N2" s="831"/>
      <c r="O2" s="831"/>
      <c r="P2" s="831"/>
    </row>
    <row r="3" spans="1:16" ht="15.75">
      <c r="A3" s="1118" t="s">
        <v>604</v>
      </c>
      <c r="B3" s="1118"/>
      <c r="C3" s="1118"/>
      <c r="D3" s="1118"/>
      <c r="E3" s="1118"/>
      <c r="F3" s="1118"/>
      <c r="G3" s="1118"/>
      <c r="H3" s="1118"/>
      <c r="I3" s="1118"/>
      <c r="J3" s="1118"/>
      <c r="K3" s="1118"/>
      <c r="L3" s="1118"/>
      <c r="M3" s="1118"/>
      <c r="N3" s="1118"/>
      <c r="O3" s="1118"/>
      <c r="P3" s="1118"/>
    </row>
    <row r="4" spans="1:16" ht="15.75">
      <c r="A4" s="840" t="s">
        <v>918</v>
      </c>
      <c r="B4" s="840"/>
      <c r="C4" s="840"/>
      <c r="D4" s="840"/>
      <c r="E4" s="840"/>
      <c r="F4" s="840"/>
      <c r="G4" s="840"/>
      <c r="H4" s="840"/>
      <c r="I4" s="840"/>
      <c r="J4" s="840"/>
      <c r="K4" s="840"/>
      <c r="L4" s="840"/>
      <c r="M4" s="840"/>
      <c r="N4" s="840"/>
      <c r="O4" s="840"/>
      <c r="P4" s="840"/>
    </row>
    <row r="5" spans="1:16" ht="20.100000000000001" customHeight="1">
      <c r="A5" s="17" t="s">
        <v>1361</v>
      </c>
      <c r="B5" s="17"/>
      <c r="C5" s="17"/>
      <c r="D5" s="17"/>
      <c r="E5" s="17"/>
      <c r="F5" s="17"/>
      <c r="G5" s="17"/>
      <c r="H5" s="17"/>
      <c r="I5" s="17"/>
      <c r="J5" s="172"/>
      <c r="K5" s="172"/>
      <c r="L5" s="172"/>
      <c r="M5" s="172"/>
      <c r="N5" s="172"/>
      <c r="O5" s="172"/>
      <c r="P5" s="173" t="s">
        <v>1360</v>
      </c>
    </row>
    <row r="6" spans="1:16" s="385" customFormat="1" ht="13.5" customHeight="1" thickBot="1">
      <c r="A6" s="1128" t="s">
        <v>618</v>
      </c>
      <c r="B6" s="1074" t="s">
        <v>602</v>
      </c>
      <c r="C6" s="1074"/>
      <c r="D6" s="1074" t="s">
        <v>503</v>
      </c>
      <c r="E6" s="1074"/>
      <c r="F6" s="1074" t="s">
        <v>501</v>
      </c>
      <c r="G6" s="1074"/>
      <c r="H6" s="1074" t="s">
        <v>601</v>
      </c>
      <c r="I6" s="1074"/>
      <c r="J6" s="1074" t="s">
        <v>497</v>
      </c>
      <c r="K6" s="1074"/>
      <c r="L6" s="1074" t="s">
        <v>495</v>
      </c>
      <c r="M6" s="1074"/>
      <c r="N6" s="1074" t="s">
        <v>9</v>
      </c>
      <c r="O6" s="1074"/>
      <c r="P6" s="1131" t="s">
        <v>619</v>
      </c>
    </row>
    <row r="7" spans="1:16" s="385" customFormat="1" ht="13.5" customHeight="1" thickBot="1">
      <c r="A7" s="1129"/>
      <c r="B7" s="1073" t="s">
        <v>504</v>
      </c>
      <c r="C7" s="1073"/>
      <c r="D7" s="1073" t="s">
        <v>502</v>
      </c>
      <c r="E7" s="1073"/>
      <c r="F7" s="1073" t="s">
        <v>500</v>
      </c>
      <c r="G7" s="1073"/>
      <c r="H7" s="1073" t="s">
        <v>498</v>
      </c>
      <c r="I7" s="1073"/>
      <c r="J7" s="1073" t="s">
        <v>496</v>
      </c>
      <c r="K7" s="1073"/>
      <c r="L7" s="1073" t="s">
        <v>561</v>
      </c>
      <c r="M7" s="1073"/>
      <c r="N7" s="1073" t="s">
        <v>10</v>
      </c>
      <c r="O7" s="1073"/>
      <c r="P7" s="1132"/>
    </row>
    <row r="8" spans="1:16" s="385" customFormat="1" ht="13.5" thickBot="1">
      <c r="A8" s="1129"/>
      <c r="B8" s="55" t="s">
        <v>492</v>
      </c>
      <c r="C8" s="55" t="s">
        <v>491</v>
      </c>
      <c r="D8" s="55" t="s">
        <v>492</v>
      </c>
      <c r="E8" s="55" t="s">
        <v>491</v>
      </c>
      <c r="F8" s="55" t="s">
        <v>492</v>
      </c>
      <c r="G8" s="55" t="s">
        <v>491</v>
      </c>
      <c r="H8" s="55" t="s">
        <v>492</v>
      </c>
      <c r="I8" s="55" t="s">
        <v>491</v>
      </c>
      <c r="J8" s="55" t="s">
        <v>492</v>
      </c>
      <c r="K8" s="55" t="s">
        <v>491</v>
      </c>
      <c r="L8" s="55" t="s">
        <v>492</v>
      </c>
      <c r="M8" s="55" t="s">
        <v>491</v>
      </c>
      <c r="N8" s="55" t="s">
        <v>492</v>
      </c>
      <c r="O8" s="55" t="s">
        <v>491</v>
      </c>
      <c r="P8" s="1132"/>
    </row>
    <row r="9" spans="1:16" s="385" customFormat="1" ht="12.75">
      <c r="A9" s="1130"/>
      <c r="B9" s="381" t="s">
        <v>13</v>
      </c>
      <c r="C9" s="381" t="s">
        <v>14</v>
      </c>
      <c r="D9" s="381" t="s">
        <v>13</v>
      </c>
      <c r="E9" s="381" t="s">
        <v>14</v>
      </c>
      <c r="F9" s="381" t="s">
        <v>13</v>
      </c>
      <c r="G9" s="381" t="s">
        <v>14</v>
      </c>
      <c r="H9" s="381" t="s">
        <v>13</v>
      </c>
      <c r="I9" s="381" t="s">
        <v>14</v>
      </c>
      <c r="J9" s="381" t="s">
        <v>13</v>
      </c>
      <c r="K9" s="381" t="s">
        <v>14</v>
      </c>
      <c r="L9" s="381" t="s">
        <v>13</v>
      </c>
      <c r="M9" s="381" t="s">
        <v>14</v>
      </c>
      <c r="N9" s="633" t="s">
        <v>13</v>
      </c>
      <c r="O9" s="633" t="s">
        <v>14</v>
      </c>
      <c r="P9" s="1133"/>
    </row>
    <row r="10" spans="1:16" ht="12.75">
      <c r="A10" s="730" t="s">
        <v>964</v>
      </c>
      <c r="B10" s="731">
        <v>0</v>
      </c>
      <c r="C10" s="731">
        <v>0</v>
      </c>
      <c r="D10" s="731">
        <v>0</v>
      </c>
      <c r="E10" s="731">
        <v>0</v>
      </c>
      <c r="F10" s="731">
        <v>0</v>
      </c>
      <c r="G10" s="731">
        <v>3</v>
      </c>
      <c r="H10" s="731">
        <v>0</v>
      </c>
      <c r="I10" s="731">
        <v>0</v>
      </c>
      <c r="J10" s="731">
        <v>0</v>
      </c>
      <c r="K10" s="731">
        <v>0</v>
      </c>
      <c r="L10" s="731">
        <v>0</v>
      </c>
      <c r="M10" s="731">
        <v>0</v>
      </c>
      <c r="N10" s="732">
        <f t="shared" ref="N10:O13" si="0">SUM(B10+D10+F10+H10+J10+L10)</f>
        <v>0</v>
      </c>
      <c r="O10" s="732">
        <f t="shared" si="0"/>
        <v>3</v>
      </c>
      <c r="P10" s="733"/>
    </row>
    <row r="11" spans="1:16" ht="12.75">
      <c r="A11" s="734" t="s">
        <v>965</v>
      </c>
      <c r="B11" s="727">
        <v>0</v>
      </c>
      <c r="C11" s="727">
        <v>0</v>
      </c>
      <c r="D11" s="727">
        <v>0</v>
      </c>
      <c r="E11" s="727">
        <v>0</v>
      </c>
      <c r="F11" s="727">
        <v>5</v>
      </c>
      <c r="G11" s="727">
        <v>0</v>
      </c>
      <c r="H11" s="727">
        <v>0</v>
      </c>
      <c r="I11" s="727">
        <v>0</v>
      </c>
      <c r="J11" s="727">
        <v>0</v>
      </c>
      <c r="K11" s="727">
        <v>0</v>
      </c>
      <c r="L11" s="727">
        <v>2</v>
      </c>
      <c r="M11" s="727">
        <v>0</v>
      </c>
      <c r="N11" s="728">
        <f t="shared" si="0"/>
        <v>7</v>
      </c>
      <c r="O11" s="728">
        <f t="shared" si="0"/>
        <v>0</v>
      </c>
      <c r="P11" s="557" t="s">
        <v>991</v>
      </c>
    </row>
    <row r="12" spans="1:16" ht="12.75">
      <c r="A12" s="735" t="s">
        <v>966</v>
      </c>
      <c r="B12" s="736">
        <v>0</v>
      </c>
      <c r="C12" s="736">
        <v>0</v>
      </c>
      <c r="D12" s="736">
        <v>0</v>
      </c>
      <c r="E12" s="736">
        <v>0</v>
      </c>
      <c r="F12" s="736">
        <v>4</v>
      </c>
      <c r="G12" s="736">
        <v>2</v>
      </c>
      <c r="H12" s="736">
        <v>0</v>
      </c>
      <c r="I12" s="736">
        <v>0</v>
      </c>
      <c r="J12" s="736">
        <v>0</v>
      </c>
      <c r="K12" s="736">
        <v>0</v>
      </c>
      <c r="L12" s="736">
        <v>1</v>
      </c>
      <c r="M12" s="736">
        <v>0</v>
      </c>
      <c r="N12" s="737">
        <f t="shared" si="0"/>
        <v>5</v>
      </c>
      <c r="O12" s="737">
        <f t="shared" si="0"/>
        <v>2</v>
      </c>
      <c r="P12" s="738" t="s">
        <v>992</v>
      </c>
    </row>
    <row r="13" spans="1:16" ht="12.75">
      <c r="A13" s="734" t="s">
        <v>967</v>
      </c>
      <c r="B13" s="727">
        <v>0</v>
      </c>
      <c r="C13" s="727">
        <v>0</v>
      </c>
      <c r="D13" s="727">
        <v>0</v>
      </c>
      <c r="E13" s="727">
        <v>0</v>
      </c>
      <c r="F13" s="727">
        <v>3</v>
      </c>
      <c r="G13" s="727">
        <v>0</v>
      </c>
      <c r="H13" s="727">
        <v>0</v>
      </c>
      <c r="I13" s="727">
        <v>0</v>
      </c>
      <c r="J13" s="727">
        <v>0</v>
      </c>
      <c r="K13" s="727">
        <v>0</v>
      </c>
      <c r="L13" s="727">
        <v>4</v>
      </c>
      <c r="M13" s="727">
        <v>0</v>
      </c>
      <c r="N13" s="728">
        <f t="shared" si="0"/>
        <v>7</v>
      </c>
      <c r="O13" s="728">
        <f t="shared" si="0"/>
        <v>0</v>
      </c>
      <c r="P13" s="557" t="s">
        <v>993</v>
      </c>
    </row>
    <row r="14" spans="1:16" ht="24">
      <c r="A14" s="735" t="s">
        <v>968</v>
      </c>
      <c r="B14" s="736">
        <v>0</v>
      </c>
      <c r="C14" s="736">
        <v>0</v>
      </c>
      <c r="D14" s="736">
        <v>0</v>
      </c>
      <c r="E14" s="736">
        <v>0</v>
      </c>
      <c r="F14" s="736">
        <v>1</v>
      </c>
      <c r="G14" s="736">
        <v>0</v>
      </c>
      <c r="H14" s="736">
        <v>0</v>
      </c>
      <c r="I14" s="736">
        <v>0</v>
      </c>
      <c r="J14" s="736">
        <v>0</v>
      </c>
      <c r="K14" s="736">
        <v>0</v>
      </c>
      <c r="L14" s="736">
        <v>0</v>
      </c>
      <c r="M14" s="736">
        <v>0</v>
      </c>
      <c r="N14" s="737">
        <f t="shared" ref="N14:O16" si="1">SUM(B14+D14+F14+H14+J14+L14)</f>
        <v>1</v>
      </c>
      <c r="O14" s="737">
        <f t="shared" si="1"/>
        <v>0</v>
      </c>
      <c r="P14" s="738" t="s">
        <v>994</v>
      </c>
    </row>
    <row r="15" spans="1:16" ht="12.75">
      <c r="A15" s="734" t="s">
        <v>969</v>
      </c>
      <c r="B15" s="727">
        <v>0</v>
      </c>
      <c r="C15" s="727">
        <v>0</v>
      </c>
      <c r="D15" s="727">
        <v>5</v>
      </c>
      <c r="E15" s="727">
        <v>0</v>
      </c>
      <c r="F15" s="727">
        <v>28</v>
      </c>
      <c r="G15" s="727">
        <v>11</v>
      </c>
      <c r="H15" s="727">
        <v>0</v>
      </c>
      <c r="I15" s="727">
        <v>0</v>
      </c>
      <c r="J15" s="727">
        <v>0</v>
      </c>
      <c r="K15" s="727">
        <v>0</v>
      </c>
      <c r="L15" s="727">
        <v>28</v>
      </c>
      <c r="M15" s="727">
        <v>0</v>
      </c>
      <c r="N15" s="728">
        <f t="shared" si="1"/>
        <v>61</v>
      </c>
      <c r="O15" s="728">
        <f t="shared" si="1"/>
        <v>11</v>
      </c>
      <c r="P15" s="557" t="s">
        <v>995</v>
      </c>
    </row>
    <row r="16" spans="1:16" ht="24">
      <c r="A16" s="735" t="s">
        <v>970</v>
      </c>
      <c r="B16" s="736">
        <v>0</v>
      </c>
      <c r="C16" s="736">
        <v>0</v>
      </c>
      <c r="D16" s="736">
        <v>0</v>
      </c>
      <c r="E16" s="736">
        <v>0</v>
      </c>
      <c r="F16" s="736">
        <v>1</v>
      </c>
      <c r="G16" s="736">
        <v>0</v>
      </c>
      <c r="H16" s="736">
        <v>0</v>
      </c>
      <c r="I16" s="736">
        <v>0</v>
      </c>
      <c r="J16" s="736">
        <v>0</v>
      </c>
      <c r="K16" s="736">
        <v>0</v>
      </c>
      <c r="L16" s="736">
        <v>1</v>
      </c>
      <c r="M16" s="736">
        <v>0</v>
      </c>
      <c r="N16" s="737">
        <f t="shared" si="1"/>
        <v>2</v>
      </c>
      <c r="O16" s="737">
        <f t="shared" si="1"/>
        <v>0</v>
      </c>
      <c r="P16" s="738" t="s">
        <v>996</v>
      </c>
    </row>
    <row r="17" spans="1:16" ht="12.75">
      <c r="A17" s="734" t="s">
        <v>971</v>
      </c>
      <c r="B17" s="727">
        <v>0</v>
      </c>
      <c r="C17" s="727">
        <v>0</v>
      </c>
      <c r="D17" s="727">
        <v>0</v>
      </c>
      <c r="E17" s="727">
        <v>0</v>
      </c>
      <c r="F17" s="727">
        <v>1</v>
      </c>
      <c r="G17" s="727">
        <v>0</v>
      </c>
      <c r="H17" s="727">
        <v>0</v>
      </c>
      <c r="I17" s="727">
        <v>0</v>
      </c>
      <c r="J17" s="727">
        <v>0</v>
      </c>
      <c r="K17" s="727">
        <v>0</v>
      </c>
      <c r="L17" s="727">
        <v>0</v>
      </c>
      <c r="M17" s="727">
        <v>1</v>
      </c>
      <c r="N17" s="728">
        <f>SUM(B17+D17+F17+H17+J17+L17)</f>
        <v>1</v>
      </c>
      <c r="O17" s="728">
        <f>SUM(C17+E17+G17+I17+K17+M17)</f>
        <v>1</v>
      </c>
      <c r="P17" s="557" t="s">
        <v>997</v>
      </c>
    </row>
    <row r="18" spans="1:16" ht="12.75">
      <c r="A18" s="735" t="s">
        <v>972</v>
      </c>
      <c r="B18" s="736">
        <v>0</v>
      </c>
      <c r="C18" s="736">
        <v>0</v>
      </c>
      <c r="D18" s="736">
        <v>0</v>
      </c>
      <c r="E18" s="736">
        <v>0</v>
      </c>
      <c r="F18" s="736">
        <v>1</v>
      </c>
      <c r="G18" s="736">
        <v>0</v>
      </c>
      <c r="H18" s="736">
        <v>0</v>
      </c>
      <c r="I18" s="736">
        <v>0</v>
      </c>
      <c r="J18" s="736">
        <v>0</v>
      </c>
      <c r="K18" s="736">
        <v>0</v>
      </c>
      <c r="L18" s="736">
        <v>0</v>
      </c>
      <c r="M18" s="736">
        <v>0</v>
      </c>
      <c r="N18" s="737">
        <f t="shared" ref="N18:O33" si="2">SUM(B18+D18+F18+H18+J18+L18)</f>
        <v>1</v>
      </c>
      <c r="O18" s="737">
        <f t="shared" si="2"/>
        <v>0</v>
      </c>
      <c r="P18" s="739" t="s">
        <v>998</v>
      </c>
    </row>
    <row r="19" spans="1:16" ht="12.75">
      <c r="A19" s="734" t="s">
        <v>973</v>
      </c>
      <c r="B19" s="727">
        <v>0</v>
      </c>
      <c r="C19" s="727">
        <v>0</v>
      </c>
      <c r="D19" s="727">
        <v>0</v>
      </c>
      <c r="E19" s="727">
        <v>0</v>
      </c>
      <c r="F19" s="727">
        <v>1</v>
      </c>
      <c r="G19" s="727">
        <v>2</v>
      </c>
      <c r="H19" s="727">
        <v>0</v>
      </c>
      <c r="I19" s="727">
        <v>0</v>
      </c>
      <c r="J19" s="727">
        <v>0</v>
      </c>
      <c r="K19" s="727">
        <v>0</v>
      </c>
      <c r="L19" s="727">
        <v>0</v>
      </c>
      <c r="M19" s="727">
        <v>0</v>
      </c>
      <c r="N19" s="728">
        <f t="shared" si="2"/>
        <v>1</v>
      </c>
      <c r="O19" s="728">
        <f t="shared" si="2"/>
        <v>2</v>
      </c>
      <c r="P19" s="557" t="s">
        <v>999</v>
      </c>
    </row>
    <row r="20" spans="1:16" ht="12.75">
      <c r="A20" s="735" t="s">
        <v>974</v>
      </c>
      <c r="B20" s="736">
        <v>0</v>
      </c>
      <c r="C20" s="736">
        <v>0</v>
      </c>
      <c r="D20" s="736">
        <v>0</v>
      </c>
      <c r="E20" s="736">
        <v>0</v>
      </c>
      <c r="F20" s="736">
        <v>2</v>
      </c>
      <c r="G20" s="736">
        <v>0</v>
      </c>
      <c r="H20" s="736">
        <v>0</v>
      </c>
      <c r="I20" s="736">
        <v>0</v>
      </c>
      <c r="J20" s="736">
        <v>0</v>
      </c>
      <c r="K20" s="736">
        <v>0</v>
      </c>
      <c r="L20" s="736">
        <v>0</v>
      </c>
      <c r="M20" s="736">
        <v>0</v>
      </c>
      <c r="N20" s="737">
        <f t="shared" si="2"/>
        <v>2</v>
      </c>
      <c r="O20" s="737">
        <f t="shared" si="2"/>
        <v>0</v>
      </c>
      <c r="P20" s="739" t="s">
        <v>1000</v>
      </c>
    </row>
    <row r="21" spans="1:16" ht="12.75">
      <c r="A21" s="734" t="s">
        <v>975</v>
      </c>
      <c r="B21" s="727">
        <v>0</v>
      </c>
      <c r="C21" s="727">
        <v>0</v>
      </c>
      <c r="D21" s="727">
        <v>1</v>
      </c>
      <c r="E21" s="727">
        <v>0</v>
      </c>
      <c r="F21" s="727">
        <v>0</v>
      </c>
      <c r="G21" s="727">
        <v>0</v>
      </c>
      <c r="H21" s="727">
        <v>0</v>
      </c>
      <c r="I21" s="727">
        <v>0</v>
      </c>
      <c r="J21" s="727">
        <v>0</v>
      </c>
      <c r="K21" s="727">
        <v>0</v>
      </c>
      <c r="L21" s="727">
        <v>0</v>
      </c>
      <c r="M21" s="727">
        <v>0</v>
      </c>
      <c r="N21" s="728">
        <f t="shared" si="2"/>
        <v>1</v>
      </c>
      <c r="O21" s="728">
        <f t="shared" si="2"/>
        <v>0</v>
      </c>
      <c r="P21" s="557" t="s">
        <v>1001</v>
      </c>
    </row>
    <row r="22" spans="1:16" ht="12.75">
      <c r="A22" s="735" t="s">
        <v>976</v>
      </c>
      <c r="B22" s="736">
        <v>0</v>
      </c>
      <c r="C22" s="736">
        <v>0</v>
      </c>
      <c r="D22" s="736">
        <v>0</v>
      </c>
      <c r="E22" s="736">
        <v>0</v>
      </c>
      <c r="F22" s="736">
        <v>1</v>
      </c>
      <c r="G22" s="736">
        <v>0</v>
      </c>
      <c r="H22" s="736">
        <v>0</v>
      </c>
      <c r="I22" s="736">
        <v>0</v>
      </c>
      <c r="J22" s="736">
        <v>0</v>
      </c>
      <c r="K22" s="736">
        <v>0</v>
      </c>
      <c r="L22" s="736">
        <v>0</v>
      </c>
      <c r="M22" s="736">
        <v>0</v>
      </c>
      <c r="N22" s="737">
        <f t="shared" si="2"/>
        <v>1</v>
      </c>
      <c r="O22" s="737">
        <f t="shared" si="2"/>
        <v>0</v>
      </c>
      <c r="P22" s="739" t="s">
        <v>1002</v>
      </c>
    </row>
    <row r="23" spans="1:16" ht="12.75">
      <c r="A23" s="734" t="s">
        <v>977</v>
      </c>
      <c r="B23" s="727">
        <v>0</v>
      </c>
      <c r="C23" s="727">
        <v>0</v>
      </c>
      <c r="D23" s="727">
        <v>0</v>
      </c>
      <c r="E23" s="727">
        <v>0</v>
      </c>
      <c r="F23" s="727">
        <v>3</v>
      </c>
      <c r="G23" s="727">
        <v>0</v>
      </c>
      <c r="H23" s="727">
        <v>0</v>
      </c>
      <c r="I23" s="727">
        <v>0</v>
      </c>
      <c r="J23" s="727">
        <v>0</v>
      </c>
      <c r="K23" s="727">
        <v>0</v>
      </c>
      <c r="L23" s="727">
        <v>0</v>
      </c>
      <c r="M23" s="727">
        <v>0</v>
      </c>
      <c r="N23" s="728">
        <f t="shared" si="2"/>
        <v>3</v>
      </c>
      <c r="O23" s="728">
        <f t="shared" si="2"/>
        <v>0</v>
      </c>
      <c r="P23" s="557" t="s">
        <v>1003</v>
      </c>
    </row>
    <row r="24" spans="1:16" ht="12.75">
      <c r="A24" s="735" t="s">
        <v>978</v>
      </c>
      <c r="B24" s="736">
        <v>0</v>
      </c>
      <c r="C24" s="736">
        <v>0</v>
      </c>
      <c r="D24" s="736">
        <v>1</v>
      </c>
      <c r="E24" s="736">
        <v>0</v>
      </c>
      <c r="F24" s="736">
        <v>17</v>
      </c>
      <c r="G24" s="736">
        <v>1</v>
      </c>
      <c r="H24" s="736">
        <v>0</v>
      </c>
      <c r="I24" s="736">
        <v>0</v>
      </c>
      <c r="J24" s="736">
        <v>0</v>
      </c>
      <c r="K24" s="736">
        <v>0</v>
      </c>
      <c r="L24" s="736">
        <v>6</v>
      </c>
      <c r="M24" s="736">
        <v>0</v>
      </c>
      <c r="N24" s="737">
        <f t="shared" si="2"/>
        <v>24</v>
      </c>
      <c r="O24" s="737">
        <f t="shared" si="2"/>
        <v>1</v>
      </c>
      <c r="P24" s="739" t="s">
        <v>1004</v>
      </c>
    </row>
    <row r="25" spans="1:16" ht="12.75">
      <c r="A25" s="734" t="s">
        <v>979</v>
      </c>
      <c r="B25" s="727">
        <v>0</v>
      </c>
      <c r="C25" s="727">
        <v>0</v>
      </c>
      <c r="D25" s="727">
        <v>0</v>
      </c>
      <c r="E25" s="727">
        <v>0</v>
      </c>
      <c r="F25" s="727">
        <v>1</v>
      </c>
      <c r="G25" s="727">
        <v>0</v>
      </c>
      <c r="H25" s="727">
        <v>0</v>
      </c>
      <c r="I25" s="727">
        <v>0</v>
      </c>
      <c r="J25" s="727">
        <v>0</v>
      </c>
      <c r="K25" s="727">
        <v>0</v>
      </c>
      <c r="L25" s="727">
        <v>0</v>
      </c>
      <c r="M25" s="727">
        <v>0</v>
      </c>
      <c r="N25" s="728">
        <f t="shared" si="2"/>
        <v>1</v>
      </c>
      <c r="O25" s="728">
        <f t="shared" si="2"/>
        <v>0</v>
      </c>
      <c r="P25" s="557" t="s">
        <v>1005</v>
      </c>
    </row>
    <row r="26" spans="1:16" ht="12.75">
      <c r="A26" s="735" t="s">
        <v>980</v>
      </c>
      <c r="B26" s="736">
        <v>0</v>
      </c>
      <c r="C26" s="736">
        <v>0</v>
      </c>
      <c r="D26" s="736">
        <v>0</v>
      </c>
      <c r="E26" s="736">
        <v>0</v>
      </c>
      <c r="F26" s="736">
        <v>3</v>
      </c>
      <c r="G26" s="736">
        <v>0</v>
      </c>
      <c r="H26" s="736">
        <v>0</v>
      </c>
      <c r="I26" s="736">
        <v>0</v>
      </c>
      <c r="J26" s="736">
        <v>0</v>
      </c>
      <c r="K26" s="736">
        <v>0</v>
      </c>
      <c r="L26" s="736">
        <v>0</v>
      </c>
      <c r="M26" s="736">
        <v>0</v>
      </c>
      <c r="N26" s="737">
        <f t="shared" si="2"/>
        <v>3</v>
      </c>
      <c r="O26" s="737">
        <f t="shared" si="2"/>
        <v>0</v>
      </c>
      <c r="P26" s="739" t="s">
        <v>1006</v>
      </c>
    </row>
    <row r="27" spans="1:16" ht="12.75">
      <c r="A27" s="734" t="s">
        <v>981</v>
      </c>
      <c r="B27" s="727">
        <v>0</v>
      </c>
      <c r="C27" s="727">
        <v>0</v>
      </c>
      <c r="D27" s="727">
        <v>0</v>
      </c>
      <c r="E27" s="727">
        <v>0</v>
      </c>
      <c r="F27" s="727">
        <v>5</v>
      </c>
      <c r="G27" s="727">
        <v>0</v>
      </c>
      <c r="H27" s="727">
        <v>0</v>
      </c>
      <c r="I27" s="727">
        <v>0</v>
      </c>
      <c r="J27" s="727">
        <v>0</v>
      </c>
      <c r="K27" s="727">
        <v>0</v>
      </c>
      <c r="L27" s="727">
        <v>0</v>
      </c>
      <c r="M27" s="727">
        <v>0</v>
      </c>
      <c r="N27" s="728">
        <f t="shared" si="2"/>
        <v>5</v>
      </c>
      <c r="O27" s="728">
        <f t="shared" si="2"/>
        <v>0</v>
      </c>
      <c r="P27" s="557" t="s">
        <v>1007</v>
      </c>
    </row>
    <row r="28" spans="1:16" ht="22.5">
      <c r="A28" s="735" t="s">
        <v>982</v>
      </c>
      <c r="B28" s="736">
        <v>0</v>
      </c>
      <c r="C28" s="736">
        <v>0</v>
      </c>
      <c r="D28" s="736">
        <v>0</v>
      </c>
      <c r="E28" s="736">
        <v>1</v>
      </c>
      <c r="F28" s="736">
        <v>1</v>
      </c>
      <c r="G28" s="736">
        <v>0</v>
      </c>
      <c r="H28" s="736">
        <v>0</v>
      </c>
      <c r="I28" s="736">
        <v>0</v>
      </c>
      <c r="J28" s="736">
        <v>0</v>
      </c>
      <c r="K28" s="736">
        <v>0</v>
      </c>
      <c r="L28" s="736">
        <v>0</v>
      </c>
      <c r="M28" s="736">
        <v>0</v>
      </c>
      <c r="N28" s="737">
        <f t="shared" si="2"/>
        <v>1</v>
      </c>
      <c r="O28" s="737">
        <f t="shared" si="2"/>
        <v>1</v>
      </c>
      <c r="P28" s="739" t="s">
        <v>1008</v>
      </c>
    </row>
    <row r="29" spans="1:16" ht="22.5">
      <c r="A29" s="734" t="s">
        <v>1028</v>
      </c>
      <c r="B29" s="727">
        <v>0</v>
      </c>
      <c r="C29" s="727">
        <v>0</v>
      </c>
      <c r="D29" s="727">
        <v>1</v>
      </c>
      <c r="E29" s="727">
        <v>0</v>
      </c>
      <c r="F29" s="727">
        <v>0</v>
      </c>
      <c r="G29" s="727">
        <v>0</v>
      </c>
      <c r="H29" s="727">
        <v>0</v>
      </c>
      <c r="I29" s="727">
        <v>0</v>
      </c>
      <c r="J29" s="727">
        <v>0</v>
      </c>
      <c r="K29" s="727">
        <v>0</v>
      </c>
      <c r="L29" s="727">
        <v>0</v>
      </c>
      <c r="M29" s="727">
        <v>0</v>
      </c>
      <c r="N29" s="728">
        <f t="shared" si="2"/>
        <v>1</v>
      </c>
      <c r="O29" s="728">
        <f t="shared" si="2"/>
        <v>0</v>
      </c>
      <c r="P29" s="557" t="s">
        <v>1009</v>
      </c>
    </row>
    <row r="30" spans="1:16" ht="12.75">
      <c r="A30" s="735" t="s">
        <v>983</v>
      </c>
      <c r="B30" s="736">
        <v>0</v>
      </c>
      <c r="C30" s="736">
        <v>0</v>
      </c>
      <c r="D30" s="736">
        <v>0</v>
      </c>
      <c r="E30" s="736">
        <v>0</v>
      </c>
      <c r="F30" s="736">
        <v>1</v>
      </c>
      <c r="G30" s="736">
        <v>0</v>
      </c>
      <c r="H30" s="736">
        <v>0</v>
      </c>
      <c r="I30" s="736">
        <v>0</v>
      </c>
      <c r="J30" s="736">
        <v>0</v>
      </c>
      <c r="K30" s="736">
        <v>0</v>
      </c>
      <c r="L30" s="736">
        <v>0</v>
      </c>
      <c r="M30" s="736">
        <v>0</v>
      </c>
      <c r="N30" s="737">
        <f t="shared" si="2"/>
        <v>1</v>
      </c>
      <c r="O30" s="737">
        <f t="shared" si="2"/>
        <v>0</v>
      </c>
      <c r="P30" s="739" t="s">
        <v>1010</v>
      </c>
    </row>
    <row r="31" spans="1:16" ht="12.75">
      <c r="A31" s="734" t="s">
        <v>984</v>
      </c>
      <c r="B31" s="727">
        <v>0</v>
      </c>
      <c r="C31" s="727">
        <v>0</v>
      </c>
      <c r="D31" s="727">
        <v>0</v>
      </c>
      <c r="E31" s="727">
        <v>0</v>
      </c>
      <c r="F31" s="727">
        <v>1</v>
      </c>
      <c r="G31" s="727">
        <v>0</v>
      </c>
      <c r="H31" s="727">
        <v>0</v>
      </c>
      <c r="I31" s="727">
        <v>0</v>
      </c>
      <c r="J31" s="727">
        <v>0</v>
      </c>
      <c r="K31" s="727">
        <v>0</v>
      </c>
      <c r="L31" s="727">
        <v>0</v>
      </c>
      <c r="M31" s="727">
        <v>0</v>
      </c>
      <c r="N31" s="728">
        <f t="shared" si="2"/>
        <v>1</v>
      </c>
      <c r="O31" s="728">
        <f t="shared" si="2"/>
        <v>0</v>
      </c>
      <c r="P31" s="557" t="s">
        <v>1011</v>
      </c>
    </row>
    <row r="32" spans="1:16" ht="12.75">
      <c r="A32" s="735" t="s">
        <v>1027</v>
      </c>
      <c r="B32" s="736">
        <v>0</v>
      </c>
      <c r="C32" s="736">
        <v>0</v>
      </c>
      <c r="D32" s="736">
        <v>1</v>
      </c>
      <c r="E32" s="736">
        <v>1</v>
      </c>
      <c r="F32" s="736">
        <v>4</v>
      </c>
      <c r="G32" s="736">
        <v>4</v>
      </c>
      <c r="H32" s="736">
        <v>0</v>
      </c>
      <c r="I32" s="736">
        <v>0</v>
      </c>
      <c r="J32" s="736">
        <v>0</v>
      </c>
      <c r="K32" s="736">
        <v>0</v>
      </c>
      <c r="L32" s="736">
        <v>1</v>
      </c>
      <c r="M32" s="736">
        <v>0</v>
      </c>
      <c r="N32" s="737">
        <f t="shared" si="2"/>
        <v>6</v>
      </c>
      <c r="O32" s="737">
        <f t="shared" si="2"/>
        <v>5</v>
      </c>
      <c r="P32" s="739" t="s">
        <v>1012</v>
      </c>
    </row>
    <row r="33" spans="1:16" ht="12.75">
      <c r="A33" s="734" t="s">
        <v>985</v>
      </c>
      <c r="B33" s="727">
        <v>0</v>
      </c>
      <c r="C33" s="727">
        <v>0</v>
      </c>
      <c r="D33" s="727">
        <v>0</v>
      </c>
      <c r="E33" s="727">
        <v>0</v>
      </c>
      <c r="F33" s="727">
        <v>2</v>
      </c>
      <c r="G33" s="727">
        <v>2</v>
      </c>
      <c r="H33" s="727">
        <v>0</v>
      </c>
      <c r="I33" s="727">
        <v>0</v>
      </c>
      <c r="J33" s="727">
        <v>0</v>
      </c>
      <c r="K33" s="727">
        <v>0</v>
      </c>
      <c r="L33" s="727">
        <v>0</v>
      </c>
      <c r="M33" s="727">
        <v>0</v>
      </c>
      <c r="N33" s="728">
        <f t="shared" si="2"/>
        <v>2</v>
      </c>
      <c r="O33" s="728">
        <f t="shared" si="2"/>
        <v>2</v>
      </c>
      <c r="P33" s="557" t="s">
        <v>1013</v>
      </c>
    </row>
    <row r="34" spans="1:16" ht="12.75">
      <c r="A34" s="735" t="s">
        <v>986</v>
      </c>
      <c r="B34" s="736">
        <v>0</v>
      </c>
      <c r="C34" s="736">
        <v>0</v>
      </c>
      <c r="D34" s="736">
        <v>1</v>
      </c>
      <c r="E34" s="736">
        <v>0</v>
      </c>
      <c r="F34" s="736">
        <v>5</v>
      </c>
      <c r="G34" s="736">
        <v>0</v>
      </c>
      <c r="H34" s="736">
        <v>0</v>
      </c>
      <c r="I34" s="736">
        <v>0</v>
      </c>
      <c r="J34" s="736">
        <v>0</v>
      </c>
      <c r="K34" s="736">
        <v>0</v>
      </c>
      <c r="L34" s="736">
        <v>1</v>
      </c>
      <c r="M34" s="736">
        <v>0</v>
      </c>
      <c r="N34" s="737">
        <f t="shared" ref="N34" si="3">SUM(B34+D34+F34+H34+J34+L34)</f>
        <v>7</v>
      </c>
      <c r="O34" s="737">
        <f t="shared" ref="O34" si="4">SUM(C34+E34+G34+I34+K34+M34)</f>
        <v>0</v>
      </c>
      <c r="P34" s="739" t="s">
        <v>1014</v>
      </c>
    </row>
    <row r="35" spans="1:16" ht="12.75">
      <c r="A35" s="734" t="s">
        <v>987</v>
      </c>
      <c r="B35" s="727">
        <v>0</v>
      </c>
      <c r="C35" s="727">
        <v>0</v>
      </c>
      <c r="D35" s="727">
        <v>0</v>
      </c>
      <c r="E35" s="727">
        <v>0</v>
      </c>
      <c r="F35" s="727">
        <v>4</v>
      </c>
      <c r="G35" s="727">
        <v>0</v>
      </c>
      <c r="H35" s="727">
        <v>0</v>
      </c>
      <c r="I35" s="727">
        <v>0</v>
      </c>
      <c r="J35" s="727">
        <v>0</v>
      </c>
      <c r="K35" s="727">
        <v>0</v>
      </c>
      <c r="L35" s="727">
        <v>4</v>
      </c>
      <c r="M35" s="727">
        <v>0</v>
      </c>
      <c r="N35" s="728">
        <f>SUM(B35+D35+F35+H35+J35+L35)</f>
        <v>8</v>
      </c>
      <c r="O35" s="728">
        <f>SUM(C35+E35+G35+I35+K35+M35)</f>
        <v>0</v>
      </c>
      <c r="P35" s="557" t="s">
        <v>1015</v>
      </c>
    </row>
    <row r="36" spans="1:16" ht="12.75">
      <c r="A36" s="735" t="s">
        <v>988</v>
      </c>
      <c r="B36" s="736">
        <v>0</v>
      </c>
      <c r="C36" s="736">
        <v>0</v>
      </c>
      <c r="D36" s="736">
        <v>1</v>
      </c>
      <c r="E36" s="736">
        <v>0</v>
      </c>
      <c r="F36" s="736">
        <v>0</v>
      </c>
      <c r="G36" s="736">
        <v>0</v>
      </c>
      <c r="H36" s="736">
        <v>0</v>
      </c>
      <c r="I36" s="736">
        <v>0</v>
      </c>
      <c r="J36" s="736">
        <v>0</v>
      </c>
      <c r="K36" s="736">
        <v>0</v>
      </c>
      <c r="L36" s="736">
        <v>0</v>
      </c>
      <c r="M36" s="736">
        <v>0</v>
      </c>
      <c r="N36" s="737">
        <f t="shared" ref="N36" si="5">SUM(B36+D36+F36+H36+J36+L36)</f>
        <v>1</v>
      </c>
      <c r="O36" s="737">
        <f t="shared" ref="O36" si="6">SUM(C36+E36+G36+I36+K36+M36)</f>
        <v>0</v>
      </c>
      <c r="P36" s="739" t="s">
        <v>1016</v>
      </c>
    </row>
    <row r="37" spans="1:16" ht="12.75">
      <c r="A37" s="734" t="s">
        <v>989</v>
      </c>
      <c r="B37" s="727">
        <v>0</v>
      </c>
      <c r="C37" s="727">
        <v>0</v>
      </c>
      <c r="D37" s="727">
        <v>2</v>
      </c>
      <c r="E37" s="727">
        <v>0</v>
      </c>
      <c r="F37" s="727">
        <v>0</v>
      </c>
      <c r="G37" s="727">
        <v>0</v>
      </c>
      <c r="H37" s="727">
        <v>0</v>
      </c>
      <c r="I37" s="727">
        <v>0</v>
      </c>
      <c r="J37" s="727">
        <v>0</v>
      </c>
      <c r="K37" s="727">
        <v>0</v>
      </c>
      <c r="L37" s="727">
        <v>1</v>
      </c>
      <c r="M37" s="727">
        <v>0</v>
      </c>
      <c r="N37" s="728">
        <f>SUM(B37+D37+F37+H37+J37+L37)</f>
        <v>3</v>
      </c>
      <c r="O37" s="728">
        <f>SUM(C37+E37+G37+I37+K37+M37)</f>
        <v>0</v>
      </c>
      <c r="P37" s="557" t="s">
        <v>1017</v>
      </c>
    </row>
    <row r="38" spans="1:16" ht="12.75">
      <c r="A38" s="735" t="s">
        <v>990</v>
      </c>
      <c r="B38" s="736">
        <v>0</v>
      </c>
      <c r="C38" s="736">
        <v>0</v>
      </c>
      <c r="D38" s="736">
        <v>0</v>
      </c>
      <c r="E38" s="736">
        <v>0</v>
      </c>
      <c r="F38" s="736">
        <v>0</v>
      </c>
      <c r="G38" s="736">
        <v>0</v>
      </c>
      <c r="H38" s="736">
        <v>0</v>
      </c>
      <c r="I38" s="736">
        <v>0</v>
      </c>
      <c r="J38" s="736">
        <v>0</v>
      </c>
      <c r="K38" s="736">
        <v>0</v>
      </c>
      <c r="L38" s="736">
        <v>1</v>
      </c>
      <c r="M38" s="736">
        <v>0</v>
      </c>
      <c r="N38" s="737">
        <f t="shared" ref="N38:N109" si="7">SUM(B38+D38+F38+H38+J38+L38)</f>
        <v>1</v>
      </c>
      <c r="O38" s="737">
        <f t="shared" ref="O38:O109" si="8">SUM(C38+E38+G38+I38+K38+M38)</f>
        <v>0</v>
      </c>
      <c r="P38" s="739" t="s">
        <v>1018</v>
      </c>
    </row>
    <row r="39" spans="1:16" ht="12.75">
      <c r="A39" s="734" t="s">
        <v>1022</v>
      </c>
      <c r="B39" s="727">
        <v>1</v>
      </c>
      <c r="C39" s="727">
        <v>0</v>
      </c>
      <c r="D39" s="727">
        <v>1</v>
      </c>
      <c r="E39" s="727">
        <v>0</v>
      </c>
      <c r="F39" s="727">
        <v>11</v>
      </c>
      <c r="G39" s="727">
        <v>2</v>
      </c>
      <c r="H39" s="727">
        <v>0</v>
      </c>
      <c r="I39" s="727">
        <v>0</v>
      </c>
      <c r="J39" s="727">
        <v>0</v>
      </c>
      <c r="K39" s="727">
        <v>0</v>
      </c>
      <c r="L39" s="727">
        <v>0</v>
      </c>
      <c r="M39" s="727">
        <v>1</v>
      </c>
      <c r="N39" s="728">
        <f t="shared" si="7"/>
        <v>13</v>
      </c>
      <c r="O39" s="728">
        <f t="shared" si="8"/>
        <v>3</v>
      </c>
      <c r="P39" s="557" t="s">
        <v>1023</v>
      </c>
    </row>
    <row r="40" spans="1:16" ht="12.75">
      <c r="A40" s="735" t="s">
        <v>1019</v>
      </c>
      <c r="B40" s="736">
        <v>0</v>
      </c>
      <c r="C40" s="736">
        <v>0</v>
      </c>
      <c r="D40" s="736">
        <v>0</v>
      </c>
      <c r="E40" s="736">
        <v>0</v>
      </c>
      <c r="F40" s="736">
        <v>1</v>
      </c>
      <c r="G40" s="736">
        <v>0</v>
      </c>
      <c r="H40" s="736">
        <v>0</v>
      </c>
      <c r="I40" s="736">
        <v>0</v>
      </c>
      <c r="J40" s="736">
        <v>0</v>
      </c>
      <c r="K40" s="736">
        <v>0</v>
      </c>
      <c r="L40" s="736">
        <v>0</v>
      </c>
      <c r="M40" s="736">
        <v>0</v>
      </c>
      <c r="N40" s="737">
        <f t="shared" si="7"/>
        <v>1</v>
      </c>
      <c r="O40" s="737">
        <f t="shared" si="8"/>
        <v>0</v>
      </c>
      <c r="P40" s="739" t="s">
        <v>1024</v>
      </c>
    </row>
    <row r="41" spans="1:16" ht="12.75">
      <c r="A41" s="734" t="s">
        <v>1020</v>
      </c>
      <c r="B41" s="727">
        <v>0</v>
      </c>
      <c r="C41" s="727">
        <v>0</v>
      </c>
      <c r="D41" s="727">
        <v>1</v>
      </c>
      <c r="E41" s="727">
        <v>0</v>
      </c>
      <c r="F41" s="727">
        <v>0</v>
      </c>
      <c r="G41" s="727">
        <v>0</v>
      </c>
      <c r="H41" s="727">
        <v>0</v>
      </c>
      <c r="I41" s="727">
        <v>0</v>
      </c>
      <c r="J41" s="727">
        <v>0</v>
      </c>
      <c r="K41" s="727">
        <v>0</v>
      </c>
      <c r="L41" s="727">
        <v>0</v>
      </c>
      <c r="M41" s="727">
        <v>0</v>
      </c>
      <c r="N41" s="728">
        <f t="shared" si="7"/>
        <v>1</v>
      </c>
      <c r="O41" s="728">
        <f t="shared" si="8"/>
        <v>0</v>
      </c>
      <c r="P41" s="557" t="s">
        <v>1025</v>
      </c>
    </row>
    <row r="42" spans="1:16" ht="12.75">
      <c r="A42" s="735" t="s">
        <v>1021</v>
      </c>
      <c r="B42" s="736">
        <v>0</v>
      </c>
      <c r="C42" s="736">
        <v>0</v>
      </c>
      <c r="D42" s="736">
        <v>0</v>
      </c>
      <c r="E42" s="736">
        <v>0</v>
      </c>
      <c r="F42" s="736">
        <v>0</v>
      </c>
      <c r="G42" s="736">
        <v>1</v>
      </c>
      <c r="H42" s="736">
        <v>0</v>
      </c>
      <c r="I42" s="736">
        <v>0</v>
      </c>
      <c r="J42" s="736">
        <v>0</v>
      </c>
      <c r="K42" s="736">
        <v>0</v>
      </c>
      <c r="L42" s="736">
        <v>0</v>
      </c>
      <c r="M42" s="736">
        <v>0</v>
      </c>
      <c r="N42" s="737">
        <f t="shared" si="7"/>
        <v>0</v>
      </c>
      <c r="O42" s="737">
        <f t="shared" si="8"/>
        <v>1</v>
      </c>
      <c r="P42" s="739" t="s">
        <v>1026</v>
      </c>
    </row>
    <row r="43" spans="1:16" ht="12.75">
      <c r="A43" s="734" t="s">
        <v>1029</v>
      </c>
      <c r="B43" s="727">
        <v>0</v>
      </c>
      <c r="C43" s="727">
        <v>0</v>
      </c>
      <c r="D43" s="727">
        <v>1</v>
      </c>
      <c r="E43" s="727">
        <v>0</v>
      </c>
      <c r="F43" s="727">
        <v>0</v>
      </c>
      <c r="G43" s="727">
        <v>0</v>
      </c>
      <c r="H43" s="727">
        <v>0</v>
      </c>
      <c r="I43" s="727">
        <v>0</v>
      </c>
      <c r="J43" s="727">
        <v>0</v>
      </c>
      <c r="K43" s="727">
        <v>0</v>
      </c>
      <c r="L43" s="727">
        <v>0</v>
      </c>
      <c r="M43" s="727">
        <v>0</v>
      </c>
      <c r="N43" s="728">
        <f t="shared" si="7"/>
        <v>1</v>
      </c>
      <c r="O43" s="728">
        <f t="shared" si="8"/>
        <v>0</v>
      </c>
      <c r="P43" s="557" t="s">
        <v>1032</v>
      </c>
    </row>
    <row r="44" spans="1:16" ht="12.75">
      <c r="A44" s="735" t="s">
        <v>1030</v>
      </c>
      <c r="B44" s="736">
        <v>0</v>
      </c>
      <c r="C44" s="736">
        <v>0</v>
      </c>
      <c r="D44" s="736">
        <v>0</v>
      </c>
      <c r="E44" s="736">
        <v>0</v>
      </c>
      <c r="F44" s="736">
        <v>3</v>
      </c>
      <c r="G44" s="736">
        <v>1</v>
      </c>
      <c r="H44" s="736">
        <v>0</v>
      </c>
      <c r="I44" s="736">
        <v>0</v>
      </c>
      <c r="J44" s="736">
        <v>0</v>
      </c>
      <c r="K44" s="736">
        <v>0</v>
      </c>
      <c r="L44" s="736">
        <v>0</v>
      </c>
      <c r="M44" s="736">
        <v>0</v>
      </c>
      <c r="N44" s="737">
        <f t="shared" si="7"/>
        <v>3</v>
      </c>
      <c r="O44" s="737">
        <f t="shared" si="8"/>
        <v>1</v>
      </c>
      <c r="P44" s="739" t="s">
        <v>1033</v>
      </c>
    </row>
    <row r="45" spans="1:16" ht="12.75">
      <c r="A45" s="742" t="s">
        <v>1031</v>
      </c>
      <c r="B45" s="743">
        <v>0</v>
      </c>
      <c r="C45" s="743">
        <v>0</v>
      </c>
      <c r="D45" s="743">
        <v>0</v>
      </c>
      <c r="E45" s="743">
        <v>0</v>
      </c>
      <c r="F45" s="743">
        <v>4</v>
      </c>
      <c r="G45" s="743">
        <v>1</v>
      </c>
      <c r="H45" s="743">
        <v>0</v>
      </c>
      <c r="I45" s="743">
        <v>0</v>
      </c>
      <c r="J45" s="743">
        <v>0</v>
      </c>
      <c r="K45" s="743">
        <v>0</v>
      </c>
      <c r="L45" s="743">
        <v>1</v>
      </c>
      <c r="M45" s="743">
        <v>0</v>
      </c>
      <c r="N45" s="744">
        <f t="shared" si="7"/>
        <v>5</v>
      </c>
      <c r="O45" s="744">
        <f t="shared" si="8"/>
        <v>1</v>
      </c>
      <c r="P45" s="729" t="s">
        <v>1034</v>
      </c>
    </row>
    <row r="46" spans="1:16" ht="22.5">
      <c r="A46" s="735" t="s">
        <v>1035</v>
      </c>
      <c r="B46" s="736">
        <v>0</v>
      </c>
      <c r="C46" s="736">
        <v>0</v>
      </c>
      <c r="D46" s="736">
        <v>0</v>
      </c>
      <c r="E46" s="736">
        <v>0</v>
      </c>
      <c r="F46" s="736">
        <v>1</v>
      </c>
      <c r="G46" s="736">
        <v>0</v>
      </c>
      <c r="H46" s="736">
        <v>0</v>
      </c>
      <c r="I46" s="736">
        <v>0</v>
      </c>
      <c r="J46" s="736">
        <v>0</v>
      </c>
      <c r="K46" s="736">
        <v>0</v>
      </c>
      <c r="L46" s="736">
        <v>0</v>
      </c>
      <c r="M46" s="736">
        <v>0</v>
      </c>
      <c r="N46" s="737">
        <f t="shared" si="7"/>
        <v>1</v>
      </c>
      <c r="O46" s="737">
        <f t="shared" si="8"/>
        <v>0</v>
      </c>
      <c r="P46" s="739" t="s">
        <v>938</v>
      </c>
    </row>
    <row r="47" spans="1:16" ht="12.75">
      <c r="A47" s="734" t="s">
        <v>1036</v>
      </c>
      <c r="B47" s="727">
        <v>0</v>
      </c>
      <c r="C47" s="727">
        <v>0</v>
      </c>
      <c r="D47" s="727">
        <v>0</v>
      </c>
      <c r="E47" s="727">
        <v>0</v>
      </c>
      <c r="F47" s="727">
        <v>0</v>
      </c>
      <c r="G47" s="727">
        <v>0</v>
      </c>
      <c r="H47" s="727">
        <v>0</v>
      </c>
      <c r="I47" s="727">
        <v>0</v>
      </c>
      <c r="J47" s="727">
        <v>0</v>
      </c>
      <c r="K47" s="727">
        <v>0</v>
      </c>
      <c r="L47" s="727">
        <v>1</v>
      </c>
      <c r="M47" s="727">
        <v>0</v>
      </c>
      <c r="N47" s="728">
        <f t="shared" si="7"/>
        <v>1</v>
      </c>
      <c r="O47" s="728">
        <f t="shared" si="8"/>
        <v>0</v>
      </c>
      <c r="P47" s="557" t="s">
        <v>1039</v>
      </c>
    </row>
    <row r="48" spans="1:16" ht="12.75">
      <c r="A48" s="735" t="s">
        <v>1038</v>
      </c>
      <c r="B48" s="736">
        <v>0</v>
      </c>
      <c r="C48" s="736">
        <v>0</v>
      </c>
      <c r="D48" s="736">
        <v>0</v>
      </c>
      <c r="E48" s="736">
        <v>0</v>
      </c>
      <c r="F48" s="736">
        <v>1</v>
      </c>
      <c r="G48" s="736">
        <v>1</v>
      </c>
      <c r="H48" s="736">
        <v>0</v>
      </c>
      <c r="I48" s="736">
        <v>0</v>
      </c>
      <c r="J48" s="736">
        <v>0</v>
      </c>
      <c r="K48" s="736">
        <v>0</v>
      </c>
      <c r="L48" s="736">
        <v>0</v>
      </c>
      <c r="M48" s="736">
        <v>0</v>
      </c>
      <c r="N48" s="737">
        <f t="shared" si="7"/>
        <v>1</v>
      </c>
      <c r="O48" s="737">
        <f t="shared" si="8"/>
        <v>1</v>
      </c>
      <c r="P48" s="739" t="s">
        <v>1040</v>
      </c>
    </row>
    <row r="49" spans="1:16" ht="12.75">
      <c r="A49" s="734" t="s">
        <v>1037</v>
      </c>
      <c r="B49" s="727">
        <v>0</v>
      </c>
      <c r="C49" s="727">
        <v>0</v>
      </c>
      <c r="D49" s="727">
        <v>0</v>
      </c>
      <c r="E49" s="727">
        <v>0</v>
      </c>
      <c r="F49" s="727">
        <v>0</v>
      </c>
      <c r="G49" s="727">
        <v>1</v>
      </c>
      <c r="H49" s="727">
        <v>0</v>
      </c>
      <c r="I49" s="727">
        <v>0</v>
      </c>
      <c r="J49" s="727">
        <v>0</v>
      </c>
      <c r="K49" s="727">
        <v>0</v>
      </c>
      <c r="L49" s="727">
        <v>0</v>
      </c>
      <c r="M49" s="727">
        <v>0</v>
      </c>
      <c r="N49" s="728">
        <f t="shared" si="7"/>
        <v>0</v>
      </c>
      <c r="O49" s="728">
        <f t="shared" si="8"/>
        <v>1</v>
      </c>
      <c r="P49" s="557" t="s">
        <v>1041</v>
      </c>
    </row>
    <row r="50" spans="1:16" ht="12.75">
      <c r="A50" s="735" t="s">
        <v>1042</v>
      </c>
      <c r="B50" s="736">
        <v>0</v>
      </c>
      <c r="C50" s="736">
        <v>0</v>
      </c>
      <c r="D50" s="736">
        <v>0</v>
      </c>
      <c r="E50" s="736">
        <v>0</v>
      </c>
      <c r="F50" s="736">
        <v>1</v>
      </c>
      <c r="G50" s="736">
        <v>1</v>
      </c>
      <c r="H50" s="736">
        <v>0</v>
      </c>
      <c r="I50" s="736">
        <v>0</v>
      </c>
      <c r="J50" s="736">
        <v>0</v>
      </c>
      <c r="K50" s="736">
        <v>0</v>
      </c>
      <c r="L50" s="736">
        <v>0</v>
      </c>
      <c r="M50" s="736">
        <v>0</v>
      </c>
      <c r="N50" s="737">
        <f t="shared" si="7"/>
        <v>1</v>
      </c>
      <c r="O50" s="737">
        <f t="shared" si="8"/>
        <v>1</v>
      </c>
      <c r="P50" s="739" t="s">
        <v>1044</v>
      </c>
    </row>
    <row r="51" spans="1:16" ht="12.75">
      <c r="A51" s="734" t="s">
        <v>1043</v>
      </c>
      <c r="B51" s="727">
        <v>0</v>
      </c>
      <c r="C51" s="727">
        <v>0</v>
      </c>
      <c r="D51" s="727">
        <v>0</v>
      </c>
      <c r="E51" s="727">
        <v>0</v>
      </c>
      <c r="F51" s="727">
        <v>10</v>
      </c>
      <c r="G51" s="727">
        <v>2</v>
      </c>
      <c r="H51" s="727">
        <v>0</v>
      </c>
      <c r="I51" s="727">
        <v>0</v>
      </c>
      <c r="J51" s="727">
        <v>0</v>
      </c>
      <c r="K51" s="727">
        <v>0</v>
      </c>
      <c r="L51" s="727">
        <v>3</v>
      </c>
      <c r="M51" s="727">
        <v>0</v>
      </c>
      <c r="N51" s="728">
        <f t="shared" si="7"/>
        <v>13</v>
      </c>
      <c r="O51" s="728">
        <f t="shared" si="8"/>
        <v>2</v>
      </c>
      <c r="P51" s="557" t="s">
        <v>1045</v>
      </c>
    </row>
    <row r="52" spans="1:16" ht="12.75">
      <c r="A52" s="735" t="s">
        <v>1046</v>
      </c>
      <c r="B52" s="736">
        <v>0</v>
      </c>
      <c r="C52" s="736">
        <v>0</v>
      </c>
      <c r="D52" s="736">
        <v>0</v>
      </c>
      <c r="E52" s="736">
        <v>0</v>
      </c>
      <c r="F52" s="736">
        <v>6</v>
      </c>
      <c r="G52" s="736">
        <v>1</v>
      </c>
      <c r="H52" s="736">
        <v>0</v>
      </c>
      <c r="I52" s="736">
        <v>0</v>
      </c>
      <c r="J52" s="736">
        <v>0</v>
      </c>
      <c r="K52" s="736">
        <v>0</v>
      </c>
      <c r="L52" s="736">
        <v>0</v>
      </c>
      <c r="M52" s="736">
        <v>0</v>
      </c>
      <c r="N52" s="737">
        <f t="shared" si="7"/>
        <v>6</v>
      </c>
      <c r="O52" s="737">
        <f t="shared" si="8"/>
        <v>1</v>
      </c>
      <c r="P52" s="739" t="s">
        <v>939</v>
      </c>
    </row>
    <row r="53" spans="1:16" ht="12.75">
      <c r="A53" s="734" t="s">
        <v>1050</v>
      </c>
      <c r="B53" s="727">
        <v>0</v>
      </c>
      <c r="C53" s="727">
        <v>0</v>
      </c>
      <c r="D53" s="727">
        <v>0</v>
      </c>
      <c r="E53" s="727">
        <v>0</v>
      </c>
      <c r="F53" s="727">
        <v>12</v>
      </c>
      <c r="G53" s="727">
        <v>0</v>
      </c>
      <c r="H53" s="727">
        <v>0</v>
      </c>
      <c r="I53" s="727">
        <v>0</v>
      </c>
      <c r="J53" s="727">
        <v>0</v>
      </c>
      <c r="K53" s="727">
        <v>0</v>
      </c>
      <c r="L53" s="727">
        <v>4</v>
      </c>
      <c r="M53" s="727">
        <v>0</v>
      </c>
      <c r="N53" s="728">
        <f t="shared" si="7"/>
        <v>16</v>
      </c>
      <c r="O53" s="728">
        <f t="shared" si="8"/>
        <v>0</v>
      </c>
      <c r="P53" s="557" t="s">
        <v>942</v>
      </c>
    </row>
    <row r="54" spans="1:16" ht="22.5">
      <c r="A54" s="735" t="s">
        <v>1051</v>
      </c>
      <c r="B54" s="736">
        <v>0</v>
      </c>
      <c r="C54" s="736">
        <v>0</v>
      </c>
      <c r="D54" s="736">
        <v>0</v>
      </c>
      <c r="E54" s="736">
        <v>0</v>
      </c>
      <c r="F54" s="736">
        <v>1</v>
      </c>
      <c r="G54" s="736">
        <v>0</v>
      </c>
      <c r="H54" s="736">
        <v>0</v>
      </c>
      <c r="I54" s="736">
        <v>0</v>
      </c>
      <c r="J54" s="736">
        <v>0</v>
      </c>
      <c r="K54" s="736">
        <v>0</v>
      </c>
      <c r="L54" s="736">
        <v>0</v>
      </c>
      <c r="M54" s="736">
        <v>0</v>
      </c>
      <c r="N54" s="737">
        <f t="shared" si="7"/>
        <v>1</v>
      </c>
      <c r="O54" s="737">
        <f t="shared" si="8"/>
        <v>0</v>
      </c>
      <c r="P54" s="739" t="s">
        <v>1047</v>
      </c>
    </row>
    <row r="55" spans="1:16" ht="12.75">
      <c r="A55" s="734" t="s">
        <v>1052</v>
      </c>
      <c r="B55" s="727">
        <v>0</v>
      </c>
      <c r="C55" s="727">
        <v>0</v>
      </c>
      <c r="D55" s="727">
        <v>0</v>
      </c>
      <c r="E55" s="727">
        <v>0</v>
      </c>
      <c r="F55" s="727">
        <v>0</v>
      </c>
      <c r="G55" s="727">
        <v>0</v>
      </c>
      <c r="H55" s="727">
        <v>0</v>
      </c>
      <c r="I55" s="727">
        <v>0</v>
      </c>
      <c r="J55" s="727">
        <v>0</v>
      </c>
      <c r="K55" s="727">
        <v>0</v>
      </c>
      <c r="L55" s="727">
        <v>0</v>
      </c>
      <c r="M55" s="727">
        <v>1</v>
      </c>
      <c r="N55" s="728">
        <f t="shared" si="7"/>
        <v>0</v>
      </c>
      <c r="O55" s="728">
        <f t="shared" si="8"/>
        <v>1</v>
      </c>
      <c r="P55" s="557" t="s">
        <v>1048</v>
      </c>
    </row>
    <row r="56" spans="1:16" ht="12.75">
      <c r="A56" s="735" t="s">
        <v>1053</v>
      </c>
      <c r="B56" s="736">
        <v>0</v>
      </c>
      <c r="C56" s="736">
        <v>0</v>
      </c>
      <c r="D56" s="736">
        <v>0</v>
      </c>
      <c r="E56" s="736">
        <v>0</v>
      </c>
      <c r="F56" s="736">
        <v>2</v>
      </c>
      <c r="G56" s="736">
        <v>0</v>
      </c>
      <c r="H56" s="736">
        <v>0</v>
      </c>
      <c r="I56" s="736">
        <v>0</v>
      </c>
      <c r="J56" s="736">
        <v>0</v>
      </c>
      <c r="K56" s="736">
        <v>0</v>
      </c>
      <c r="L56" s="736">
        <v>0</v>
      </c>
      <c r="M56" s="736">
        <v>0</v>
      </c>
      <c r="N56" s="737">
        <f t="shared" si="7"/>
        <v>2</v>
      </c>
      <c r="O56" s="737">
        <f t="shared" si="8"/>
        <v>0</v>
      </c>
      <c r="P56" s="739" t="s">
        <v>1049</v>
      </c>
    </row>
    <row r="57" spans="1:16" ht="12.75">
      <c r="A57" s="734" t="s">
        <v>1055</v>
      </c>
      <c r="B57" s="727">
        <v>0</v>
      </c>
      <c r="C57" s="727">
        <v>0</v>
      </c>
      <c r="D57" s="727">
        <v>0</v>
      </c>
      <c r="E57" s="727">
        <v>0</v>
      </c>
      <c r="F57" s="727">
        <v>0</v>
      </c>
      <c r="G57" s="727">
        <v>1</v>
      </c>
      <c r="H57" s="727">
        <v>0</v>
      </c>
      <c r="I57" s="727">
        <v>0</v>
      </c>
      <c r="J57" s="727">
        <v>0</v>
      </c>
      <c r="K57" s="727">
        <v>0</v>
      </c>
      <c r="L57" s="727">
        <v>0</v>
      </c>
      <c r="M57" s="727">
        <v>0</v>
      </c>
      <c r="N57" s="728">
        <f t="shared" si="7"/>
        <v>0</v>
      </c>
      <c r="O57" s="728">
        <f t="shared" si="8"/>
        <v>1</v>
      </c>
      <c r="P57" s="557" t="s">
        <v>1054</v>
      </c>
    </row>
    <row r="58" spans="1:16" ht="22.5">
      <c r="A58" s="735" t="s">
        <v>1058</v>
      </c>
      <c r="B58" s="736">
        <v>0</v>
      </c>
      <c r="C58" s="736">
        <v>0</v>
      </c>
      <c r="D58" s="736">
        <v>0</v>
      </c>
      <c r="E58" s="736">
        <v>0</v>
      </c>
      <c r="F58" s="736">
        <v>2</v>
      </c>
      <c r="G58" s="736">
        <v>0</v>
      </c>
      <c r="H58" s="736">
        <v>0</v>
      </c>
      <c r="I58" s="736">
        <v>0</v>
      </c>
      <c r="J58" s="736">
        <v>0</v>
      </c>
      <c r="K58" s="736">
        <v>0</v>
      </c>
      <c r="L58" s="736">
        <v>0</v>
      </c>
      <c r="M58" s="736">
        <v>0</v>
      </c>
      <c r="N58" s="737">
        <f t="shared" si="7"/>
        <v>2</v>
      </c>
      <c r="O58" s="737">
        <f t="shared" si="8"/>
        <v>0</v>
      </c>
      <c r="P58" s="739" t="s">
        <v>1056</v>
      </c>
    </row>
    <row r="59" spans="1:16" ht="22.5">
      <c r="A59" s="734" t="s">
        <v>1059</v>
      </c>
      <c r="B59" s="727">
        <v>0</v>
      </c>
      <c r="C59" s="727">
        <v>0</v>
      </c>
      <c r="D59" s="727">
        <v>0</v>
      </c>
      <c r="E59" s="727">
        <v>0</v>
      </c>
      <c r="F59" s="727">
        <v>4</v>
      </c>
      <c r="G59" s="727">
        <v>2</v>
      </c>
      <c r="H59" s="727">
        <v>0</v>
      </c>
      <c r="I59" s="727">
        <v>0</v>
      </c>
      <c r="J59" s="727">
        <v>0</v>
      </c>
      <c r="K59" s="727">
        <v>0</v>
      </c>
      <c r="L59" s="727">
        <v>1</v>
      </c>
      <c r="M59" s="727">
        <v>0</v>
      </c>
      <c r="N59" s="728">
        <f t="shared" si="7"/>
        <v>5</v>
      </c>
      <c r="O59" s="728">
        <f t="shared" si="8"/>
        <v>2</v>
      </c>
      <c r="P59" s="557" t="s">
        <v>1057</v>
      </c>
    </row>
    <row r="60" spans="1:16" ht="12.75">
      <c r="A60" s="735" t="s">
        <v>1060</v>
      </c>
      <c r="B60" s="736">
        <v>0</v>
      </c>
      <c r="C60" s="736">
        <v>0</v>
      </c>
      <c r="D60" s="736">
        <v>0</v>
      </c>
      <c r="E60" s="736">
        <v>0</v>
      </c>
      <c r="F60" s="736">
        <v>1</v>
      </c>
      <c r="G60" s="736">
        <v>0</v>
      </c>
      <c r="H60" s="736">
        <v>0</v>
      </c>
      <c r="I60" s="736">
        <v>0</v>
      </c>
      <c r="J60" s="736">
        <v>0</v>
      </c>
      <c r="K60" s="736">
        <v>0</v>
      </c>
      <c r="L60" s="736">
        <v>0</v>
      </c>
      <c r="M60" s="736">
        <v>0</v>
      </c>
      <c r="N60" s="737">
        <f t="shared" si="7"/>
        <v>1</v>
      </c>
      <c r="O60" s="737">
        <f t="shared" si="8"/>
        <v>0</v>
      </c>
      <c r="P60" s="739" t="s">
        <v>944</v>
      </c>
    </row>
    <row r="61" spans="1:16" ht="12.75">
      <c r="A61" s="734" t="s">
        <v>1062</v>
      </c>
      <c r="B61" s="727">
        <v>0</v>
      </c>
      <c r="C61" s="727">
        <v>0</v>
      </c>
      <c r="D61" s="727">
        <v>0</v>
      </c>
      <c r="E61" s="727">
        <v>0</v>
      </c>
      <c r="F61" s="727">
        <v>0</v>
      </c>
      <c r="G61" s="727">
        <v>0</v>
      </c>
      <c r="H61" s="727">
        <v>0</v>
      </c>
      <c r="I61" s="727">
        <v>0</v>
      </c>
      <c r="J61" s="727">
        <v>0</v>
      </c>
      <c r="K61" s="727">
        <v>0</v>
      </c>
      <c r="L61" s="727">
        <v>2</v>
      </c>
      <c r="M61" s="727">
        <v>0</v>
      </c>
      <c r="N61" s="728">
        <f t="shared" si="7"/>
        <v>2</v>
      </c>
      <c r="O61" s="728">
        <f t="shared" si="8"/>
        <v>0</v>
      </c>
      <c r="P61" s="557" t="s">
        <v>1061</v>
      </c>
    </row>
    <row r="62" spans="1:16" ht="12.75">
      <c r="A62" s="735" t="s">
        <v>1140</v>
      </c>
      <c r="B62" s="736">
        <v>0</v>
      </c>
      <c r="C62" s="736">
        <v>0</v>
      </c>
      <c r="D62" s="736">
        <v>1</v>
      </c>
      <c r="E62" s="736">
        <v>0</v>
      </c>
      <c r="F62" s="736">
        <v>0</v>
      </c>
      <c r="G62" s="736">
        <v>0</v>
      </c>
      <c r="H62" s="736">
        <v>0</v>
      </c>
      <c r="I62" s="736">
        <v>0</v>
      </c>
      <c r="J62" s="736">
        <v>0</v>
      </c>
      <c r="K62" s="736">
        <v>0</v>
      </c>
      <c r="L62" s="736">
        <v>0</v>
      </c>
      <c r="M62" s="736">
        <v>0</v>
      </c>
      <c r="N62" s="737">
        <f t="shared" si="7"/>
        <v>1</v>
      </c>
      <c r="O62" s="737">
        <f t="shared" si="8"/>
        <v>0</v>
      </c>
      <c r="P62" s="739" t="s">
        <v>946</v>
      </c>
    </row>
    <row r="63" spans="1:16" ht="12.75">
      <c r="A63" s="734" t="s">
        <v>947</v>
      </c>
      <c r="B63" s="727">
        <v>0</v>
      </c>
      <c r="C63" s="727">
        <v>0</v>
      </c>
      <c r="D63" s="727">
        <v>0</v>
      </c>
      <c r="E63" s="727">
        <v>0</v>
      </c>
      <c r="F63" s="727">
        <v>2</v>
      </c>
      <c r="G63" s="727">
        <v>0</v>
      </c>
      <c r="H63" s="727">
        <v>0</v>
      </c>
      <c r="I63" s="727">
        <v>0</v>
      </c>
      <c r="J63" s="727">
        <v>0</v>
      </c>
      <c r="K63" s="727">
        <v>0</v>
      </c>
      <c r="L63" s="727">
        <v>0</v>
      </c>
      <c r="M63" s="727">
        <v>0</v>
      </c>
      <c r="N63" s="728">
        <f t="shared" si="7"/>
        <v>2</v>
      </c>
      <c r="O63" s="728">
        <f t="shared" si="8"/>
        <v>0</v>
      </c>
      <c r="P63" s="557" t="s">
        <v>949</v>
      </c>
    </row>
    <row r="64" spans="1:16" ht="12.75">
      <c r="A64" s="735" t="s">
        <v>948</v>
      </c>
      <c r="B64" s="736">
        <v>0</v>
      </c>
      <c r="C64" s="736">
        <v>0</v>
      </c>
      <c r="D64" s="736">
        <v>0</v>
      </c>
      <c r="E64" s="736">
        <v>0</v>
      </c>
      <c r="F64" s="736">
        <v>1</v>
      </c>
      <c r="G64" s="736">
        <v>0</v>
      </c>
      <c r="H64" s="736">
        <v>0</v>
      </c>
      <c r="I64" s="736">
        <v>0</v>
      </c>
      <c r="J64" s="736">
        <v>0</v>
      </c>
      <c r="K64" s="736">
        <v>0</v>
      </c>
      <c r="L64" s="736">
        <v>1</v>
      </c>
      <c r="M64" s="736">
        <v>0</v>
      </c>
      <c r="N64" s="737">
        <f t="shared" si="7"/>
        <v>2</v>
      </c>
      <c r="O64" s="737">
        <f t="shared" si="8"/>
        <v>0</v>
      </c>
      <c r="P64" s="739" t="s">
        <v>950</v>
      </c>
    </row>
    <row r="65" spans="1:16" ht="12.75">
      <c r="A65" s="734" t="s">
        <v>1064</v>
      </c>
      <c r="B65" s="727">
        <v>0</v>
      </c>
      <c r="C65" s="727">
        <v>0</v>
      </c>
      <c r="D65" s="727">
        <v>0</v>
      </c>
      <c r="E65" s="727">
        <v>0</v>
      </c>
      <c r="F65" s="727">
        <v>0</v>
      </c>
      <c r="G65" s="727">
        <v>1</v>
      </c>
      <c r="H65" s="727">
        <v>0</v>
      </c>
      <c r="I65" s="727">
        <v>0</v>
      </c>
      <c r="J65" s="727">
        <v>0</v>
      </c>
      <c r="K65" s="727">
        <v>0</v>
      </c>
      <c r="L65" s="727">
        <v>0</v>
      </c>
      <c r="M65" s="727">
        <v>0</v>
      </c>
      <c r="N65" s="728">
        <f t="shared" si="7"/>
        <v>0</v>
      </c>
      <c r="O65" s="728">
        <f t="shared" si="8"/>
        <v>1</v>
      </c>
      <c r="P65" s="557" t="s">
        <v>952</v>
      </c>
    </row>
    <row r="66" spans="1:16" ht="12.75">
      <c r="A66" s="735" t="s">
        <v>1065</v>
      </c>
      <c r="B66" s="736">
        <v>0</v>
      </c>
      <c r="C66" s="736">
        <v>0</v>
      </c>
      <c r="D66" s="736">
        <v>0</v>
      </c>
      <c r="E66" s="736">
        <v>0</v>
      </c>
      <c r="F66" s="736">
        <v>2</v>
      </c>
      <c r="G66" s="736">
        <v>0</v>
      </c>
      <c r="H66" s="736">
        <v>0</v>
      </c>
      <c r="I66" s="736">
        <v>0</v>
      </c>
      <c r="J66" s="736">
        <v>0</v>
      </c>
      <c r="K66" s="736">
        <v>0</v>
      </c>
      <c r="L66" s="736">
        <v>0</v>
      </c>
      <c r="M66" s="736">
        <v>0</v>
      </c>
      <c r="N66" s="737">
        <f t="shared" si="7"/>
        <v>2</v>
      </c>
      <c r="O66" s="737">
        <f t="shared" si="8"/>
        <v>0</v>
      </c>
      <c r="P66" s="739" t="s">
        <v>1063</v>
      </c>
    </row>
    <row r="67" spans="1:16" ht="12.75">
      <c r="A67" s="734" t="s">
        <v>1070</v>
      </c>
      <c r="B67" s="727">
        <v>0</v>
      </c>
      <c r="C67" s="727">
        <v>0</v>
      </c>
      <c r="D67" s="727">
        <v>0</v>
      </c>
      <c r="E67" s="727">
        <v>0</v>
      </c>
      <c r="F67" s="727">
        <v>0</v>
      </c>
      <c r="G67" s="727">
        <v>1</v>
      </c>
      <c r="H67" s="727">
        <v>0</v>
      </c>
      <c r="I67" s="727">
        <v>0</v>
      </c>
      <c r="J67" s="727">
        <v>0</v>
      </c>
      <c r="K67" s="727">
        <v>0</v>
      </c>
      <c r="L67" s="727">
        <v>0</v>
      </c>
      <c r="M67" s="727">
        <v>0</v>
      </c>
      <c r="N67" s="728">
        <f t="shared" si="7"/>
        <v>0</v>
      </c>
      <c r="O67" s="728">
        <f t="shared" si="8"/>
        <v>1</v>
      </c>
      <c r="P67" s="557" t="s">
        <v>1066</v>
      </c>
    </row>
    <row r="68" spans="1:16" ht="12.75">
      <c r="A68" s="735" t="s">
        <v>1071</v>
      </c>
      <c r="B68" s="736">
        <v>0</v>
      </c>
      <c r="C68" s="736">
        <v>0</v>
      </c>
      <c r="D68" s="736">
        <v>0</v>
      </c>
      <c r="E68" s="736">
        <v>0</v>
      </c>
      <c r="F68" s="736">
        <v>0</v>
      </c>
      <c r="G68" s="736">
        <v>1</v>
      </c>
      <c r="H68" s="736">
        <v>0</v>
      </c>
      <c r="I68" s="736">
        <v>0</v>
      </c>
      <c r="J68" s="736">
        <v>0</v>
      </c>
      <c r="K68" s="736">
        <v>0</v>
      </c>
      <c r="L68" s="736">
        <v>0</v>
      </c>
      <c r="M68" s="736">
        <v>0</v>
      </c>
      <c r="N68" s="737">
        <f t="shared" si="7"/>
        <v>0</v>
      </c>
      <c r="O68" s="737">
        <f t="shared" si="8"/>
        <v>1</v>
      </c>
      <c r="P68" s="739" t="s">
        <v>1067</v>
      </c>
    </row>
    <row r="69" spans="1:16" ht="12.75">
      <c r="A69" s="734" t="s">
        <v>1072</v>
      </c>
      <c r="B69" s="727">
        <v>0</v>
      </c>
      <c r="C69" s="727">
        <v>1</v>
      </c>
      <c r="D69" s="727">
        <v>0</v>
      </c>
      <c r="E69" s="727">
        <v>0</v>
      </c>
      <c r="F69" s="727">
        <v>0</v>
      </c>
      <c r="G69" s="727">
        <v>0</v>
      </c>
      <c r="H69" s="727">
        <v>0</v>
      </c>
      <c r="I69" s="727">
        <v>0</v>
      </c>
      <c r="J69" s="727">
        <v>0</v>
      </c>
      <c r="K69" s="727">
        <v>0</v>
      </c>
      <c r="L69" s="727">
        <v>0</v>
      </c>
      <c r="M69" s="727">
        <v>0</v>
      </c>
      <c r="N69" s="728">
        <f t="shared" si="7"/>
        <v>0</v>
      </c>
      <c r="O69" s="728">
        <f t="shared" si="8"/>
        <v>1</v>
      </c>
      <c r="P69" s="557" t="s">
        <v>1068</v>
      </c>
    </row>
    <row r="70" spans="1:16" ht="12.75">
      <c r="A70" s="735" t="s">
        <v>1073</v>
      </c>
      <c r="B70" s="736">
        <v>0</v>
      </c>
      <c r="C70" s="736">
        <v>0</v>
      </c>
      <c r="D70" s="736">
        <v>0</v>
      </c>
      <c r="E70" s="736">
        <v>0</v>
      </c>
      <c r="F70" s="736">
        <v>0</v>
      </c>
      <c r="G70" s="736">
        <v>1</v>
      </c>
      <c r="H70" s="736">
        <v>0</v>
      </c>
      <c r="I70" s="736">
        <v>0</v>
      </c>
      <c r="J70" s="736">
        <v>0</v>
      </c>
      <c r="K70" s="736">
        <v>0</v>
      </c>
      <c r="L70" s="736">
        <v>0</v>
      </c>
      <c r="M70" s="736">
        <v>0</v>
      </c>
      <c r="N70" s="737">
        <f t="shared" si="7"/>
        <v>0</v>
      </c>
      <c r="O70" s="737">
        <f t="shared" si="8"/>
        <v>1</v>
      </c>
      <c r="P70" s="739" t="s">
        <v>1069</v>
      </c>
    </row>
    <row r="71" spans="1:16" ht="12.75">
      <c r="A71" s="734" t="s">
        <v>1080</v>
      </c>
      <c r="B71" s="727">
        <v>0</v>
      </c>
      <c r="C71" s="727">
        <v>0</v>
      </c>
      <c r="D71" s="727">
        <v>0</v>
      </c>
      <c r="E71" s="727">
        <v>0</v>
      </c>
      <c r="F71" s="727">
        <v>1</v>
      </c>
      <c r="G71" s="727">
        <v>0</v>
      </c>
      <c r="H71" s="727">
        <v>0</v>
      </c>
      <c r="I71" s="727">
        <v>0</v>
      </c>
      <c r="J71" s="727">
        <v>0</v>
      </c>
      <c r="K71" s="727">
        <v>0</v>
      </c>
      <c r="L71" s="727">
        <v>0</v>
      </c>
      <c r="M71" s="727">
        <v>0</v>
      </c>
      <c r="N71" s="728">
        <f t="shared" si="7"/>
        <v>1</v>
      </c>
      <c r="O71" s="728">
        <f t="shared" si="8"/>
        <v>0</v>
      </c>
      <c r="P71" s="557" t="s">
        <v>1074</v>
      </c>
    </row>
    <row r="72" spans="1:16" ht="12.75">
      <c r="A72" s="735" t="s">
        <v>1081</v>
      </c>
      <c r="B72" s="736">
        <v>0</v>
      </c>
      <c r="C72" s="736">
        <v>0</v>
      </c>
      <c r="D72" s="736">
        <v>0</v>
      </c>
      <c r="E72" s="736">
        <v>0</v>
      </c>
      <c r="F72" s="736">
        <v>2</v>
      </c>
      <c r="G72" s="736">
        <v>1</v>
      </c>
      <c r="H72" s="736">
        <v>0</v>
      </c>
      <c r="I72" s="736">
        <v>0</v>
      </c>
      <c r="J72" s="736">
        <v>0</v>
      </c>
      <c r="K72" s="736">
        <v>0</v>
      </c>
      <c r="L72" s="736">
        <v>0</v>
      </c>
      <c r="M72" s="736">
        <v>0</v>
      </c>
      <c r="N72" s="737">
        <f t="shared" si="7"/>
        <v>2</v>
      </c>
      <c r="O72" s="737">
        <f t="shared" si="8"/>
        <v>1</v>
      </c>
      <c r="P72" s="739" t="s">
        <v>1075</v>
      </c>
    </row>
    <row r="73" spans="1:16" ht="22.5">
      <c r="A73" s="734" t="s">
        <v>1082</v>
      </c>
      <c r="B73" s="727">
        <v>0</v>
      </c>
      <c r="C73" s="727">
        <v>0</v>
      </c>
      <c r="D73" s="727">
        <v>1</v>
      </c>
      <c r="E73" s="727">
        <v>0</v>
      </c>
      <c r="F73" s="727">
        <v>0</v>
      </c>
      <c r="G73" s="727">
        <v>0</v>
      </c>
      <c r="H73" s="727">
        <v>0</v>
      </c>
      <c r="I73" s="727">
        <v>0</v>
      </c>
      <c r="J73" s="727">
        <v>0</v>
      </c>
      <c r="K73" s="727">
        <v>0</v>
      </c>
      <c r="L73" s="727">
        <v>2</v>
      </c>
      <c r="M73" s="727">
        <v>0</v>
      </c>
      <c r="N73" s="728">
        <f t="shared" si="7"/>
        <v>3</v>
      </c>
      <c r="O73" s="728">
        <f t="shared" si="8"/>
        <v>0</v>
      </c>
      <c r="P73" s="557" t="s">
        <v>1076</v>
      </c>
    </row>
    <row r="74" spans="1:16" ht="12.75">
      <c r="A74" s="735" t="s">
        <v>1083</v>
      </c>
      <c r="B74" s="736">
        <v>0</v>
      </c>
      <c r="C74" s="736">
        <v>0</v>
      </c>
      <c r="D74" s="736">
        <v>0</v>
      </c>
      <c r="E74" s="736">
        <v>1</v>
      </c>
      <c r="F74" s="736">
        <v>1</v>
      </c>
      <c r="G74" s="736">
        <v>0</v>
      </c>
      <c r="H74" s="736">
        <v>0</v>
      </c>
      <c r="I74" s="736">
        <v>0</v>
      </c>
      <c r="J74" s="736">
        <v>0</v>
      </c>
      <c r="K74" s="736">
        <v>0</v>
      </c>
      <c r="L74" s="736">
        <v>0</v>
      </c>
      <c r="M74" s="736">
        <v>0</v>
      </c>
      <c r="N74" s="737">
        <f t="shared" si="7"/>
        <v>1</v>
      </c>
      <c r="O74" s="737">
        <f t="shared" si="8"/>
        <v>1</v>
      </c>
      <c r="P74" s="739" t="s">
        <v>1077</v>
      </c>
    </row>
    <row r="75" spans="1:16" ht="12.75">
      <c r="A75" s="740" t="s">
        <v>1084</v>
      </c>
      <c r="B75" s="727">
        <v>0</v>
      </c>
      <c r="C75" s="727">
        <v>0</v>
      </c>
      <c r="D75" s="727">
        <v>0</v>
      </c>
      <c r="E75" s="727">
        <v>0</v>
      </c>
      <c r="F75" s="727">
        <v>0</v>
      </c>
      <c r="G75" s="727">
        <v>1</v>
      </c>
      <c r="H75" s="727">
        <v>0</v>
      </c>
      <c r="I75" s="727">
        <v>0</v>
      </c>
      <c r="J75" s="727">
        <v>0</v>
      </c>
      <c r="K75" s="727">
        <v>0</v>
      </c>
      <c r="L75" s="727">
        <v>0</v>
      </c>
      <c r="M75" s="727">
        <v>0</v>
      </c>
      <c r="N75" s="728">
        <f t="shared" si="7"/>
        <v>0</v>
      </c>
      <c r="O75" s="728">
        <f t="shared" si="8"/>
        <v>1</v>
      </c>
      <c r="P75" s="557" t="s">
        <v>1078</v>
      </c>
    </row>
    <row r="76" spans="1:16" ht="12.75">
      <c r="A76" s="735" t="s">
        <v>1085</v>
      </c>
      <c r="B76" s="736">
        <v>0</v>
      </c>
      <c r="C76" s="736">
        <v>0</v>
      </c>
      <c r="D76" s="736">
        <v>0</v>
      </c>
      <c r="E76" s="736">
        <v>0</v>
      </c>
      <c r="F76" s="736">
        <v>0</v>
      </c>
      <c r="G76" s="736">
        <v>3</v>
      </c>
      <c r="H76" s="736">
        <v>0</v>
      </c>
      <c r="I76" s="736">
        <v>0</v>
      </c>
      <c r="J76" s="736">
        <v>0</v>
      </c>
      <c r="K76" s="736">
        <v>0</v>
      </c>
      <c r="L76" s="736">
        <v>0</v>
      </c>
      <c r="M76" s="736">
        <v>0</v>
      </c>
      <c r="N76" s="737">
        <f t="shared" si="7"/>
        <v>0</v>
      </c>
      <c r="O76" s="737">
        <f t="shared" si="8"/>
        <v>3</v>
      </c>
      <c r="P76" s="739" t="s">
        <v>1079</v>
      </c>
    </row>
    <row r="77" spans="1:16" ht="12.75">
      <c r="A77" s="734" t="s">
        <v>1088</v>
      </c>
      <c r="B77" s="727">
        <v>0</v>
      </c>
      <c r="C77" s="727">
        <v>0</v>
      </c>
      <c r="D77" s="727">
        <v>0</v>
      </c>
      <c r="E77" s="727">
        <v>0</v>
      </c>
      <c r="F77" s="727">
        <v>1</v>
      </c>
      <c r="G77" s="727">
        <v>0</v>
      </c>
      <c r="H77" s="727">
        <v>0</v>
      </c>
      <c r="I77" s="727">
        <v>0</v>
      </c>
      <c r="J77" s="727">
        <v>0</v>
      </c>
      <c r="K77" s="727">
        <v>0</v>
      </c>
      <c r="L77" s="727">
        <v>0</v>
      </c>
      <c r="M77" s="727">
        <v>0</v>
      </c>
      <c r="N77" s="728">
        <f t="shared" si="7"/>
        <v>1</v>
      </c>
      <c r="O77" s="728">
        <f t="shared" si="8"/>
        <v>0</v>
      </c>
      <c r="P77" s="557" t="s">
        <v>1086</v>
      </c>
    </row>
    <row r="78" spans="1:16" ht="12.75">
      <c r="A78" s="735" t="s">
        <v>1089</v>
      </c>
      <c r="B78" s="736">
        <v>0</v>
      </c>
      <c r="C78" s="736">
        <v>0</v>
      </c>
      <c r="D78" s="736">
        <v>0</v>
      </c>
      <c r="E78" s="736">
        <v>0</v>
      </c>
      <c r="F78" s="736">
        <v>0</v>
      </c>
      <c r="G78" s="736">
        <v>1</v>
      </c>
      <c r="H78" s="736">
        <v>0</v>
      </c>
      <c r="I78" s="736">
        <v>0</v>
      </c>
      <c r="J78" s="736">
        <v>0</v>
      </c>
      <c r="K78" s="736">
        <v>0</v>
      </c>
      <c r="L78" s="736">
        <v>0</v>
      </c>
      <c r="M78" s="736">
        <v>0</v>
      </c>
      <c r="N78" s="737">
        <f t="shared" si="7"/>
        <v>0</v>
      </c>
      <c r="O78" s="737">
        <f t="shared" si="8"/>
        <v>1</v>
      </c>
      <c r="P78" s="739" t="s">
        <v>1087</v>
      </c>
    </row>
    <row r="79" spans="1:16" ht="12.75">
      <c r="A79" s="734" t="s">
        <v>1094</v>
      </c>
      <c r="B79" s="727">
        <v>0</v>
      </c>
      <c r="C79" s="727">
        <v>0</v>
      </c>
      <c r="D79" s="727">
        <v>0</v>
      </c>
      <c r="E79" s="727">
        <v>0</v>
      </c>
      <c r="F79" s="727">
        <v>0</v>
      </c>
      <c r="G79" s="727">
        <v>1</v>
      </c>
      <c r="H79" s="727">
        <v>0</v>
      </c>
      <c r="I79" s="727">
        <v>0</v>
      </c>
      <c r="J79" s="727">
        <v>0</v>
      </c>
      <c r="K79" s="727">
        <v>0</v>
      </c>
      <c r="L79" s="727">
        <v>0</v>
      </c>
      <c r="M79" s="727">
        <v>0</v>
      </c>
      <c r="N79" s="728">
        <f t="shared" si="7"/>
        <v>0</v>
      </c>
      <c r="O79" s="728">
        <f t="shared" si="8"/>
        <v>1</v>
      </c>
      <c r="P79" s="557" t="s">
        <v>1090</v>
      </c>
    </row>
    <row r="80" spans="1:16" ht="12.75">
      <c r="A80" s="805" t="s">
        <v>1095</v>
      </c>
      <c r="B80" s="806">
        <v>0</v>
      </c>
      <c r="C80" s="806">
        <v>0</v>
      </c>
      <c r="D80" s="806">
        <v>0</v>
      </c>
      <c r="E80" s="806">
        <v>0</v>
      </c>
      <c r="F80" s="806">
        <v>1</v>
      </c>
      <c r="G80" s="806">
        <v>0</v>
      </c>
      <c r="H80" s="806">
        <v>0</v>
      </c>
      <c r="I80" s="806">
        <v>0</v>
      </c>
      <c r="J80" s="806">
        <v>0</v>
      </c>
      <c r="K80" s="806">
        <v>0</v>
      </c>
      <c r="L80" s="806">
        <v>0</v>
      </c>
      <c r="M80" s="806">
        <v>0</v>
      </c>
      <c r="N80" s="807">
        <f t="shared" si="7"/>
        <v>1</v>
      </c>
      <c r="O80" s="807">
        <f t="shared" si="8"/>
        <v>0</v>
      </c>
      <c r="P80" s="808" t="s">
        <v>1091</v>
      </c>
    </row>
    <row r="81" spans="1:16" ht="13.5" thickBot="1">
      <c r="A81" s="801" t="s">
        <v>1096</v>
      </c>
      <c r="B81" s="802">
        <v>0</v>
      </c>
      <c r="C81" s="802">
        <v>0</v>
      </c>
      <c r="D81" s="802">
        <v>0</v>
      </c>
      <c r="E81" s="802">
        <v>0</v>
      </c>
      <c r="F81" s="802">
        <v>0</v>
      </c>
      <c r="G81" s="802">
        <v>1</v>
      </c>
      <c r="H81" s="802">
        <v>0</v>
      </c>
      <c r="I81" s="802">
        <v>0</v>
      </c>
      <c r="J81" s="802">
        <v>0</v>
      </c>
      <c r="K81" s="802">
        <v>0</v>
      </c>
      <c r="L81" s="802">
        <v>0</v>
      </c>
      <c r="M81" s="802">
        <v>0</v>
      </c>
      <c r="N81" s="803">
        <f t="shared" si="7"/>
        <v>0</v>
      </c>
      <c r="O81" s="803">
        <f t="shared" si="8"/>
        <v>1</v>
      </c>
      <c r="P81" s="804" t="s">
        <v>1092</v>
      </c>
    </row>
    <row r="82" spans="1:16" ht="13.5" thickTop="1">
      <c r="A82" s="735" t="s">
        <v>1097</v>
      </c>
      <c r="B82" s="736">
        <v>0</v>
      </c>
      <c r="C82" s="736">
        <v>0</v>
      </c>
      <c r="D82" s="736">
        <v>0</v>
      </c>
      <c r="E82" s="736">
        <v>0</v>
      </c>
      <c r="F82" s="736">
        <v>0</v>
      </c>
      <c r="G82" s="736">
        <v>1</v>
      </c>
      <c r="H82" s="736">
        <v>0</v>
      </c>
      <c r="I82" s="736">
        <v>0</v>
      </c>
      <c r="J82" s="736">
        <v>0</v>
      </c>
      <c r="K82" s="736">
        <v>0</v>
      </c>
      <c r="L82" s="736">
        <v>1</v>
      </c>
      <c r="M82" s="736">
        <v>0</v>
      </c>
      <c r="N82" s="737">
        <f t="shared" si="7"/>
        <v>1</v>
      </c>
      <c r="O82" s="737">
        <f t="shared" si="8"/>
        <v>1</v>
      </c>
      <c r="P82" s="739" t="s">
        <v>1093</v>
      </c>
    </row>
    <row r="83" spans="1:16" ht="12.75">
      <c r="A83" s="734" t="s">
        <v>1101</v>
      </c>
      <c r="B83" s="727">
        <v>0</v>
      </c>
      <c r="C83" s="727">
        <v>0</v>
      </c>
      <c r="D83" s="727">
        <v>2</v>
      </c>
      <c r="E83" s="727">
        <v>0</v>
      </c>
      <c r="F83" s="727">
        <v>2</v>
      </c>
      <c r="G83" s="727">
        <v>1</v>
      </c>
      <c r="H83" s="727">
        <v>0</v>
      </c>
      <c r="I83" s="727">
        <v>0</v>
      </c>
      <c r="J83" s="727">
        <v>0</v>
      </c>
      <c r="K83" s="727">
        <v>0</v>
      </c>
      <c r="L83" s="727">
        <v>0</v>
      </c>
      <c r="M83" s="727">
        <v>0</v>
      </c>
      <c r="N83" s="728">
        <f t="shared" si="7"/>
        <v>4</v>
      </c>
      <c r="O83" s="728">
        <f t="shared" si="8"/>
        <v>1</v>
      </c>
      <c r="P83" s="557" t="s">
        <v>1098</v>
      </c>
    </row>
    <row r="84" spans="1:16" ht="33.75">
      <c r="A84" s="741" t="s">
        <v>1141</v>
      </c>
      <c r="B84" s="736">
        <v>0</v>
      </c>
      <c r="C84" s="736">
        <v>0</v>
      </c>
      <c r="D84" s="736">
        <v>0</v>
      </c>
      <c r="E84" s="736">
        <v>0</v>
      </c>
      <c r="F84" s="736">
        <v>1</v>
      </c>
      <c r="G84" s="736">
        <v>0</v>
      </c>
      <c r="H84" s="736">
        <v>0</v>
      </c>
      <c r="I84" s="736">
        <v>0</v>
      </c>
      <c r="J84" s="736">
        <v>0</v>
      </c>
      <c r="K84" s="736">
        <v>0</v>
      </c>
      <c r="L84" s="736">
        <v>0</v>
      </c>
      <c r="M84" s="736">
        <v>0</v>
      </c>
      <c r="N84" s="737">
        <f t="shared" si="7"/>
        <v>1</v>
      </c>
      <c r="O84" s="737">
        <f t="shared" si="8"/>
        <v>0</v>
      </c>
      <c r="P84" s="739" t="s">
        <v>1099</v>
      </c>
    </row>
    <row r="85" spans="1:16" ht="22.5">
      <c r="A85" s="734" t="s">
        <v>1102</v>
      </c>
      <c r="B85" s="727">
        <v>0</v>
      </c>
      <c r="C85" s="727">
        <v>0</v>
      </c>
      <c r="D85" s="727">
        <v>0</v>
      </c>
      <c r="E85" s="727">
        <v>0</v>
      </c>
      <c r="F85" s="727">
        <v>1</v>
      </c>
      <c r="G85" s="727">
        <v>0</v>
      </c>
      <c r="H85" s="727">
        <v>0</v>
      </c>
      <c r="I85" s="727">
        <v>0</v>
      </c>
      <c r="J85" s="727">
        <v>0</v>
      </c>
      <c r="K85" s="727">
        <v>0</v>
      </c>
      <c r="L85" s="727">
        <v>0</v>
      </c>
      <c r="M85" s="727">
        <v>0</v>
      </c>
      <c r="N85" s="728">
        <f t="shared" si="7"/>
        <v>1</v>
      </c>
      <c r="O85" s="728">
        <f t="shared" si="8"/>
        <v>0</v>
      </c>
      <c r="P85" s="557" t="s">
        <v>1100</v>
      </c>
    </row>
    <row r="86" spans="1:16" ht="12.75">
      <c r="A86" s="735" t="s">
        <v>1144</v>
      </c>
      <c r="B86" s="736">
        <v>0</v>
      </c>
      <c r="C86" s="736">
        <v>0</v>
      </c>
      <c r="D86" s="736">
        <v>0</v>
      </c>
      <c r="E86" s="736">
        <v>0</v>
      </c>
      <c r="F86" s="736">
        <v>0</v>
      </c>
      <c r="G86" s="736">
        <v>0</v>
      </c>
      <c r="H86" s="736">
        <v>0</v>
      </c>
      <c r="I86" s="736">
        <v>0</v>
      </c>
      <c r="J86" s="736">
        <v>0</v>
      </c>
      <c r="K86" s="736">
        <v>0</v>
      </c>
      <c r="L86" s="736">
        <v>13</v>
      </c>
      <c r="M86" s="736">
        <v>2</v>
      </c>
      <c r="N86" s="737">
        <f t="shared" si="7"/>
        <v>13</v>
      </c>
      <c r="O86" s="737">
        <f t="shared" si="8"/>
        <v>2</v>
      </c>
      <c r="P86" s="739" t="s">
        <v>1103</v>
      </c>
    </row>
    <row r="87" spans="1:16" ht="12.75">
      <c r="A87" s="734" t="s">
        <v>1143</v>
      </c>
      <c r="B87" s="727">
        <v>0</v>
      </c>
      <c r="C87" s="727">
        <v>0</v>
      </c>
      <c r="D87" s="727">
        <v>0</v>
      </c>
      <c r="E87" s="727">
        <v>0</v>
      </c>
      <c r="F87" s="727">
        <v>0</v>
      </c>
      <c r="G87" s="727">
        <v>0</v>
      </c>
      <c r="H87" s="727">
        <v>0</v>
      </c>
      <c r="I87" s="727">
        <v>0</v>
      </c>
      <c r="J87" s="727">
        <v>0</v>
      </c>
      <c r="K87" s="727">
        <v>0</v>
      </c>
      <c r="L87" s="727">
        <v>1</v>
      </c>
      <c r="M87" s="727">
        <v>0</v>
      </c>
      <c r="N87" s="728">
        <f t="shared" si="7"/>
        <v>1</v>
      </c>
      <c r="O87" s="728">
        <f t="shared" si="8"/>
        <v>0</v>
      </c>
      <c r="P87" s="557" t="s">
        <v>1104</v>
      </c>
    </row>
    <row r="88" spans="1:16" ht="12.75">
      <c r="A88" s="735" t="s">
        <v>1145</v>
      </c>
      <c r="B88" s="736">
        <v>0</v>
      </c>
      <c r="C88" s="736">
        <v>0</v>
      </c>
      <c r="D88" s="736">
        <v>0</v>
      </c>
      <c r="E88" s="736">
        <v>0</v>
      </c>
      <c r="F88" s="736">
        <v>0</v>
      </c>
      <c r="G88" s="736">
        <v>0</v>
      </c>
      <c r="H88" s="736">
        <v>0</v>
      </c>
      <c r="I88" s="736">
        <v>0</v>
      </c>
      <c r="J88" s="736">
        <v>0</v>
      </c>
      <c r="K88" s="736">
        <v>0</v>
      </c>
      <c r="L88" s="736">
        <v>2</v>
      </c>
      <c r="M88" s="736">
        <v>0</v>
      </c>
      <c r="N88" s="737">
        <f t="shared" si="7"/>
        <v>2</v>
      </c>
      <c r="O88" s="737">
        <f t="shared" si="8"/>
        <v>0</v>
      </c>
      <c r="P88" s="739" t="s">
        <v>1105</v>
      </c>
    </row>
    <row r="89" spans="1:16" ht="12.75">
      <c r="A89" s="734" t="s">
        <v>1107</v>
      </c>
      <c r="B89" s="727">
        <v>0</v>
      </c>
      <c r="C89" s="727">
        <v>0</v>
      </c>
      <c r="D89" s="727">
        <v>0</v>
      </c>
      <c r="E89" s="727">
        <v>0</v>
      </c>
      <c r="F89" s="727">
        <v>0</v>
      </c>
      <c r="G89" s="727">
        <v>0</v>
      </c>
      <c r="H89" s="727">
        <v>0</v>
      </c>
      <c r="I89" s="727">
        <v>0</v>
      </c>
      <c r="J89" s="727">
        <v>0</v>
      </c>
      <c r="K89" s="727">
        <v>0</v>
      </c>
      <c r="L89" s="727">
        <v>4</v>
      </c>
      <c r="M89" s="727">
        <v>1</v>
      </c>
      <c r="N89" s="728">
        <f t="shared" si="7"/>
        <v>4</v>
      </c>
      <c r="O89" s="728">
        <f t="shared" si="8"/>
        <v>1</v>
      </c>
      <c r="P89" s="557" t="s">
        <v>1106</v>
      </c>
    </row>
    <row r="90" spans="1:16" ht="12.75">
      <c r="A90" s="735" t="s">
        <v>1111</v>
      </c>
      <c r="B90" s="736">
        <v>0</v>
      </c>
      <c r="C90" s="736">
        <v>1</v>
      </c>
      <c r="D90" s="736">
        <v>0</v>
      </c>
      <c r="E90" s="736">
        <v>0</v>
      </c>
      <c r="F90" s="736">
        <v>0</v>
      </c>
      <c r="G90" s="736">
        <v>0</v>
      </c>
      <c r="H90" s="736">
        <v>0</v>
      </c>
      <c r="I90" s="736">
        <v>0</v>
      </c>
      <c r="J90" s="736">
        <v>0</v>
      </c>
      <c r="K90" s="736">
        <v>0</v>
      </c>
      <c r="L90" s="736">
        <v>0</v>
      </c>
      <c r="M90" s="736">
        <v>0</v>
      </c>
      <c r="N90" s="737">
        <f t="shared" si="7"/>
        <v>0</v>
      </c>
      <c r="O90" s="737">
        <f t="shared" si="8"/>
        <v>1</v>
      </c>
      <c r="P90" s="739" t="s">
        <v>1108</v>
      </c>
    </row>
    <row r="91" spans="1:16" ht="12.75">
      <c r="A91" s="734" t="s">
        <v>1112</v>
      </c>
      <c r="B91" s="727">
        <v>0</v>
      </c>
      <c r="C91" s="727">
        <v>0</v>
      </c>
      <c r="D91" s="727">
        <v>0</v>
      </c>
      <c r="E91" s="727">
        <v>1</v>
      </c>
      <c r="F91" s="727">
        <v>0</v>
      </c>
      <c r="G91" s="727">
        <v>0</v>
      </c>
      <c r="H91" s="727">
        <v>0</v>
      </c>
      <c r="I91" s="727">
        <v>0</v>
      </c>
      <c r="J91" s="727">
        <v>0</v>
      </c>
      <c r="K91" s="727">
        <v>0</v>
      </c>
      <c r="L91" s="727">
        <v>0</v>
      </c>
      <c r="M91" s="727">
        <v>0</v>
      </c>
      <c r="N91" s="728">
        <f t="shared" si="7"/>
        <v>0</v>
      </c>
      <c r="O91" s="728">
        <f t="shared" si="8"/>
        <v>1</v>
      </c>
      <c r="P91" s="557" t="s">
        <v>1109</v>
      </c>
    </row>
    <row r="92" spans="1:16" ht="22.5">
      <c r="A92" s="735" t="s">
        <v>1113</v>
      </c>
      <c r="B92" s="736">
        <v>1</v>
      </c>
      <c r="C92" s="736">
        <v>0</v>
      </c>
      <c r="D92" s="736">
        <v>0</v>
      </c>
      <c r="E92" s="736">
        <v>0</v>
      </c>
      <c r="F92" s="736">
        <v>0</v>
      </c>
      <c r="G92" s="736">
        <v>0</v>
      </c>
      <c r="H92" s="736">
        <v>0</v>
      </c>
      <c r="I92" s="736">
        <v>0</v>
      </c>
      <c r="J92" s="736">
        <v>0</v>
      </c>
      <c r="K92" s="736">
        <v>0</v>
      </c>
      <c r="L92" s="736">
        <v>0</v>
      </c>
      <c r="M92" s="736">
        <v>0</v>
      </c>
      <c r="N92" s="737">
        <f t="shared" si="7"/>
        <v>1</v>
      </c>
      <c r="O92" s="737">
        <f t="shared" si="8"/>
        <v>0</v>
      </c>
      <c r="P92" s="739" t="s">
        <v>1110</v>
      </c>
    </row>
    <row r="93" spans="1:16" ht="12.75">
      <c r="A93" s="734" t="s">
        <v>1142</v>
      </c>
      <c r="B93" s="727">
        <v>0</v>
      </c>
      <c r="C93" s="727">
        <v>0</v>
      </c>
      <c r="D93" s="727">
        <v>0</v>
      </c>
      <c r="E93" s="727">
        <v>0</v>
      </c>
      <c r="F93" s="727">
        <v>1</v>
      </c>
      <c r="G93" s="727">
        <v>0</v>
      </c>
      <c r="H93" s="727">
        <v>0</v>
      </c>
      <c r="I93" s="727">
        <v>0</v>
      </c>
      <c r="J93" s="727">
        <v>0</v>
      </c>
      <c r="K93" s="727">
        <v>0</v>
      </c>
      <c r="L93" s="727">
        <v>0</v>
      </c>
      <c r="M93" s="727">
        <v>0</v>
      </c>
      <c r="N93" s="728">
        <f t="shared" si="7"/>
        <v>1</v>
      </c>
      <c r="O93" s="728">
        <f t="shared" si="8"/>
        <v>0</v>
      </c>
      <c r="P93" s="557" t="s">
        <v>1114</v>
      </c>
    </row>
    <row r="94" spans="1:16" ht="12.75">
      <c r="A94" s="735" t="s">
        <v>1117</v>
      </c>
      <c r="B94" s="736">
        <v>0</v>
      </c>
      <c r="C94" s="736">
        <v>0</v>
      </c>
      <c r="D94" s="736">
        <v>1</v>
      </c>
      <c r="E94" s="736">
        <v>0</v>
      </c>
      <c r="F94" s="736">
        <v>0</v>
      </c>
      <c r="G94" s="736">
        <v>0</v>
      </c>
      <c r="H94" s="736">
        <v>0</v>
      </c>
      <c r="I94" s="736">
        <v>0</v>
      </c>
      <c r="J94" s="736">
        <v>0</v>
      </c>
      <c r="K94" s="736">
        <v>0</v>
      </c>
      <c r="L94" s="736">
        <v>0</v>
      </c>
      <c r="M94" s="736">
        <v>0</v>
      </c>
      <c r="N94" s="737">
        <f t="shared" si="7"/>
        <v>1</v>
      </c>
      <c r="O94" s="737">
        <f t="shared" si="8"/>
        <v>0</v>
      </c>
      <c r="P94" s="739" t="s">
        <v>1115</v>
      </c>
    </row>
    <row r="95" spans="1:16" ht="12.75">
      <c r="A95" s="734" t="s">
        <v>1118</v>
      </c>
      <c r="B95" s="727">
        <v>0</v>
      </c>
      <c r="C95" s="727">
        <v>0</v>
      </c>
      <c r="D95" s="727">
        <v>0</v>
      </c>
      <c r="E95" s="727">
        <v>0</v>
      </c>
      <c r="F95" s="727">
        <v>1</v>
      </c>
      <c r="G95" s="727">
        <v>0</v>
      </c>
      <c r="H95" s="727">
        <v>0</v>
      </c>
      <c r="I95" s="727">
        <v>0</v>
      </c>
      <c r="J95" s="727">
        <v>0</v>
      </c>
      <c r="K95" s="727">
        <v>0</v>
      </c>
      <c r="L95" s="727">
        <v>0</v>
      </c>
      <c r="M95" s="727">
        <v>0</v>
      </c>
      <c r="N95" s="728">
        <f t="shared" si="7"/>
        <v>1</v>
      </c>
      <c r="O95" s="728">
        <f t="shared" si="8"/>
        <v>0</v>
      </c>
      <c r="P95" s="557" t="s">
        <v>1116</v>
      </c>
    </row>
    <row r="96" spans="1:16" ht="12.75">
      <c r="A96" s="735" t="s">
        <v>1119</v>
      </c>
      <c r="B96" s="736">
        <v>0</v>
      </c>
      <c r="C96" s="736">
        <v>0</v>
      </c>
      <c r="D96" s="736">
        <v>0</v>
      </c>
      <c r="E96" s="736">
        <v>0</v>
      </c>
      <c r="F96" s="736">
        <v>1</v>
      </c>
      <c r="G96" s="736">
        <v>0</v>
      </c>
      <c r="H96" s="736">
        <v>0</v>
      </c>
      <c r="I96" s="736">
        <v>0</v>
      </c>
      <c r="J96" s="736">
        <v>0</v>
      </c>
      <c r="K96" s="736">
        <v>0</v>
      </c>
      <c r="L96" s="736">
        <v>0</v>
      </c>
      <c r="M96" s="736">
        <v>0</v>
      </c>
      <c r="N96" s="737">
        <f t="shared" si="7"/>
        <v>1</v>
      </c>
      <c r="O96" s="737">
        <f t="shared" si="8"/>
        <v>0</v>
      </c>
      <c r="P96" s="739" t="s">
        <v>956</v>
      </c>
    </row>
    <row r="97" spans="1:16" ht="12.75">
      <c r="A97" s="734" t="s">
        <v>1122</v>
      </c>
      <c r="B97" s="727">
        <v>0</v>
      </c>
      <c r="C97" s="727">
        <v>0</v>
      </c>
      <c r="D97" s="727">
        <v>0</v>
      </c>
      <c r="E97" s="727">
        <v>0</v>
      </c>
      <c r="F97" s="727">
        <v>1</v>
      </c>
      <c r="G97" s="727">
        <v>1</v>
      </c>
      <c r="H97" s="727">
        <v>0</v>
      </c>
      <c r="I97" s="727">
        <v>0</v>
      </c>
      <c r="J97" s="727">
        <v>0</v>
      </c>
      <c r="K97" s="727">
        <v>0</v>
      </c>
      <c r="L97" s="727">
        <v>0</v>
      </c>
      <c r="M97" s="727">
        <v>0</v>
      </c>
      <c r="N97" s="728">
        <f t="shared" si="7"/>
        <v>1</v>
      </c>
      <c r="O97" s="728">
        <f t="shared" si="8"/>
        <v>1</v>
      </c>
      <c r="P97" s="557" t="s">
        <v>1120</v>
      </c>
    </row>
    <row r="98" spans="1:16" ht="12.75">
      <c r="A98" s="735" t="s">
        <v>1123</v>
      </c>
      <c r="B98" s="736">
        <v>0</v>
      </c>
      <c r="C98" s="736">
        <v>0</v>
      </c>
      <c r="D98" s="736">
        <v>0</v>
      </c>
      <c r="E98" s="736">
        <v>1</v>
      </c>
      <c r="F98" s="736">
        <v>0</v>
      </c>
      <c r="G98" s="736">
        <v>0</v>
      </c>
      <c r="H98" s="736">
        <v>0</v>
      </c>
      <c r="I98" s="736">
        <v>0</v>
      </c>
      <c r="J98" s="736">
        <v>0</v>
      </c>
      <c r="K98" s="736">
        <v>0</v>
      </c>
      <c r="L98" s="736">
        <v>0</v>
      </c>
      <c r="M98" s="736">
        <v>0</v>
      </c>
      <c r="N98" s="737">
        <f t="shared" si="7"/>
        <v>0</v>
      </c>
      <c r="O98" s="737">
        <f t="shared" si="8"/>
        <v>1</v>
      </c>
      <c r="P98" s="739" t="s">
        <v>1121</v>
      </c>
    </row>
    <row r="99" spans="1:16" ht="12.75">
      <c r="A99" s="734" t="s">
        <v>1125</v>
      </c>
      <c r="B99" s="727">
        <v>0</v>
      </c>
      <c r="C99" s="727">
        <v>0</v>
      </c>
      <c r="D99" s="727">
        <v>2</v>
      </c>
      <c r="E99" s="727">
        <v>2</v>
      </c>
      <c r="F99" s="727">
        <v>0</v>
      </c>
      <c r="G99" s="727">
        <v>0</v>
      </c>
      <c r="H99" s="727">
        <v>0</v>
      </c>
      <c r="I99" s="727">
        <v>0</v>
      </c>
      <c r="J99" s="727">
        <v>0</v>
      </c>
      <c r="K99" s="727">
        <v>0</v>
      </c>
      <c r="L99" s="727">
        <v>0</v>
      </c>
      <c r="M99" s="727">
        <v>0</v>
      </c>
      <c r="N99" s="728">
        <f t="shared" si="7"/>
        <v>2</v>
      </c>
      <c r="O99" s="728">
        <f t="shared" si="8"/>
        <v>2</v>
      </c>
      <c r="P99" s="557" t="s">
        <v>1124</v>
      </c>
    </row>
    <row r="100" spans="1:16" ht="12.75">
      <c r="A100" s="735" t="s">
        <v>1126</v>
      </c>
      <c r="B100" s="736">
        <v>0</v>
      </c>
      <c r="C100" s="736">
        <v>0</v>
      </c>
      <c r="D100" s="736">
        <v>0</v>
      </c>
      <c r="E100" s="736">
        <v>0</v>
      </c>
      <c r="F100" s="736">
        <v>1</v>
      </c>
      <c r="G100" s="736">
        <v>0</v>
      </c>
      <c r="H100" s="736">
        <v>0</v>
      </c>
      <c r="I100" s="736">
        <v>0</v>
      </c>
      <c r="J100" s="736">
        <v>0</v>
      </c>
      <c r="K100" s="736">
        <v>0</v>
      </c>
      <c r="L100" s="736">
        <v>0</v>
      </c>
      <c r="M100" s="736">
        <v>0</v>
      </c>
      <c r="N100" s="737">
        <f t="shared" si="7"/>
        <v>1</v>
      </c>
      <c r="O100" s="737">
        <f t="shared" si="8"/>
        <v>0</v>
      </c>
      <c r="P100" s="739" t="s">
        <v>958</v>
      </c>
    </row>
    <row r="101" spans="1:16" ht="16.5" customHeight="1">
      <c r="A101" s="734" t="s">
        <v>1127</v>
      </c>
      <c r="B101" s="727">
        <v>0</v>
      </c>
      <c r="C101" s="727">
        <v>0</v>
      </c>
      <c r="D101" s="727">
        <v>0</v>
      </c>
      <c r="E101" s="727">
        <v>0</v>
      </c>
      <c r="F101" s="727">
        <v>0</v>
      </c>
      <c r="G101" s="727">
        <v>0</v>
      </c>
      <c r="H101" s="727">
        <v>0</v>
      </c>
      <c r="I101" s="727">
        <v>0</v>
      </c>
      <c r="J101" s="727">
        <v>0</v>
      </c>
      <c r="K101" s="727">
        <v>0</v>
      </c>
      <c r="L101" s="727">
        <v>1</v>
      </c>
      <c r="M101" s="727">
        <v>0</v>
      </c>
      <c r="N101" s="728">
        <f t="shared" si="7"/>
        <v>1</v>
      </c>
      <c r="O101" s="728">
        <f t="shared" si="8"/>
        <v>0</v>
      </c>
      <c r="P101" s="557" t="s">
        <v>1128</v>
      </c>
    </row>
    <row r="102" spans="1:16" ht="12.75">
      <c r="A102" s="735" t="s">
        <v>1129</v>
      </c>
      <c r="B102" s="736">
        <v>0</v>
      </c>
      <c r="C102" s="736">
        <v>0</v>
      </c>
      <c r="D102" s="736">
        <v>0</v>
      </c>
      <c r="E102" s="736">
        <v>0</v>
      </c>
      <c r="F102" s="736">
        <v>1</v>
      </c>
      <c r="G102" s="736">
        <v>0</v>
      </c>
      <c r="H102" s="736">
        <v>0</v>
      </c>
      <c r="I102" s="736">
        <v>0</v>
      </c>
      <c r="J102" s="736">
        <v>0</v>
      </c>
      <c r="K102" s="736">
        <v>0</v>
      </c>
      <c r="L102" s="736">
        <v>0</v>
      </c>
      <c r="M102" s="736">
        <v>0</v>
      </c>
      <c r="N102" s="737">
        <f t="shared" si="7"/>
        <v>1</v>
      </c>
      <c r="O102" s="737">
        <f t="shared" si="8"/>
        <v>0</v>
      </c>
      <c r="P102" s="739" t="s">
        <v>1131</v>
      </c>
    </row>
    <row r="103" spans="1:16" ht="12.75">
      <c r="A103" s="734" t="s">
        <v>1130</v>
      </c>
      <c r="B103" s="727">
        <v>0</v>
      </c>
      <c r="C103" s="727">
        <v>0</v>
      </c>
      <c r="D103" s="727">
        <v>0</v>
      </c>
      <c r="E103" s="727">
        <v>0</v>
      </c>
      <c r="F103" s="727">
        <v>0</v>
      </c>
      <c r="G103" s="727">
        <v>1</v>
      </c>
      <c r="H103" s="727">
        <v>0</v>
      </c>
      <c r="I103" s="727">
        <v>0</v>
      </c>
      <c r="J103" s="727">
        <v>0</v>
      </c>
      <c r="K103" s="727">
        <v>0</v>
      </c>
      <c r="L103" s="727">
        <v>0</v>
      </c>
      <c r="M103" s="727">
        <v>0</v>
      </c>
      <c r="N103" s="728">
        <f t="shared" si="7"/>
        <v>0</v>
      </c>
      <c r="O103" s="728">
        <f t="shared" si="8"/>
        <v>1</v>
      </c>
      <c r="P103" s="557" t="s">
        <v>1132</v>
      </c>
    </row>
    <row r="104" spans="1:16" ht="12.75">
      <c r="A104" s="735" t="s">
        <v>1146</v>
      </c>
      <c r="B104" s="736">
        <v>0</v>
      </c>
      <c r="C104" s="736">
        <v>0</v>
      </c>
      <c r="D104" s="736">
        <v>0</v>
      </c>
      <c r="E104" s="736">
        <v>0</v>
      </c>
      <c r="F104" s="736">
        <v>3</v>
      </c>
      <c r="G104" s="736">
        <v>0</v>
      </c>
      <c r="H104" s="736">
        <v>0</v>
      </c>
      <c r="I104" s="736">
        <v>0</v>
      </c>
      <c r="J104" s="736">
        <v>0</v>
      </c>
      <c r="K104" s="736">
        <v>0</v>
      </c>
      <c r="L104" s="736">
        <v>0</v>
      </c>
      <c r="M104" s="736">
        <v>0</v>
      </c>
      <c r="N104" s="737">
        <f t="shared" si="7"/>
        <v>3</v>
      </c>
      <c r="O104" s="737">
        <f t="shared" si="8"/>
        <v>0</v>
      </c>
      <c r="P104" s="739" t="s">
        <v>1133</v>
      </c>
    </row>
    <row r="105" spans="1:16" ht="12.75">
      <c r="A105" s="734" t="s">
        <v>1135</v>
      </c>
      <c r="B105" s="727">
        <v>0</v>
      </c>
      <c r="C105" s="727">
        <v>0</v>
      </c>
      <c r="D105" s="727">
        <v>0</v>
      </c>
      <c r="E105" s="727">
        <v>0</v>
      </c>
      <c r="F105" s="727">
        <v>2</v>
      </c>
      <c r="G105" s="727">
        <v>0</v>
      </c>
      <c r="H105" s="727">
        <v>0</v>
      </c>
      <c r="I105" s="727">
        <v>0</v>
      </c>
      <c r="J105" s="727">
        <v>0</v>
      </c>
      <c r="K105" s="727">
        <v>0</v>
      </c>
      <c r="L105" s="727">
        <v>0</v>
      </c>
      <c r="M105" s="727">
        <v>0</v>
      </c>
      <c r="N105" s="728">
        <f t="shared" si="7"/>
        <v>2</v>
      </c>
      <c r="O105" s="728">
        <f t="shared" si="8"/>
        <v>0</v>
      </c>
      <c r="P105" s="557" t="s">
        <v>1134</v>
      </c>
    </row>
    <row r="106" spans="1:16" ht="12.75">
      <c r="A106" s="735" t="s">
        <v>1136</v>
      </c>
      <c r="B106" s="736">
        <v>0</v>
      </c>
      <c r="C106" s="736">
        <v>0</v>
      </c>
      <c r="D106" s="736">
        <v>0</v>
      </c>
      <c r="E106" s="736">
        <v>1</v>
      </c>
      <c r="F106" s="736">
        <v>0</v>
      </c>
      <c r="G106" s="736">
        <v>1</v>
      </c>
      <c r="H106" s="736">
        <v>0</v>
      </c>
      <c r="I106" s="736">
        <v>0</v>
      </c>
      <c r="J106" s="736">
        <v>0</v>
      </c>
      <c r="K106" s="736">
        <v>0</v>
      </c>
      <c r="L106" s="736">
        <v>0</v>
      </c>
      <c r="M106" s="736">
        <v>0</v>
      </c>
      <c r="N106" s="737">
        <f t="shared" si="7"/>
        <v>0</v>
      </c>
      <c r="O106" s="737">
        <f t="shared" si="8"/>
        <v>2</v>
      </c>
      <c r="P106" s="739" t="s">
        <v>960</v>
      </c>
    </row>
    <row r="107" spans="1:16" ht="12.75">
      <c r="A107" s="734" t="s">
        <v>1139</v>
      </c>
      <c r="B107" s="727">
        <v>0</v>
      </c>
      <c r="C107" s="727">
        <v>0</v>
      </c>
      <c r="D107" s="727">
        <v>0</v>
      </c>
      <c r="E107" s="727">
        <v>1</v>
      </c>
      <c r="F107" s="727">
        <v>1</v>
      </c>
      <c r="G107" s="727">
        <v>0</v>
      </c>
      <c r="H107" s="727">
        <v>0</v>
      </c>
      <c r="I107" s="727">
        <v>0</v>
      </c>
      <c r="J107" s="727">
        <v>0</v>
      </c>
      <c r="K107" s="727">
        <v>0</v>
      </c>
      <c r="L107" s="727">
        <v>0</v>
      </c>
      <c r="M107" s="727">
        <v>0</v>
      </c>
      <c r="N107" s="728">
        <f t="shared" si="7"/>
        <v>1</v>
      </c>
      <c r="O107" s="728">
        <f t="shared" si="8"/>
        <v>1</v>
      </c>
      <c r="P107" s="557" t="s">
        <v>961</v>
      </c>
    </row>
    <row r="108" spans="1:16" ht="12.75">
      <c r="A108" s="735" t="s">
        <v>1138</v>
      </c>
      <c r="B108" s="736">
        <v>0</v>
      </c>
      <c r="C108" s="736">
        <v>0</v>
      </c>
      <c r="D108" s="736">
        <v>0</v>
      </c>
      <c r="E108" s="736">
        <v>0</v>
      </c>
      <c r="F108" s="736">
        <v>0</v>
      </c>
      <c r="G108" s="736">
        <v>0</v>
      </c>
      <c r="H108" s="736">
        <v>0</v>
      </c>
      <c r="I108" s="736">
        <v>0</v>
      </c>
      <c r="J108" s="736">
        <v>0</v>
      </c>
      <c r="K108" s="736">
        <v>0</v>
      </c>
      <c r="L108" s="736">
        <v>1</v>
      </c>
      <c r="M108" s="736">
        <v>0</v>
      </c>
      <c r="N108" s="737">
        <f t="shared" si="7"/>
        <v>1</v>
      </c>
      <c r="O108" s="737">
        <f t="shared" si="8"/>
        <v>0</v>
      </c>
      <c r="P108" s="739" t="s">
        <v>1137</v>
      </c>
    </row>
    <row r="109" spans="1:16" ht="12.75">
      <c r="A109" s="734" t="s">
        <v>495</v>
      </c>
      <c r="B109" s="727">
        <v>0</v>
      </c>
      <c r="C109" s="727">
        <v>0</v>
      </c>
      <c r="D109" s="727">
        <v>0</v>
      </c>
      <c r="E109" s="727">
        <v>0</v>
      </c>
      <c r="F109" s="727">
        <v>0</v>
      </c>
      <c r="G109" s="727">
        <v>0</v>
      </c>
      <c r="H109" s="727">
        <v>0</v>
      </c>
      <c r="I109" s="727">
        <v>0</v>
      </c>
      <c r="J109" s="727">
        <v>0</v>
      </c>
      <c r="K109" s="727">
        <v>0</v>
      </c>
      <c r="L109" s="727">
        <v>0</v>
      </c>
      <c r="M109" s="727">
        <v>2</v>
      </c>
      <c r="N109" s="728">
        <f t="shared" si="7"/>
        <v>0</v>
      </c>
      <c r="O109" s="728">
        <f t="shared" si="8"/>
        <v>2</v>
      </c>
      <c r="P109" s="557" t="s">
        <v>561</v>
      </c>
    </row>
    <row r="110" spans="1:16" ht="15.75">
      <c r="A110" s="745" t="s">
        <v>9</v>
      </c>
      <c r="B110" s="746">
        <f>SUM(B10:B109)</f>
        <v>2</v>
      </c>
      <c r="C110" s="746">
        <f t="shared" ref="C110:O110" si="9">SUM(C10:C109)</f>
        <v>2</v>
      </c>
      <c r="D110" s="746">
        <f t="shared" si="9"/>
        <v>23</v>
      </c>
      <c r="E110" s="746">
        <f t="shared" si="9"/>
        <v>9</v>
      </c>
      <c r="F110" s="746">
        <f t="shared" si="9"/>
        <v>182</v>
      </c>
      <c r="G110" s="746">
        <f t="shared" si="9"/>
        <v>56</v>
      </c>
      <c r="H110" s="746">
        <f t="shared" si="9"/>
        <v>0</v>
      </c>
      <c r="I110" s="746">
        <f t="shared" si="9"/>
        <v>0</v>
      </c>
      <c r="J110" s="746">
        <f t="shared" si="9"/>
        <v>0</v>
      </c>
      <c r="K110" s="746">
        <f t="shared" si="9"/>
        <v>0</v>
      </c>
      <c r="L110" s="746">
        <f t="shared" si="9"/>
        <v>88</v>
      </c>
      <c r="M110" s="746">
        <f t="shared" si="9"/>
        <v>8</v>
      </c>
      <c r="N110" s="746">
        <f t="shared" si="9"/>
        <v>295</v>
      </c>
      <c r="O110" s="746">
        <f t="shared" si="9"/>
        <v>75</v>
      </c>
      <c r="P110" s="747" t="s">
        <v>10</v>
      </c>
    </row>
  </sheetData>
  <mergeCells count="20">
    <mergeCell ref="A1:P1"/>
    <mergeCell ref="A2:P2"/>
    <mergeCell ref="A6:A9"/>
    <mergeCell ref="J6:K6"/>
    <mergeCell ref="L6:M6"/>
    <mergeCell ref="N6:O6"/>
    <mergeCell ref="P6:P9"/>
    <mergeCell ref="D6:E6"/>
    <mergeCell ref="F6:G6"/>
    <mergeCell ref="A3:P3"/>
    <mergeCell ref="N7:O7"/>
    <mergeCell ref="H6:I6"/>
    <mergeCell ref="H7:I7"/>
    <mergeCell ref="A4:P4"/>
    <mergeCell ref="B6:C6"/>
    <mergeCell ref="B7:C7"/>
    <mergeCell ref="D7:E7"/>
    <mergeCell ref="F7:G7"/>
    <mergeCell ref="J7:K7"/>
    <mergeCell ref="L7:M7"/>
  </mergeCells>
  <printOptions horizontalCentered="1" verticalCentered="1"/>
  <pageMargins left="0" right="0" top="0" bottom="0" header="0.27559055118110237" footer="0.27559055118110237"/>
  <pageSetup paperSize="9" scale="90" orientation="landscape" r:id="rId1"/>
  <headerFooter alignWithMargins="0"/>
  <rowBreaks count="2" manualBreakCount="2">
    <brk id="45" max="16383" man="1"/>
    <brk id="80" max="15"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60"/>
  <sheetViews>
    <sheetView showGridLines="0" rightToLeft="1" view="pageBreakPreview" zoomScaleNormal="100" zoomScaleSheetLayoutView="100" workbookViewId="0">
      <selection activeCell="A14" sqref="A14"/>
    </sheetView>
  </sheetViews>
  <sheetFormatPr defaultRowHeight="15"/>
  <cols>
    <col min="1" max="1" width="33.85546875" style="517" customWidth="1"/>
    <col min="2" max="2" width="5.5703125" style="517" customWidth="1"/>
    <col min="3" max="9" width="5.7109375" style="517" customWidth="1"/>
    <col min="10" max="13" width="5.7109375" style="141" customWidth="1"/>
    <col min="14" max="14" width="5.7109375" style="517" customWidth="1"/>
    <col min="15" max="15" width="5.7109375" style="141" customWidth="1"/>
    <col min="16" max="16" width="35.7109375" style="141" customWidth="1"/>
    <col min="17" max="16384" width="9.140625" style="116"/>
  </cols>
  <sheetData>
    <row r="1" spans="1:16" s="120" customFormat="1" ht="18" customHeight="1">
      <c r="A1" s="825" t="s">
        <v>884</v>
      </c>
      <c r="B1" s="825"/>
      <c r="C1" s="825"/>
      <c r="D1" s="825"/>
      <c r="E1" s="825"/>
      <c r="F1" s="825"/>
      <c r="G1" s="825"/>
      <c r="H1" s="825"/>
      <c r="I1" s="825"/>
      <c r="J1" s="825"/>
      <c r="K1" s="825"/>
      <c r="L1" s="825"/>
      <c r="M1" s="825"/>
      <c r="N1" s="825"/>
      <c r="O1" s="825"/>
      <c r="P1" s="825"/>
    </row>
    <row r="2" spans="1:16" s="121" customFormat="1" ht="18" customHeight="1">
      <c r="A2" s="831" t="s">
        <v>921</v>
      </c>
      <c r="B2" s="831"/>
      <c r="C2" s="831"/>
      <c r="D2" s="831"/>
      <c r="E2" s="831"/>
      <c r="F2" s="831"/>
      <c r="G2" s="831"/>
      <c r="H2" s="831"/>
      <c r="I2" s="831"/>
      <c r="J2" s="831"/>
      <c r="K2" s="831"/>
      <c r="L2" s="831"/>
      <c r="M2" s="831"/>
      <c r="N2" s="831"/>
      <c r="O2" s="831"/>
      <c r="P2" s="831"/>
    </row>
    <row r="3" spans="1:16" ht="18" customHeight="1">
      <c r="A3" s="1118" t="s">
        <v>605</v>
      </c>
      <c r="B3" s="1118"/>
      <c r="C3" s="1118"/>
      <c r="D3" s="1118"/>
      <c r="E3" s="1118"/>
      <c r="F3" s="1118"/>
      <c r="G3" s="1118"/>
      <c r="H3" s="1118"/>
      <c r="I3" s="1118"/>
      <c r="J3" s="1118"/>
      <c r="K3" s="1118"/>
      <c r="L3" s="1118"/>
      <c r="M3" s="1118"/>
      <c r="N3" s="1118"/>
      <c r="O3" s="1118"/>
      <c r="P3" s="1118"/>
    </row>
    <row r="4" spans="1:16" ht="18" customHeight="1">
      <c r="A4" s="1118" t="s">
        <v>666</v>
      </c>
      <c r="B4" s="1118"/>
      <c r="C4" s="1118"/>
      <c r="D4" s="1118"/>
      <c r="E4" s="1118"/>
      <c r="F4" s="1118"/>
      <c r="G4" s="1118"/>
      <c r="H4" s="1118"/>
      <c r="I4" s="1118"/>
      <c r="J4" s="1118"/>
      <c r="K4" s="1118"/>
      <c r="L4" s="1118"/>
      <c r="M4" s="1118"/>
      <c r="N4" s="1118"/>
      <c r="O4" s="1118"/>
      <c r="P4" s="1118"/>
    </row>
    <row r="5" spans="1:16" ht="15.75">
      <c r="A5" s="1118" t="s">
        <v>918</v>
      </c>
      <c r="B5" s="1118"/>
      <c r="C5" s="1118"/>
      <c r="D5" s="1118"/>
      <c r="E5" s="1118"/>
      <c r="F5" s="1118"/>
      <c r="G5" s="1118"/>
      <c r="H5" s="1118"/>
      <c r="I5" s="1118"/>
      <c r="J5" s="1118"/>
      <c r="K5" s="1118"/>
      <c r="L5" s="1118"/>
      <c r="M5" s="1118"/>
      <c r="N5" s="1118"/>
      <c r="O5" s="1118"/>
      <c r="P5" s="1118"/>
    </row>
    <row r="6" spans="1:16" ht="15.75" customHeight="1">
      <c r="A6" s="17" t="s">
        <v>1363</v>
      </c>
      <c r="B6" s="17"/>
      <c r="C6" s="17"/>
      <c r="D6" s="17"/>
      <c r="E6" s="17"/>
      <c r="F6" s="17"/>
      <c r="G6" s="17"/>
      <c r="H6" s="17"/>
      <c r="I6" s="17"/>
      <c r="J6" s="172"/>
      <c r="K6" s="172"/>
      <c r="L6" s="172"/>
      <c r="M6" s="172"/>
      <c r="N6" s="172"/>
      <c r="O6" s="172"/>
      <c r="P6" s="173" t="s">
        <v>1362</v>
      </c>
    </row>
    <row r="7" spans="1:16" s="385" customFormat="1" ht="14.25" customHeight="1" thickBot="1">
      <c r="A7" s="1128" t="s">
        <v>864</v>
      </c>
      <c r="B7" s="1074" t="s">
        <v>602</v>
      </c>
      <c r="C7" s="1074"/>
      <c r="D7" s="1074" t="s">
        <v>503</v>
      </c>
      <c r="E7" s="1074"/>
      <c r="F7" s="1074" t="s">
        <v>501</v>
      </c>
      <c r="G7" s="1074"/>
      <c r="H7" s="1074" t="s">
        <v>601</v>
      </c>
      <c r="I7" s="1074"/>
      <c r="J7" s="1074" t="s">
        <v>497</v>
      </c>
      <c r="K7" s="1074"/>
      <c r="L7" s="1074" t="s">
        <v>495</v>
      </c>
      <c r="M7" s="1074"/>
      <c r="N7" s="1074" t="s">
        <v>9</v>
      </c>
      <c r="O7" s="1074"/>
      <c r="P7" s="1131" t="s">
        <v>620</v>
      </c>
    </row>
    <row r="8" spans="1:16" s="385" customFormat="1" ht="12" customHeight="1" thickBot="1">
      <c r="A8" s="1129"/>
      <c r="B8" s="1073" t="s">
        <v>504</v>
      </c>
      <c r="C8" s="1073"/>
      <c r="D8" s="1073" t="s">
        <v>502</v>
      </c>
      <c r="E8" s="1073"/>
      <c r="F8" s="1073" t="s">
        <v>500</v>
      </c>
      <c r="G8" s="1073"/>
      <c r="H8" s="1073" t="s">
        <v>498</v>
      </c>
      <c r="I8" s="1073"/>
      <c r="J8" s="1073" t="s">
        <v>496</v>
      </c>
      <c r="K8" s="1073"/>
      <c r="L8" s="1073" t="s">
        <v>561</v>
      </c>
      <c r="M8" s="1073"/>
      <c r="N8" s="1073" t="s">
        <v>10</v>
      </c>
      <c r="O8" s="1073"/>
      <c r="P8" s="1132"/>
    </row>
    <row r="9" spans="1:16" s="385" customFormat="1" ht="14.25" customHeight="1" thickBot="1">
      <c r="A9" s="1129"/>
      <c r="B9" s="55" t="s">
        <v>492</v>
      </c>
      <c r="C9" s="55" t="s">
        <v>491</v>
      </c>
      <c r="D9" s="55" t="s">
        <v>492</v>
      </c>
      <c r="E9" s="55" t="s">
        <v>491</v>
      </c>
      <c r="F9" s="55" t="s">
        <v>492</v>
      </c>
      <c r="G9" s="55" t="s">
        <v>491</v>
      </c>
      <c r="H9" s="55" t="s">
        <v>492</v>
      </c>
      <c r="I9" s="55" t="s">
        <v>491</v>
      </c>
      <c r="J9" s="55" t="s">
        <v>492</v>
      </c>
      <c r="K9" s="55" t="s">
        <v>491</v>
      </c>
      <c r="L9" s="55" t="s">
        <v>492</v>
      </c>
      <c r="M9" s="55" t="s">
        <v>491</v>
      </c>
      <c r="N9" s="55" t="s">
        <v>492</v>
      </c>
      <c r="O9" s="55" t="s">
        <v>491</v>
      </c>
      <c r="P9" s="1132"/>
    </row>
    <row r="10" spans="1:16" s="385" customFormat="1" ht="11.25" customHeight="1">
      <c r="A10" s="1130"/>
      <c r="B10" s="651" t="s">
        <v>13</v>
      </c>
      <c r="C10" s="651" t="s">
        <v>14</v>
      </c>
      <c r="D10" s="651" t="s">
        <v>13</v>
      </c>
      <c r="E10" s="651" t="s">
        <v>14</v>
      </c>
      <c r="F10" s="651" t="s">
        <v>13</v>
      </c>
      <c r="G10" s="651" t="s">
        <v>14</v>
      </c>
      <c r="H10" s="651" t="s">
        <v>13</v>
      </c>
      <c r="I10" s="651" t="s">
        <v>14</v>
      </c>
      <c r="J10" s="651" t="s">
        <v>13</v>
      </c>
      <c r="K10" s="651" t="s">
        <v>14</v>
      </c>
      <c r="L10" s="651" t="s">
        <v>13</v>
      </c>
      <c r="M10" s="651" t="s">
        <v>14</v>
      </c>
      <c r="N10" s="651" t="s">
        <v>13</v>
      </c>
      <c r="O10" s="651" t="s">
        <v>14</v>
      </c>
      <c r="P10" s="1133"/>
    </row>
    <row r="11" spans="1:16" s="385" customFormat="1" ht="24.75" thickBot="1">
      <c r="A11" s="652" t="s">
        <v>965</v>
      </c>
      <c r="B11" s="554">
        <v>0</v>
      </c>
      <c r="C11" s="554">
        <v>0</v>
      </c>
      <c r="D11" s="554">
        <v>1</v>
      </c>
      <c r="E11" s="554">
        <v>0</v>
      </c>
      <c r="F11" s="554">
        <v>0</v>
      </c>
      <c r="G11" s="554">
        <v>2</v>
      </c>
      <c r="H11" s="554">
        <v>0</v>
      </c>
      <c r="I11" s="554">
        <v>0</v>
      </c>
      <c r="J11" s="554">
        <v>0</v>
      </c>
      <c r="K11" s="554">
        <v>0</v>
      </c>
      <c r="L11" s="554">
        <v>0</v>
      </c>
      <c r="M11" s="554">
        <v>0</v>
      </c>
      <c r="N11" s="555">
        <f>SUM(B11+D11+F11+H11+J11+L11)</f>
        <v>1</v>
      </c>
      <c r="O11" s="555">
        <f>SUM(C11+E11+G11+I11+K11+M11)</f>
        <v>2</v>
      </c>
      <c r="P11" s="548" t="s">
        <v>991</v>
      </c>
    </row>
    <row r="12" spans="1:16" s="385" customFormat="1" ht="14.25" thickTop="1" thickBot="1">
      <c r="A12" s="304" t="s">
        <v>966</v>
      </c>
      <c r="B12" s="552">
        <v>0</v>
      </c>
      <c r="C12" s="552">
        <v>0</v>
      </c>
      <c r="D12" s="552">
        <v>0</v>
      </c>
      <c r="E12" s="552">
        <v>0</v>
      </c>
      <c r="F12" s="552">
        <v>3</v>
      </c>
      <c r="G12" s="552">
        <v>1</v>
      </c>
      <c r="H12" s="552">
        <v>0</v>
      </c>
      <c r="I12" s="552">
        <v>0</v>
      </c>
      <c r="J12" s="552">
        <v>0</v>
      </c>
      <c r="K12" s="552">
        <v>0</v>
      </c>
      <c r="L12" s="552">
        <v>0</v>
      </c>
      <c r="M12" s="552">
        <v>0</v>
      </c>
      <c r="N12" s="553">
        <f>SUM(B12+D12+F12+H12+J12+L12)</f>
        <v>3</v>
      </c>
      <c r="O12" s="553">
        <f>SUM(C12+E12+G12+I12+K12+M12)</f>
        <v>1</v>
      </c>
      <c r="P12" s="230" t="s">
        <v>992</v>
      </c>
    </row>
    <row r="13" spans="1:16" s="385" customFormat="1" ht="14.25" thickTop="1" thickBot="1">
      <c r="A13" s="303" t="s">
        <v>967</v>
      </c>
      <c r="B13" s="550">
        <v>0</v>
      </c>
      <c r="C13" s="550">
        <v>0</v>
      </c>
      <c r="D13" s="550">
        <v>0</v>
      </c>
      <c r="E13" s="550">
        <v>0</v>
      </c>
      <c r="F13" s="550">
        <v>1</v>
      </c>
      <c r="G13" s="550">
        <v>0</v>
      </c>
      <c r="H13" s="550">
        <v>0</v>
      </c>
      <c r="I13" s="550">
        <v>0</v>
      </c>
      <c r="J13" s="550">
        <v>0</v>
      </c>
      <c r="K13" s="550">
        <v>0</v>
      </c>
      <c r="L13" s="550">
        <v>0</v>
      </c>
      <c r="M13" s="550">
        <v>0</v>
      </c>
      <c r="N13" s="551">
        <f t="shared" ref="N13:N58" si="0">SUM(B13+D13+F13+H13+J13+L13)</f>
        <v>1</v>
      </c>
      <c r="O13" s="551">
        <f t="shared" ref="O13:O58" si="1">SUM(C13+E13+G13+I13+K13+M13)</f>
        <v>0</v>
      </c>
      <c r="P13" s="549" t="s">
        <v>993</v>
      </c>
    </row>
    <row r="14" spans="1:16" s="385" customFormat="1" ht="24" thickTop="1" thickBot="1">
      <c r="A14" s="304" t="s">
        <v>969</v>
      </c>
      <c r="B14" s="552">
        <v>0</v>
      </c>
      <c r="C14" s="552">
        <v>0</v>
      </c>
      <c r="D14" s="552">
        <v>2</v>
      </c>
      <c r="E14" s="552">
        <v>2</v>
      </c>
      <c r="F14" s="552">
        <v>10</v>
      </c>
      <c r="G14" s="552">
        <v>0</v>
      </c>
      <c r="H14" s="552">
        <v>0</v>
      </c>
      <c r="I14" s="552">
        <v>0</v>
      </c>
      <c r="J14" s="552">
        <v>0</v>
      </c>
      <c r="K14" s="552">
        <v>0</v>
      </c>
      <c r="L14" s="552">
        <v>0</v>
      </c>
      <c r="M14" s="552">
        <v>0</v>
      </c>
      <c r="N14" s="553">
        <f t="shared" si="0"/>
        <v>12</v>
      </c>
      <c r="O14" s="553">
        <f t="shared" si="1"/>
        <v>2</v>
      </c>
      <c r="P14" s="230" t="s">
        <v>995</v>
      </c>
    </row>
    <row r="15" spans="1:16" s="385" customFormat="1" ht="27" thickTop="1" thickBot="1">
      <c r="A15" s="303" t="s">
        <v>970</v>
      </c>
      <c r="B15" s="550">
        <v>0</v>
      </c>
      <c r="C15" s="550">
        <v>0</v>
      </c>
      <c r="D15" s="550">
        <v>0</v>
      </c>
      <c r="E15" s="550">
        <v>0</v>
      </c>
      <c r="F15" s="550">
        <v>1</v>
      </c>
      <c r="G15" s="550">
        <v>0</v>
      </c>
      <c r="H15" s="550">
        <v>0</v>
      </c>
      <c r="I15" s="550">
        <v>0</v>
      </c>
      <c r="J15" s="550">
        <v>0</v>
      </c>
      <c r="K15" s="550">
        <v>0</v>
      </c>
      <c r="L15" s="550">
        <v>0</v>
      </c>
      <c r="M15" s="550">
        <v>0</v>
      </c>
      <c r="N15" s="551">
        <f t="shared" si="0"/>
        <v>1</v>
      </c>
      <c r="O15" s="551">
        <f t="shared" si="1"/>
        <v>0</v>
      </c>
      <c r="P15" s="549" t="s">
        <v>996</v>
      </c>
    </row>
    <row r="16" spans="1:16" s="385" customFormat="1" ht="14.25" thickTop="1" thickBot="1">
      <c r="A16" s="304" t="s">
        <v>1163</v>
      </c>
      <c r="B16" s="552">
        <v>0</v>
      </c>
      <c r="C16" s="552">
        <v>0</v>
      </c>
      <c r="D16" s="552">
        <v>0</v>
      </c>
      <c r="E16" s="552">
        <v>0</v>
      </c>
      <c r="F16" s="552">
        <v>1</v>
      </c>
      <c r="G16" s="552">
        <v>0</v>
      </c>
      <c r="H16" s="552">
        <v>0</v>
      </c>
      <c r="I16" s="552">
        <v>0</v>
      </c>
      <c r="J16" s="552">
        <v>0</v>
      </c>
      <c r="K16" s="552">
        <v>0</v>
      </c>
      <c r="L16" s="552">
        <v>0</v>
      </c>
      <c r="M16" s="552">
        <v>0</v>
      </c>
      <c r="N16" s="553">
        <f t="shared" si="0"/>
        <v>1</v>
      </c>
      <c r="O16" s="553">
        <f t="shared" si="1"/>
        <v>0</v>
      </c>
      <c r="P16" s="230" t="s">
        <v>997</v>
      </c>
    </row>
    <row r="17" spans="1:16" s="385" customFormat="1" ht="14.25" thickTop="1" thickBot="1">
      <c r="A17" s="303" t="s">
        <v>973</v>
      </c>
      <c r="B17" s="550">
        <v>0</v>
      </c>
      <c r="C17" s="550">
        <v>0</v>
      </c>
      <c r="D17" s="550">
        <v>0</v>
      </c>
      <c r="E17" s="550">
        <v>0</v>
      </c>
      <c r="F17" s="550">
        <v>1</v>
      </c>
      <c r="G17" s="550">
        <v>0</v>
      </c>
      <c r="H17" s="550">
        <v>0</v>
      </c>
      <c r="I17" s="550">
        <v>0</v>
      </c>
      <c r="J17" s="550">
        <v>0</v>
      </c>
      <c r="K17" s="550">
        <v>0</v>
      </c>
      <c r="L17" s="550">
        <v>0</v>
      </c>
      <c r="M17" s="550">
        <v>0</v>
      </c>
      <c r="N17" s="551">
        <f t="shared" si="0"/>
        <v>1</v>
      </c>
      <c r="O17" s="551">
        <f t="shared" si="1"/>
        <v>0</v>
      </c>
      <c r="P17" s="549" t="s">
        <v>999</v>
      </c>
    </row>
    <row r="18" spans="1:16" s="385" customFormat="1" ht="14.25" thickTop="1" thickBot="1">
      <c r="A18" s="304" t="s">
        <v>978</v>
      </c>
      <c r="B18" s="552">
        <v>0</v>
      </c>
      <c r="C18" s="552">
        <v>0</v>
      </c>
      <c r="D18" s="552">
        <v>0</v>
      </c>
      <c r="E18" s="552">
        <v>1</v>
      </c>
      <c r="F18" s="552">
        <v>1</v>
      </c>
      <c r="G18" s="552">
        <v>0</v>
      </c>
      <c r="H18" s="552">
        <v>0</v>
      </c>
      <c r="I18" s="552">
        <v>0</v>
      </c>
      <c r="J18" s="552">
        <v>0</v>
      </c>
      <c r="K18" s="552">
        <v>0</v>
      </c>
      <c r="L18" s="552">
        <v>0</v>
      </c>
      <c r="M18" s="552">
        <v>0</v>
      </c>
      <c r="N18" s="553">
        <f t="shared" si="0"/>
        <v>1</v>
      </c>
      <c r="O18" s="553">
        <f t="shared" si="1"/>
        <v>1</v>
      </c>
      <c r="P18" s="230" t="s">
        <v>1004</v>
      </c>
    </row>
    <row r="19" spans="1:16" s="385" customFormat="1" ht="14.25" thickTop="1" thickBot="1">
      <c r="A19" s="303" t="s">
        <v>980</v>
      </c>
      <c r="B19" s="550">
        <v>0</v>
      </c>
      <c r="C19" s="550">
        <v>0</v>
      </c>
      <c r="D19" s="550">
        <v>0</v>
      </c>
      <c r="E19" s="550">
        <v>0</v>
      </c>
      <c r="F19" s="550">
        <v>1</v>
      </c>
      <c r="G19" s="550">
        <v>0</v>
      </c>
      <c r="H19" s="550">
        <v>0</v>
      </c>
      <c r="I19" s="550">
        <v>0</v>
      </c>
      <c r="J19" s="550">
        <v>0</v>
      </c>
      <c r="K19" s="550">
        <v>0</v>
      </c>
      <c r="L19" s="550">
        <v>0</v>
      </c>
      <c r="M19" s="550">
        <v>0</v>
      </c>
      <c r="N19" s="551">
        <f t="shared" si="0"/>
        <v>1</v>
      </c>
      <c r="O19" s="551">
        <f t="shared" si="1"/>
        <v>0</v>
      </c>
      <c r="P19" s="549" t="s">
        <v>1006</v>
      </c>
    </row>
    <row r="20" spans="1:16" s="385" customFormat="1" ht="14.25" thickTop="1" thickBot="1">
      <c r="A20" s="304" t="s">
        <v>983</v>
      </c>
      <c r="B20" s="552">
        <v>0</v>
      </c>
      <c r="C20" s="552">
        <v>0</v>
      </c>
      <c r="D20" s="552">
        <v>0</v>
      </c>
      <c r="E20" s="552">
        <v>0</v>
      </c>
      <c r="F20" s="552">
        <v>0</v>
      </c>
      <c r="G20" s="552">
        <v>2</v>
      </c>
      <c r="H20" s="552">
        <v>0</v>
      </c>
      <c r="I20" s="552">
        <v>0</v>
      </c>
      <c r="J20" s="552">
        <v>0</v>
      </c>
      <c r="K20" s="552">
        <v>0</v>
      </c>
      <c r="L20" s="552">
        <v>0</v>
      </c>
      <c r="M20" s="552">
        <v>0</v>
      </c>
      <c r="N20" s="553">
        <f t="shared" si="0"/>
        <v>0</v>
      </c>
      <c r="O20" s="553">
        <f t="shared" si="1"/>
        <v>2</v>
      </c>
      <c r="P20" s="230" t="s">
        <v>1010</v>
      </c>
    </row>
    <row r="21" spans="1:16" s="385" customFormat="1" ht="25.5" thickTop="1" thickBot="1">
      <c r="A21" s="303" t="s">
        <v>985</v>
      </c>
      <c r="B21" s="550">
        <v>0</v>
      </c>
      <c r="C21" s="550">
        <v>0</v>
      </c>
      <c r="D21" s="550">
        <v>0</v>
      </c>
      <c r="E21" s="550">
        <v>0</v>
      </c>
      <c r="F21" s="550">
        <v>0</v>
      </c>
      <c r="G21" s="550">
        <v>2</v>
      </c>
      <c r="H21" s="550">
        <v>0</v>
      </c>
      <c r="I21" s="550">
        <v>0</v>
      </c>
      <c r="J21" s="550">
        <v>0</v>
      </c>
      <c r="K21" s="550">
        <v>0</v>
      </c>
      <c r="L21" s="550">
        <v>0</v>
      </c>
      <c r="M21" s="550">
        <v>0</v>
      </c>
      <c r="N21" s="551">
        <f t="shared" si="0"/>
        <v>0</v>
      </c>
      <c r="O21" s="551">
        <f t="shared" si="1"/>
        <v>2</v>
      </c>
      <c r="P21" s="549" t="s">
        <v>1013</v>
      </c>
    </row>
    <row r="22" spans="1:16" s="385" customFormat="1" ht="14.25" thickTop="1" thickBot="1">
      <c r="A22" s="304" t="s">
        <v>986</v>
      </c>
      <c r="B22" s="552">
        <v>0</v>
      </c>
      <c r="C22" s="552">
        <v>0</v>
      </c>
      <c r="D22" s="552">
        <v>1</v>
      </c>
      <c r="E22" s="552">
        <v>1</v>
      </c>
      <c r="F22" s="552">
        <v>1</v>
      </c>
      <c r="G22" s="552">
        <v>0</v>
      </c>
      <c r="H22" s="552">
        <v>0</v>
      </c>
      <c r="I22" s="552">
        <v>0</v>
      </c>
      <c r="J22" s="552">
        <v>0</v>
      </c>
      <c r="K22" s="552">
        <v>0</v>
      </c>
      <c r="L22" s="552">
        <v>0</v>
      </c>
      <c r="M22" s="552">
        <v>0</v>
      </c>
      <c r="N22" s="553">
        <f t="shared" si="0"/>
        <v>2</v>
      </c>
      <c r="O22" s="553">
        <f t="shared" si="1"/>
        <v>1</v>
      </c>
      <c r="P22" s="230" t="s">
        <v>1014</v>
      </c>
    </row>
    <row r="23" spans="1:16" s="385" customFormat="1" ht="14.25" thickTop="1" thickBot="1">
      <c r="A23" s="303" t="s">
        <v>987</v>
      </c>
      <c r="B23" s="550">
        <v>0</v>
      </c>
      <c r="C23" s="550">
        <v>0</v>
      </c>
      <c r="D23" s="550">
        <v>0</v>
      </c>
      <c r="E23" s="550">
        <v>2</v>
      </c>
      <c r="F23" s="550">
        <v>1</v>
      </c>
      <c r="G23" s="550">
        <v>0</v>
      </c>
      <c r="H23" s="550">
        <v>0</v>
      </c>
      <c r="I23" s="550">
        <v>0</v>
      </c>
      <c r="J23" s="550">
        <v>0</v>
      </c>
      <c r="K23" s="550">
        <v>0</v>
      </c>
      <c r="L23" s="550">
        <v>0</v>
      </c>
      <c r="M23" s="550">
        <v>0</v>
      </c>
      <c r="N23" s="551">
        <f t="shared" si="0"/>
        <v>1</v>
      </c>
      <c r="O23" s="551">
        <f t="shared" si="1"/>
        <v>2</v>
      </c>
      <c r="P23" s="549" t="s">
        <v>1015</v>
      </c>
    </row>
    <row r="24" spans="1:16" s="385" customFormat="1" ht="14.25" thickTop="1" thickBot="1">
      <c r="A24" s="304" t="s">
        <v>988</v>
      </c>
      <c r="B24" s="552">
        <v>0</v>
      </c>
      <c r="C24" s="552">
        <v>0</v>
      </c>
      <c r="D24" s="552">
        <v>0</v>
      </c>
      <c r="E24" s="552">
        <v>0</v>
      </c>
      <c r="F24" s="552">
        <v>1</v>
      </c>
      <c r="G24" s="552">
        <v>2</v>
      </c>
      <c r="H24" s="552">
        <v>0</v>
      </c>
      <c r="I24" s="552">
        <v>0</v>
      </c>
      <c r="J24" s="552">
        <v>0</v>
      </c>
      <c r="K24" s="552">
        <v>0</v>
      </c>
      <c r="L24" s="552">
        <v>0</v>
      </c>
      <c r="M24" s="552">
        <v>0</v>
      </c>
      <c r="N24" s="553">
        <f t="shared" si="0"/>
        <v>1</v>
      </c>
      <c r="O24" s="553">
        <f t="shared" si="1"/>
        <v>2</v>
      </c>
      <c r="P24" s="230" t="s">
        <v>1016</v>
      </c>
    </row>
    <row r="25" spans="1:16" s="385" customFormat="1" ht="14.25" thickTop="1" thickBot="1">
      <c r="A25" s="303" t="s">
        <v>989</v>
      </c>
      <c r="B25" s="550">
        <v>0</v>
      </c>
      <c r="C25" s="550">
        <v>0</v>
      </c>
      <c r="D25" s="550">
        <v>1</v>
      </c>
      <c r="E25" s="550">
        <v>0</v>
      </c>
      <c r="F25" s="550">
        <v>0</v>
      </c>
      <c r="G25" s="550">
        <v>0</v>
      </c>
      <c r="H25" s="550">
        <v>0</v>
      </c>
      <c r="I25" s="550">
        <v>0</v>
      </c>
      <c r="J25" s="550">
        <v>0</v>
      </c>
      <c r="K25" s="550">
        <v>0</v>
      </c>
      <c r="L25" s="550">
        <v>0</v>
      </c>
      <c r="M25" s="550">
        <v>0</v>
      </c>
      <c r="N25" s="551">
        <f t="shared" si="0"/>
        <v>1</v>
      </c>
      <c r="O25" s="551">
        <f t="shared" si="1"/>
        <v>0</v>
      </c>
      <c r="P25" s="549" t="s">
        <v>1017</v>
      </c>
    </row>
    <row r="26" spans="1:16" s="385" customFormat="1" ht="24" thickTop="1" thickBot="1">
      <c r="A26" s="304" t="s">
        <v>1164</v>
      </c>
      <c r="B26" s="552">
        <v>0</v>
      </c>
      <c r="C26" s="552">
        <v>0</v>
      </c>
      <c r="D26" s="552">
        <v>0</v>
      </c>
      <c r="E26" s="552">
        <v>0</v>
      </c>
      <c r="F26" s="552">
        <v>0</v>
      </c>
      <c r="G26" s="552">
        <v>0</v>
      </c>
      <c r="H26" s="552">
        <v>0</v>
      </c>
      <c r="I26" s="552">
        <v>0</v>
      </c>
      <c r="J26" s="552">
        <v>0</v>
      </c>
      <c r="K26" s="552">
        <v>0</v>
      </c>
      <c r="L26" s="552">
        <v>1</v>
      </c>
      <c r="M26" s="552">
        <v>0</v>
      </c>
      <c r="N26" s="553">
        <f t="shared" si="0"/>
        <v>1</v>
      </c>
      <c r="O26" s="553">
        <f t="shared" si="1"/>
        <v>0</v>
      </c>
      <c r="P26" s="230" t="s">
        <v>938</v>
      </c>
    </row>
    <row r="27" spans="1:16" s="385" customFormat="1" ht="25.5" thickTop="1" thickBot="1">
      <c r="A27" s="303" t="s">
        <v>556</v>
      </c>
      <c r="B27" s="550">
        <v>0</v>
      </c>
      <c r="C27" s="550">
        <v>0</v>
      </c>
      <c r="D27" s="550">
        <v>0</v>
      </c>
      <c r="E27" s="550">
        <v>0</v>
      </c>
      <c r="F27" s="550">
        <v>0</v>
      </c>
      <c r="G27" s="550">
        <v>1</v>
      </c>
      <c r="H27" s="550">
        <v>0</v>
      </c>
      <c r="I27" s="550">
        <v>0</v>
      </c>
      <c r="J27" s="550">
        <v>0</v>
      </c>
      <c r="K27" s="550">
        <v>0</v>
      </c>
      <c r="L27" s="550">
        <v>0</v>
      </c>
      <c r="M27" s="550">
        <v>0</v>
      </c>
      <c r="N27" s="551">
        <f t="shared" si="0"/>
        <v>0</v>
      </c>
      <c r="O27" s="551">
        <f t="shared" si="1"/>
        <v>1</v>
      </c>
      <c r="P27" s="549" t="s">
        <v>1040</v>
      </c>
    </row>
    <row r="28" spans="1:16" s="385" customFormat="1" ht="14.25" thickTop="1" thickBot="1">
      <c r="A28" s="304" t="s">
        <v>1046</v>
      </c>
      <c r="B28" s="552">
        <v>0</v>
      </c>
      <c r="C28" s="552">
        <v>0</v>
      </c>
      <c r="D28" s="552">
        <v>0</v>
      </c>
      <c r="E28" s="552">
        <v>0</v>
      </c>
      <c r="F28" s="552">
        <v>2</v>
      </c>
      <c r="G28" s="552">
        <v>3</v>
      </c>
      <c r="H28" s="552">
        <v>0</v>
      </c>
      <c r="I28" s="552">
        <v>0</v>
      </c>
      <c r="J28" s="552">
        <v>0</v>
      </c>
      <c r="K28" s="552">
        <v>0</v>
      </c>
      <c r="L28" s="552">
        <v>0</v>
      </c>
      <c r="M28" s="552">
        <v>0</v>
      </c>
      <c r="N28" s="553">
        <f t="shared" si="0"/>
        <v>2</v>
      </c>
      <c r="O28" s="553">
        <f t="shared" si="1"/>
        <v>3</v>
      </c>
      <c r="P28" s="230" t="s">
        <v>939</v>
      </c>
    </row>
    <row r="29" spans="1:16" s="385" customFormat="1" ht="14.25" thickTop="1" thickBot="1">
      <c r="A29" s="303" t="s">
        <v>1043</v>
      </c>
      <c r="B29" s="550">
        <v>0</v>
      </c>
      <c r="C29" s="550">
        <v>0</v>
      </c>
      <c r="D29" s="550">
        <v>0</v>
      </c>
      <c r="E29" s="550">
        <v>0</v>
      </c>
      <c r="F29" s="550">
        <v>4</v>
      </c>
      <c r="G29" s="550">
        <v>0</v>
      </c>
      <c r="H29" s="550">
        <v>0</v>
      </c>
      <c r="I29" s="550">
        <v>0</v>
      </c>
      <c r="J29" s="550">
        <v>0</v>
      </c>
      <c r="K29" s="550">
        <v>0</v>
      </c>
      <c r="L29" s="550">
        <v>0</v>
      </c>
      <c r="M29" s="550">
        <v>0</v>
      </c>
      <c r="N29" s="551">
        <f t="shared" si="0"/>
        <v>4</v>
      </c>
      <c r="O29" s="551">
        <f t="shared" si="1"/>
        <v>0</v>
      </c>
      <c r="P29" s="549" t="s">
        <v>1045</v>
      </c>
    </row>
    <row r="30" spans="1:16" s="385" customFormat="1" ht="24" thickTop="1" thickBot="1">
      <c r="A30" s="304" t="s">
        <v>1059</v>
      </c>
      <c r="B30" s="552">
        <v>0</v>
      </c>
      <c r="C30" s="552">
        <v>0</v>
      </c>
      <c r="D30" s="552">
        <v>1</v>
      </c>
      <c r="E30" s="552">
        <v>0</v>
      </c>
      <c r="F30" s="552">
        <v>2</v>
      </c>
      <c r="G30" s="552">
        <v>2</v>
      </c>
      <c r="H30" s="552">
        <v>0</v>
      </c>
      <c r="I30" s="552">
        <v>0</v>
      </c>
      <c r="J30" s="552">
        <v>0</v>
      </c>
      <c r="K30" s="552">
        <v>0</v>
      </c>
      <c r="L30" s="552">
        <v>0</v>
      </c>
      <c r="M30" s="552">
        <v>0</v>
      </c>
      <c r="N30" s="553">
        <f t="shared" si="0"/>
        <v>3</v>
      </c>
      <c r="O30" s="553">
        <f t="shared" si="1"/>
        <v>2</v>
      </c>
      <c r="P30" s="230" t="s">
        <v>1057</v>
      </c>
    </row>
    <row r="31" spans="1:16" s="385" customFormat="1" ht="14.25" thickTop="1" thickBot="1">
      <c r="A31" s="303" t="s">
        <v>1165</v>
      </c>
      <c r="B31" s="550">
        <v>0</v>
      </c>
      <c r="C31" s="550">
        <v>0</v>
      </c>
      <c r="D31" s="550">
        <v>1</v>
      </c>
      <c r="E31" s="550">
        <v>0</v>
      </c>
      <c r="F31" s="550">
        <v>1</v>
      </c>
      <c r="G31" s="550">
        <v>0</v>
      </c>
      <c r="H31" s="550">
        <v>0</v>
      </c>
      <c r="I31" s="550">
        <v>0</v>
      </c>
      <c r="J31" s="550">
        <v>0</v>
      </c>
      <c r="K31" s="550">
        <v>0</v>
      </c>
      <c r="L31" s="550">
        <v>0</v>
      </c>
      <c r="M31" s="550">
        <v>0</v>
      </c>
      <c r="N31" s="551">
        <f t="shared" si="0"/>
        <v>2</v>
      </c>
      <c r="O31" s="551">
        <f t="shared" si="1"/>
        <v>0</v>
      </c>
      <c r="P31" s="549" t="s">
        <v>1054</v>
      </c>
    </row>
    <row r="32" spans="1:16" s="385" customFormat="1" ht="14.25" thickTop="1" thickBot="1">
      <c r="A32" s="304" t="s">
        <v>948</v>
      </c>
      <c r="B32" s="552">
        <v>0</v>
      </c>
      <c r="C32" s="552">
        <v>0</v>
      </c>
      <c r="D32" s="552">
        <v>0</v>
      </c>
      <c r="E32" s="552">
        <v>0</v>
      </c>
      <c r="F32" s="552">
        <v>1</v>
      </c>
      <c r="G32" s="552">
        <v>0</v>
      </c>
      <c r="H32" s="552">
        <v>0</v>
      </c>
      <c r="I32" s="552">
        <v>0</v>
      </c>
      <c r="J32" s="552">
        <v>0</v>
      </c>
      <c r="K32" s="552">
        <v>0</v>
      </c>
      <c r="L32" s="552">
        <v>0</v>
      </c>
      <c r="M32" s="552">
        <v>0</v>
      </c>
      <c r="N32" s="553">
        <f t="shared" si="0"/>
        <v>1</v>
      </c>
      <c r="O32" s="553">
        <f t="shared" si="1"/>
        <v>0</v>
      </c>
      <c r="P32" s="230" t="s">
        <v>950</v>
      </c>
    </row>
    <row r="33" spans="1:16" s="385" customFormat="1" ht="14.25" thickTop="1" thickBot="1">
      <c r="A33" s="303" t="s">
        <v>1050</v>
      </c>
      <c r="B33" s="550">
        <v>0</v>
      </c>
      <c r="C33" s="550">
        <v>0</v>
      </c>
      <c r="D33" s="550">
        <v>0</v>
      </c>
      <c r="E33" s="550">
        <v>0</v>
      </c>
      <c r="F33" s="550">
        <v>3</v>
      </c>
      <c r="G33" s="550">
        <v>0</v>
      </c>
      <c r="H33" s="550">
        <v>0</v>
      </c>
      <c r="I33" s="550">
        <v>0</v>
      </c>
      <c r="J33" s="550">
        <v>0</v>
      </c>
      <c r="K33" s="550">
        <v>0</v>
      </c>
      <c r="L33" s="550">
        <v>0</v>
      </c>
      <c r="M33" s="550">
        <v>0</v>
      </c>
      <c r="N33" s="551">
        <f t="shared" si="0"/>
        <v>3</v>
      </c>
      <c r="O33" s="551">
        <f t="shared" si="1"/>
        <v>0</v>
      </c>
      <c r="P33" s="549" t="s">
        <v>942</v>
      </c>
    </row>
    <row r="34" spans="1:16" s="385" customFormat="1" ht="13.5" thickTop="1">
      <c r="A34" s="653" t="s">
        <v>947</v>
      </c>
      <c r="B34" s="654">
        <v>0</v>
      </c>
      <c r="C34" s="654">
        <v>0</v>
      </c>
      <c r="D34" s="654">
        <v>0</v>
      </c>
      <c r="E34" s="654">
        <v>0</v>
      </c>
      <c r="F34" s="654">
        <v>1</v>
      </c>
      <c r="G34" s="654">
        <v>0</v>
      </c>
      <c r="H34" s="654">
        <v>0</v>
      </c>
      <c r="I34" s="654">
        <v>0</v>
      </c>
      <c r="J34" s="654">
        <v>0</v>
      </c>
      <c r="K34" s="654">
        <v>0</v>
      </c>
      <c r="L34" s="654">
        <v>0</v>
      </c>
      <c r="M34" s="654">
        <v>0</v>
      </c>
      <c r="N34" s="655">
        <f t="shared" si="0"/>
        <v>1</v>
      </c>
      <c r="O34" s="655">
        <f t="shared" si="1"/>
        <v>0</v>
      </c>
      <c r="P34" s="656" t="s">
        <v>949</v>
      </c>
    </row>
    <row r="35" spans="1:16" s="385" customFormat="1" ht="24.75" thickBot="1">
      <c r="A35" s="652" t="s">
        <v>1166</v>
      </c>
      <c r="B35" s="554">
        <v>0</v>
      </c>
      <c r="C35" s="554">
        <v>0</v>
      </c>
      <c r="D35" s="554">
        <v>1</v>
      </c>
      <c r="E35" s="554">
        <v>0</v>
      </c>
      <c r="F35" s="554">
        <v>0</v>
      </c>
      <c r="G35" s="554">
        <v>1</v>
      </c>
      <c r="H35" s="554">
        <v>0</v>
      </c>
      <c r="I35" s="554">
        <v>0</v>
      </c>
      <c r="J35" s="554">
        <v>0</v>
      </c>
      <c r="K35" s="554">
        <v>0</v>
      </c>
      <c r="L35" s="554">
        <v>0</v>
      </c>
      <c r="M35" s="554">
        <v>0</v>
      </c>
      <c r="N35" s="555">
        <f t="shared" si="0"/>
        <v>1</v>
      </c>
      <c r="O35" s="555">
        <f t="shared" si="1"/>
        <v>1</v>
      </c>
      <c r="P35" s="548" t="s">
        <v>1158</v>
      </c>
    </row>
    <row r="36" spans="1:16" s="385" customFormat="1" ht="14.25" thickTop="1" thickBot="1">
      <c r="A36" s="304" t="s">
        <v>1167</v>
      </c>
      <c r="B36" s="552">
        <v>0</v>
      </c>
      <c r="C36" s="552">
        <v>0</v>
      </c>
      <c r="D36" s="552">
        <v>0</v>
      </c>
      <c r="E36" s="552">
        <v>2</v>
      </c>
      <c r="F36" s="552">
        <v>2</v>
      </c>
      <c r="G36" s="552">
        <v>2</v>
      </c>
      <c r="H36" s="552">
        <v>0</v>
      </c>
      <c r="I36" s="552">
        <v>0</v>
      </c>
      <c r="J36" s="552">
        <v>0</v>
      </c>
      <c r="K36" s="552">
        <v>0</v>
      </c>
      <c r="L36" s="552">
        <v>0</v>
      </c>
      <c r="M36" s="552">
        <v>0</v>
      </c>
      <c r="N36" s="553">
        <f t="shared" si="0"/>
        <v>2</v>
      </c>
      <c r="O36" s="553">
        <f t="shared" si="1"/>
        <v>4</v>
      </c>
      <c r="P36" s="230" t="s">
        <v>1012</v>
      </c>
    </row>
    <row r="37" spans="1:16" s="385" customFormat="1" ht="14.25" thickTop="1" thickBot="1">
      <c r="A37" s="303" t="s">
        <v>1168</v>
      </c>
      <c r="B37" s="550">
        <v>2</v>
      </c>
      <c r="C37" s="550">
        <v>0</v>
      </c>
      <c r="D37" s="550">
        <v>1</v>
      </c>
      <c r="E37" s="550">
        <v>0</v>
      </c>
      <c r="F37" s="550">
        <v>0</v>
      </c>
      <c r="G37" s="550">
        <v>2</v>
      </c>
      <c r="H37" s="550">
        <v>0</v>
      </c>
      <c r="I37" s="550">
        <v>0</v>
      </c>
      <c r="J37" s="550">
        <v>0</v>
      </c>
      <c r="K37" s="550">
        <v>0</v>
      </c>
      <c r="L37" s="550">
        <v>0</v>
      </c>
      <c r="M37" s="550">
        <v>0</v>
      </c>
      <c r="N37" s="551">
        <f t="shared" si="0"/>
        <v>3</v>
      </c>
      <c r="O37" s="551">
        <f t="shared" si="1"/>
        <v>2</v>
      </c>
      <c r="P37" s="549" t="s">
        <v>1023</v>
      </c>
    </row>
    <row r="38" spans="1:16" s="385" customFormat="1" ht="14.25" thickTop="1" thickBot="1">
      <c r="A38" s="304" t="s">
        <v>1169</v>
      </c>
      <c r="B38" s="552">
        <v>0</v>
      </c>
      <c r="C38" s="552">
        <v>0</v>
      </c>
      <c r="D38" s="552">
        <v>0</v>
      </c>
      <c r="E38" s="552">
        <v>0</v>
      </c>
      <c r="F38" s="552">
        <v>1</v>
      </c>
      <c r="G38" s="552">
        <v>0</v>
      </c>
      <c r="H38" s="552">
        <v>0</v>
      </c>
      <c r="I38" s="552">
        <v>0</v>
      </c>
      <c r="J38" s="552">
        <v>0</v>
      </c>
      <c r="K38" s="552">
        <v>0</v>
      </c>
      <c r="L38" s="552">
        <v>0</v>
      </c>
      <c r="M38" s="552">
        <v>0</v>
      </c>
      <c r="N38" s="553">
        <f t="shared" si="0"/>
        <v>1</v>
      </c>
      <c r="O38" s="553">
        <f t="shared" si="1"/>
        <v>0</v>
      </c>
      <c r="P38" s="230" t="s">
        <v>1025</v>
      </c>
    </row>
    <row r="39" spans="1:16" s="385" customFormat="1" ht="25.5" thickTop="1" thickBot="1">
      <c r="A39" s="303" t="s">
        <v>1031</v>
      </c>
      <c r="B39" s="550">
        <v>0</v>
      </c>
      <c r="C39" s="550">
        <v>0</v>
      </c>
      <c r="D39" s="550">
        <v>0</v>
      </c>
      <c r="E39" s="550">
        <v>0</v>
      </c>
      <c r="F39" s="550">
        <v>0</v>
      </c>
      <c r="G39" s="550">
        <v>1</v>
      </c>
      <c r="H39" s="550">
        <v>0</v>
      </c>
      <c r="I39" s="550">
        <v>0</v>
      </c>
      <c r="J39" s="550">
        <v>0</v>
      </c>
      <c r="K39" s="550">
        <v>0</v>
      </c>
      <c r="L39" s="550">
        <v>0</v>
      </c>
      <c r="M39" s="550">
        <v>0</v>
      </c>
      <c r="N39" s="551">
        <f t="shared" si="0"/>
        <v>0</v>
      </c>
      <c r="O39" s="551">
        <f t="shared" si="1"/>
        <v>1</v>
      </c>
      <c r="P39" s="549" t="s">
        <v>1034</v>
      </c>
    </row>
    <row r="40" spans="1:16" s="385" customFormat="1" ht="14.25" thickTop="1" thickBot="1">
      <c r="A40" s="304" t="s">
        <v>1030</v>
      </c>
      <c r="B40" s="552">
        <v>0</v>
      </c>
      <c r="C40" s="552">
        <v>0</v>
      </c>
      <c r="D40" s="552">
        <v>0</v>
      </c>
      <c r="E40" s="552">
        <v>0</v>
      </c>
      <c r="F40" s="552">
        <v>0</v>
      </c>
      <c r="G40" s="552">
        <v>1</v>
      </c>
      <c r="H40" s="552">
        <v>0</v>
      </c>
      <c r="I40" s="552">
        <v>0</v>
      </c>
      <c r="J40" s="552">
        <v>0</v>
      </c>
      <c r="K40" s="552">
        <v>0</v>
      </c>
      <c r="L40" s="552">
        <v>0</v>
      </c>
      <c r="M40" s="552">
        <v>0</v>
      </c>
      <c r="N40" s="553">
        <f t="shared" si="0"/>
        <v>0</v>
      </c>
      <c r="O40" s="553">
        <f t="shared" si="1"/>
        <v>1</v>
      </c>
      <c r="P40" s="230" t="s">
        <v>1033</v>
      </c>
    </row>
    <row r="41" spans="1:16" s="385" customFormat="1" ht="14.25" thickTop="1" thickBot="1">
      <c r="A41" s="303" t="s">
        <v>1170</v>
      </c>
      <c r="B41" s="550">
        <v>0</v>
      </c>
      <c r="C41" s="550">
        <v>0</v>
      </c>
      <c r="D41" s="550">
        <v>0</v>
      </c>
      <c r="E41" s="550">
        <v>0</v>
      </c>
      <c r="F41" s="550">
        <v>0</v>
      </c>
      <c r="G41" s="550">
        <v>1</v>
      </c>
      <c r="H41" s="550">
        <v>0</v>
      </c>
      <c r="I41" s="550">
        <v>0</v>
      </c>
      <c r="J41" s="550">
        <v>0</v>
      </c>
      <c r="K41" s="550">
        <v>0</v>
      </c>
      <c r="L41" s="550">
        <v>0</v>
      </c>
      <c r="M41" s="550">
        <v>0</v>
      </c>
      <c r="N41" s="551">
        <f t="shared" si="0"/>
        <v>0</v>
      </c>
      <c r="O41" s="551">
        <f t="shared" si="1"/>
        <v>1</v>
      </c>
      <c r="P41" s="549" t="s">
        <v>1154</v>
      </c>
    </row>
    <row r="42" spans="1:16" s="385" customFormat="1" ht="14.25" thickTop="1" thickBot="1">
      <c r="A42" s="304" t="s">
        <v>1081</v>
      </c>
      <c r="B42" s="552">
        <v>0</v>
      </c>
      <c r="C42" s="552">
        <v>0</v>
      </c>
      <c r="D42" s="552">
        <v>0</v>
      </c>
      <c r="E42" s="552">
        <v>0</v>
      </c>
      <c r="F42" s="552">
        <v>1</v>
      </c>
      <c r="G42" s="552">
        <v>1</v>
      </c>
      <c r="H42" s="552">
        <v>0</v>
      </c>
      <c r="I42" s="552">
        <v>0</v>
      </c>
      <c r="J42" s="552">
        <v>0</v>
      </c>
      <c r="K42" s="552">
        <v>0</v>
      </c>
      <c r="L42" s="552">
        <v>0</v>
      </c>
      <c r="M42" s="552">
        <v>0</v>
      </c>
      <c r="N42" s="553">
        <f t="shared" si="0"/>
        <v>1</v>
      </c>
      <c r="O42" s="553">
        <f t="shared" si="1"/>
        <v>1</v>
      </c>
      <c r="P42" s="230" t="s">
        <v>1075</v>
      </c>
    </row>
    <row r="43" spans="1:16" s="385" customFormat="1" ht="25.5" thickTop="1" thickBot="1">
      <c r="A43" s="303" t="s">
        <v>1082</v>
      </c>
      <c r="B43" s="550">
        <v>0</v>
      </c>
      <c r="C43" s="550">
        <v>0</v>
      </c>
      <c r="D43" s="550">
        <v>1</v>
      </c>
      <c r="E43" s="550">
        <v>0</v>
      </c>
      <c r="F43" s="550">
        <v>0</v>
      </c>
      <c r="G43" s="550">
        <v>0</v>
      </c>
      <c r="H43" s="550">
        <v>0</v>
      </c>
      <c r="I43" s="550">
        <v>0</v>
      </c>
      <c r="J43" s="550">
        <v>0</v>
      </c>
      <c r="K43" s="550">
        <v>0</v>
      </c>
      <c r="L43" s="550">
        <v>0</v>
      </c>
      <c r="M43" s="550">
        <v>0</v>
      </c>
      <c r="N43" s="551">
        <f t="shared" si="0"/>
        <v>1</v>
      </c>
      <c r="O43" s="551">
        <f t="shared" si="1"/>
        <v>0</v>
      </c>
      <c r="P43" s="549" t="s">
        <v>1076</v>
      </c>
    </row>
    <row r="44" spans="1:16" s="385" customFormat="1" ht="14.25" thickTop="1" thickBot="1">
      <c r="A44" s="304" t="s">
        <v>1171</v>
      </c>
      <c r="B44" s="552">
        <v>0</v>
      </c>
      <c r="C44" s="552">
        <v>0</v>
      </c>
      <c r="D44" s="552">
        <v>0</v>
      </c>
      <c r="E44" s="552">
        <v>0</v>
      </c>
      <c r="F44" s="552">
        <v>0</v>
      </c>
      <c r="G44" s="552">
        <v>1</v>
      </c>
      <c r="H44" s="552">
        <v>0</v>
      </c>
      <c r="I44" s="552">
        <v>0</v>
      </c>
      <c r="J44" s="552">
        <v>0</v>
      </c>
      <c r="K44" s="552">
        <v>0</v>
      </c>
      <c r="L44" s="552">
        <v>0</v>
      </c>
      <c r="M44" s="552">
        <v>0</v>
      </c>
      <c r="N44" s="553">
        <f t="shared" si="0"/>
        <v>0</v>
      </c>
      <c r="O44" s="553">
        <f t="shared" si="1"/>
        <v>1</v>
      </c>
      <c r="P44" s="230" t="s">
        <v>1090</v>
      </c>
    </row>
    <row r="45" spans="1:16" s="385" customFormat="1" ht="14.25" thickTop="1" thickBot="1">
      <c r="A45" s="303" t="s">
        <v>1172</v>
      </c>
      <c r="B45" s="550">
        <v>0</v>
      </c>
      <c r="C45" s="550">
        <v>0</v>
      </c>
      <c r="D45" s="550">
        <v>0</v>
      </c>
      <c r="E45" s="550">
        <v>0</v>
      </c>
      <c r="F45" s="550">
        <v>1</v>
      </c>
      <c r="G45" s="550">
        <v>0</v>
      </c>
      <c r="H45" s="550">
        <v>0</v>
      </c>
      <c r="I45" s="550">
        <v>0</v>
      </c>
      <c r="J45" s="550">
        <v>0</v>
      </c>
      <c r="K45" s="550">
        <v>0</v>
      </c>
      <c r="L45" s="550">
        <v>0</v>
      </c>
      <c r="M45" s="550">
        <v>0</v>
      </c>
      <c r="N45" s="551">
        <f t="shared" si="0"/>
        <v>1</v>
      </c>
      <c r="O45" s="551">
        <f t="shared" si="1"/>
        <v>0</v>
      </c>
      <c r="P45" s="549" t="s">
        <v>1159</v>
      </c>
    </row>
    <row r="46" spans="1:16" s="385" customFormat="1" ht="14.25" thickTop="1" thickBot="1">
      <c r="A46" s="304" t="s">
        <v>1181</v>
      </c>
      <c r="B46" s="552">
        <v>0</v>
      </c>
      <c r="C46" s="552">
        <v>0</v>
      </c>
      <c r="D46" s="552">
        <v>0</v>
      </c>
      <c r="E46" s="552">
        <v>0</v>
      </c>
      <c r="F46" s="552">
        <v>1</v>
      </c>
      <c r="G46" s="552">
        <v>0</v>
      </c>
      <c r="H46" s="552">
        <v>0</v>
      </c>
      <c r="I46" s="552">
        <v>0</v>
      </c>
      <c r="J46" s="552">
        <v>0</v>
      </c>
      <c r="K46" s="552">
        <v>0</v>
      </c>
      <c r="L46" s="552">
        <v>0</v>
      </c>
      <c r="M46" s="552">
        <v>0</v>
      </c>
      <c r="N46" s="553">
        <f t="shared" si="0"/>
        <v>1</v>
      </c>
      <c r="O46" s="553">
        <f t="shared" si="1"/>
        <v>0</v>
      </c>
      <c r="P46" s="230" t="s">
        <v>1116</v>
      </c>
    </row>
    <row r="47" spans="1:16" s="385" customFormat="1" ht="24.75" customHeight="1" thickTop="1" thickBot="1">
      <c r="A47" s="303" t="s">
        <v>1173</v>
      </c>
      <c r="B47" s="550">
        <v>0</v>
      </c>
      <c r="C47" s="550">
        <v>0</v>
      </c>
      <c r="D47" s="550">
        <v>1</v>
      </c>
      <c r="E47" s="550">
        <v>0</v>
      </c>
      <c r="F47" s="550">
        <v>0</v>
      </c>
      <c r="G47" s="550">
        <v>0</v>
      </c>
      <c r="H47" s="550">
        <v>0</v>
      </c>
      <c r="I47" s="550">
        <v>0</v>
      </c>
      <c r="J47" s="550">
        <v>0</v>
      </c>
      <c r="K47" s="550">
        <v>0</v>
      </c>
      <c r="L47" s="550">
        <v>0</v>
      </c>
      <c r="M47" s="550">
        <v>0</v>
      </c>
      <c r="N47" s="551">
        <f t="shared" si="0"/>
        <v>1</v>
      </c>
      <c r="O47" s="551">
        <f t="shared" si="1"/>
        <v>0</v>
      </c>
      <c r="P47" s="549" t="s">
        <v>1160</v>
      </c>
    </row>
    <row r="48" spans="1:16" s="385" customFormat="1" ht="14.25" thickTop="1" thickBot="1">
      <c r="A48" s="304" t="s">
        <v>964</v>
      </c>
      <c r="B48" s="552">
        <v>0</v>
      </c>
      <c r="C48" s="552">
        <v>0</v>
      </c>
      <c r="D48" s="552">
        <v>0</v>
      </c>
      <c r="E48" s="552">
        <v>0</v>
      </c>
      <c r="F48" s="552">
        <v>0</v>
      </c>
      <c r="G48" s="552">
        <v>5</v>
      </c>
      <c r="H48" s="552">
        <v>0</v>
      </c>
      <c r="I48" s="552">
        <v>0</v>
      </c>
      <c r="J48" s="552">
        <v>0</v>
      </c>
      <c r="K48" s="552">
        <v>0</v>
      </c>
      <c r="L48" s="552">
        <v>0</v>
      </c>
      <c r="M48" s="552">
        <v>0</v>
      </c>
      <c r="N48" s="553">
        <f t="shared" si="0"/>
        <v>0</v>
      </c>
      <c r="O48" s="553">
        <f t="shared" si="1"/>
        <v>5</v>
      </c>
      <c r="P48" s="230" t="s">
        <v>1148</v>
      </c>
    </row>
    <row r="49" spans="1:16" ht="14.25" thickTop="1" thickBot="1">
      <c r="A49" s="303" t="s">
        <v>1179</v>
      </c>
      <c r="B49" s="550">
        <v>0</v>
      </c>
      <c r="C49" s="550">
        <v>0</v>
      </c>
      <c r="D49" s="550">
        <v>0</v>
      </c>
      <c r="E49" s="550">
        <v>0</v>
      </c>
      <c r="F49" s="550">
        <v>1</v>
      </c>
      <c r="G49" s="550">
        <v>0</v>
      </c>
      <c r="H49" s="550">
        <v>0</v>
      </c>
      <c r="I49" s="550">
        <v>0</v>
      </c>
      <c r="J49" s="550">
        <v>0</v>
      </c>
      <c r="K49" s="550">
        <v>0</v>
      </c>
      <c r="L49" s="550">
        <v>0</v>
      </c>
      <c r="M49" s="550">
        <v>0</v>
      </c>
      <c r="N49" s="551">
        <f t="shared" si="0"/>
        <v>1</v>
      </c>
      <c r="O49" s="551">
        <f t="shared" si="1"/>
        <v>0</v>
      </c>
      <c r="P49" s="549" t="s">
        <v>1149</v>
      </c>
    </row>
    <row r="50" spans="1:16" ht="14.25" thickTop="1" thickBot="1">
      <c r="A50" s="304" t="s">
        <v>1180</v>
      </c>
      <c r="B50" s="552">
        <v>0</v>
      </c>
      <c r="C50" s="552">
        <v>1</v>
      </c>
      <c r="D50" s="552">
        <v>0</v>
      </c>
      <c r="E50" s="552">
        <v>0</v>
      </c>
      <c r="F50" s="552">
        <v>0</v>
      </c>
      <c r="G50" s="552">
        <v>0</v>
      </c>
      <c r="H50" s="552">
        <v>0</v>
      </c>
      <c r="I50" s="552">
        <v>0</v>
      </c>
      <c r="J50" s="552">
        <v>0</v>
      </c>
      <c r="K50" s="552">
        <v>0</v>
      </c>
      <c r="L50" s="552">
        <v>0</v>
      </c>
      <c r="M50" s="552">
        <v>0</v>
      </c>
      <c r="N50" s="553">
        <f t="shared" si="0"/>
        <v>0</v>
      </c>
      <c r="O50" s="553">
        <f t="shared" si="1"/>
        <v>1</v>
      </c>
      <c r="P50" s="230" t="s">
        <v>1161</v>
      </c>
    </row>
    <row r="51" spans="1:16" ht="14.25" thickTop="1" thickBot="1">
      <c r="A51" s="303" t="s">
        <v>1174</v>
      </c>
      <c r="B51" s="550">
        <v>0</v>
      </c>
      <c r="C51" s="550">
        <v>0</v>
      </c>
      <c r="D51" s="550">
        <v>0</v>
      </c>
      <c r="E51" s="550">
        <v>0</v>
      </c>
      <c r="F51" s="550">
        <v>0</v>
      </c>
      <c r="G51" s="550">
        <v>1</v>
      </c>
      <c r="H51" s="550">
        <v>0</v>
      </c>
      <c r="I51" s="550">
        <v>0</v>
      </c>
      <c r="J51" s="550">
        <v>0</v>
      </c>
      <c r="K51" s="550">
        <v>0</v>
      </c>
      <c r="L51" s="550">
        <v>0</v>
      </c>
      <c r="M51" s="550">
        <v>0</v>
      </c>
      <c r="N51" s="551">
        <f t="shared" si="0"/>
        <v>0</v>
      </c>
      <c r="O51" s="551">
        <f t="shared" si="1"/>
        <v>1</v>
      </c>
      <c r="P51" s="549" t="s">
        <v>1162</v>
      </c>
    </row>
    <row r="52" spans="1:16" ht="14.25" thickTop="1" thickBot="1">
      <c r="A52" s="304" t="s">
        <v>1111</v>
      </c>
      <c r="B52" s="552">
        <v>0</v>
      </c>
      <c r="C52" s="552">
        <v>1</v>
      </c>
      <c r="D52" s="552">
        <v>0</v>
      </c>
      <c r="E52" s="552">
        <v>0</v>
      </c>
      <c r="F52" s="552">
        <v>0</v>
      </c>
      <c r="G52" s="552">
        <v>0</v>
      </c>
      <c r="H52" s="552">
        <v>0</v>
      </c>
      <c r="I52" s="552">
        <v>0</v>
      </c>
      <c r="J52" s="552">
        <v>0</v>
      </c>
      <c r="K52" s="552">
        <v>0</v>
      </c>
      <c r="L52" s="552">
        <v>0</v>
      </c>
      <c r="M52" s="552">
        <v>0</v>
      </c>
      <c r="N52" s="553">
        <f t="shared" si="0"/>
        <v>0</v>
      </c>
      <c r="O52" s="553">
        <f t="shared" si="1"/>
        <v>1</v>
      </c>
      <c r="P52" s="230" t="s">
        <v>1108</v>
      </c>
    </row>
    <row r="53" spans="1:16" ht="14.25" thickTop="1" thickBot="1">
      <c r="A53" s="303" t="s">
        <v>1175</v>
      </c>
      <c r="B53" s="550">
        <v>0</v>
      </c>
      <c r="C53" s="550">
        <v>0</v>
      </c>
      <c r="D53" s="550">
        <v>0</v>
      </c>
      <c r="E53" s="550">
        <v>1</v>
      </c>
      <c r="F53" s="550">
        <v>0</v>
      </c>
      <c r="G53" s="550">
        <v>0</v>
      </c>
      <c r="H53" s="550">
        <v>0</v>
      </c>
      <c r="I53" s="550">
        <v>0</v>
      </c>
      <c r="J53" s="550">
        <v>0</v>
      </c>
      <c r="K53" s="550">
        <v>0</v>
      </c>
      <c r="L53" s="550">
        <v>0</v>
      </c>
      <c r="M53" s="550">
        <v>0</v>
      </c>
      <c r="N53" s="551">
        <f t="shared" si="0"/>
        <v>0</v>
      </c>
      <c r="O53" s="551">
        <f t="shared" si="1"/>
        <v>1</v>
      </c>
      <c r="P53" s="549" t="s">
        <v>1156</v>
      </c>
    </row>
    <row r="54" spans="1:16" ht="14.25" thickTop="1" thickBot="1">
      <c r="A54" s="304" t="s">
        <v>1176</v>
      </c>
      <c r="B54" s="552">
        <v>0</v>
      </c>
      <c r="C54" s="552">
        <v>0</v>
      </c>
      <c r="D54" s="552">
        <v>2</v>
      </c>
      <c r="E54" s="552">
        <v>0</v>
      </c>
      <c r="F54" s="552">
        <v>0</v>
      </c>
      <c r="G54" s="552">
        <v>0</v>
      </c>
      <c r="H54" s="552">
        <v>0</v>
      </c>
      <c r="I54" s="552">
        <v>0</v>
      </c>
      <c r="J54" s="552">
        <v>0</v>
      </c>
      <c r="K54" s="552">
        <v>0</v>
      </c>
      <c r="L54" s="552">
        <v>0</v>
      </c>
      <c r="M54" s="552">
        <v>0</v>
      </c>
      <c r="N54" s="553">
        <f t="shared" si="0"/>
        <v>2</v>
      </c>
      <c r="O54" s="553">
        <f t="shared" si="1"/>
        <v>0</v>
      </c>
      <c r="P54" s="230" t="s">
        <v>1103</v>
      </c>
    </row>
    <row r="55" spans="1:16" ht="14.25" thickTop="1" thickBot="1">
      <c r="A55" s="303" t="s">
        <v>1125</v>
      </c>
      <c r="B55" s="550">
        <v>0</v>
      </c>
      <c r="C55" s="550">
        <v>0</v>
      </c>
      <c r="D55" s="550">
        <v>1</v>
      </c>
      <c r="E55" s="550">
        <v>0</v>
      </c>
      <c r="F55" s="550">
        <v>0</v>
      </c>
      <c r="G55" s="550">
        <v>0</v>
      </c>
      <c r="H55" s="550">
        <v>0</v>
      </c>
      <c r="I55" s="550">
        <v>0</v>
      </c>
      <c r="J55" s="550">
        <v>0</v>
      </c>
      <c r="K55" s="550">
        <v>0</v>
      </c>
      <c r="L55" s="550">
        <v>0</v>
      </c>
      <c r="M55" s="550">
        <v>0</v>
      </c>
      <c r="N55" s="551">
        <f t="shared" si="0"/>
        <v>1</v>
      </c>
      <c r="O55" s="551">
        <f t="shared" si="1"/>
        <v>0</v>
      </c>
      <c r="P55" s="549" t="s">
        <v>1124</v>
      </c>
    </row>
    <row r="56" spans="1:16" ht="14.25" thickTop="1" thickBot="1">
      <c r="A56" s="304" t="s">
        <v>1177</v>
      </c>
      <c r="B56" s="552">
        <v>0</v>
      </c>
      <c r="C56" s="552">
        <v>0</v>
      </c>
      <c r="D56" s="552">
        <v>0</v>
      </c>
      <c r="E56" s="552">
        <v>0</v>
      </c>
      <c r="F56" s="552">
        <v>0</v>
      </c>
      <c r="G56" s="552">
        <v>1</v>
      </c>
      <c r="H56" s="552">
        <v>0</v>
      </c>
      <c r="I56" s="552">
        <v>0</v>
      </c>
      <c r="J56" s="552">
        <v>0</v>
      </c>
      <c r="K56" s="552">
        <v>0</v>
      </c>
      <c r="L56" s="552">
        <v>0</v>
      </c>
      <c r="M56" s="552">
        <v>0</v>
      </c>
      <c r="N56" s="553">
        <f t="shared" si="0"/>
        <v>0</v>
      </c>
      <c r="O56" s="553">
        <f t="shared" si="1"/>
        <v>1</v>
      </c>
      <c r="P56" s="230" t="s">
        <v>1152</v>
      </c>
    </row>
    <row r="57" spans="1:16" ht="14.25" thickTop="1" thickBot="1">
      <c r="A57" s="303" t="s">
        <v>1178</v>
      </c>
      <c r="B57" s="550">
        <v>0</v>
      </c>
      <c r="C57" s="550">
        <v>1</v>
      </c>
      <c r="D57" s="550">
        <v>0</v>
      </c>
      <c r="E57" s="550">
        <v>0</v>
      </c>
      <c r="F57" s="550">
        <v>0</v>
      </c>
      <c r="G57" s="550">
        <v>0</v>
      </c>
      <c r="H57" s="550">
        <v>0</v>
      </c>
      <c r="I57" s="550">
        <v>0</v>
      </c>
      <c r="J57" s="550">
        <v>0</v>
      </c>
      <c r="K57" s="550">
        <v>0</v>
      </c>
      <c r="L57" s="550">
        <v>0</v>
      </c>
      <c r="M57" s="550">
        <v>0</v>
      </c>
      <c r="N57" s="551">
        <f t="shared" si="0"/>
        <v>0</v>
      </c>
      <c r="O57" s="551">
        <f t="shared" si="1"/>
        <v>1</v>
      </c>
      <c r="P57" s="549" t="s">
        <v>1153</v>
      </c>
    </row>
    <row r="58" spans="1:16" ht="14.25" thickTop="1" thickBot="1">
      <c r="A58" s="304" t="s">
        <v>1136</v>
      </c>
      <c r="B58" s="552">
        <v>0</v>
      </c>
      <c r="C58" s="552">
        <v>0</v>
      </c>
      <c r="D58" s="552">
        <v>1</v>
      </c>
      <c r="E58" s="552">
        <v>2</v>
      </c>
      <c r="F58" s="552">
        <v>0</v>
      </c>
      <c r="G58" s="552">
        <v>0</v>
      </c>
      <c r="H58" s="552">
        <v>0</v>
      </c>
      <c r="I58" s="552">
        <v>0</v>
      </c>
      <c r="J58" s="552">
        <v>0</v>
      </c>
      <c r="K58" s="552">
        <v>0</v>
      </c>
      <c r="L58" s="552">
        <v>0</v>
      </c>
      <c r="M58" s="552">
        <v>0</v>
      </c>
      <c r="N58" s="553">
        <f t="shared" si="0"/>
        <v>1</v>
      </c>
      <c r="O58" s="553">
        <f t="shared" si="1"/>
        <v>2</v>
      </c>
      <c r="P58" s="230" t="s">
        <v>960</v>
      </c>
    </row>
    <row r="59" spans="1:16" ht="13.5" thickTop="1">
      <c r="A59" s="657" t="s">
        <v>495</v>
      </c>
      <c r="B59" s="658">
        <v>0</v>
      </c>
      <c r="C59" s="658">
        <v>0</v>
      </c>
      <c r="D59" s="658">
        <v>0</v>
      </c>
      <c r="E59" s="658">
        <v>1</v>
      </c>
      <c r="F59" s="658">
        <v>1</v>
      </c>
      <c r="G59" s="658">
        <v>1</v>
      </c>
      <c r="H59" s="658">
        <v>0</v>
      </c>
      <c r="I59" s="658">
        <v>0</v>
      </c>
      <c r="J59" s="658">
        <v>0</v>
      </c>
      <c r="K59" s="658">
        <v>0</v>
      </c>
      <c r="L59" s="658">
        <v>0</v>
      </c>
      <c r="M59" s="658">
        <v>0</v>
      </c>
      <c r="N59" s="659">
        <f t="shared" ref="N59" si="2">SUM(B59+D59+F59+H59+J59+L59)</f>
        <v>1</v>
      </c>
      <c r="O59" s="659">
        <f t="shared" ref="O59" si="3">SUM(C59+E59+G59+I59+K59+M59)</f>
        <v>2</v>
      </c>
      <c r="P59" s="660" t="s">
        <v>561</v>
      </c>
    </row>
    <row r="60" spans="1:16" s="58" customFormat="1" ht="24" customHeight="1">
      <c r="A60" s="661" t="s">
        <v>20</v>
      </c>
      <c r="B60" s="662">
        <f>SUM(B11:B59)</f>
        <v>2</v>
      </c>
      <c r="C60" s="662">
        <f t="shared" ref="C60:E60" si="4">SUM(C11:C59)</f>
        <v>3</v>
      </c>
      <c r="D60" s="662">
        <f t="shared" si="4"/>
        <v>15</v>
      </c>
      <c r="E60" s="662">
        <f t="shared" si="4"/>
        <v>12</v>
      </c>
      <c r="F60" s="662">
        <f t="shared" ref="F60" si="5">SUM(F11:F59)</f>
        <v>44</v>
      </c>
      <c r="G60" s="662">
        <f t="shared" ref="G60:H60" si="6">SUM(G11:G59)</f>
        <v>33</v>
      </c>
      <c r="H60" s="662">
        <f t="shared" si="6"/>
        <v>0</v>
      </c>
      <c r="I60" s="662">
        <f t="shared" ref="I60" si="7">SUM(I11:I59)</f>
        <v>0</v>
      </c>
      <c r="J60" s="662">
        <f t="shared" ref="J60:K60" si="8">SUM(J11:J59)</f>
        <v>0</v>
      </c>
      <c r="K60" s="662">
        <f t="shared" si="8"/>
        <v>0</v>
      </c>
      <c r="L60" s="662">
        <f t="shared" ref="L60" si="9">SUM(L11:L59)</f>
        <v>1</v>
      </c>
      <c r="M60" s="662">
        <f t="shared" ref="M60" si="10">SUM(M11:M59)</f>
        <v>0</v>
      </c>
      <c r="N60" s="662">
        <f>SUM(N11:N59)</f>
        <v>62</v>
      </c>
      <c r="O60" s="662">
        <f t="shared" ref="O60" si="11">SUM(O11:O59)</f>
        <v>48</v>
      </c>
      <c r="P60" s="663" t="s">
        <v>175</v>
      </c>
    </row>
  </sheetData>
  <mergeCells count="21">
    <mergeCell ref="N7:O7"/>
    <mergeCell ref="A1:P1"/>
    <mergeCell ref="A2:P2"/>
    <mergeCell ref="A7:A10"/>
    <mergeCell ref="J7:K7"/>
    <mergeCell ref="L7:M7"/>
    <mergeCell ref="H8:I8"/>
    <mergeCell ref="F7:G7"/>
    <mergeCell ref="D7:E7"/>
    <mergeCell ref="B7:C7"/>
    <mergeCell ref="N8:O8"/>
    <mergeCell ref="A3:P3"/>
    <mergeCell ref="A4:P4"/>
    <mergeCell ref="P7:P10"/>
    <mergeCell ref="H7:I7"/>
    <mergeCell ref="A5:P5"/>
    <mergeCell ref="L8:M8"/>
    <mergeCell ref="B8:C8"/>
    <mergeCell ref="F8:G8"/>
    <mergeCell ref="J8:K8"/>
    <mergeCell ref="D8:E8"/>
  </mergeCells>
  <printOptions horizontalCentered="1" verticalCentered="1"/>
  <pageMargins left="0" right="0" top="0" bottom="0" header="0" footer="0"/>
  <pageSetup paperSize="9" scale="94" orientation="landscape" r:id="rId1"/>
  <headerFooter alignWithMargins="0"/>
  <rowBreaks count="1" manualBreakCount="1">
    <brk id="34"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W54"/>
  <sheetViews>
    <sheetView showGridLines="0" rightToLeft="1" view="pageBreakPreview" zoomScaleNormal="100" zoomScaleSheetLayoutView="100" workbookViewId="0">
      <selection activeCell="N6" sqref="N6:N7"/>
    </sheetView>
  </sheetViews>
  <sheetFormatPr defaultRowHeight="12.75"/>
  <cols>
    <col min="1" max="1" width="24" style="109" customWidth="1"/>
    <col min="2" max="2" width="6.85546875" style="109" customWidth="1"/>
    <col min="3" max="8" width="8.85546875" style="109" customWidth="1"/>
    <col min="9" max="9" width="9.140625" style="109" customWidth="1"/>
    <col min="10" max="10" width="8.85546875" style="109" customWidth="1"/>
    <col min="11" max="11" width="9.28515625" style="109" customWidth="1"/>
    <col min="12" max="12" width="9.140625" style="109" customWidth="1"/>
    <col min="13" max="13" width="6.7109375" style="109" customWidth="1"/>
    <col min="14" max="14" width="27.42578125" style="109" customWidth="1"/>
    <col min="15" max="17" width="9.140625" style="109"/>
    <col min="18" max="18" width="38.5703125" style="109" customWidth="1"/>
    <col min="19" max="27" width="10.5703125" style="109" customWidth="1"/>
    <col min="28" max="16384" width="9.140625" style="109"/>
  </cols>
  <sheetData>
    <row r="1" spans="1:17" s="120" customFormat="1" ht="23.25">
      <c r="A1" s="825" t="s">
        <v>917</v>
      </c>
      <c r="B1" s="825"/>
      <c r="C1" s="825"/>
      <c r="D1" s="825"/>
      <c r="E1" s="825"/>
      <c r="F1" s="825"/>
      <c r="G1" s="825"/>
      <c r="H1" s="825"/>
      <c r="I1" s="825"/>
      <c r="J1" s="825"/>
      <c r="K1" s="825"/>
      <c r="L1" s="825"/>
      <c r="M1" s="825"/>
      <c r="N1" s="825"/>
      <c r="O1" s="119"/>
      <c r="P1" s="109"/>
      <c r="Q1" s="238"/>
    </row>
    <row r="2" spans="1:17" s="121" customFormat="1" ht="20.25">
      <c r="A2" s="831" t="s">
        <v>919</v>
      </c>
      <c r="B2" s="831"/>
      <c r="C2" s="831"/>
      <c r="D2" s="831"/>
      <c r="E2" s="831"/>
      <c r="F2" s="831"/>
      <c r="G2" s="831"/>
      <c r="H2" s="831"/>
      <c r="I2" s="831"/>
      <c r="J2" s="831"/>
      <c r="K2" s="831"/>
      <c r="L2" s="831"/>
      <c r="M2" s="831"/>
      <c r="N2" s="831"/>
      <c r="O2" s="119"/>
      <c r="P2" s="109"/>
      <c r="Q2" s="382"/>
    </row>
    <row r="3" spans="1:17" s="116" customFormat="1" ht="36" customHeight="1">
      <c r="A3" s="839" t="s">
        <v>1289</v>
      </c>
      <c r="B3" s="840"/>
      <c r="C3" s="840"/>
      <c r="D3" s="840"/>
      <c r="E3" s="840"/>
      <c r="F3" s="840"/>
      <c r="G3" s="840"/>
      <c r="H3" s="840"/>
      <c r="I3" s="840"/>
      <c r="J3" s="840"/>
      <c r="K3" s="840"/>
      <c r="L3" s="840"/>
      <c r="M3" s="840"/>
      <c r="N3" s="840"/>
      <c r="O3" s="118"/>
      <c r="P3" s="109"/>
      <c r="Q3" s="834"/>
    </row>
    <row r="4" spans="1:17" s="117" customFormat="1" ht="15.75">
      <c r="A4" s="840" t="s">
        <v>920</v>
      </c>
      <c r="B4" s="840"/>
      <c r="C4" s="840"/>
      <c r="D4" s="840"/>
      <c r="E4" s="840"/>
      <c r="F4" s="840"/>
      <c r="G4" s="840"/>
      <c r="H4" s="840"/>
      <c r="I4" s="840"/>
      <c r="J4" s="840"/>
      <c r="K4" s="840"/>
      <c r="L4" s="840"/>
      <c r="M4" s="840"/>
      <c r="N4" s="840"/>
      <c r="O4" s="135"/>
      <c r="P4" s="109"/>
      <c r="Q4" s="834"/>
    </row>
    <row r="5" spans="1:17" s="116" customFormat="1" ht="15.75">
      <c r="A5" s="17" t="s">
        <v>1300</v>
      </c>
      <c r="B5" s="17"/>
      <c r="C5" s="172"/>
      <c r="D5" s="172"/>
      <c r="E5" s="172"/>
      <c r="F5" s="172"/>
      <c r="G5" s="172"/>
      <c r="H5" s="172"/>
      <c r="I5" s="172"/>
      <c r="J5" s="172"/>
      <c r="K5" s="172"/>
      <c r="L5" s="172"/>
      <c r="M5" s="172"/>
      <c r="N5" s="173" t="s">
        <v>1301</v>
      </c>
      <c r="O5" s="383"/>
      <c r="P5" s="109"/>
      <c r="Q5" s="109"/>
    </row>
    <row r="6" spans="1:17" s="385" customFormat="1" ht="30" customHeight="1" thickBot="1">
      <c r="A6" s="843" t="s">
        <v>1280</v>
      </c>
      <c r="B6" s="832" t="s">
        <v>342</v>
      </c>
      <c r="C6" s="826" t="s">
        <v>296</v>
      </c>
      <c r="D6" s="827"/>
      <c r="E6" s="826" t="s">
        <v>678</v>
      </c>
      <c r="F6" s="827"/>
      <c r="G6" s="826" t="s">
        <v>722</v>
      </c>
      <c r="H6" s="827"/>
      <c r="I6" s="828" t="s">
        <v>766</v>
      </c>
      <c r="J6" s="828"/>
      <c r="K6" s="828" t="s">
        <v>918</v>
      </c>
      <c r="L6" s="828"/>
      <c r="M6" s="835" t="s">
        <v>341</v>
      </c>
      <c r="N6" s="829" t="s">
        <v>1279</v>
      </c>
      <c r="O6" s="384"/>
      <c r="P6" s="109"/>
      <c r="Q6" s="109"/>
    </row>
    <row r="7" spans="1:17" s="385" customFormat="1" ht="30" customHeight="1" thickTop="1">
      <c r="A7" s="844"/>
      <c r="B7" s="833"/>
      <c r="C7" s="122" t="s">
        <v>340</v>
      </c>
      <c r="D7" s="122" t="s">
        <v>339</v>
      </c>
      <c r="E7" s="122" t="s">
        <v>340</v>
      </c>
      <c r="F7" s="122" t="s">
        <v>339</v>
      </c>
      <c r="G7" s="122" t="s">
        <v>340</v>
      </c>
      <c r="H7" s="122" t="s">
        <v>339</v>
      </c>
      <c r="I7" s="122" t="s">
        <v>340</v>
      </c>
      <c r="J7" s="122" t="s">
        <v>339</v>
      </c>
      <c r="K7" s="122" t="s">
        <v>340</v>
      </c>
      <c r="L7" s="122" t="s">
        <v>339</v>
      </c>
      <c r="M7" s="836"/>
      <c r="N7" s="830"/>
      <c r="P7" s="109"/>
      <c r="Q7" s="109"/>
    </row>
    <row r="8" spans="1:17" s="116" customFormat="1" ht="22.5" customHeight="1" thickBot="1">
      <c r="A8" s="841" t="s">
        <v>295</v>
      </c>
      <c r="B8" s="326" t="s">
        <v>337</v>
      </c>
      <c r="C8" s="254">
        <v>703</v>
      </c>
      <c r="D8" s="254">
        <v>958</v>
      </c>
      <c r="E8" s="254">
        <v>1691</v>
      </c>
      <c r="F8" s="254">
        <v>1596</v>
      </c>
      <c r="G8" s="254">
        <v>1907</v>
      </c>
      <c r="H8" s="254">
        <v>2764</v>
      </c>
      <c r="I8" s="254">
        <v>2411</v>
      </c>
      <c r="J8" s="254">
        <v>3173</v>
      </c>
      <c r="K8" s="254">
        <v>2754</v>
      </c>
      <c r="L8" s="254">
        <v>3277</v>
      </c>
      <c r="M8" s="125" t="s">
        <v>336</v>
      </c>
      <c r="N8" s="837" t="s">
        <v>338</v>
      </c>
      <c r="P8" s="109"/>
      <c r="Q8" s="109"/>
    </row>
    <row r="9" spans="1:17" s="116" customFormat="1" ht="22.5" customHeight="1" thickTop="1" thickBot="1">
      <c r="A9" s="842"/>
      <c r="B9" s="321" t="s">
        <v>335</v>
      </c>
      <c r="C9" s="256">
        <v>10536</v>
      </c>
      <c r="D9" s="256">
        <v>9686</v>
      </c>
      <c r="E9" s="256">
        <v>11694</v>
      </c>
      <c r="F9" s="256">
        <v>10403</v>
      </c>
      <c r="G9" s="256">
        <v>9635</v>
      </c>
      <c r="H9" s="256">
        <v>8389</v>
      </c>
      <c r="I9" s="256">
        <v>12636</v>
      </c>
      <c r="J9" s="256">
        <v>11296</v>
      </c>
      <c r="K9" s="256">
        <v>18570</v>
      </c>
      <c r="L9" s="256">
        <v>16686</v>
      </c>
      <c r="M9" s="124" t="s">
        <v>334</v>
      </c>
      <c r="N9" s="838"/>
    </row>
    <row r="10" spans="1:17" s="116" customFormat="1" ht="22.5" customHeight="1" thickTop="1" thickBot="1">
      <c r="A10" s="846" t="s">
        <v>359</v>
      </c>
      <c r="B10" s="318" t="s">
        <v>337</v>
      </c>
      <c r="C10" s="255">
        <v>17987</v>
      </c>
      <c r="D10" s="255">
        <v>20214</v>
      </c>
      <c r="E10" s="255">
        <v>18162</v>
      </c>
      <c r="F10" s="255">
        <v>20436</v>
      </c>
      <c r="G10" s="255">
        <v>18825</v>
      </c>
      <c r="H10" s="255">
        <v>20685</v>
      </c>
      <c r="I10" s="255">
        <v>19645</v>
      </c>
      <c r="J10" s="255">
        <v>21515</v>
      </c>
      <c r="K10" s="255">
        <v>20434</v>
      </c>
      <c r="L10" s="255">
        <v>22389</v>
      </c>
      <c r="M10" s="126" t="s">
        <v>336</v>
      </c>
      <c r="N10" s="845" t="s">
        <v>4</v>
      </c>
    </row>
    <row r="11" spans="1:17" s="116" customFormat="1" ht="22.5" customHeight="1" thickTop="1" thickBot="1">
      <c r="A11" s="846"/>
      <c r="B11" s="318" t="s">
        <v>335</v>
      </c>
      <c r="C11" s="255">
        <v>21539</v>
      </c>
      <c r="D11" s="255">
        <v>17792</v>
      </c>
      <c r="E11" s="255">
        <v>25099</v>
      </c>
      <c r="F11" s="255">
        <v>20948</v>
      </c>
      <c r="G11" s="255">
        <v>26640</v>
      </c>
      <c r="H11" s="255">
        <v>22573</v>
      </c>
      <c r="I11" s="255">
        <v>29047</v>
      </c>
      <c r="J11" s="255">
        <v>24778</v>
      </c>
      <c r="K11" s="255">
        <v>31340</v>
      </c>
      <c r="L11" s="255">
        <v>27261</v>
      </c>
      <c r="M11" s="126" t="s">
        <v>334</v>
      </c>
      <c r="N11" s="845"/>
    </row>
    <row r="12" spans="1:17" s="116" customFormat="1" ht="22.5" customHeight="1" thickTop="1" thickBot="1">
      <c r="A12" s="841" t="s">
        <v>1263</v>
      </c>
      <c r="B12" s="326" t="s">
        <v>337</v>
      </c>
      <c r="C12" s="254">
        <v>10084</v>
      </c>
      <c r="D12" s="254">
        <v>10740</v>
      </c>
      <c r="E12" s="254">
        <v>10169</v>
      </c>
      <c r="F12" s="254">
        <v>10784</v>
      </c>
      <c r="G12" s="254">
        <v>10272</v>
      </c>
      <c r="H12" s="254">
        <v>10840</v>
      </c>
      <c r="I12" s="254">
        <v>10536</v>
      </c>
      <c r="J12" s="254">
        <v>11041</v>
      </c>
      <c r="K12" s="254">
        <v>10591</v>
      </c>
      <c r="L12" s="254">
        <v>11323</v>
      </c>
      <c r="M12" s="125" t="s">
        <v>336</v>
      </c>
      <c r="N12" s="837" t="s">
        <v>5</v>
      </c>
    </row>
    <row r="13" spans="1:17" s="116" customFormat="1" ht="22.5" customHeight="1" thickTop="1" thickBot="1">
      <c r="A13" s="842"/>
      <c r="B13" s="321" t="s">
        <v>335</v>
      </c>
      <c r="C13" s="256">
        <v>8069</v>
      </c>
      <c r="D13" s="256">
        <v>6454</v>
      </c>
      <c r="E13" s="256">
        <v>8371</v>
      </c>
      <c r="F13" s="256">
        <v>6682</v>
      </c>
      <c r="G13" s="256">
        <v>8556</v>
      </c>
      <c r="H13" s="256">
        <v>7145</v>
      </c>
      <c r="I13" s="256">
        <v>9242</v>
      </c>
      <c r="J13" s="256">
        <v>7803</v>
      </c>
      <c r="K13" s="256">
        <v>9911</v>
      </c>
      <c r="L13" s="256">
        <v>8615</v>
      </c>
      <c r="M13" s="124" t="s">
        <v>334</v>
      </c>
      <c r="N13" s="838"/>
    </row>
    <row r="14" spans="1:17" s="116" customFormat="1" ht="22.5" customHeight="1" thickTop="1" thickBot="1">
      <c r="A14" s="846" t="s">
        <v>1284</v>
      </c>
      <c r="B14" s="318" t="s">
        <v>337</v>
      </c>
      <c r="C14" s="255">
        <v>9431</v>
      </c>
      <c r="D14" s="255">
        <v>10179</v>
      </c>
      <c r="E14" s="255">
        <v>9663</v>
      </c>
      <c r="F14" s="255">
        <v>10391</v>
      </c>
      <c r="G14" s="255">
        <v>10384</v>
      </c>
      <c r="H14" s="255">
        <v>10821</v>
      </c>
      <c r="I14" s="255">
        <v>11071</v>
      </c>
      <c r="J14" s="255">
        <v>11279</v>
      </c>
      <c r="K14" s="255">
        <v>11442</v>
      </c>
      <c r="L14" s="255">
        <v>11795</v>
      </c>
      <c r="M14" s="126" t="s">
        <v>336</v>
      </c>
      <c r="N14" s="845" t="s">
        <v>1285</v>
      </c>
    </row>
    <row r="15" spans="1:17" s="116" customFormat="1" ht="22.5" customHeight="1" thickTop="1">
      <c r="A15" s="849"/>
      <c r="B15" s="319" t="s">
        <v>335</v>
      </c>
      <c r="C15" s="261">
        <v>5953</v>
      </c>
      <c r="D15" s="261">
        <v>4699</v>
      </c>
      <c r="E15" s="261">
        <v>5839</v>
      </c>
      <c r="F15" s="261">
        <v>4685</v>
      </c>
      <c r="G15" s="261">
        <v>5898</v>
      </c>
      <c r="H15" s="261">
        <v>5008</v>
      </c>
      <c r="I15" s="261">
        <v>6396</v>
      </c>
      <c r="J15" s="261">
        <v>5386</v>
      </c>
      <c r="K15" s="261">
        <v>7223</v>
      </c>
      <c r="L15" s="261">
        <v>5941</v>
      </c>
      <c r="M15" s="129" t="s">
        <v>334</v>
      </c>
      <c r="N15" s="853"/>
    </row>
    <row r="16" spans="1:17" s="116" customFormat="1" ht="22.5" customHeight="1" thickBot="1">
      <c r="A16" s="857" t="s">
        <v>372</v>
      </c>
      <c r="B16" s="320" t="s">
        <v>337</v>
      </c>
      <c r="C16" s="456">
        <f>SUM(C8+C10+C12+C14)</f>
        <v>38205</v>
      </c>
      <c r="D16" s="456">
        <f t="shared" ref="D16:J16" si="0">SUM(D8+D10+D12+D14)</f>
        <v>42091</v>
      </c>
      <c r="E16" s="456">
        <f t="shared" si="0"/>
        <v>39685</v>
      </c>
      <c r="F16" s="456">
        <f t="shared" si="0"/>
        <v>43207</v>
      </c>
      <c r="G16" s="456">
        <f t="shared" si="0"/>
        <v>41388</v>
      </c>
      <c r="H16" s="456">
        <f t="shared" si="0"/>
        <v>45110</v>
      </c>
      <c r="I16" s="456">
        <f t="shared" si="0"/>
        <v>43663</v>
      </c>
      <c r="J16" s="456">
        <f t="shared" si="0"/>
        <v>47008</v>
      </c>
      <c r="K16" s="456">
        <f t="shared" ref="K16:L17" si="1">SUM(K8+K10+K12+K14)</f>
        <v>45221</v>
      </c>
      <c r="L16" s="456">
        <f t="shared" si="1"/>
        <v>48784</v>
      </c>
      <c r="M16" s="130" t="s">
        <v>336</v>
      </c>
      <c r="N16" s="850" t="s">
        <v>1281</v>
      </c>
    </row>
    <row r="17" spans="1:14" s="116" customFormat="1" ht="22.5" customHeight="1" thickTop="1" thickBot="1">
      <c r="A17" s="842"/>
      <c r="B17" s="321" t="s">
        <v>335</v>
      </c>
      <c r="C17" s="448">
        <f>SUM(C9+C11+C13+C15)</f>
        <v>46097</v>
      </c>
      <c r="D17" s="448">
        <f t="shared" ref="D17:J17" si="2">SUM(D9+D11+D13+D15)</f>
        <v>38631</v>
      </c>
      <c r="E17" s="448">
        <f t="shared" si="2"/>
        <v>51003</v>
      </c>
      <c r="F17" s="448">
        <f t="shared" si="2"/>
        <v>42718</v>
      </c>
      <c r="G17" s="448">
        <f t="shared" si="2"/>
        <v>50729</v>
      </c>
      <c r="H17" s="448">
        <f t="shared" si="2"/>
        <v>43115</v>
      </c>
      <c r="I17" s="448">
        <f t="shared" si="2"/>
        <v>57321</v>
      </c>
      <c r="J17" s="448">
        <f t="shared" si="2"/>
        <v>49263</v>
      </c>
      <c r="K17" s="448">
        <f t="shared" si="1"/>
        <v>67044</v>
      </c>
      <c r="L17" s="448">
        <f t="shared" si="1"/>
        <v>58503</v>
      </c>
      <c r="M17" s="127" t="s">
        <v>334</v>
      </c>
      <c r="N17" s="851"/>
    </row>
    <row r="18" spans="1:14" s="116" customFormat="1" ht="22.5" customHeight="1" thickTop="1">
      <c r="A18" s="858"/>
      <c r="B18" s="322" t="s">
        <v>333</v>
      </c>
      <c r="C18" s="619">
        <f t="shared" ref="C18:D18" si="3">SUM(C16:C17)</f>
        <v>84302</v>
      </c>
      <c r="D18" s="619">
        <f t="shared" si="3"/>
        <v>80722</v>
      </c>
      <c r="E18" s="619">
        <f t="shared" ref="E18:J18" si="4">SUM(E16:E17)</f>
        <v>90688</v>
      </c>
      <c r="F18" s="619">
        <f t="shared" si="4"/>
        <v>85925</v>
      </c>
      <c r="G18" s="619">
        <f t="shared" si="4"/>
        <v>92117</v>
      </c>
      <c r="H18" s="619">
        <f t="shared" si="4"/>
        <v>88225</v>
      </c>
      <c r="I18" s="632">
        <f t="shared" si="4"/>
        <v>100984</v>
      </c>
      <c r="J18" s="619">
        <f t="shared" si="4"/>
        <v>96271</v>
      </c>
      <c r="K18" s="619">
        <f t="shared" ref="K18:L18" si="5">SUM(K16:K17)</f>
        <v>112265</v>
      </c>
      <c r="L18" s="619">
        <f t="shared" si="5"/>
        <v>107287</v>
      </c>
      <c r="M18" s="128" t="s">
        <v>10</v>
      </c>
      <c r="N18" s="852"/>
    </row>
    <row r="19" spans="1:14" s="116" customFormat="1" ht="22.5" customHeight="1" thickBot="1">
      <c r="A19" s="859" t="s">
        <v>373</v>
      </c>
      <c r="B19" s="323" t="s">
        <v>337</v>
      </c>
      <c r="C19" s="556">
        <v>2210</v>
      </c>
      <c r="D19" s="556">
        <v>6419</v>
      </c>
      <c r="E19" s="556">
        <v>2045</v>
      </c>
      <c r="F19" s="556">
        <v>6642</v>
      </c>
      <c r="G19" s="556">
        <v>2090</v>
      </c>
      <c r="H19" s="556">
        <v>6616</v>
      </c>
      <c r="I19" s="556">
        <v>2339</v>
      </c>
      <c r="J19" s="556">
        <v>7454</v>
      </c>
      <c r="K19" s="556">
        <v>2711</v>
      </c>
      <c r="L19" s="556">
        <v>8595</v>
      </c>
      <c r="M19" s="131" t="s">
        <v>336</v>
      </c>
      <c r="N19" s="854" t="s">
        <v>1282</v>
      </c>
    </row>
    <row r="20" spans="1:14" s="116" customFormat="1" ht="22.5" customHeight="1" thickTop="1" thickBot="1">
      <c r="A20" s="846"/>
      <c r="B20" s="318" t="s">
        <v>335</v>
      </c>
      <c r="C20" s="449">
        <v>2393</v>
      </c>
      <c r="D20" s="449">
        <v>1558</v>
      </c>
      <c r="E20" s="449">
        <v>2844</v>
      </c>
      <c r="F20" s="449">
        <v>1602</v>
      </c>
      <c r="G20" s="449">
        <v>3062</v>
      </c>
      <c r="H20" s="449">
        <v>2171</v>
      </c>
      <c r="I20" s="449">
        <v>3159</v>
      </c>
      <c r="J20" s="449">
        <v>2400</v>
      </c>
      <c r="K20" s="449">
        <v>3308</v>
      </c>
      <c r="L20" s="449">
        <v>2652</v>
      </c>
      <c r="M20" s="126" t="s">
        <v>334</v>
      </c>
      <c r="N20" s="855"/>
    </row>
    <row r="21" spans="1:14" s="116" customFormat="1" ht="22.5" customHeight="1" thickTop="1">
      <c r="A21" s="860"/>
      <c r="B21" s="324" t="s">
        <v>333</v>
      </c>
      <c r="C21" s="459">
        <f>SUM(C19:C20)</f>
        <v>4603</v>
      </c>
      <c r="D21" s="459">
        <f t="shared" ref="D21:J21" si="6">SUM(D19:D20)</f>
        <v>7977</v>
      </c>
      <c r="E21" s="459">
        <f t="shared" si="6"/>
        <v>4889</v>
      </c>
      <c r="F21" s="459">
        <f t="shared" si="6"/>
        <v>8244</v>
      </c>
      <c r="G21" s="459">
        <f t="shared" si="6"/>
        <v>5152</v>
      </c>
      <c r="H21" s="459">
        <f t="shared" si="6"/>
        <v>8787</v>
      </c>
      <c r="I21" s="459">
        <f t="shared" si="6"/>
        <v>5498</v>
      </c>
      <c r="J21" s="459">
        <f t="shared" si="6"/>
        <v>9854</v>
      </c>
      <c r="K21" s="459">
        <f t="shared" ref="K21:L21" si="7">SUM(K19:K20)</f>
        <v>6019</v>
      </c>
      <c r="L21" s="459">
        <f t="shared" si="7"/>
        <v>11247</v>
      </c>
      <c r="M21" s="132" t="s">
        <v>10</v>
      </c>
      <c r="N21" s="856"/>
    </row>
    <row r="22" spans="1:14" ht="12" customHeight="1">
      <c r="A22" s="386" t="s">
        <v>770</v>
      </c>
      <c r="C22" s="273"/>
      <c r="D22" s="273"/>
      <c r="E22" s="273"/>
      <c r="F22" s="273"/>
      <c r="G22" s="123"/>
      <c r="H22" s="123"/>
      <c r="I22" s="273"/>
      <c r="J22" s="273"/>
      <c r="K22" s="273"/>
      <c r="L22" s="273"/>
      <c r="N22" s="387" t="s">
        <v>771</v>
      </c>
    </row>
    <row r="23" spans="1:14">
      <c r="A23" s="386" t="s">
        <v>868</v>
      </c>
      <c r="B23" s="388"/>
      <c r="N23" s="389" t="s">
        <v>869</v>
      </c>
    </row>
    <row r="24" spans="1:14">
      <c r="A24" s="386" t="s">
        <v>332</v>
      </c>
      <c r="N24" s="390" t="s">
        <v>331</v>
      </c>
    </row>
    <row r="26" spans="1:14" ht="12.75" customHeight="1"/>
    <row r="39" spans="4:23" ht="13.5" thickBot="1"/>
    <row r="40" spans="4:23" ht="25.5">
      <c r="E40" s="391" t="str">
        <f>C6</f>
        <v>2007/2008</v>
      </c>
      <c r="F40" s="649" t="str">
        <f>E6</f>
        <v>2008/2009</v>
      </c>
      <c r="G40" s="649" t="str">
        <f>G6</f>
        <v>2009/2010</v>
      </c>
      <c r="H40" s="649" t="str">
        <f>I6</f>
        <v>2010/2011</v>
      </c>
      <c r="I40" s="649" t="str">
        <f>K6</f>
        <v>2011/2012</v>
      </c>
    </row>
    <row r="41" spans="4:23" ht="102">
      <c r="D41" s="239" t="s">
        <v>681</v>
      </c>
      <c r="E41" s="392">
        <f>C16+D16</f>
        <v>80296</v>
      </c>
      <c r="F41" s="392">
        <f>E16+F16</f>
        <v>82892</v>
      </c>
      <c r="G41" s="392">
        <f>G16+H16</f>
        <v>86498</v>
      </c>
      <c r="H41" s="392">
        <f>I16+J16</f>
        <v>90671</v>
      </c>
      <c r="I41" s="392">
        <f>K16+L16</f>
        <v>94005</v>
      </c>
      <c r="J41" s="325"/>
      <c r="K41" s="325"/>
      <c r="M41" s="393"/>
      <c r="S41" s="120"/>
      <c r="T41" s="120"/>
    </row>
    <row r="42" spans="4:23" ht="76.5">
      <c r="D42" s="239" t="s">
        <v>682</v>
      </c>
      <c r="E42" s="392">
        <f>C17+D17</f>
        <v>84728</v>
      </c>
      <c r="F42" s="392">
        <f>E17+F17</f>
        <v>93721</v>
      </c>
      <c r="G42" s="392">
        <f>G17+H17</f>
        <v>93844</v>
      </c>
      <c r="H42" s="392">
        <f>I17+J17</f>
        <v>106584</v>
      </c>
      <c r="I42" s="392">
        <f>K17+L17</f>
        <v>125547</v>
      </c>
      <c r="J42" s="325"/>
      <c r="K42" s="325"/>
      <c r="S42" s="121"/>
      <c r="T42" s="121"/>
    </row>
    <row r="43" spans="4:23" ht="102">
      <c r="D43" s="239" t="s">
        <v>680</v>
      </c>
      <c r="E43" s="392">
        <f>C19+D19</f>
        <v>8629</v>
      </c>
      <c r="F43" s="392">
        <f>E19+F19</f>
        <v>8687</v>
      </c>
      <c r="G43" s="392">
        <f>G19+H19</f>
        <v>8706</v>
      </c>
      <c r="H43" s="392">
        <f>I19+J19</f>
        <v>9793</v>
      </c>
      <c r="I43" s="392">
        <f>K19+L19</f>
        <v>11306</v>
      </c>
      <c r="J43" s="325"/>
      <c r="K43" s="325"/>
      <c r="S43" s="116"/>
      <c r="T43" s="116"/>
    </row>
    <row r="44" spans="4:23" ht="76.5">
      <c r="D44" s="239" t="s">
        <v>679</v>
      </c>
      <c r="E44" s="392">
        <f>C20+D20</f>
        <v>3951</v>
      </c>
      <c r="F44" s="392">
        <f>E20+F20</f>
        <v>4446</v>
      </c>
      <c r="G44" s="392">
        <f>G20+H20</f>
        <v>5233</v>
      </c>
      <c r="H44" s="392">
        <f>I20+J20</f>
        <v>5559</v>
      </c>
      <c r="I44" s="392">
        <f>K20+L20</f>
        <v>5960</v>
      </c>
      <c r="J44" s="325"/>
      <c r="K44" s="325"/>
      <c r="S44" s="117"/>
      <c r="T44" s="117"/>
    </row>
    <row r="45" spans="4:23">
      <c r="V45" s="116"/>
      <c r="W45" s="116"/>
    </row>
    <row r="46" spans="4:23">
      <c r="W46" s="385"/>
    </row>
    <row r="47" spans="4:23">
      <c r="W47" s="385"/>
    </row>
    <row r="48" spans="4:23" ht="13.5" thickBot="1">
      <c r="W48" s="116"/>
    </row>
    <row r="49" spans="3:22" ht="12.75" customHeight="1">
      <c r="D49" s="394"/>
      <c r="E49" s="847"/>
      <c r="F49" s="848"/>
      <c r="G49" s="649" t="str">
        <f>C6</f>
        <v>2007/2008</v>
      </c>
      <c r="H49" s="650"/>
      <c r="I49" s="649" t="str">
        <f>E6</f>
        <v>2008/2009</v>
      </c>
      <c r="J49" s="650"/>
      <c r="K49" s="649" t="str">
        <f>G6</f>
        <v>2009/2010</v>
      </c>
      <c r="L49" s="650"/>
      <c r="M49" s="649" t="str">
        <f>I6</f>
        <v>2010/2011</v>
      </c>
      <c r="N49" s="650"/>
      <c r="O49" s="649" t="str">
        <f>K6</f>
        <v>2011/2012</v>
      </c>
      <c r="P49" s="395"/>
    </row>
    <row r="50" spans="3:22" ht="76.5">
      <c r="E50" s="238"/>
      <c r="G50" s="238" t="s">
        <v>716</v>
      </c>
      <c r="H50" s="238" t="s">
        <v>715</v>
      </c>
      <c r="I50" s="238" t="s">
        <v>716</v>
      </c>
      <c r="J50" s="238" t="s">
        <v>715</v>
      </c>
      <c r="K50" s="238" t="s">
        <v>716</v>
      </c>
      <c r="L50" s="238" t="s">
        <v>715</v>
      </c>
      <c r="M50" s="238" t="s">
        <v>716</v>
      </c>
      <c r="N50" s="238" t="s">
        <v>715</v>
      </c>
      <c r="O50" s="238" t="s">
        <v>716</v>
      </c>
      <c r="P50" s="238" t="s">
        <v>715</v>
      </c>
    </row>
    <row r="51" spans="3:22" ht="25.5">
      <c r="F51" s="238" t="s">
        <v>717</v>
      </c>
      <c r="G51" s="393">
        <f>C18</f>
        <v>84302</v>
      </c>
      <c r="H51" s="109">
        <f>C21</f>
        <v>4603</v>
      </c>
      <c r="I51" s="109">
        <f>E18</f>
        <v>90688</v>
      </c>
      <c r="J51" s="109">
        <f>E21</f>
        <v>4889</v>
      </c>
      <c r="K51" s="109">
        <f>G18</f>
        <v>92117</v>
      </c>
      <c r="L51" s="109">
        <f>G21</f>
        <v>5152</v>
      </c>
      <c r="M51" s="393">
        <f>I18</f>
        <v>100984</v>
      </c>
      <c r="N51" s="393">
        <f>I21</f>
        <v>5498</v>
      </c>
      <c r="O51" s="109">
        <f>K18</f>
        <v>112265</v>
      </c>
      <c r="P51" s="109">
        <f>K21</f>
        <v>6019</v>
      </c>
    </row>
    <row r="52" spans="3:22" ht="25.5">
      <c r="F52" s="238" t="s">
        <v>718</v>
      </c>
      <c r="G52" s="109">
        <f>D18</f>
        <v>80722</v>
      </c>
      <c r="H52" s="109">
        <f>D21</f>
        <v>7977</v>
      </c>
      <c r="I52" s="109">
        <f>F18</f>
        <v>85925</v>
      </c>
      <c r="J52" s="109">
        <f>F21</f>
        <v>8244</v>
      </c>
      <c r="K52" s="109">
        <f>H18</f>
        <v>88225</v>
      </c>
      <c r="L52" s="109">
        <f>H21</f>
        <v>8787</v>
      </c>
      <c r="M52" s="393">
        <f>J18</f>
        <v>96271</v>
      </c>
      <c r="N52" s="393">
        <f>J21</f>
        <v>9854</v>
      </c>
      <c r="O52" s="109">
        <f>L18</f>
        <v>107287</v>
      </c>
      <c r="P52" s="109">
        <f>L21</f>
        <v>11247</v>
      </c>
    </row>
    <row r="54" spans="3:22">
      <c r="C54" s="116"/>
      <c r="D54" s="116"/>
      <c r="E54" s="116"/>
      <c r="F54" s="116"/>
      <c r="G54" s="116"/>
      <c r="H54" s="116"/>
      <c r="I54" s="116"/>
      <c r="J54" s="116"/>
      <c r="K54" s="116"/>
      <c r="L54" s="116"/>
      <c r="M54" s="116"/>
      <c r="N54" s="116"/>
      <c r="O54" s="116"/>
      <c r="P54" s="116"/>
      <c r="Q54" s="116"/>
      <c r="R54" s="116"/>
      <c r="S54" s="116"/>
      <c r="T54" s="116"/>
      <c r="U54" s="116"/>
      <c r="V54" s="116"/>
    </row>
  </sheetData>
  <mergeCells count="27">
    <mergeCell ref="E49:F49"/>
    <mergeCell ref="A14:A15"/>
    <mergeCell ref="I6:J6"/>
    <mergeCell ref="N16:N18"/>
    <mergeCell ref="N14:N15"/>
    <mergeCell ref="N12:N13"/>
    <mergeCell ref="N19:N21"/>
    <mergeCell ref="A16:A18"/>
    <mergeCell ref="A19:A21"/>
    <mergeCell ref="Q3:Q4"/>
    <mergeCell ref="M6:M7"/>
    <mergeCell ref="N8:N9"/>
    <mergeCell ref="A3:N3"/>
    <mergeCell ref="A12:A13"/>
    <mergeCell ref="A4:N4"/>
    <mergeCell ref="A6:A7"/>
    <mergeCell ref="C6:D6"/>
    <mergeCell ref="N10:N11"/>
    <mergeCell ref="A8:A9"/>
    <mergeCell ref="A10:A11"/>
    <mergeCell ref="A1:N1"/>
    <mergeCell ref="E6:F6"/>
    <mergeCell ref="G6:H6"/>
    <mergeCell ref="K6:L6"/>
    <mergeCell ref="N6:N7"/>
    <mergeCell ref="A2:N2"/>
    <mergeCell ref="B6:B7"/>
  </mergeCells>
  <printOptions horizontalCentered="1" verticalCentered="1"/>
  <pageMargins left="0" right="0" top="0" bottom="0" header="0" footer="0"/>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P32"/>
  <sheetViews>
    <sheetView showGridLines="0" rightToLeft="1" view="pageBreakPreview" zoomScaleNormal="100" zoomScaleSheetLayoutView="100" workbookViewId="0">
      <selection activeCell="G6" sqref="G6:H7"/>
    </sheetView>
  </sheetViews>
  <sheetFormatPr defaultRowHeight="13.5"/>
  <cols>
    <col min="1" max="1" width="15.7109375" style="113" customWidth="1"/>
    <col min="2" max="2" width="8.7109375" style="109" customWidth="1"/>
    <col min="3" max="6" width="10.7109375" style="141" customWidth="1"/>
    <col min="7" max="7" width="8.7109375" style="109" customWidth="1"/>
    <col min="8" max="8" width="15.7109375" style="109" customWidth="1"/>
    <col min="9" max="16384" width="9.140625" style="109"/>
  </cols>
  <sheetData>
    <row r="1" spans="1:250" s="136" customFormat="1" ht="20.100000000000001" customHeight="1">
      <c r="A1" s="825" t="s">
        <v>356</v>
      </c>
      <c r="B1" s="825"/>
      <c r="C1" s="825"/>
      <c r="D1" s="825"/>
      <c r="E1" s="825"/>
      <c r="F1" s="825"/>
      <c r="G1" s="825"/>
      <c r="H1" s="825"/>
    </row>
    <row r="2" spans="1:250" s="615" customFormat="1" ht="20.100000000000001" customHeight="1">
      <c r="A2" s="831" t="s">
        <v>921</v>
      </c>
      <c r="B2" s="831"/>
      <c r="C2" s="831"/>
      <c r="D2" s="831"/>
      <c r="E2" s="831"/>
      <c r="F2" s="831"/>
      <c r="G2" s="831"/>
      <c r="H2" s="831"/>
      <c r="I2" s="868"/>
      <c r="J2" s="868"/>
      <c r="K2" s="868"/>
      <c r="L2" s="868"/>
      <c r="M2" s="868"/>
      <c r="N2" s="868"/>
      <c r="O2" s="868"/>
      <c r="P2" s="868"/>
      <c r="Q2" s="868"/>
      <c r="R2" s="868"/>
      <c r="S2" s="868"/>
      <c r="T2" s="868"/>
      <c r="U2" s="868"/>
      <c r="V2" s="868"/>
      <c r="W2" s="868"/>
      <c r="X2" s="868"/>
      <c r="Y2" s="868"/>
      <c r="Z2" s="868"/>
      <c r="AA2" s="868"/>
      <c r="AB2" s="868"/>
      <c r="AC2" s="868"/>
      <c r="AD2" s="868"/>
      <c r="AE2" s="868"/>
      <c r="AF2" s="868"/>
      <c r="AG2" s="868"/>
      <c r="AH2" s="868"/>
      <c r="AI2" s="868"/>
      <c r="AJ2" s="868"/>
      <c r="AK2" s="868"/>
      <c r="AL2" s="868"/>
      <c r="AM2" s="868"/>
      <c r="AN2" s="868"/>
      <c r="AO2" s="868"/>
      <c r="AP2" s="868"/>
      <c r="AQ2" s="868"/>
      <c r="AR2" s="868"/>
      <c r="AS2" s="868"/>
      <c r="AT2" s="868"/>
      <c r="AU2" s="868"/>
      <c r="AV2" s="868"/>
      <c r="AW2" s="868"/>
      <c r="AX2" s="868"/>
      <c r="AY2" s="868"/>
      <c r="AZ2" s="868"/>
      <c r="BA2" s="868"/>
      <c r="BB2" s="868"/>
      <c r="BC2" s="868"/>
      <c r="BD2" s="868"/>
      <c r="BE2" s="868"/>
      <c r="BF2" s="868"/>
      <c r="BG2" s="868"/>
      <c r="BH2" s="868"/>
      <c r="BI2" s="868"/>
      <c r="BJ2" s="868"/>
      <c r="BK2" s="868"/>
      <c r="BL2" s="868"/>
      <c r="BM2" s="868"/>
      <c r="BN2" s="868"/>
      <c r="BO2" s="868"/>
      <c r="BP2" s="868"/>
      <c r="BQ2" s="868"/>
      <c r="BR2" s="868"/>
      <c r="BS2" s="868"/>
      <c r="BT2" s="868"/>
      <c r="BU2" s="868"/>
      <c r="BV2" s="868"/>
      <c r="BW2" s="868"/>
      <c r="BX2" s="868"/>
      <c r="BY2" s="868"/>
      <c r="BZ2" s="868"/>
      <c r="CA2" s="868"/>
      <c r="CB2" s="868"/>
      <c r="CC2" s="868"/>
      <c r="CD2" s="868"/>
      <c r="CE2" s="868"/>
      <c r="CF2" s="868"/>
      <c r="CG2" s="868"/>
      <c r="CH2" s="868"/>
      <c r="CI2" s="868"/>
      <c r="CJ2" s="868"/>
      <c r="CK2" s="868"/>
      <c r="CL2" s="868"/>
      <c r="CM2" s="868"/>
      <c r="CN2" s="868"/>
      <c r="CO2" s="868"/>
      <c r="CP2" s="868"/>
      <c r="CQ2" s="868"/>
      <c r="CR2" s="868"/>
      <c r="CS2" s="868"/>
      <c r="CT2" s="868"/>
      <c r="CU2" s="868"/>
      <c r="CV2" s="868"/>
      <c r="CW2" s="868"/>
      <c r="CX2" s="868"/>
      <c r="CY2" s="868"/>
      <c r="CZ2" s="868"/>
      <c r="DA2" s="868"/>
      <c r="DB2" s="868"/>
      <c r="DC2" s="868"/>
      <c r="DD2" s="868"/>
      <c r="DE2" s="868"/>
      <c r="DF2" s="868"/>
      <c r="DG2" s="868"/>
      <c r="DH2" s="868"/>
      <c r="DI2" s="868"/>
      <c r="DJ2" s="868"/>
      <c r="DK2" s="868"/>
      <c r="DL2" s="868"/>
      <c r="DM2" s="868"/>
      <c r="DN2" s="868"/>
      <c r="DO2" s="868"/>
      <c r="DP2" s="868"/>
      <c r="DQ2" s="868"/>
      <c r="DR2" s="868"/>
      <c r="DS2" s="868"/>
      <c r="DT2" s="868"/>
      <c r="DU2" s="868"/>
      <c r="DV2" s="868"/>
      <c r="DW2" s="868"/>
      <c r="DX2" s="868"/>
      <c r="DY2" s="868"/>
      <c r="DZ2" s="868"/>
      <c r="EA2" s="868"/>
      <c r="EB2" s="868"/>
      <c r="EC2" s="868"/>
      <c r="ED2" s="868"/>
      <c r="EE2" s="868"/>
      <c r="EF2" s="868"/>
      <c r="EG2" s="868"/>
      <c r="EH2" s="868"/>
      <c r="EI2" s="868"/>
      <c r="EJ2" s="868"/>
      <c r="EK2" s="868"/>
      <c r="EL2" s="868"/>
      <c r="EM2" s="868"/>
      <c r="EN2" s="868"/>
      <c r="EO2" s="868"/>
      <c r="EP2" s="868"/>
      <c r="EQ2" s="868"/>
      <c r="ER2" s="868"/>
      <c r="ES2" s="868"/>
      <c r="ET2" s="868"/>
      <c r="EU2" s="868"/>
      <c r="EV2" s="868"/>
      <c r="EW2" s="868"/>
      <c r="EX2" s="868"/>
      <c r="EY2" s="868"/>
      <c r="EZ2" s="868"/>
      <c r="FA2" s="868"/>
      <c r="FB2" s="868"/>
      <c r="FC2" s="868"/>
      <c r="FD2" s="868"/>
      <c r="FE2" s="868"/>
      <c r="FF2" s="868"/>
      <c r="FG2" s="868"/>
      <c r="FH2" s="868"/>
      <c r="FI2" s="868"/>
      <c r="FJ2" s="868"/>
      <c r="FK2" s="868"/>
      <c r="FL2" s="868"/>
      <c r="FM2" s="868"/>
      <c r="FN2" s="868"/>
      <c r="FO2" s="868"/>
      <c r="FP2" s="868"/>
      <c r="FQ2" s="868"/>
      <c r="FR2" s="868"/>
      <c r="FS2" s="868"/>
      <c r="FT2" s="868"/>
      <c r="FU2" s="868"/>
      <c r="FV2" s="868"/>
      <c r="FW2" s="868"/>
      <c r="FX2" s="868"/>
      <c r="FY2" s="868"/>
      <c r="FZ2" s="868"/>
      <c r="GA2" s="868"/>
      <c r="GB2" s="868"/>
      <c r="GC2" s="868"/>
      <c r="GD2" s="868"/>
      <c r="GE2" s="868"/>
      <c r="GF2" s="868"/>
      <c r="GG2" s="868"/>
      <c r="GH2" s="868"/>
      <c r="GI2" s="868"/>
      <c r="GJ2" s="868"/>
      <c r="GK2" s="868"/>
      <c r="GL2" s="868"/>
      <c r="GM2" s="868"/>
      <c r="GN2" s="868"/>
      <c r="GO2" s="868"/>
      <c r="GP2" s="868"/>
      <c r="GQ2" s="868"/>
      <c r="GR2" s="868"/>
      <c r="GS2" s="868"/>
      <c r="GT2" s="868"/>
      <c r="GU2" s="868"/>
      <c r="GV2" s="868"/>
      <c r="GW2" s="868"/>
      <c r="GX2" s="868"/>
      <c r="GY2" s="868"/>
      <c r="GZ2" s="868"/>
      <c r="HA2" s="868"/>
      <c r="HB2" s="868"/>
      <c r="HC2" s="868"/>
      <c r="HD2" s="868"/>
      <c r="HE2" s="868"/>
      <c r="HF2" s="868"/>
      <c r="HG2" s="868"/>
      <c r="HH2" s="868"/>
      <c r="HI2" s="868"/>
      <c r="HJ2" s="868"/>
      <c r="HK2" s="868"/>
      <c r="HL2" s="868"/>
      <c r="HM2" s="868"/>
      <c r="HN2" s="868"/>
      <c r="HO2" s="868"/>
      <c r="HP2" s="868"/>
      <c r="HQ2" s="868"/>
      <c r="HR2" s="868"/>
      <c r="HS2" s="868"/>
      <c r="HT2" s="868"/>
      <c r="HU2" s="868"/>
      <c r="HV2" s="868"/>
      <c r="HW2" s="868"/>
      <c r="HX2" s="868"/>
      <c r="HY2" s="868"/>
      <c r="HZ2" s="868"/>
      <c r="IA2" s="868"/>
      <c r="IB2" s="868"/>
      <c r="IC2" s="868"/>
      <c r="ID2" s="868"/>
      <c r="IE2" s="868"/>
      <c r="IF2" s="868"/>
      <c r="IG2" s="868"/>
      <c r="IH2" s="868"/>
      <c r="II2" s="868"/>
      <c r="IJ2" s="868"/>
      <c r="IK2" s="868"/>
      <c r="IL2" s="868"/>
      <c r="IM2" s="868"/>
      <c r="IN2" s="868"/>
      <c r="IO2" s="868"/>
      <c r="IP2" s="868"/>
    </row>
    <row r="3" spans="1:250" s="136" customFormat="1" ht="36.75" customHeight="1">
      <c r="A3" s="866" t="s">
        <v>1290</v>
      </c>
      <c r="B3" s="867"/>
      <c r="C3" s="867"/>
      <c r="D3" s="867"/>
      <c r="E3" s="867"/>
      <c r="F3" s="867"/>
      <c r="G3" s="867"/>
      <c r="H3" s="867"/>
    </row>
    <row r="4" spans="1:250" s="136" customFormat="1" ht="17.25" customHeight="1">
      <c r="A4" s="840" t="s">
        <v>918</v>
      </c>
      <c r="B4" s="840"/>
      <c r="C4" s="840"/>
      <c r="D4" s="840"/>
      <c r="E4" s="840"/>
      <c r="F4" s="840"/>
      <c r="G4" s="840"/>
      <c r="H4" s="840"/>
      <c r="I4" s="840"/>
      <c r="J4" s="840"/>
      <c r="K4" s="840"/>
      <c r="L4" s="840"/>
      <c r="M4" s="840"/>
      <c r="N4" s="840"/>
      <c r="O4" s="840"/>
      <c r="P4" s="840"/>
      <c r="Q4" s="840"/>
      <c r="R4" s="840"/>
      <c r="S4" s="840"/>
      <c r="T4" s="840"/>
      <c r="U4" s="840"/>
      <c r="V4" s="840"/>
      <c r="W4" s="840"/>
      <c r="X4" s="840"/>
      <c r="Y4" s="840"/>
      <c r="Z4" s="840"/>
      <c r="AA4" s="840"/>
      <c r="AB4" s="840"/>
      <c r="AC4" s="840"/>
      <c r="AD4" s="840"/>
      <c r="AE4" s="840"/>
      <c r="AF4" s="840"/>
      <c r="AG4" s="840"/>
      <c r="AH4" s="840"/>
      <c r="AI4" s="840"/>
      <c r="AJ4" s="840"/>
      <c r="AK4" s="840"/>
      <c r="AL4" s="840"/>
      <c r="AM4" s="840"/>
      <c r="AN4" s="840"/>
      <c r="AO4" s="840"/>
      <c r="AP4" s="840"/>
      <c r="AQ4" s="840"/>
      <c r="AR4" s="840"/>
      <c r="AS4" s="840"/>
      <c r="AT4" s="840"/>
      <c r="AU4" s="840"/>
      <c r="AV4" s="840"/>
      <c r="AW4" s="840"/>
      <c r="AX4" s="840"/>
      <c r="AY4" s="840"/>
      <c r="AZ4" s="840"/>
      <c r="BA4" s="840"/>
      <c r="BB4" s="840"/>
      <c r="BC4" s="840"/>
      <c r="BD4" s="840"/>
      <c r="BE4" s="840"/>
      <c r="BF4" s="840"/>
      <c r="BG4" s="840"/>
      <c r="BH4" s="840"/>
      <c r="BI4" s="840"/>
      <c r="BJ4" s="840"/>
      <c r="BK4" s="840"/>
      <c r="BL4" s="840"/>
      <c r="BM4" s="840"/>
      <c r="BN4" s="840"/>
      <c r="BO4" s="840"/>
      <c r="BP4" s="840"/>
      <c r="BQ4" s="840"/>
      <c r="BR4" s="840"/>
      <c r="BS4" s="840"/>
      <c r="BT4" s="840"/>
      <c r="BU4" s="840"/>
      <c r="BV4" s="840"/>
      <c r="BW4" s="840"/>
      <c r="BX4" s="840"/>
      <c r="BY4" s="840"/>
      <c r="BZ4" s="840"/>
      <c r="CA4" s="840"/>
      <c r="CB4" s="840"/>
      <c r="CC4" s="840"/>
      <c r="CD4" s="840"/>
      <c r="CE4" s="840"/>
      <c r="CF4" s="840"/>
      <c r="CG4" s="840"/>
      <c r="CH4" s="840"/>
      <c r="CI4" s="840"/>
      <c r="CJ4" s="840"/>
      <c r="CK4" s="840"/>
      <c r="CL4" s="840"/>
      <c r="CM4" s="840"/>
      <c r="CN4" s="840"/>
      <c r="CO4" s="840"/>
      <c r="CP4" s="840"/>
      <c r="CQ4" s="840"/>
      <c r="CR4" s="840"/>
      <c r="CS4" s="840"/>
      <c r="CT4" s="840"/>
      <c r="CU4" s="840"/>
      <c r="CV4" s="840"/>
      <c r="CW4" s="840"/>
      <c r="CX4" s="840"/>
      <c r="CY4" s="840"/>
      <c r="CZ4" s="840"/>
      <c r="DA4" s="840"/>
      <c r="DB4" s="840"/>
      <c r="DC4" s="840"/>
      <c r="DD4" s="840"/>
      <c r="DE4" s="840"/>
      <c r="DF4" s="840"/>
      <c r="DG4" s="840"/>
      <c r="DH4" s="840"/>
      <c r="DI4" s="840"/>
      <c r="DJ4" s="840"/>
      <c r="DK4" s="840"/>
      <c r="DL4" s="840"/>
      <c r="DM4" s="840"/>
      <c r="DN4" s="840"/>
      <c r="DO4" s="840"/>
      <c r="DP4" s="840"/>
      <c r="DQ4" s="840"/>
      <c r="DR4" s="840"/>
      <c r="DS4" s="840"/>
      <c r="DT4" s="840"/>
      <c r="DU4" s="840"/>
      <c r="DV4" s="840"/>
      <c r="DW4" s="840"/>
      <c r="DX4" s="840"/>
      <c r="DY4" s="840"/>
      <c r="DZ4" s="840"/>
      <c r="EA4" s="840"/>
      <c r="EB4" s="840"/>
      <c r="EC4" s="840"/>
      <c r="ED4" s="840"/>
      <c r="EE4" s="840"/>
      <c r="EF4" s="840"/>
      <c r="EG4" s="840"/>
      <c r="EH4" s="840"/>
      <c r="EI4" s="840"/>
      <c r="EJ4" s="840"/>
      <c r="EK4" s="840"/>
      <c r="EL4" s="840"/>
      <c r="EM4" s="840"/>
      <c r="EN4" s="840"/>
      <c r="EO4" s="840"/>
      <c r="EP4" s="840"/>
      <c r="EQ4" s="840"/>
      <c r="ER4" s="840"/>
      <c r="ES4" s="840"/>
      <c r="ET4" s="840"/>
      <c r="EU4" s="840"/>
      <c r="EV4" s="840"/>
      <c r="EW4" s="840"/>
      <c r="EX4" s="840"/>
      <c r="EY4" s="840"/>
      <c r="EZ4" s="840"/>
      <c r="FA4" s="840"/>
      <c r="FB4" s="840"/>
      <c r="FC4" s="840"/>
      <c r="FD4" s="840"/>
      <c r="FE4" s="840"/>
      <c r="FF4" s="840"/>
      <c r="FG4" s="840"/>
      <c r="FH4" s="840"/>
      <c r="FI4" s="840"/>
      <c r="FJ4" s="840"/>
      <c r="FK4" s="840"/>
      <c r="FL4" s="840"/>
      <c r="FM4" s="840"/>
      <c r="FN4" s="840"/>
      <c r="FO4" s="840"/>
      <c r="FP4" s="840"/>
      <c r="FQ4" s="840"/>
      <c r="FR4" s="840"/>
      <c r="FS4" s="840"/>
      <c r="FT4" s="840"/>
      <c r="FU4" s="840"/>
      <c r="FV4" s="840"/>
      <c r="FW4" s="840"/>
      <c r="FX4" s="840"/>
      <c r="FY4" s="840"/>
      <c r="FZ4" s="840"/>
      <c r="GA4" s="840"/>
      <c r="GB4" s="840"/>
      <c r="GC4" s="840"/>
      <c r="GD4" s="840"/>
      <c r="GE4" s="840"/>
      <c r="GF4" s="840"/>
      <c r="GG4" s="840"/>
      <c r="GH4" s="840"/>
      <c r="GI4" s="840"/>
      <c r="GJ4" s="840"/>
      <c r="GK4" s="840"/>
      <c r="GL4" s="840"/>
      <c r="GM4" s="840"/>
      <c r="GN4" s="840"/>
      <c r="GO4" s="840"/>
      <c r="GP4" s="840"/>
      <c r="GQ4" s="840"/>
      <c r="GR4" s="840"/>
      <c r="GS4" s="840"/>
      <c r="GT4" s="840"/>
      <c r="GU4" s="840"/>
      <c r="GV4" s="840"/>
      <c r="GW4" s="840"/>
      <c r="GX4" s="840"/>
      <c r="GY4" s="840"/>
      <c r="GZ4" s="840"/>
      <c r="HA4" s="840"/>
      <c r="HB4" s="840"/>
      <c r="HC4" s="840"/>
      <c r="HD4" s="840"/>
      <c r="HE4" s="840"/>
      <c r="HF4" s="840"/>
      <c r="HG4" s="840"/>
      <c r="HH4" s="840"/>
      <c r="HI4" s="840"/>
      <c r="HJ4" s="840"/>
      <c r="HK4" s="840"/>
      <c r="HL4" s="840"/>
      <c r="HM4" s="840"/>
      <c r="HN4" s="840"/>
      <c r="HO4" s="840"/>
      <c r="HP4" s="840"/>
      <c r="HQ4" s="840"/>
      <c r="HR4" s="840"/>
      <c r="HS4" s="840"/>
      <c r="HT4" s="840"/>
      <c r="HU4" s="840"/>
      <c r="HV4" s="840"/>
      <c r="HW4" s="840"/>
      <c r="HX4" s="840"/>
      <c r="HY4" s="840"/>
      <c r="HZ4" s="840"/>
      <c r="IA4" s="840"/>
      <c r="IB4" s="840"/>
      <c r="IC4" s="840"/>
      <c r="ID4" s="840"/>
      <c r="IE4" s="840"/>
      <c r="IF4" s="840"/>
      <c r="IG4" s="840"/>
      <c r="IH4" s="840"/>
      <c r="II4" s="840"/>
      <c r="IJ4" s="840"/>
      <c r="IK4" s="840"/>
      <c r="IL4" s="840"/>
      <c r="IM4" s="840"/>
      <c r="IN4" s="840"/>
      <c r="IO4" s="840"/>
      <c r="IP4" s="840"/>
    </row>
    <row r="5" spans="1:250" s="617" customFormat="1" ht="15" customHeight="1">
      <c r="A5" s="17" t="s">
        <v>1302</v>
      </c>
      <c r="B5" s="424"/>
      <c r="C5" s="424"/>
      <c r="D5" s="424"/>
      <c r="E5" s="424"/>
      <c r="F5" s="424"/>
      <c r="G5" s="616"/>
      <c r="H5" s="23" t="s">
        <v>1303</v>
      </c>
    </row>
    <row r="6" spans="1:250" ht="25.5" customHeight="1">
      <c r="A6" s="869" t="s">
        <v>375</v>
      </c>
      <c r="B6" s="869"/>
      <c r="C6" s="133" t="s">
        <v>355</v>
      </c>
      <c r="D6" s="133" t="s">
        <v>354</v>
      </c>
      <c r="E6" s="133" t="s">
        <v>353</v>
      </c>
      <c r="F6" s="133" t="s">
        <v>9</v>
      </c>
      <c r="G6" s="864" t="s">
        <v>376</v>
      </c>
      <c r="H6" s="864"/>
    </row>
    <row r="7" spans="1:250" ht="25.5" customHeight="1">
      <c r="A7" s="870"/>
      <c r="B7" s="870"/>
      <c r="C7" s="134" t="s">
        <v>352</v>
      </c>
      <c r="D7" s="134" t="s">
        <v>351</v>
      </c>
      <c r="E7" s="134" t="s">
        <v>350</v>
      </c>
      <c r="F7" s="134" t="s">
        <v>10</v>
      </c>
      <c r="G7" s="865"/>
      <c r="H7" s="865"/>
    </row>
    <row r="8" spans="1:250" ht="20.100000000000001" customHeight="1" thickBot="1">
      <c r="A8" s="857" t="s">
        <v>295</v>
      </c>
      <c r="B8" s="814" t="s">
        <v>348</v>
      </c>
      <c r="C8" s="819">
        <v>20</v>
      </c>
      <c r="D8" s="819">
        <v>20</v>
      </c>
      <c r="E8" s="819">
        <v>222</v>
      </c>
      <c r="F8" s="820">
        <f t="shared" ref="F8:F27" si="0">SUM(C8:E8)</f>
        <v>262</v>
      </c>
      <c r="G8" s="66" t="s">
        <v>28</v>
      </c>
      <c r="H8" s="861" t="s">
        <v>801</v>
      </c>
    </row>
    <row r="9" spans="1:250" ht="20.100000000000001" customHeight="1" thickTop="1" thickBot="1">
      <c r="A9" s="842"/>
      <c r="B9" s="815" t="s">
        <v>347</v>
      </c>
      <c r="C9" s="271">
        <v>125</v>
      </c>
      <c r="D9" s="271">
        <v>156</v>
      </c>
      <c r="E9" s="271">
        <v>1627</v>
      </c>
      <c r="F9" s="525">
        <f t="shared" si="0"/>
        <v>1908</v>
      </c>
      <c r="G9" s="813" t="s">
        <v>346</v>
      </c>
      <c r="H9" s="838"/>
    </row>
    <row r="10" spans="1:250" ht="20.100000000000001" customHeight="1" thickTop="1" thickBot="1">
      <c r="A10" s="842"/>
      <c r="B10" s="815" t="s">
        <v>282</v>
      </c>
      <c r="C10" s="271">
        <v>2760</v>
      </c>
      <c r="D10" s="271">
        <v>3562</v>
      </c>
      <c r="E10" s="271">
        <v>34965</v>
      </c>
      <c r="F10" s="525">
        <f t="shared" si="0"/>
        <v>41287</v>
      </c>
      <c r="G10" s="813" t="s">
        <v>345</v>
      </c>
      <c r="H10" s="838"/>
    </row>
    <row r="11" spans="1:250" ht="20.100000000000001" customHeight="1" thickTop="1" thickBot="1">
      <c r="A11" s="863"/>
      <c r="B11" s="815" t="s">
        <v>344</v>
      </c>
      <c r="C11" s="271">
        <v>357</v>
      </c>
      <c r="D11" s="271">
        <v>403</v>
      </c>
      <c r="E11" s="271">
        <v>2347</v>
      </c>
      <c r="F11" s="525">
        <f t="shared" si="0"/>
        <v>3107</v>
      </c>
      <c r="G11" s="813" t="s">
        <v>52</v>
      </c>
      <c r="H11" s="838"/>
    </row>
    <row r="12" spans="1:250" ht="20.100000000000001" customHeight="1" thickTop="1" thickBot="1">
      <c r="A12" s="862" t="s">
        <v>359</v>
      </c>
      <c r="B12" s="809" t="s">
        <v>348</v>
      </c>
      <c r="C12" s="255">
        <v>62</v>
      </c>
      <c r="D12" s="255">
        <v>61</v>
      </c>
      <c r="E12" s="255">
        <v>89</v>
      </c>
      <c r="F12" s="449">
        <f t="shared" si="0"/>
        <v>212</v>
      </c>
      <c r="G12" s="811" t="s">
        <v>28</v>
      </c>
      <c r="H12" s="845" t="s">
        <v>349</v>
      </c>
    </row>
    <row r="13" spans="1:250" ht="20.100000000000001" customHeight="1" thickTop="1" thickBot="1">
      <c r="A13" s="862"/>
      <c r="B13" s="809" t="s">
        <v>347</v>
      </c>
      <c r="C13" s="255">
        <v>1015</v>
      </c>
      <c r="D13" s="255">
        <v>989</v>
      </c>
      <c r="E13" s="255">
        <v>2313</v>
      </c>
      <c r="F13" s="449">
        <f t="shared" si="0"/>
        <v>4317</v>
      </c>
      <c r="G13" s="811" t="s">
        <v>346</v>
      </c>
      <c r="H13" s="845"/>
    </row>
    <row r="14" spans="1:250" ht="20.100000000000001" customHeight="1" thickTop="1" thickBot="1">
      <c r="A14" s="862"/>
      <c r="B14" s="809" t="s">
        <v>282</v>
      </c>
      <c r="C14" s="255">
        <v>24675</v>
      </c>
      <c r="D14" s="255">
        <v>24878</v>
      </c>
      <c r="E14" s="255">
        <v>51871</v>
      </c>
      <c r="F14" s="449">
        <f t="shared" si="0"/>
        <v>101424</v>
      </c>
      <c r="G14" s="811" t="s">
        <v>345</v>
      </c>
      <c r="H14" s="845"/>
    </row>
    <row r="15" spans="1:250" ht="20.100000000000001" customHeight="1" thickTop="1" thickBot="1">
      <c r="A15" s="862"/>
      <c r="B15" s="809" t="s">
        <v>344</v>
      </c>
      <c r="C15" s="255">
        <v>3366</v>
      </c>
      <c r="D15" s="255">
        <v>3627</v>
      </c>
      <c r="E15" s="255">
        <v>3573</v>
      </c>
      <c r="F15" s="449">
        <f t="shared" si="0"/>
        <v>10566</v>
      </c>
      <c r="G15" s="811" t="s">
        <v>52</v>
      </c>
      <c r="H15" s="845"/>
    </row>
    <row r="16" spans="1:250" ht="20.100000000000001" customHeight="1" thickTop="1" thickBot="1">
      <c r="A16" s="873" t="s">
        <v>1263</v>
      </c>
      <c r="B16" s="815" t="s">
        <v>348</v>
      </c>
      <c r="C16" s="256">
        <v>38</v>
      </c>
      <c r="D16" s="256">
        <v>36</v>
      </c>
      <c r="E16" s="256">
        <v>61</v>
      </c>
      <c r="F16" s="448">
        <f t="shared" si="0"/>
        <v>135</v>
      </c>
      <c r="G16" s="813" t="s">
        <v>28</v>
      </c>
      <c r="H16" s="872" t="s">
        <v>5</v>
      </c>
    </row>
    <row r="17" spans="1:10" ht="20.100000000000001" customHeight="1" thickTop="1" thickBot="1">
      <c r="A17" s="873"/>
      <c r="B17" s="815" t="s">
        <v>347</v>
      </c>
      <c r="C17" s="256">
        <v>509</v>
      </c>
      <c r="D17" s="256">
        <v>486</v>
      </c>
      <c r="E17" s="256">
        <v>736</v>
      </c>
      <c r="F17" s="448">
        <f t="shared" si="0"/>
        <v>1731</v>
      </c>
      <c r="G17" s="813" t="s">
        <v>346</v>
      </c>
      <c r="H17" s="872"/>
    </row>
    <row r="18" spans="1:10" ht="20.100000000000001" customHeight="1" thickTop="1" thickBot="1">
      <c r="A18" s="873"/>
      <c r="B18" s="815" t="s">
        <v>282</v>
      </c>
      <c r="C18" s="256">
        <v>12140</v>
      </c>
      <c r="D18" s="256">
        <v>12222</v>
      </c>
      <c r="E18" s="256">
        <v>16078</v>
      </c>
      <c r="F18" s="448">
        <f t="shared" si="0"/>
        <v>40440</v>
      </c>
      <c r="G18" s="813" t="s">
        <v>345</v>
      </c>
      <c r="H18" s="872"/>
    </row>
    <row r="19" spans="1:10" ht="20.100000000000001" customHeight="1" thickTop="1" thickBot="1">
      <c r="A19" s="873"/>
      <c r="B19" s="815" t="s">
        <v>344</v>
      </c>
      <c r="C19" s="256">
        <v>1344</v>
      </c>
      <c r="D19" s="256">
        <v>1434</v>
      </c>
      <c r="E19" s="256">
        <v>1273</v>
      </c>
      <c r="F19" s="448">
        <f t="shared" si="0"/>
        <v>4051</v>
      </c>
      <c r="G19" s="813" t="s">
        <v>52</v>
      </c>
      <c r="H19" s="872"/>
    </row>
    <row r="20" spans="1:10" ht="20.100000000000001" customHeight="1" thickTop="1" thickBot="1">
      <c r="A20" s="846" t="s">
        <v>1264</v>
      </c>
      <c r="B20" s="809" t="s">
        <v>348</v>
      </c>
      <c r="C20" s="255">
        <v>33</v>
      </c>
      <c r="D20" s="255">
        <v>31</v>
      </c>
      <c r="E20" s="255">
        <v>50</v>
      </c>
      <c r="F20" s="449">
        <f t="shared" si="0"/>
        <v>114</v>
      </c>
      <c r="G20" s="811" t="s">
        <v>28</v>
      </c>
      <c r="H20" s="845" t="s">
        <v>1262</v>
      </c>
    </row>
    <row r="21" spans="1:10" ht="20.100000000000001" customHeight="1" thickTop="1" thickBot="1">
      <c r="A21" s="846"/>
      <c r="B21" s="809" t="s">
        <v>347</v>
      </c>
      <c r="C21" s="255">
        <v>468</v>
      </c>
      <c r="D21" s="255">
        <v>460</v>
      </c>
      <c r="E21" s="255">
        <v>576</v>
      </c>
      <c r="F21" s="449">
        <f t="shared" si="0"/>
        <v>1504</v>
      </c>
      <c r="G21" s="811" t="s">
        <v>346</v>
      </c>
      <c r="H21" s="845"/>
    </row>
    <row r="22" spans="1:10" ht="20.100000000000001" customHeight="1" thickTop="1" thickBot="1">
      <c r="A22" s="846"/>
      <c r="B22" s="809" t="s">
        <v>282</v>
      </c>
      <c r="C22" s="255">
        <v>12607</v>
      </c>
      <c r="D22" s="255">
        <v>12665</v>
      </c>
      <c r="E22" s="255">
        <v>10611</v>
      </c>
      <c r="F22" s="449">
        <f t="shared" si="0"/>
        <v>35883</v>
      </c>
      <c r="G22" s="811" t="s">
        <v>345</v>
      </c>
      <c r="H22" s="845"/>
    </row>
    <row r="23" spans="1:10" ht="20.100000000000001" customHeight="1" thickTop="1" thickBot="1">
      <c r="A23" s="849"/>
      <c r="B23" s="810" t="s">
        <v>344</v>
      </c>
      <c r="C23" s="261">
        <v>1302</v>
      </c>
      <c r="D23" s="261">
        <v>1409</v>
      </c>
      <c r="E23" s="261">
        <v>1048</v>
      </c>
      <c r="F23" s="618">
        <f t="shared" si="0"/>
        <v>3759</v>
      </c>
      <c r="G23" s="812" t="s">
        <v>52</v>
      </c>
      <c r="H23" s="853"/>
    </row>
    <row r="24" spans="1:10" ht="20.100000000000001" customHeight="1" thickTop="1" thickBot="1">
      <c r="A24" s="875" t="s">
        <v>800</v>
      </c>
      <c r="B24" s="748" t="s">
        <v>348</v>
      </c>
      <c r="C24" s="749">
        <v>2</v>
      </c>
      <c r="D24" s="749">
        <v>0</v>
      </c>
      <c r="E24" s="749">
        <v>0</v>
      </c>
      <c r="F24" s="750">
        <f t="shared" si="0"/>
        <v>2</v>
      </c>
      <c r="G24" s="816" t="s">
        <v>28</v>
      </c>
      <c r="H24" s="872" t="s">
        <v>1223</v>
      </c>
    </row>
    <row r="25" spans="1:10" ht="20.100000000000001" customHeight="1" thickTop="1" thickBot="1">
      <c r="A25" s="875"/>
      <c r="B25" s="748" t="s">
        <v>347</v>
      </c>
      <c r="C25" s="749">
        <v>26</v>
      </c>
      <c r="D25" s="749">
        <v>0</v>
      </c>
      <c r="E25" s="749">
        <v>0</v>
      </c>
      <c r="F25" s="750">
        <f t="shared" si="0"/>
        <v>26</v>
      </c>
      <c r="G25" s="816" t="s">
        <v>346</v>
      </c>
      <c r="H25" s="872"/>
    </row>
    <row r="26" spans="1:10" ht="20.100000000000001" customHeight="1" thickTop="1" thickBot="1">
      <c r="A26" s="875"/>
      <c r="B26" s="748" t="s">
        <v>282</v>
      </c>
      <c r="C26" s="749">
        <v>518</v>
      </c>
      <c r="D26" s="749">
        <v>0</v>
      </c>
      <c r="E26" s="749">
        <v>0</v>
      </c>
      <c r="F26" s="750">
        <f t="shared" si="0"/>
        <v>518</v>
      </c>
      <c r="G26" s="816" t="s">
        <v>345</v>
      </c>
      <c r="H26" s="872"/>
    </row>
    <row r="27" spans="1:10" ht="20.100000000000001" customHeight="1" thickTop="1" thickBot="1">
      <c r="A27" s="875"/>
      <c r="B27" s="748" t="s">
        <v>344</v>
      </c>
      <c r="C27" s="749">
        <v>89</v>
      </c>
      <c r="D27" s="749">
        <v>0</v>
      </c>
      <c r="E27" s="749">
        <v>0</v>
      </c>
      <c r="F27" s="750">
        <f t="shared" si="0"/>
        <v>89</v>
      </c>
      <c r="G27" s="816" t="s">
        <v>52</v>
      </c>
      <c r="H27" s="872"/>
    </row>
    <row r="28" spans="1:10" ht="20.100000000000001" customHeight="1" thickTop="1" thickBot="1">
      <c r="A28" s="846" t="s">
        <v>9</v>
      </c>
      <c r="B28" s="809" t="s">
        <v>348</v>
      </c>
      <c r="C28" s="255">
        <f>SUM(C8+C12+C16+C20+C24)</f>
        <v>155</v>
      </c>
      <c r="D28" s="255">
        <f t="shared" ref="D28:F28" si="1">SUM(D8+D12+D16+D20+D24)</f>
        <v>148</v>
      </c>
      <c r="E28" s="255">
        <f t="shared" si="1"/>
        <v>422</v>
      </c>
      <c r="F28" s="449">
        <f t="shared" si="1"/>
        <v>725</v>
      </c>
      <c r="G28" s="811" t="s">
        <v>28</v>
      </c>
      <c r="H28" s="845" t="s">
        <v>10</v>
      </c>
    </row>
    <row r="29" spans="1:10" ht="20.100000000000001" customHeight="1" thickTop="1" thickBot="1">
      <c r="A29" s="846"/>
      <c r="B29" s="809" t="s">
        <v>347</v>
      </c>
      <c r="C29" s="255">
        <f t="shared" ref="C29:C31" si="2">SUM(C9+C13+C17+C21+C25)</f>
        <v>2143</v>
      </c>
      <c r="D29" s="255">
        <f t="shared" ref="D29:E31" si="3">SUM(D9+D13+D17+D21)</f>
        <v>2091</v>
      </c>
      <c r="E29" s="255">
        <f t="shared" si="3"/>
        <v>5252</v>
      </c>
      <c r="F29" s="449">
        <f t="shared" ref="F29" si="4">SUM(F9+F13+F17+F21+F25)</f>
        <v>9486</v>
      </c>
      <c r="G29" s="811" t="s">
        <v>346</v>
      </c>
      <c r="H29" s="845"/>
    </row>
    <row r="30" spans="1:10" ht="20.100000000000001" customHeight="1" thickTop="1" thickBot="1">
      <c r="A30" s="846"/>
      <c r="B30" s="809" t="s">
        <v>282</v>
      </c>
      <c r="C30" s="255">
        <f t="shared" si="2"/>
        <v>52700</v>
      </c>
      <c r="D30" s="255">
        <f t="shared" si="3"/>
        <v>53327</v>
      </c>
      <c r="E30" s="255">
        <f t="shared" si="3"/>
        <v>113525</v>
      </c>
      <c r="F30" s="449">
        <f t="shared" ref="F30" si="5">SUM(F10+F14+F18+F22+F26)</f>
        <v>219552</v>
      </c>
      <c r="G30" s="811" t="s">
        <v>345</v>
      </c>
      <c r="H30" s="845"/>
    </row>
    <row r="31" spans="1:10" ht="20.100000000000001" customHeight="1" thickTop="1">
      <c r="A31" s="874"/>
      <c r="B31" s="821" t="s">
        <v>344</v>
      </c>
      <c r="C31" s="822">
        <f t="shared" si="2"/>
        <v>6458</v>
      </c>
      <c r="D31" s="822">
        <f t="shared" si="3"/>
        <v>6873</v>
      </c>
      <c r="E31" s="822">
        <f t="shared" si="3"/>
        <v>8241</v>
      </c>
      <c r="F31" s="823">
        <f t="shared" ref="F31" si="6">SUM(F11+F15+F19+F23+F27)</f>
        <v>21572</v>
      </c>
      <c r="G31" s="824" t="s">
        <v>52</v>
      </c>
      <c r="H31" s="871"/>
    </row>
    <row r="32" spans="1:10">
      <c r="A32" s="386"/>
      <c r="B32" s="426"/>
      <c r="C32" s="620"/>
      <c r="D32" s="620"/>
      <c r="E32" s="427"/>
      <c r="F32" s="427"/>
      <c r="H32" s="390"/>
      <c r="I32" s="123"/>
      <c r="J32" s="123"/>
    </row>
  </sheetData>
  <mergeCells count="54">
    <mergeCell ref="A16:A19"/>
    <mergeCell ref="A20:A23"/>
    <mergeCell ref="A28:A31"/>
    <mergeCell ref="EE4:ER4"/>
    <mergeCell ref="A24:A27"/>
    <mergeCell ref="ES4:FF4"/>
    <mergeCell ref="CO4:DB4"/>
    <mergeCell ref="DC4:DP4"/>
    <mergeCell ref="DQ4:ED4"/>
    <mergeCell ref="H28:H31"/>
    <mergeCell ref="H20:H23"/>
    <mergeCell ref="H16:H19"/>
    <mergeCell ref="AK4:AX4"/>
    <mergeCell ref="AY4:BL4"/>
    <mergeCell ref="BM4:BZ4"/>
    <mergeCell ref="CA4:CN4"/>
    <mergeCell ref="H24:H27"/>
    <mergeCell ref="HY4:IL4"/>
    <mergeCell ref="IM4:IP4"/>
    <mergeCell ref="FG4:FT4"/>
    <mergeCell ref="FU4:GH4"/>
    <mergeCell ref="GI4:GV4"/>
    <mergeCell ref="GW4:HJ4"/>
    <mergeCell ref="HK4:HX4"/>
    <mergeCell ref="GW2:HJ2"/>
    <mergeCell ref="HK2:HX2"/>
    <mergeCell ref="HY2:IL2"/>
    <mergeCell ref="IM2:IP2"/>
    <mergeCell ref="ES2:FF2"/>
    <mergeCell ref="FG2:FT2"/>
    <mergeCell ref="FU2:GH2"/>
    <mergeCell ref="GI2:GV2"/>
    <mergeCell ref="DC2:DP2"/>
    <mergeCell ref="DQ2:ED2"/>
    <mergeCell ref="EE2:ER2"/>
    <mergeCell ref="AK2:AX2"/>
    <mergeCell ref="AY2:BL2"/>
    <mergeCell ref="BM2:BZ2"/>
    <mergeCell ref="CA2:CN2"/>
    <mergeCell ref="CO2:DB2"/>
    <mergeCell ref="W2:AJ2"/>
    <mergeCell ref="A4:H4"/>
    <mergeCell ref="I4:V4"/>
    <mergeCell ref="W4:AJ4"/>
    <mergeCell ref="A6:B7"/>
    <mergeCell ref="I2:V2"/>
    <mergeCell ref="A1:H1"/>
    <mergeCell ref="A2:H2"/>
    <mergeCell ref="H8:H11"/>
    <mergeCell ref="A12:A15"/>
    <mergeCell ref="A8:A11"/>
    <mergeCell ref="G6:H7"/>
    <mergeCell ref="A3:H3"/>
    <mergeCell ref="H12:H15"/>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R35"/>
  <sheetViews>
    <sheetView showGridLines="0" rightToLeft="1" view="pageBreakPreview" zoomScaleNormal="100" zoomScaleSheetLayoutView="100" workbookViewId="0">
      <selection activeCell="I6" sqref="I6:J9"/>
    </sheetView>
  </sheetViews>
  <sheetFormatPr defaultRowHeight="13.5"/>
  <cols>
    <col min="1" max="1" width="13.5703125" style="113" customWidth="1"/>
    <col min="2" max="2" width="8.42578125" style="109" customWidth="1"/>
    <col min="3" max="8" width="15.85546875" style="141" customWidth="1"/>
    <col min="9" max="9" width="6.7109375" style="109" customWidth="1"/>
    <col min="10" max="10" width="15.7109375" style="109" customWidth="1"/>
    <col min="11" max="16384" width="9.140625" style="109"/>
  </cols>
  <sheetData>
    <row r="1" spans="1:252" s="137" customFormat="1" ht="29.25" customHeight="1">
      <c r="A1" s="880" t="s">
        <v>621</v>
      </c>
      <c r="B1" s="880"/>
      <c r="C1" s="880"/>
      <c r="D1" s="880"/>
      <c r="E1" s="880"/>
      <c r="F1" s="880"/>
      <c r="G1" s="880"/>
      <c r="H1" s="880"/>
      <c r="I1" s="880"/>
      <c r="J1" s="880"/>
    </row>
    <row r="2" spans="1:252" s="138" customFormat="1" ht="27" customHeight="1">
      <c r="A2" s="831" t="s">
        <v>921</v>
      </c>
      <c r="B2" s="831"/>
      <c r="C2" s="831"/>
      <c r="D2" s="831"/>
      <c r="E2" s="831"/>
      <c r="F2" s="831"/>
      <c r="G2" s="831"/>
      <c r="H2" s="831"/>
      <c r="I2" s="831"/>
      <c r="J2" s="831"/>
      <c r="K2" s="831"/>
      <c r="L2" s="831"/>
      <c r="M2" s="831"/>
      <c r="N2" s="831"/>
      <c r="O2" s="831"/>
      <c r="P2" s="831"/>
      <c r="Q2" s="831"/>
      <c r="R2" s="831"/>
      <c r="S2" s="831"/>
      <c r="T2" s="831"/>
      <c r="U2" s="831"/>
      <c r="V2" s="831"/>
      <c r="W2" s="831"/>
      <c r="X2" s="831"/>
      <c r="Y2" s="831"/>
      <c r="Z2" s="831"/>
      <c r="AA2" s="831"/>
      <c r="AB2" s="831"/>
      <c r="AC2" s="831"/>
      <c r="AD2" s="831"/>
      <c r="AE2" s="831"/>
      <c r="AF2" s="831"/>
      <c r="AG2" s="831"/>
      <c r="AH2" s="831"/>
      <c r="AI2" s="831"/>
      <c r="AJ2" s="831"/>
      <c r="AK2" s="831"/>
      <c r="AL2" s="831"/>
      <c r="AM2" s="831"/>
      <c r="AN2" s="831"/>
      <c r="AO2" s="831"/>
      <c r="AP2" s="831"/>
      <c r="AQ2" s="831"/>
      <c r="AR2" s="831"/>
      <c r="AS2" s="831"/>
      <c r="AT2" s="831"/>
      <c r="AU2" s="831"/>
      <c r="AV2" s="831"/>
      <c r="AW2" s="831"/>
      <c r="AX2" s="831"/>
      <c r="AY2" s="831"/>
      <c r="AZ2" s="831"/>
      <c r="BA2" s="831"/>
      <c r="BB2" s="831"/>
      <c r="BC2" s="831"/>
      <c r="BD2" s="831"/>
      <c r="BE2" s="831"/>
      <c r="BF2" s="831"/>
      <c r="BG2" s="831"/>
      <c r="BH2" s="831"/>
      <c r="BI2" s="831"/>
      <c r="BJ2" s="831"/>
      <c r="BK2" s="831"/>
      <c r="BL2" s="831"/>
      <c r="BM2" s="831"/>
      <c r="BN2" s="831"/>
      <c r="BO2" s="831"/>
      <c r="BP2" s="831"/>
      <c r="BQ2" s="831"/>
      <c r="BR2" s="831"/>
      <c r="BS2" s="831"/>
      <c r="BT2" s="831"/>
      <c r="BU2" s="831"/>
      <c r="BV2" s="831"/>
      <c r="BW2" s="831"/>
      <c r="BX2" s="831"/>
      <c r="BY2" s="831"/>
      <c r="BZ2" s="831"/>
      <c r="CA2" s="831"/>
      <c r="CB2" s="831"/>
      <c r="CC2" s="831"/>
      <c r="CD2" s="831"/>
      <c r="CE2" s="831"/>
      <c r="CF2" s="831"/>
      <c r="CG2" s="831"/>
      <c r="CH2" s="831"/>
      <c r="CI2" s="831"/>
      <c r="CJ2" s="831"/>
      <c r="CK2" s="831"/>
      <c r="CL2" s="831"/>
      <c r="CM2" s="831"/>
      <c r="CN2" s="831"/>
      <c r="CO2" s="831"/>
      <c r="CP2" s="831"/>
      <c r="CQ2" s="831"/>
      <c r="CR2" s="831"/>
      <c r="CS2" s="831"/>
      <c r="CT2" s="831"/>
      <c r="CU2" s="831"/>
      <c r="CV2" s="831"/>
      <c r="CW2" s="831"/>
      <c r="CX2" s="831"/>
      <c r="CY2" s="831"/>
      <c r="CZ2" s="831"/>
      <c r="DA2" s="831"/>
      <c r="DB2" s="831"/>
      <c r="DC2" s="831"/>
      <c r="DD2" s="831"/>
      <c r="DE2" s="831"/>
      <c r="DF2" s="831"/>
      <c r="DG2" s="831"/>
      <c r="DH2" s="831"/>
      <c r="DI2" s="831"/>
      <c r="DJ2" s="831"/>
      <c r="DK2" s="831"/>
      <c r="DL2" s="831"/>
      <c r="DM2" s="831"/>
      <c r="DN2" s="831"/>
      <c r="DO2" s="831"/>
      <c r="DP2" s="831"/>
      <c r="DQ2" s="831"/>
      <c r="DR2" s="831"/>
      <c r="DS2" s="831"/>
      <c r="DT2" s="831"/>
      <c r="DU2" s="831"/>
      <c r="DV2" s="831"/>
      <c r="DW2" s="831"/>
      <c r="DX2" s="831"/>
      <c r="DY2" s="831"/>
      <c r="DZ2" s="831"/>
      <c r="EA2" s="831"/>
      <c r="EB2" s="831"/>
      <c r="EC2" s="831"/>
      <c r="ED2" s="831"/>
      <c r="EE2" s="831"/>
      <c r="EF2" s="831"/>
      <c r="EG2" s="831"/>
      <c r="EH2" s="831"/>
      <c r="EI2" s="831"/>
      <c r="EJ2" s="831"/>
      <c r="EK2" s="831"/>
      <c r="EL2" s="831"/>
      <c r="EM2" s="831"/>
      <c r="EN2" s="831"/>
      <c r="EO2" s="831"/>
      <c r="EP2" s="831"/>
      <c r="EQ2" s="831"/>
      <c r="ER2" s="831"/>
      <c r="ES2" s="831"/>
      <c r="ET2" s="831"/>
      <c r="EU2" s="831"/>
      <c r="EV2" s="831"/>
      <c r="EW2" s="831"/>
      <c r="EX2" s="831"/>
      <c r="EY2" s="831"/>
      <c r="EZ2" s="831"/>
      <c r="FA2" s="831"/>
      <c r="FB2" s="831"/>
      <c r="FC2" s="831"/>
      <c r="FD2" s="831"/>
      <c r="FE2" s="831"/>
      <c r="FF2" s="831"/>
      <c r="FG2" s="831"/>
      <c r="FH2" s="831"/>
      <c r="FI2" s="831"/>
      <c r="FJ2" s="831"/>
      <c r="FK2" s="831"/>
      <c r="FL2" s="831"/>
      <c r="FM2" s="831"/>
      <c r="FN2" s="831"/>
      <c r="FO2" s="831"/>
      <c r="FP2" s="831"/>
      <c r="FQ2" s="831"/>
      <c r="FR2" s="831"/>
      <c r="FS2" s="831"/>
      <c r="FT2" s="831"/>
      <c r="FU2" s="831"/>
      <c r="FV2" s="831"/>
      <c r="FW2" s="831"/>
      <c r="FX2" s="831"/>
      <c r="FY2" s="831"/>
      <c r="FZ2" s="831"/>
      <c r="GA2" s="831"/>
      <c r="GB2" s="831"/>
      <c r="GC2" s="831"/>
      <c r="GD2" s="831"/>
      <c r="GE2" s="831"/>
      <c r="GF2" s="831"/>
      <c r="GG2" s="831"/>
      <c r="GH2" s="831"/>
      <c r="GI2" s="831"/>
      <c r="GJ2" s="831"/>
      <c r="GK2" s="831"/>
      <c r="GL2" s="831"/>
      <c r="GM2" s="831"/>
      <c r="GN2" s="831"/>
      <c r="GO2" s="831"/>
      <c r="GP2" s="831"/>
      <c r="GQ2" s="831"/>
      <c r="GR2" s="831"/>
      <c r="GS2" s="831"/>
      <c r="GT2" s="831"/>
      <c r="GU2" s="831"/>
      <c r="GV2" s="831"/>
      <c r="GW2" s="831"/>
      <c r="GX2" s="831"/>
      <c r="GY2" s="831"/>
      <c r="GZ2" s="831"/>
      <c r="HA2" s="831"/>
      <c r="HB2" s="831"/>
      <c r="HC2" s="831"/>
      <c r="HD2" s="831"/>
      <c r="HE2" s="831"/>
      <c r="HF2" s="831"/>
      <c r="HG2" s="831"/>
      <c r="HH2" s="831"/>
      <c r="HI2" s="831"/>
      <c r="HJ2" s="831"/>
      <c r="HK2" s="831"/>
      <c r="HL2" s="831"/>
      <c r="HM2" s="831"/>
      <c r="HN2" s="831"/>
      <c r="HO2" s="831"/>
      <c r="HP2" s="831"/>
      <c r="HQ2" s="831"/>
      <c r="HR2" s="831"/>
      <c r="HS2" s="831"/>
      <c r="HT2" s="831"/>
      <c r="HU2" s="831"/>
      <c r="HV2" s="831"/>
      <c r="HW2" s="831"/>
      <c r="HX2" s="831"/>
      <c r="HY2" s="831"/>
      <c r="HZ2" s="831"/>
      <c r="IA2" s="831"/>
      <c r="IB2" s="831"/>
      <c r="IC2" s="831"/>
      <c r="ID2" s="831"/>
      <c r="IE2" s="831"/>
      <c r="IF2" s="831"/>
      <c r="IG2" s="831"/>
      <c r="IH2" s="831"/>
      <c r="II2" s="831"/>
      <c r="IJ2" s="831"/>
      <c r="IK2" s="831"/>
      <c r="IL2" s="831"/>
      <c r="IM2" s="831"/>
      <c r="IN2" s="831"/>
      <c r="IO2" s="831"/>
      <c r="IP2" s="831"/>
      <c r="IQ2" s="831"/>
      <c r="IR2" s="831"/>
    </row>
    <row r="3" spans="1:252" s="136" customFormat="1" ht="20.100000000000001" customHeight="1">
      <c r="A3" s="840" t="s">
        <v>657</v>
      </c>
      <c r="B3" s="840"/>
      <c r="C3" s="840"/>
      <c r="D3" s="840"/>
      <c r="E3" s="840"/>
      <c r="F3" s="840"/>
      <c r="G3" s="840"/>
      <c r="H3" s="840"/>
      <c r="I3" s="840"/>
      <c r="J3" s="840"/>
    </row>
    <row r="4" spans="1:252" s="136" customFormat="1" ht="17.25" customHeight="1">
      <c r="A4" s="840" t="s">
        <v>918</v>
      </c>
      <c r="B4" s="840"/>
      <c r="C4" s="840"/>
      <c r="D4" s="840"/>
      <c r="E4" s="840"/>
      <c r="F4" s="840"/>
      <c r="G4" s="840"/>
      <c r="H4" s="840"/>
      <c r="I4" s="840"/>
      <c r="J4" s="840"/>
      <c r="K4" s="840"/>
      <c r="L4" s="840"/>
      <c r="M4" s="840"/>
      <c r="N4" s="840"/>
      <c r="O4" s="840"/>
      <c r="P4" s="840"/>
      <c r="Q4" s="840"/>
      <c r="R4" s="840"/>
      <c r="S4" s="840"/>
      <c r="T4" s="840"/>
      <c r="U4" s="840"/>
      <c r="V4" s="840"/>
      <c r="W4" s="840"/>
      <c r="X4" s="840"/>
      <c r="Y4" s="840"/>
      <c r="Z4" s="840"/>
      <c r="AA4" s="840"/>
      <c r="AB4" s="840"/>
      <c r="AC4" s="840"/>
      <c r="AD4" s="840"/>
      <c r="AE4" s="840"/>
      <c r="AF4" s="840"/>
      <c r="AG4" s="840"/>
      <c r="AH4" s="840"/>
      <c r="AI4" s="840"/>
      <c r="AJ4" s="840"/>
      <c r="AK4" s="840"/>
      <c r="AL4" s="840"/>
      <c r="AM4" s="840"/>
      <c r="AN4" s="840"/>
      <c r="AO4" s="840"/>
      <c r="AP4" s="840"/>
      <c r="AQ4" s="840"/>
      <c r="AR4" s="840"/>
      <c r="AS4" s="840"/>
      <c r="AT4" s="840"/>
      <c r="AU4" s="840"/>
      <c r="AV4" s="840"/>
      <c r="AW4" s="840"/>
      <c r="AX4" s="840"/>
      <c r="AY4" s="840"/>
      <c r="AZ4" s="840"/>
      <c r="BA4" s="840"/>
      <c r="BB4" s="840"/>
      <c r="BC4" s="840"/>
      <c r="BD4" s="840"/>
      <c r="BE4" s="840"/>
      <c r="BF4" s="840"/>
      <c r="BG4" s="840"/>
      <c r="BH4" s="840"/>
      <c r="BI4" s="840"/>
      <c r="BJ4" s="840"/>
      <c r="BK4" s="840"/>
      <c r="BL4" s="840"/>
      <c r="BM4" s="840"/>
      <c r="BN4" s="840"/>
      <c r="BO4" s="840"/>
      <c r="BP4" s="840"/>
      <c r="BQ4" s="840"/>
      <c r="BR4" s="840"/>
      <c r="BS4" s="840"/>
      <c r="BT4" s="840"/>
      <c r="BU4" s="840"/>
      <c r="BV4" s="840"/>
      <c r="BW4" s="840"/>
      <c r="BX4" s="840"/>
      <c r="BY4" s="840"/>
      <c r="BZ4" s="840"/>
      <c r="CA4" s="840"/>
      <c r="CB4" s="840"/>
      <c r="CC4" s="840"/>
      <c r="CD4" s="840"/>
      <c r="CE4" s="840"/>
      <c r="CF4" s="840"/>
      <c r="CG4" s="840"/>
      <c r="CH4" s="840"/>
      <c r="CI4" s="840"/>
      <c r="CJ4" s="840"/>
      <c r="CK4" s="840"/>
      <c r="CL4" s="840"/>
      <c r="CM4" s="840"/>
      <c r="CN4" s="840"/>
      <c r="CO4" s="840"/>
      <c r="CP4" s="840"/>
      <c r="CQ4" s="840"/>
      <c r="CR4" s="840"/>
      <c r="CS4" s="840"/>
      <c r="CT4" s="840"/>
      <c r="CU4" s="840"/>
      <c r="CV4" s="840"/>
      <c r="CW4" s="840"/>
      <c r="CX4" s="840"/>
      <c r="CY4" s="840"/>
      <c r="CZ4" s="840"/>
      <c r="DA4" s="840"/>
      <c r="DB4" s="840"/>
      <c r="DC4" s="840"/>
      <c r="DD4" s="840"/>
      <c r="DE4" s="840"/>
      <c r="DF4" s="840"/>
      <c r="DG4" s="840"/>
      <c r="DH4" s="840"/>
      <c r="DI4" s="840"/>
      <c r="DJ4" s="840"/>
      <c r="DK4" s="840"/>
      <c r="DL4" s="840"/>
      <c r="DM4" s="840"/>
      <c r="DN4" s="840"/>
      <c r="DO4" s="840"/>
      <c r="DP4" s="840"/>
      <c r="DQ4" s="840"/>
      <c r="DR4" s="840"/>
      <c r="DS4" s="840"/>
      <c r="DT4" s="840"/>
      <c r="DU4" s="840"/>
      <c r="DV4" s="840"/>
      <c r="DW4" s="840"/>
      <c r="DX4" s="840"/>
      <c r="DY4" s="840"/>
      <c r="DZ4" s="840"/>
      <c r="EA4" s="840"/>
      <c r="EB4" s="840"/>
      <c r="EC4" s="840"/>
      <c r="ED4" s="840"/>
      <c r="EE4" s="840"/>
      <c r="EF4" s="840"/>
      <c r="EG4" s="840"/>
      <c r="EH4" s="840"/>
      <c r="EI4" s="840"/>
      <c r="EJ4" s="840"/>
      <c r="EK4" s="840"/>
      <c r="EL4" s="840"/>
      <c r="EM4" s="840"/>
      <c r="EN4" s="840"/>
      <c r="EO4" s="840"/>
      <c r="EP4" s="840"/>
      <c r="EQ4" s="840"/>
      <c r="ER4" s="840"/>
      <c r="ES4" s="840"/>
      <c r="ET4" s="840"/>
      <c r="EU4" s="840"/>
      <c r="EV4" s="840"/>
      <c r="EW4" s="840"/>
      <c r="EX4" s="840"/>
      <c r="EY4" s="840"/>
      <c r="EZ4" s="840"/>
      <c r="FA4" s="840"/>
      <c r="FB4" s="840"/>
      <c r="FC4" s="840"/>
      <c r="FD4" s="840"/>
      <c r="FE4" s="840"/>
      <c r="FF4" s="840"/>
      <c r="FG4" s="840"/>
      <c r="FH4" s="840"/>
      <c r="FI4" s="840"/>
      <c r="FJ4" s="840"/>
      <c r="FK4" s="840"/>
      <c r="FL4" s="840"/>
      <c r="FM4" s="840"/>
      <c r="FN4" s="840"/>
      <c r="FO4" s="840"/>
      <c r="FP4" s="840"/>
      <c r="FQ4" s="840"/>
      <c r="FR4" s="840"/>
      <c r="FS4" s="840"/>
      <c r="FT4" s="840"/>
      <c r="FU4" s="840"/>
      <c r="FV4" s="840"/>
      <c r="FW4" s="840"/>
      <c r="FX4" s="840"/>
      <c r="FY4" s="840"/>
      <c r="FZ4" s="840"/>
      <c r="GA4" s="840"/>
      <c r="GB4" s="840"/>
      <c r="GC4" s="840"/>
      <c r="GD4" s="840"/>
      <c r="GE4" s="840"/>
      <c r="GF4" s="840"/>
      <c r="GG4" s="840"/>
      <c r="GH4" s="840"/>
      <c r="GI4" s="840"/>
      <c r="GJ4" s="840"/>
      <c r="GK4" s="840"/>
      <c r="GL4" s="840"/>
      <c r="GM4" s="840"/>
      <c r="GN4" s="840"/>
      <c r="GO4" s="840"/>
      <c r="GP4" s="840"/>
      <c r="GQ4" s="840"/>
      <c r="GR4" s="840"/>
      <c r="GS4" s="840"/>
      <c r="GT4" s="840"/>
      <c r="GU4" s="840"/>
      <c r="GV4" s="840"/>
      <c r="GW4" s="840"/>
      <c r="GX4" s="840"/>
      <c r="GY4" s="840"/>
      <c r="GZ4" s="840"/>
      <c r="HA4" s="840"/>
      <c r="HB4" s="840"/>
      <c r="HC4" s="840"/>
      <c r="HD4" s="840"/>
      <c r="HE4" s="840"/>
      <c r="HF4" s="840"/>
      <c r="HG4" s="840"/>
      <c r="HH4" s="840"/>
      <c r="HI4" s="840"/>
      <c r="HJ4" s="840"/>
      <c r="HK4" s="840"/>
      <c r="HL4" s="840"/>
      <c r="HM4" s="840"/>
      <c r="HN4" s="840"/>
      <c r="HO4" s="840"/>
      <c r="HP4" s="840"/>
      <c r="HQ4" s="840"/>
      <c r="HR4" s="840"/>
      <c r="HS4" s="840"/>
      <c r="HT4" s="840"/>
      <c r="HU4" s="840"/>
      <c r="HV4" s="840"/>
      <c r="HW4" s="840"/>
      <c r="HX4" s="840"/>
      <c r="HY4" s="840"/>
      <c r="HZ4" s="840"/>
      <c r="IA4" s="840"/>
      <c r="IB4" s="840"/>
      <c r="IC4" s="840"/>
      <c r="ID4" s="840"/>
      <c r="IE4" s="840"/>
      <c r="IF4" s="840"/>
      <c r="IG4" s="840"/>
      <c r="IH4" s="840"/>
      <c r="II4" s="840"/>
      <c r="IJ4" s="840"/>
      <c r="IK4" s="840"/>
      <c r="IL4" s="840"/>
      <c r="IM4" s="840"/>
      <c r="IN4" s="840"/>
      <c r="IO4" s="840"/>
      <c r="IP4" s="840"/>
      <c r="IQ4" s="840"/>
      <c r="IR4" s="840"/>
    </row>
    <row r="5" spans="1:252" s="136" customFormat="1" ht="15" customHeight="1">
      <c r="A5" s="17" t="s">
        <v>1304</v>
      </c>
      <c r="B5" s="424"/>
      <c r="C5" s="424"/>
      <c r="D5" s="424"/>
      <c r="E5" s="141"/>
      <c r="F5" s="172"/>
      <c r="G5" s="172"/>
      <c r="H5" s="172"/>
      <c r="I5" s="425"/>
      <c r="J5" s="23" t="s">
        <v>1305</v>
      </c>
    </row>
    <row r="6" spans="1:252" ht="21" customHeight="1">
      <c r="A6" s="869" t="s">
        <v>374</v>
      </c>
      <c r="B6" s="869"/>
      <c r="C6" s="883" t="s">
        <v>280</v>
      </c>
      <c r="D6" s="883"/>
      <c r="E6" s="883" t="s">
        <v>606</v>
      </c>
      <c r="F6" s="883"/>
      <c r="G6" s="883" t="s">
        <v>9</v>
      </c>
      <c r="H6" s="883"/>
      <c r="I6" s="888" t="s">
        <v>658</v>
      </c>
      <c r="J6" s="888"/>
    </row>
    <row r="7" spans="1:252" ht="21" customHeight="1">
      <c r="A7" s="879"/>
      <c r="B7" s="879"/>
      <c r="C7" s="884" t="s">
        <v>281</v>
      </c>
      <c r="D7" s="884"/>
      <c r="E7" s="884" t="s">
        <v>360</v>
      </c>
      <c r="F7" s="884"/>
      <c r="G7" s="884" t="s">
        <v>10</v>
      </c>
      <c r="H7" s="884"/>
      <c r="I7" s="889"/>
      <c r="J7" s="889"/>
    </row>
    <row r="8" spans="1:252" ht="21" customHeight="1">
      <c r="A8" s="879"/>
      <c r="B8" s="879"/>
      <c r="C8" s="139" t="s">
        <v>282</v>
      </c>
      <c r="D8" s="139" t="s">
        <v>229</v>
      </c>
      <c r="E8" s="139" t="s">
        <v>282</v>
      </c>
      <c r="F8" s="139" t="s">
        <v>229</v>
      </c>
      <c r="G8" s="139" t="s">
        <v>282</v>
      </c>
      <c r="H8" s="139" t="s">
        <v>229</v>
      </c>
      <c r="I8" s="889"/>
      <c r="J8" s="889"/>
    </row>
    <row r="9" spans="1:252" ht="21" customHeight="1">
      <c r="A9" s="870"/>
      <c r="B9" s="870"/>
      <c r="C9" s="140" t="s">
        <v>26</v>
      </c>
      <c r="D9" s="140" t="s">
        <v>52</v>
      </c>
      <c r="E9" s="140" t="s">
        <v>26</v>
      </c>
      <c r="F9" s="140" t="s">
        <v>52</v>
      </c>
      <c r="G9" s="140" t="s">
        <v>26</v>
      </c>
      <c r="H9" s="140" t="s">
        <v>52</v>
      </c>
      <c r="I9" s="890"/>
      <c r="J9" s="890"/>
    </row>
    <row r="10" spans="1:252" ht="27.75" customHeight="1" thickBot="1">
      <c r="A10" s="841" t="s">
        <v>295</v>
      </c>
      <c r="B10" s="332" t="s">
        <v>11</v>
      </c>
      <c r="C10" s="690">
        <v>2754</v>
      </c>
      <c r="D10" s="690">
        <v>0</v>
      </c>
      <c r="E10" s="690">
        <v>18570</v>
      </c>
      <c r="F10" s="690">
        <v>11</v>
      </c>
      <c r="G10" s="690">
        <f>SUM(C10+E10)</f>
        <v>21324</v>
      </c>
      <c r="H10" s="690">
        <f>SUM(D10+F10)</f>
        <v>11</v>
      </c>
      <c r="I10" s="330" t="s">
        <v>13</v>
      </c>
      <c r="J10" s="881" t="s">
        <v>801</v>
      </c>
    </row>
    <row r="11" spans="1:252" ht="27.75" customHeight="1" thickTop="1" thickBot="1">
      <c r="A11" s="878"/>
      <c r="B11" s="333" t="s">
        <v>12</v>
      </c>
      <c r="C11" s="751">
        <v>3277</v>
      </c>
      <c r="D11" s="751">
        <v>746</v>
      </c>
      <c r="E11" s="751">
        <v>16686</v>
      </c>
      <c r="F11" s="751">
        <v>2350</v>
      </c>
      <c r="G11" s="690">
        <f t="shared" ref="G11:G17" si="0">SUM(C11+E11)</f>
        <v>19963</v>
      </c>
      <c r="H11" s="690">
        <f t="shared" ref="H11:H17" si="1">SUM(D11+F11)</f>
        <v>3096</v>
      </c>
      <c r="I11" s="331" t="s">
        <v>14</v>
      </c>
      <c r="J11" s="882"/>
    </row>
    <row r="12" spans="1:252" ht="27.75" customHeight="1" thickTop="1" thickBot="1">
      <c r="A12" s="846" t="s">
        <v>359</v>
      </c>
      <c r="B12" s="335" t="s">
        <v>11</v>
      </c>
      <c r="C12" s="641">
        <v>20434</v>
      </c>
      <c r="D12" s="641">
        <v>181</v>
      </c>
      <c r="E12" s="641">
        <v>31340</v>
      </c>
      <c r="F12" s="641">
        <v>839</v>
      </c>
      <c r="G12" s="694">
        <f t="shared" si="0"/>
        <v>51774</v>
      </c>
      <c r="H12" s="694">
        <f t="shared" si="1"/>
        <v>1020</v>
      </c>
      <c r="I12" s="334" t="s">
        <v>13</v>
      </c>
      <c r="J12" s="845" t="s">
        <v>4</v>
      </c>
    </row>
    <row r="13" spans="1:252" ht="27.75" customHeight="1" thickTop="1" thickBot="1">
      <c r="A13" s="891"/>
      <c r="B13" s="335" t="s">
        <v>12</v>
      </c>
      <c r="C13" s="641">
        <v>22389</v>
      </c>
      <c r="D13" s="641">
        <v>6337</v>
      </c>
      <c r="E13" s="641">
        <v>27261</v>
      </c>
      <c r="F13" s="641">
        <v>3209</v>
      </c>
      <c r="G13" s="694">
        <f t="shared" si="0"/>
        <v>49650</v>
      </c>
      <c r="H13" s="694">
        <f t="shared" si="1"/>
        <v>9546</v>
      </c>
      <c r="I13" s="334" t="s">
        <v>14</v>
      </c>
      <c r="J13" s="845"/>
    </row>
    <row r="14" spans="1:252" ht="27.75" customHeight="1" thickTop="1" thickBot="1">
      <c r="A14" s="842" t="s">
        <v>276</v>
      </c>
      <c r="B14" s="333" t="s">
        <v>11</v>
      </c>
      <c r="C14" s="751">
        <v>10591</v>
      </c>
      <c r="D14" s="751">
        <v>1224</v>
      </c>
      <c r="E14" s="751">
        <v>9911</v>
      </c>
      <c r="F14" s="751">
        <v>573</v>
      </c>
      <c r="G14" s="690">
        <f t="shared" si="0"/>
        <v>20502</v>
      </c>
      <c r="H14" s="690">
        <f t="shared" si="1"/>
        <v>1797</v>
      </c>
      <c r="I14" s="331" t="s">
        <v>13</v>
      </c>
      <c r="J14" s="838" t="s">
        <v>277</v>
      </c>
    </row>
    <row r="15" spans="1:252" ht="27.75" customHeight="1" thickTop="1" thickBot="1">
      <c r="A15" s="842"/>
      <c r="B15" s="333" t="s">
        <v>12</v>
      </c>
      <c r="C15" s="751">
        <v>11323</v>
      </c>
      <c r="D15" s="751">
        <v>1370</v>
      </c>
      <c r="E15" s="751">
        <v>8615</v>
      </c>
      <c r="F15" s="751">
        <v>884</v>
      </c>
      <c r="G15" s="690">
        <f t="shared" si="0"/>
        <v>19938</v>
      </c>
      <c r="H15" s="690">
        <f t="shared" si="1"/>
        <v>2254</v>
      </c>
      <c r="I15" s="331" t="s">
        <v>14</v>
      </c>
      <c r="J15" s="838"/>
    </row>
    <row r="16" spans="1:252" ht="27.75" customHeight="1" thickTop="1" thickBot="1">
      <c r="A16" s="846" t="s">
        <v>895</v>
      </c>
      <c r="B16" s="335" t="s">
        <v>11</v>
      </c>
      <c r="C16" s="641">
        <v>11442</v>
      </c>
      <c r="D16" s="641">
        <v>1257</v>
      </c>
      <c r="E16" s="641">
        <v>7223</v>
      </c>
      <c r="F16" s="641">
        <v>502</v>
      </c>
      <c r="G16" s="694">
        <f t="shared" si="0"/>
        <v>18665</v>
      </c>
      <c r="H16" s="694">
        <f t="shared" si="1"/>
        <v>1759</v>
      </c>
      <c r="I16" s="334" t="s">
        <v>13</v>
      </c>
      <c r="J16" s="845" t="s">
        <v>896</v>
      </c>
    </row>
    <row r="17" spans="1:20" ht="27.75" customHeight="1" thickTop="1">
      <c r="A17" s="849"/>
      <c r="B17" s="336" t="s">
        <v>12</v>
      </c>
      <c r="C17" s="752">
        <v>11795</v>
      </c>
      <c r="D17" s="752">
        <v>1332</v>
      </c>
      <c r="E17" s="752">
        <v>5941</v>
      </c>
      <c r="F17" s="752">
        <v>757</v>
      </c>
      <c r="G17" s="753">
        <f t="shared" si="0"/>
        <v>17736</v>
      </c>
      <c r="H17" s="753">
        <f t="shared" si="1"/>
        <v>2089</v>
      </c>
      <c r="I17" s="340" t="s">
        <v>14</v>
      </c>
      <c r="J17" s="853"/>
    </row>
    <row r="18" spans="1:20" ht="20.100000000000001" customHeight="1" thickBot="1">
      <c r="A18" s="857" t="s">
        <v>9</v>
      </c>
      <c r="B18" s="341" t="s">
        <v>11</v>
      </c>
      <c r="C18" s="754">
        <f t="shared" ref="C18:H19" si="2">SUM(C10+C12+C14+C16)</f>
        <v>45221</v>
      </c>
      <c r="D18" s="754">
        <f t="shared" si="2"/>
        <v>2662</v>
      </c>
      <c r="E18" s="754">
        <f t="shared" si="2"/>
        <v>67044</v>
      </c>
      <c r="F18" s="754">
        <f t="shared" si="2"/>
        <v>1925</v>
      </c>
      <c r="G18" s="755">
        <f t="shared" si="2"/>
        <v>112265</v>
      </c>
      <c r="H18" s="755">
        <f t="shared" si="2"/>
        <v>4587</v>
      </c>
      <c r="I18" s="337" t="s">
        <v>13</v>
      </c>
      <c r="J18" s="885" t="s">
        <v>10</v>
      </c>
    </row>
    <row r="19" spans="1:20" ht="20.100000000000001" customHeight="1" thickTop="1" thickBot="1">
      <c r="A19" s="842"/>
      <c r="B19" s="333" t="s">
        <v>12</v>
      </c>
      <c r="C19" s="756">
        <f t="shared" si="2"/>
        <v>48784</v>
      </c>
      <c r="D19" s="756">
        <f t="shared" si="2"/>
        <v>9785</v>
      </c>
      <c r="E19" s="756">
        <f t="shared" si="2"/>
        <v>58503</v>
      </c>
      <c r="F19" s="756">
        <f t="shared" si="2"/>
        <v>7200</v>
      </c>
      <c r="G19" s="756">
        <f t="shared" si="2"/>
        <v>107287</v>
      </c>
      <c r="H19" s="756">
        <f t="shared" si="2"/>
        <v>16985</v>
      </c>
      <c r="I19" s="338" t="s">
        <v>14</v>
      </c>
      <c r="J19" s="886"/>
    </row>
    <row r="20" spans="1:20" ht="20.100000000000001" customHeight="1" thickTop="1">
      <c r="A20" s="858"/>
      <c r="B20" s="342" t="s">
        <v>9</v>
      </c>
      <c r="C20" s="757">
        <f t="shared" ref="C20:H20" si="3">C18+C19</f>
        <v>94005</v>
      </c>
      <c r="D20" s="757">
        <f t="shared" si="3"/>
        <v>12447</v>
      </c>
      <c r="E20" s="757">
        <f t="shared" si="3"/>
        <v>125547</v>
      </c>
      <c r="F20" s="757">
        <f t="shared" si="3"/>
        <v>9125</v>
      </c>
      <c r="G20" s="757">
        <f t="shared" si="3"/>
        <v>219552</v>
      </c>
      <c r="H20" s="757">
        <f t="shared" si="3"/>
        <v>21572</v>
      </c>
      <c r="I20" s="339" t="s">
        <v>10</v>
      </c>
      <c r="J20" s="887"/>
    </row>
    <row r="21" spans="1:20">
      <c r="A21" s="386" t="s">
        <v>343</v>
      </c>
      <c r="B21" s="426"/>
      <c r="C21" s="427"/>
      <c r="D21" s="427"/>
      <c r="E21" s="427"/>
      <c r="F21" s="428"/>
      <c r="G21" s="428"/>
      <c r="H21" s="428"/>
      <c r="J21" s="390" t="s">
        <v>297</v>
      </c>
      <c r="K21" s="123"/>
      <c r="L21" s="123"/>
    </row>
    <row r="22" spans="1:20" ht="12.75">
      <c r="A22" s="386" t="s">
        <v>868</v>
      </c>
      <c r="B22" s="388"/>
      <c r="C22" s="109"/>
      <c r="D22" s="109"/>
      <c r="E22" s="109"/>
      <c r="F22" s="109"/>
      <c r="G22" s="109"/>
      <c r="H22" s="109"/>
      <c r="J22" s="389" t="s">
        <v>869</v>
      </c>
      <c r="T22" s="389"/>
    </row>
    <row r="23" spans="1:20">
      <c r="Q23" s="834"/>
      <c r="R23" s="834"/>
      <c r="S23" s="114"/>
      <c r="T23" s="114"/>
    </row>
    <row r="24" spans="1:20">
      <c r="Q24" s="877"/>
      <c r="R24" s="877"/>
      <c r="S24" s="116"/>
      <c r="T24" s="116"/>
    </row>
    <row r="25" spans="1:20" ht="13.5" customHeight="1">
      <c r="C25" s="429" t="s">
        <v>358</v>
      </c>
      <c r="D25" s="429" t="s">
        <v>357</v>
      </c>
      <c r="E25" s="429"/>
      <c r="G25" s="429"/>
      <c r="H25" s="113"/>
      <c r="I25" s="430"/>
      <c r="L25" s="114"/>
      <c r="M25" s="114"/>
      <c r="N25" s="114"/>
      <c r="O25" s="114"/>
      <c r="P25" s="114"/>
      <c r="Q25" s="877"/>
      <c r="R25" s="877"/>
      <c r="S25" s="116"/>
      <c r="T25" s="116"/>
    </row>
    <row r="26" spans="1:20" ht="45" customHeight="1">
      <c r="B26" s="396" t="s">
        <v>842</v>
      </c>
      <c r="C26" s="431">
        <f>C20</f>
        <v>94005</v>
      </c>
      <c r="D26" s="431">
        <f>E20</f>
        <v>125547</v>
      </c>
      <c r="J26" s="116"/>
      <c r="K26" s="116"/>
      <c r="L26" s="116"/>
      <c r="M26" s="116"/>
      <c r="N26" s="116"/>
      <c r="O26" s="116"/>
      <c r="P26" s="116"/>
      <c r="Q26" s="116"/>
    </row>
    <row r="27" spans="1:20" ht="45" customHeight="1">
      <c r="B27" s="396" t="s">
        <v>843</v>
      </c>
      <c r="C27" s="431">
        <f>D20</f>
        <v>12447</v>
      </c>
      <c r="D27" s="431">
        <f>F20</f>
        <v>9125</v>
      </c>
      <c r="H27" s="113"/>
      <c r="J27" s="141"/>
      <c r="K27" s="141"/>
      <c r="L27" s="141"/>
      <c r="M27" s="141"/>
      <c r="N27" s="141"/>
      <c r="O27" s="141"/>
      <c r="P27" s="141"/>
      <c r="Q27" s="141"/>
      <c r="R27" s="141"/>
    </row>
    <row r="28" spans="1:20">
      <c r="B28" s="140"/>
      <c r="H28" s="113"/>
      <c r="J28" s="141"/>
      <c r="K28" s="141"/>
      <c r="L28" s="141"/>
      <c r="M28" s="141"/>
      <c r="N28" s="141"/>
      <c r="O28" s="141"/>
      <c r="P28" s="141"/>
      <c r="Q28" s="141"/>
      <c r="R28" s="141"/>
    </row>
    <row r="29" spans="1:20">
      <c r="H29" s="113"/>
      <c r="J29" s="141"/>
      <c r="K29" s="141"/>
      <c r="L29" s="141"/>
      <c r="M29" s="141"/>
      <c r="N29" s="141"/>
      <c r="O29" s="141"/>
      <c r="P29" s="141"/>
      <c r="Q29" s="141"/>
      <c r="R29" s="141"/>
    </row>
    <row r="30" spans="1:20">
      <c r="H30" s="113"/>
      <c r="J30" s="141"/>
      <c r="K30" s="141"/>
      <c r="L30" s="141"/>
      <c r="M30" s="141"/>
      <c r="N30" s="141"/>
      <c r="O30" s="141"/>
      <c r="P30" s="141"/>
      <c r="Q30" s="141"/>
      <c r="R30" s="141"/>
    </row>
    <row r="31" spans="1:20">
      <c r="H31" s="113"/>
      <c r="J31" s="141"/>
      <c r="K31" s="141"/>
      <c r="L31" s="141"/>
      <c r="M31" s="141"/>
      <c r="N31" s="141"/>
      <c r="O31" s="141"/>
      <c r="P31" s="141"/>
      <c r="Q31" s="141"/>
      <c r="R31" s="141"/>
    </row>
    <row r="32" spans="1:20">
      <c r="H32" s="113"/>
      <c r="I32" s="876"/>
      <c r="J32" s="877"/>
      <c r="K32" s="877"/>
      <c r="L32" s="877"/>
      <c r="M32" s="877"/>
      <c r="N32" s="877"/>
      <c r="O32" s="877"/>
      <c r="P32" s="877"/>
      <c r="Q32" s="877"/>
      <c r="R32" s="141"/>
    </row>
    <row r="33" spans="8:18">
      <c r="H33" s="113"/>
      <c r="I33" s="876"/>
      <c r="J33" s="114"/>
      <c r="K33" s="114"/>
      <c r="L33" s="114"/>
      <c r="M33" s="114"/>
      <c r="N33" s="114"/>
      <c r="O33" s="114"/>
      <c r="P33" s="114"/>
      <c r="Q33" s="114"/>
      <c r="R33" s="141"/>
    </row>
    <row r="34" spans="8:18" ht="15.75">
      <c r="H34" s="113"/>
      <c r="I34" s="432"/>
      <c r="J34" s="141"/>
      <c r="K34" s="141"/>
      <c r="L34" s="141"/>
      <c r="M34" s="141"/>
      <c r="N34" s="141"/>
      <c r="O34" s="141"/>
      <c r="P34" s="141"/>
      <c r="Q34" s="141"/>
      <c r="R34" s="141"/>
    </row>
    <row r="35" spans="8:18" ht="63" customHeight="1">
      <c r="H35" s="113"/>
      <c r="I35" s="432"/>
      <c r="J35" s="141"/>
      <c r="K35" s="141"/>
      <c r="L35" s="141"/>
      <c r="M35" s="141"/>
      <c r="N35" s="141"/>
      <c r="O35" s="141"/>
      <c r="P35" s="141"/>
      <c r="Q35" s="141"/>
      <c r="R35" s="141"/>
    </row>
  </sheetData>
  <mergeCells count="66">
    <mergeCell ref="IO4:IR4"/>
    <mergeCell ref="FI4:FV4"/>
    <mergeCell ref="FW4:GJ4"/>
    <mergeCell ref="GK4:GX4"/>
    <mergeCell ref="GY4:HL4"/>
    <mergeCell ref="IA4:IN4"/>
    <mergeCell ref="HM4:HZ4"/>
    <mergeCell ref="EU4:FH4"/>
    <mergeCell ref="EU2:FH2"/>
    <mergeCell ref="FI2:FV2"/>
    <mergeCell ref="FW2:GJ2"/>
    <mergeCell ref="AM4:AZ4"/>
    <mergeCell ref="BA4:BN4"/>
    <mergeCell ref="BO4:CB4"/>
    <mergeCell ref="CC4:CP4"/>
    <mergeCell ref="DE4:DR4"/>
    <mergeCell ref="CQ4:DD4"/>
    <mergeCell ref="DS4:EF4"/>
    <mergeCell ref="CQ2:DD2"/>
    <mergeCell ref="DE2:DR2"/>
    <mergeCell ref="DS2:EF2"/>
    <mergeCell ref="EG2:ET2"/>
    <mergeCell ref="EG4:ET4"/>
    <mergeCell ref="AM2:AZ2"/>
    <mergeCell ref="BA2:BN2"/>
    <mergeCell ref="BO2:CB2"/>
    <mergeCell ref="K2:X2"/>
    <mergeCell ref="IO2:IR2"/>
    <mergeCell ref="IA2:IN2"/>
    <mergeCell ref="GK2:GX2"/>
    <mergeCell ref="GY2:HL2"/>
    <mergeCell ref="HM2:HZ2"/>
    <mergeCell ref="J18:J20"/>
    <mergeCell ref="J12:J13"/>
    <mergeCell ref="G7:H7"/>
    <mergeCell ref="CC2:CP2"/>
    <mergeCell ref="A3:J3"/>
    <mergeCell ref="A4:J4"/>
    <mergeCell ref="K4:X4"/>
    <mergeCell ref="Y4:AL4"/>
    <mergeCell ref="A18:A20"/>
    <mergeCell ref="I6:J9"/>
    <mergeCell ref="A14:A15"/>
    <mergeCell ref="J14:J15"/>
    <mergeCell ref="A16:A17"/>
    <mergeCell ref="J16:J17"/>
    <mergeCell ref="A12:A13"/>
    <mergeCell ref="Y2:AL2"/>
    <mergeCell ref="A10:A11"/>
    <mergeCell ref="A6:B9"/>
    <mergeCell ref="A1:J1"/>
    <mergeCell ref="A2:J2"/>
    <mergeCell ref="J10:J11"/>
    <mergeCell ref="E6:F6"/>
    <mergeCell ref="G6:H6"/>
    <mergeCell ref="C7:D7"/>
    <mergeCell ref="E7:F7"/>
    <mergeCell ref="C6:D6"/>
    <mergeCell ref="I32:I33"/>
    <mergeCell ref="J32:K32"/>
    <mergeCell ref="Q23:R23"/>
    <mergeCell ref="P32:Q32"/>
    <mergeCell ref="Q24:R24"/>
    <mergeCell ref="Q25:R25"/>
    <mergeCell ref="L32:M32"/>
    <mergeCell ref="N32:O3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R35"/>
  <sheetViews>
    <sheetView showGridLines="0" rightToLeft="1" view="pageBreakPreview" zoomScaleNormal="100" zoomScaleSheetLayoutView="100" workbookViewId="0">
      <selection activeCell="I6" sqref="I6:J9"/>
    </sheetView>
  </sheetViews>
  <sheetFormatPr defaultRowHeight="13.5"/>
  <cols>
    <col min="1" max="1" width="13.5703125" style="113" customWidth="1"/>
    <col min="2" max="2" width="8.42578125" style="109" customWidth="1"/>
    <col min="3" max="8" width="15.85546875" style="141" customWidth="1"/>
    <col min="9" max="9" width="6.7109375" style="109" customWidth="1"/>
    <col min="10" max="10" width="15.7109375" style="109" customWidth="1"/>
    <col min="11" max="16384" width="9.140625" style="109"/>
  </cols>
  <sheetData>
    <row r="1" spans="1:252" s="137" customFormat="1" ht="29.25" customHeight="1">
      <c r="A1" s="880" t="s">
        <v>1265</v>
      </c>
      <c r="B1" s="880"/>
      <c r="C1" s="880"/>
      <c r="D1" s="880"/>
      <c r="E1" s="880"/>
      <c r="F1" s="880"/>
      <c r="G1" s="880"/>
      <c r="H1" s="880"/>
      <c r="I1" s="880"/>
      <c r="J1" s="880"/>
    </row>
    <row r="2" spans="1:252" s="138" customFormat="1" ht="27" customHeight="1">
      <c r="A2" s="831" t="s">
        <v>921</v>
      </c>
      <c r="B2" s="831"/>
      <c r="C2" s="831"/>
      <c r="D2" s="831"/>
      <c r="E2" s="831"/>
      <c r="F2" s="831"/>
      <c r="G2" s="831"/>
      <c r="H2" s="831"/>
      <c r="I2" s="831"/>
      <c r="J2" s="831"/>
      <c r="K2" s="831"/>
      <c r="L2" s="831"/>
      <c r="M2" s="831"/>
      <c r="N2" s="831"/>
      <c r="O2" s="831"/>
      <c r="P2" s="831"/>
      <c r="Q2" s="831"/>
      <c r="R2" s="831"/>
      <c r="S2" s="831"/>
      <c r="T2" s="831"/>
      <c r="U2" s="831"/>
      <c r="V2" s="831"/>
      <c r="W2" s="831"/>
      <c r="X2" s="831"/>
      <c r="Y2" s="831"/>
      <c r="Z2" s="831"/>
      <c r="AA2" s="831"/>
      <c r="AB2" s="831"/>
      <c r="AC2" s="831"/>
      <c r="AD2" s="831"/>
      <c r="AE2" s="831"/>
      <c r="AF2" s="831"/>
      <c r="AG2" s="831"/>
      <c r="AH2" s="831"/>
      <c r="AI2" s="831"/>
      <c r="AJ2" s="831"/>
      <c r="AK2" s="831"/>
      <c r="AL2" s="831"/>
      <c r="AM2" s="831"/>
      <c r="AN2" s="831"/>
      <c r="AO2" s="831"/>
      <c r="AP2" s="831"/>
      <c r="AQ2" s="831"/>
      <c r="AR2" s="831"/>
      <c r="AS2" s="831"/>
      <c r="AT2" s="831"/>
      <c r="AU2" s="831"/>
      <c r="AV2" s="831"/>
      <c r="AW2" s="831"/>
      <c r="AX2" s="831"/>
      <c r="AY2" s="831"/>
      <c r="AZ2" s="831"/>
      <c r="BA2" s="831"/>
      <c r="BB2" s="831"/>
      <c r="BC2" s="831"/>
      <c r="BD2" s="831"/>
      <c r="BE2" s="831"/>
      <c r="BF2" s="831"/>
      <c r="BG2" s="831"/>
      <c r="BH2" s="831"/>
      <c r="BI2" s="831"/>
      <c r="BJ2" s="831"/>
      <c r="BK2" s="831"/>
      <c r="BL2" s="831"/>
      <c r="BM2" s="831"/>
      <c r="BN2" s="831"/>
      <c r="BO2" s="831"/>
      <c r="BP2" s="831"/>
      <c r="BQ2" s="831"/>
      <c r="BR2" s="831"/>
      <c r="BS2" s="831"/>
      <c r="BT2" s="831"/>
      <c r="BU2" s="831"/>
      <c r="BV2" s="831"/>
      <c r="BW2" s="831"/>
      <c r="BX2" s="831"/>
      <c r="BY2" s="831"/>
      <c r="BZ2" s="831"/>
      <c r="CA2" s="831"/>
      <c r="CB2" s="831"/>
      <c r="CC2" s="831"/>
      <c r="CD2" s="831"/>
      <c r="CE2" s="831"/>
      <c r="CF2" s="831"/>
      <c r="CG2" s="831"/>
      <c r="CH2" s="831"/>
      <c r="CI2" s="831"/>
      <c r="CJ2" s="831"/>
      <c r="CK2" s="831"/>
      <c r="CL2" s="831"/>
      <c r="CM2" s="831"/>
      <c r="CN2" s="831"/>
      <c r="CO2" s="831"/>
      <c r="CP2" s="831"/>
      <c r="CQ2" s="831"/>
      <c r="CR2" s="831"/>
      <c r="CS2" s="831"/>
      <c r="CT2" s="831"/>
      <c r="CU2" s="831"/>
      <c r="CV2" s="831"/>
      <c r="CW2" s="831"/>
      <c r="CX2" s="831"/>
      <c r="CY2" s="831"/>
      <c r="CZ2" s="831"/>
      <c r="DA2" s="831"/>
      <c r="DB2" s="831"/>
      <c r="DC2" s="831"/>
      <c r="DD2" s="831"/>
      <c r="DE2" s="831"/>
      <c r="DF2" s="831"/>
      <c r="DG2" s="831"/>
      <c r="DH2" s="831"/>
      <c r="DI2" s="831"/>
      <c r="DJ2" s="831"/>
      <c r="DK2" s="831"/>
      <c r="DL2" s="831"/>
      <c r="DM2" s="831"/>
      <c r="DN2" s="831"/>
      <c r="DO2" s="831"/>
      <c r="DP2" s="831"/>
      <c r="DQ2" s="831"/>
      <c r="DR2" s="831"/>
      <c r="DS2" s="831"/>
      <c r="DT2" s="831"/>
      <c r="DU2" s="831"/>
      <c r="DV2" s="831"/>
      <c r="DW2" s="831"/>
      <c r="DX2" s="831"/>
      <c r="DY2" s="831"/>
      <c r="DZ2" s="831"/>
      <c r="EA2" s="831"/>
      <c r="EB2" s="831"/>
      <c r="EC2" s="831"/>
      <c r="ED2" s="831"/>
      <c r="EE2" s="831"/>
      <c r="EF2" s="831"/>
      <c r="EG2" s="831"/>
      <c r="EH2" s="831"/>
      <c r="EI2" s="831"/>
      <c r="EJ2" s="831"/>
      <c r="EK2" s="831"/>
      <c r="EL2" s="831"/>
      <c r="EM2" s="831"/>
      <c r="EN2" s="831"/>
      <c r="EO2" s="831"/>
      <c r="EP2" s="831"/>
      <c r="EQ2" s="831"/>
      <c r="ER2" s="831"/>
      <c r="ES2" s="831"/>
      <c r="ET2" s="831"/>
      <c r="EU2" s="831"/>
      <c r="EV2" s="831"/>
      <c r="EW2" s="831"/>
      <c r="EX2" s="831"/>
      <c r="EY2" s="831"/>
      <c r="EZ2" s="831"/>
      <c r="FA2" s="831"/>
      <c r="FB2" s="831"/>
      <c r="FC2" s="831"/>
      <c r="FD2" s="831"/>
      <c r="FE2" s="831"/>
      <c r="FF2" s="831"/>
      <c r="FG2" s="831"/>
      <c r="FH2" s="831"/>
      <c r="FI2" s="831"/>
      <c r="FJ2" s="831"/>
      <c r="FK2" s="831"/>
      <c r="FL2" s="831"/>
      <c r="FM2" s="831"/>
      <c r="FN2" s="831"/>
      <c r="FO2" s="831"/>
      <c r="FP2" s="831"/>
      <c r="FQ2" s="831"/>
      <c r="FR2" s="831"/>
      <c r="FS2" s="831"/>
      <c r="FT2" s="831"/>
      <c r="FU2" s="831"/>
      <c r="FV2" s="831"/>
      <c r="FW2" s="831"/>
      <c r="FX2" s="831"/>
      <c r="FY2" s="831"/>
      <c r="FZ2" s="831"/>
      <c r="GA2" s="831"/>
      <c r="GB2" s="831"/>
      <c r="GC2" s="831"/>
      <c r="GD2" s="831"/>
      <c r="GE2" s="831"/>
      <c r="GF2" s="831"/>
      <c r="GG2" s="831"/>
      <c r="GH2" s="831"/>
      <c r="GI2" s="831"/>
      <c r="GJ2" s="831"/>
      <c r="GK2" s="831"/>
      <c r="GL2" s="831"/>
      <c r="GM2" s="831"/>
      <c r="GN2" s="831"/>
      <c r="GO2" s="831"/>
      <c r="GP2" s="831"/>
      <c r="GQ2" s="831"/>
      <c r="GR2" s="831"/>
      <c r="GS2" s="831"/>
      <c r="GT2" s="831"/>
      <c r="GU2" s="831"/>
      <c r="GV2" s="831"/>
      <c r="GW2" s="831"/>
      <c r="GX2" s="831"/>
      <c r="GY2" s="831"/>
      <c r="GZ2" s="831"/>
      <c r="HA2" s="831"/>
      <c r="HB2" s="831"/>
      <c r="HC2" s="831"/>
      <c r="HD2" s="831"/>
      <c r="HE2" s="831"/>
      <c r="HF2" s="831"/>
      <c r="HG2" s="831"/>
      <c r="HH2" s="831"/>
      <c r="HI2" s="831"/>
      <c r="HJ2" s="831"/>
      <c r="HK2" s="831"/>
      <c r="HL2" s="831"/>
      <c r="HM2" s="831"/>
      <c r="HN2" s="831"/>
      <c r="HO2" s="831"/>
      <c r="HP2" s="831"/>
      <c r="HQ2" s="831"/>
      <c r="HR2" s="831"/>
      <c r="HS2" s="831"/>
      <c r="HT2" s="831"/>
      <c r="HU2" s="831"/>
      <c r="HV2" s="831"/>
      <c r="HW2" s="831"/>
      <c r="HX2" s="831"/>
      <c r="HY2" s="831"/>
      <c r="HZ2" s="831"/>
      <c r="IA2" s="831"/>
      <c r="IB2" s="831"/>
      <c r="IC2" s="831"/>
      <c r="ID2" s="831"/>
      <c r="IE2" s="831"/>
      <c r="IF2" s="831"/>
      <c r="IG2" s="831"/>
      <c r="IH2" s="831"/>
      <c r="II2" s="831"/>
      <c r="IJ2" s="831"/>
      <c r="IK2" s="831"/>
      <c r="IL2" s="831"/>
      <c r="IM2" s="831"/>
      <c r="IN2" s="831"/>
      <c r="IO2" s="831"/>
      <c r="IP2" s="831"/>
      <c r="IQ2" s="831"/>
      <c r="IR2" s="831"/>
    </row>
    <row r="3" spans="1:252" s="136" customFormat="1" ht="20.100000000000001" customHeight="1">
      <c r="A3" s="840" t="s">
        <v>623</v>
      </c>
      <c r="B3" s="840"/>
      <c r="C3" s="840"/>
      <c r="D3" s="840"/>
      <c r="E3" s="840"/>
      <c r="F3" s="840"/>
      <c r="G3" s="840"/>
      <c r="H3" s="840"/>
      <c r="I3" s="840"/>
      <c r="J3" s="840"/>
    </row>
    <row r="4" spans="1:252" s="136" customFormat="1" ht="17.25" customHeight="1">
      <c r="A4" s="840" t="s">
        <v>918</v>
      </c>
      <c r="B4" s="840"/>
      <c r="C4" s="840"/>
      <c r="D4" s="840"/>
      <c r="E4" s="840"/>
      <c r="F4" s="840"/>
      <c r="G4" s="840"/>
      <c r="H4" s="840"/>
      <c r="I4" s="840"/>
      <c r="J4" s="840"/>
      <c r="K4" s="840"/>
      <c r="L4" s="840"/>
      <c r="M4" s="840"/>
      <c r="N4" s="840"/>
      <c r="O4" s="840"/>
      <c r="P4" s="840"/>
      <c r="Q4" s="840"/>
      <c r="R4" s="840"/>
      <c r="S4" s="840"/>
      <c r="T4" s="840"/>
      <c r="U4" s="840"/>
      <c r="V4" s="840"/>
      <c r="W4" s="840"/>
      <c r="X4" s="840"/>
      <c r="Y4" s="840"/>
      <c r="Z4" s="840"/>
      <c r="AA4" s="840"/>
      <c r="AB4" s="840"/>
      <c r="AC4" s="840"/>
      <c r="AD4" s="840"/>
      <c r="AE4" s="840"/>
      <c r="AF4" s="840"/>
      <c r="AG4" s="840"/>
      <c r="AH4" s="840"/>
      <c r="AI4" s="840"/>
      <c r="AJ4" s="840"/>
      <c r="AK4" s="840"/>
      <c r="AL4" s="840"/>
      <c r="AM4" s="840"/>
      <c r="AN4" s="840"/>
      <c r="AO4" s="840"/>
      <c r="AP4" s="840"/>
      <c r="AQ4" s="840"/>
      <c r="AR4" s="840"/>
      <c r="AS4" s="840"/>
      <c r="AT4" s="840"/>
      <c r="AU4" s="840"/>
      <c r="AV4" s="840"/>
      <c r="AW4" s="840"/>
      <c r="AX4" s="840"/>
      <c r="AY4" s="840"/>
      <c r="AZ4" s="840"/>
      <c r="BA4" s="840"/>
      <c r="BB4" s="840"/>
      <c r="BC4" s="840"/>
      <c r="BD4" s="840"/>
      <c r="BE4" s="840"/>
      <c r="BF4" s="840"/>
      <c r="BG4" s="840"/>
      <c r="BH4" s="840"/>
      <c r="BI4" s="840"/>
      <c r="BJ4" s="840"/>
      <c r="BK4" s="840"/>
      <c r="BL4" s="840"/>
      <c r="BM4" s="840"/>
      <c r="BN4" s="840"/>
      <c r="BO4" s="840"/>
      <c r="BP4" s="840"/>
      <c r="BQ4" s="840"/>
      <c r="BR4" s="840"/>
      <c r="BS4" s="840"/>
      <c r="BT4" s="840"/>
      <c r="BU4" s="840"/>
      <c r="BV4" s="840"/>
      <c r="BW4" s="840"/>
      <c r="BX4" s="840"/>
      <c r="BY4" s="840"/>
      <c r="BZ4" s="840"/>
      <c r="CA4" s="840"/>
      <c r="CB4" s="840"/>
      <c r="CC4" s="840"/>
      <c r="CD4" s="840"/>
      <c r="CE4" s="840"/>
      <c r="CF4" s="840"/>
      <c r="CG4" s="840"/>
      <c r="CH4" s="840"/>
      <c r="CI4" s="840"/>
      <c r="CJ4" s="840"/>
      <c r="CK4" s="840"/>
      <c r="CL4" s="840"/>
      <c r="CM4" s="840"/>
      <c r="CN4" s="840"/>
      <c r="CO4" s="840"/>
      <c r="CP4" s="840"/>
      <c r="CQ4" s="840"/>
      <c r="CR4" s="840"/>
      <c r="CS4" s="840"/>
      <c r="CT4" s="840"/>
      <c r="CU4" s="840"/>
      <c r="CV4" s="840"/>
      <c r="CW4" s="840"/>
      <c r="CX4" s="840"/>
      <c r="CY4" s="840"/>
      <c r="CZ4" s="840"/>
      <c r="DA4" s="840"/>
      <c r="DB4" s="840"/>
      <c r="DC4" s="840"/>
      <c r="DD4" s="840"/>
      <c r="DE4" s="840"/>
      <c r="DF4" s="840"/>
      <c r="DG4" s="840"/>
      <c r="DH4" s="840"/>
      <c r="DI4" s="840"/>
      <c r="DJ4" s="840"/>
      <c r="DK4" s="840"/>
      <c r="DL4" s="840"/>
      <c r="DM4" s="840"/>
      <c r="DN4" s="840"/>
      <c r="DO4" s="840"/>
      <c r="DP4" s="840"/>
      <c r="DQ4" s="840"/>
      <c r="DR4" s="840"/>
      <c r="DS4" s="840"/>
      <c r="DT4" s="840"/>
      <c r="DU4" s="840"/>
      <c r="DV4" s="840"/>
      <c r="DW4" s="840"/>
      <c r="DX4" s="840"/>
      <c r="DY4" s="840"/>
      <c r="DZ4" s="840"/>
      <c r="EA4" s="840"/>
      <c r="EB4" s="840"/>
      <c r="EC4" s="840"/>
      <c r="ED4" s="840"/>
      <c r="EE4" s="840"/>
      <c r="EF4" s="840"/>
      <c r="EG4" s="840"/>
      <c r="EH4" s="840"/>
      <c r="EI4" s="840"/>
      <c r="EJ4" s="840"/>
      <c r="EK4" s="840"/>
      <c r="EL4" s="840"/>
      <c r="EM4" s="840"/>
      <c r="EN4" s="840"/>
      <c r="EO4" s="840"/>
      <c r="EP4" s="840"/>
      <c r="EQ4" s="840"/>
      <c r="ER4" s="840"/>
      <c r="ES4" s="840"/>
      <c r="ET4" s="840"/>
      <c r="EU4" s="840"/>
      <c r="EV4" s="840"/>
      <c r="EW4" s="840"/>
      <c r="EX4" s="840"/>
      <c r="EY4" s="840"/>
      <c r="EZ4" s="840"/>
      <c r="FA4" s="840"/>
      <c r="FB4" s="840"/>
      <c r="FC4" s="840"/>
      <c r="FD4" s="840"/>
      <c r="FE4" s="840"/>
      <c r="FF4" s="840"/>
      <c r="FG4" s="840"/>
      <c r="FH4" s="840"/>
      <c r="FI4" s="840"/>
      <c r="FJ4" s="840"/>
      <c r="FK4" s="840"/>
      <c r="FL4" s="840"/>
      <c r="FM4" s="840"/>
      <c r="FN4" s="840"/>
      <c r="FO4" s="840"/>
      <c r="FP4" s="840"/>
      <c r="FQ4" s="840"/>
      <c r="FR4" s="840"/>
      <c r="FS4" s="840"/>
      <c r="FT4" s="840"/>
      <c r="FU4" s="840"/>
      <c r="FV4" s="840"/>
      <c r="FW4" s="840"/>
      <c r="FX4" s="840"/>
      <c r="FY4" s="840"/>
      <c r="FZ4" s="840"/>
      <c r="GA4" s="840"/>
      <c r="GB4" s="840"/>
      <c r="GC4" s="840"/>
      <c r="GD4" s="840"/>
      <c r="GE4" s="840"/>
      <c r="GF4" s="840"/>
      <c r="GG4" s="840"/>
      <c r="GH4" s="840"/>
      <c r="GI4" s="840"/>
      <c r="GJ4" s="840"/>
      <c r="GK4" s="840"/>
      <c r="GL4" s="840"/>
      <c r="GM4" s="840"/>
      <c r="GN4" s="840"/>
      <c r="GO4" s="840"/>
      <c r="GP4" s="840"/>
      <c r="GQ4" s="840"/>
      <c r="GR4" s="840"/>
      <c r="GS4" s="840"/>
      <c r="GT4" s="840"/>
      <c r="GU4" s="840"/>
      <c r="GV4" s="840"/>
      <c r="GW4" s="840"/>
      <c r="GX4" s="840"/>
      <c r="GY4" s="840"/>
      <c r="GZ4" s="840"/>
      <c r="HA4" s="840"/>
      <c r="HB4" s="840"/>
      <c r="HC4" s="840"/>
      <c r="HD4" s="840"/>
      <c r="HE4" s="840"/>
      <c r="HF4" s="840"/>
      <c r="HG4" s="840"/>
      <c r="HH4" s="840"/>
      <c r="HI4" s="840"/>
      <c r="HJ4" s="840"/>
      <c r="HK4" s="840"/>
      <c r="HL4" s="840"/>
      <c r="HM4" s="840"/>
      <c r="HN4" s="840"/>
      <c r="HO4" s="840"/>
      <c r="HP4" s="840"/>
      <c r="HQ4" s="840"/>
      <c r="HR4" s="840"/>
      <c r="HS4" s="840"/>
      <c r="HT4" s="840"/>
      <c r="HU4" s="840"/>
      <c r="HV4" s="840"/>
      <c r="HW4" s="840"/>
      <c r="HX4" s="840"/>
      <c r="HY4" s="840"/>
      <c r="HZ4" s="840"/>
      <c r="IA4" s="840"/>
      <c r="IB4" s="840"/>
      <c r="IC4" s="840"/>
      <c r="ID4" s="840"/>
      <c r="IE4" s="840"/>
      <c r="IF4" s="840"/>
      <c r="IG4" s="840"/>
      <c r="IH4" s="840"/>
      <c r="II4" s="840"/>
      <c r="IJ4" s="840"/>
      <c r="IK4" s="840"/>
      <c r="IL4" s="840"/>
      <c r="IM4" s="840"/>
      <c r="IN4" s="840"/>
      <c r="IO4" s="840"/>
      <c r="IP4" s="840"/>
      <c r="IQ4" s="840"/>
      <c r="IR4" s="840"/>
    </row>
    <row r="5" spans="1:252" s="136" customFormat="1" ht="15" customHeight="1">
      <c r="A5" s="17" t="s">
        <v>1306</v>
      </c>
      <c r="B5" s="424"/>
      <c r="C5" s="424"/>
      <c r="D5" s="424"/>
      <c r="E5" s="141"/>
      <c r="F5" s="172"/>
      <c r="G5" s="172"/>
      <c r="H5" s="172"/>
      <c r="I5" s="425"/>
      <c r="J5" s="23" t="s">
        <v>1307</v>
      </c>
    </row>
    <row r="6" spans="1:252" ht="21" customHeight="1">
      <c r="A6" s="869" t="s">
        <v>361</v>
      </c>
      <c r="B6" s="869"/>
      <c r="C6" s="883" t="s">
        <v>280</v>
      </c>
      <c r="D6" s="883"/>
      <c r="E6" s="883" t="s">
        <v>606</v>
      </c>
      <c r="F6" s="883"/>
      <c r="G6" s="883" t="s">
        <v>9</v>
      </c>
      <c r="H6" s="883"/>
      <c r="I6" s="888" t="s">
        <v>658</v>
      </c>
      <c r="J6" s="888"/>
    </row>
    <row r="7" spans="1:252" ht="21" customHeight="1">
      <c r="A7" s="879"/>
      <c r="B7" s="879"/>
      <c r="C7" s="884" t="s">
        <v>281</v>
      </c>
      <c r="D7" s="884"/>
      <c r="E7" s="884" t="s">
        <v>371</v>
      </c>
      <c r="F7" s="884"/>
      <c r="G7" s="884" t="s">
        <v>10</v>
      </c>
      <c r="H7" s="884"/>
      <c r="I7" s="889"/>
      <c r="J7" s="889"/>
    </row>
    <row r="8" spans="1:252" ht="21" customHeight="1">
      <c r="A8" s="879"/>
      <c r="B8" s="879"/>
      <c r="C8" s="139" t="s">
        <v>370</v>
      </c>
      <c r="D8" s="139" t="s">
        <v>369</v>
      </c>
      <c r="E8" s="139" t="s">
        <v>370</v>
      </c>
      <c r="F8" s="139" t="s">
        <v>369</v>
      </c>
      <c r="G8" s="139" t="s">
        <v>370</v>
      </c>
      <c r="H8" s="139" t="s">
        <v>369</v>
      </c>
      <c r="I8" s="889"/>
      <c r="J8" s="889"/>
    </row>
    <row r="9" spans="1:252" ht="21" customHeight="1">
      <c r="A9" s="870"/>
      <c r="B9" s="870"/>
      <c r="C9" s="140" t="s">
        <v>368</v>
      </c>
      <c r="D9" s="140" t="s">
        <v>367</v>
      </c>
      <c r="E9" s="140" t="s">
        <v>368</v>
      </c>
      <c r="F9" s="140" t="s">
        <v>367</v>
      </c>
      <c r="G9" s="140" t="s">
        <v>368</v>
      </c>
      <c r="H9" s="140" t="s">
        <v>367</v>
      </c>
      <c r="I9" s="890"/>
      <c r="J9" s="890"/>
    </row>
    <row r="10" spans="1:252" ht="27.75" customHeight="1" thickBot="1">
      <c r="A10" s="841" t="s">
        <v>295</v>
      </c>
      <c r="B10" s="332" t="s">
        <v>11</v>
      </c>
      <c r="C10" s="690">
        <v>2527</v>
      </c>
      <c r="D10" s="690">
        <v>227</v>
      </c>
      <c r="E10" s="690">
        <v>4402</v>
      </c>
      <c r="F10" s="690">
        <v>14168</v>
      </c>
      <c r="G10" s="690">
        <f>C10+E10</f>
        <v>6929</v>
      </c>
      <c r="H10" s="690">
        <f>D10+F10</f>
        <v>14395</v>
      </c>
      <c r="I10" s="330" t="s">
        <v>13</v>
      </c>
      <c r="J10" s="881" t="s">
        <v>801</v>
      </c>
    </row>
    <row r="11" spans="1:252" ht="27.75" customHeight="1" thickTop="1" thickBot="1">
      <c r="A11" s="878"/>
      <c r="B11" s="333" t="s">
        <v>12</v>
      </c>
      <c r="C11" s="751">
        <v>3061</v>
      </c>
      <c r="D11" s="751">
        <v>216</v>
      </c>
      <c r="E11" s="751">
        <v>3564</v>
      </c>
      <c r="F11" s="751">
        <v>13122</v>
      </c>
      <c r="G11" s="690">
        <f t="shared" ref="G11:G17" si="0">C11+E11</f>
        <v>6625</v>
      </c>
      <c r="H11" s="690">
        <f t="shared" ref="H11:H17" si="1">D11+F11</f>
        <v>13338</v>
      </c>
      <c r="I11" s="331" t="s">
        <v>14</v>
      </c>
      <c r="J11" s="882"/>
    </row>
    <row r="12" spans="1:252" ht="27.75" customHeight="1" thickTop="1" thickBot="1">
      <c r="A12" s="846" t="s">
        <v>359</v>
      </c>
      <c r="B12" s="335" t="s">
        <v>11</v>
      </c>
      <c r="C12" s="641">
        <v>12196</v>
      </c>
      <c r="D12" s="641">
        <v>8238</v>
      </c>
      <c r="E12" s="641">
        <v>6045</v>
      </c>
      <c r="F12" s="641">
        <v>25295</v>
      </c>
      <c r="G12" s="694">
        <f t="shared" si="0"/>
        <v>18241</v>
      </c>
      <c r="H12" s="694">
        <f t="shared" si="1"/>
        <v>33533</v>
      </c>
      <c r="I12" s="334" t="s">
        <v>13</v>
      </c>
      <c r="J12" s="845" t="s">
        <v>273</v>
      </c>
    </row>
    <row r="13" spans="1:252" ht="27.75" customHeight="1" thickTop="1" thickBot="1">
      <c r="A13" s="891"/>
      <c r="B13" s="335" t="s">
        <v>12</v>
      </c>
      <c r="C13" s="641">
        <v>13647</v>
      </c>
      <c r="D13" s="641">
        <v>8742</v>
      </c>
      <c r="E13" s="641">
        <v>4007</v>
      </c>
      <c r="F13" s="641">
        <v>23254</v>
      </c>
      <c r="G13" s="694">
        <f t="shared" si="0"/>
        <v>17654</v>
      </c>
      <c r="H13" s="694">
        <f t="shared" si="1"/>
        <v>31996</v>
      </c>
      <c r="I13" s="334" t="s">
        <v>14</v>
      </c>
      <c r="J13" s="845"/>
    </row>
    <row r="14" spans="1:252" ht="27.75" customHeight="1" thickTop="1" thickBot="1">
      <c r="A14" s="842" t="s">
        <v>276</v>
      </c>
      <c r="B14" s="333" t="s">
        <v>11</v>
      </c>
      <c r="C14" s="751">
        <v>6591</v>
      </c>
      <c r="D14" s="751">
        <v>4000</v>
      </c>
      <c r="E14" s="751">
        <v>1521</v>
      </c>
      <c r="F14" s="751">
        <v>8390</v>
      </c>
      <c r="G14" s="690">
        <f t="shared" si="0"/>
        <v>8112</v>
      </c>
      <c r="H14" s="690">
        <f t="shared" si="1"/>
        <v>12390</v>
      </c>
      <c r="I14" s="331" t="s">
        <v>13</v>
      </c>
      <c r="J14" s="838" t="s">
        <v>277</v>
      </c>
    </row>
    <row r="15" spans="1:252" ht="27.75" customHeight="1" thickTop="1" thickBot="1">
      <c r="A15" s="842"/>
      <c r="B15" s="333" t="s">
        <v>12</v>
      </c>
      <c r="C15" s="751">
        <v>7156</v>
      </c>
      <c r="D15" s="751">
        <v>4167</v>
      </c>
      <c r="E15" s="751">
        <v>1003</v>
      </c>
      <c r="F15" s="751">
        <v>7612</v>
      </c>
      <c r="G15" s="690">
        <f t="shared" si="0"/>
        <v>8159</v>
      </c>
      <c r="H15" s="690">
        <f t="shared" si="1"/>
        <v>11779</v>
      </c>
      <c r="I15" s="331" t="s">
        <v>14</v>
      </c>
      <c r="J15" s="838"/>
    </row>
    <row r="16" spans="1:252" ht="27.75" customHeight="1" thickTop="1" thickBot="1">
      <c r="A16" s="846" t="s">
        <v>895</v>
      </c>
      <c r="B16" s="335" t="s">
        <v>11</v>
      </c>
      <c r="C16" s="641">
        <v>7177</v>
      </c>
      <c r="D16" s="641">
        <v>4265</v>
      </c>
      <c r="E16" s="641">
        <v>1114</v>
      </c>
      <c r="F16" s="641">
        <v>6109</v>
      </c>
      <c r="G16" s="694">
        <f t="shared" si="0"/>
        <v>8291</v>
      </c>
      <c r="H16" s="694">
        <f t="shared" si="1"/>
        <v>10374</v>
      </c>
      <c r="I16" s="334" t="s">
        <v>13</v>
      </c>
      <c r="J16" s="845" t="s">
        <v>896</v>
      </c>
    </row>
    <row r="17" spans="1:20" ht="33" customHeight="1" thickTop="1">
      <c r="A17" s="849"/>
      <c r="B17" s="336" t="s">
        <v>12</v>
      </c>
      <c r="C17" s="752">
        <v>7412</v>
      </c>
      <c r="D17" s="752">
        <v>4383</v>
      </c>
      <c r="E17" s="752">
        <v>705</v>
      </c>
      <c r="F17" s="752">
        <v>5236</v>
      </c>
      <c r="G17" s="753">
        <f t="shared" si="0"/>
        <v>8117</v>
      </c>
      <c r="H17" s="753">
        <f t="shared" si="1"/>
        <v>9619</v>
      </c>
      <c r="I17" s="340" t="s">
        <v>14</v>
      </c>
      <c r="J17" s="853"/>
    </row>
    <row r="18" spans="1:20" ht="20.100000000000001" customHeight="1" thickBot="1">
      <c r="A18" s="857" t="s">
        <v>9</v>
      </c>
      <c r="B18" s="341" t="s">
        <v>11</v>
      </c>
      <c r="C18" s="754">
        <f t="shared" ref="C18:H19" si="2">SUM(C10+C12+C14+C16)</f>
        <v>28491</v>
      </c>
      <c r="D18" s="754">
        <f t="shared" si="2"/>
        <v>16730</v>
      </c>
      <c r="E18" s="754">
        <f t="shared" si="2"/>
        <v>13082</v>
      </c>
      <c r="F18" s="754">
        <f t="shared" si="2"/>
        <v>53962</v>
      </c>
      <c r="G18" s="755">
        <f t="shared" si="2"/>
        <v>41573</v>
      </c>
      <c r="H18" s="755">
        <f t="shared" si="2"/>
        <v>70692</v>
      </c>
      <c r="I18" s="337" t="s">
        <v>13</v>
      </c>
      <c r="J18" s="885" t="s">
        <v>10</v>
      </c>
    </row>
    <row r="19" spans="1:20" ht="20.100000000000001" customHeight="1" thickTop="1" thickBot="1">
      <c r="A19" s="842"/>
      <c r="B19" s="333" t="s">
        <v>12</v>
      </c>
      <c r="C19" s="756">
        <f t="shared" si="2"/>
        <v>31276</v>
      </c>
      <c r="D19" s="756">
        <f t="shared" si="2"/>
        <v>17508</v>
      </c>
      <c r="E19" s="756">
        <f t="shared" si="2"/>
        <v>9279</v>
      </c>
      <c r="F19" s="756">
        <f t="shared" si="2"/>
        <v>49224</v>
      </c>
      <c r="G19" s="756">
        <f t="shared" si="2"/>
        <v>40555</v>
      </c>
      <c r="H19" s="756">
        <f t="shared" si="2"/>
        <v>66732</v>
      </c>
      <c r="I19" s="338" t="s">
        <v>14</v>
      </c>
      <c r="J19" s="886"/>
    </row>
    <row r="20" spans="1:20" ht="20.100000000000001" customHeight="1" thickTop="1">
      <c r="A20" s="858"/>
      <c r="B20" s="342" t="s">
        <v>9</v>
      </c>
      <c r="C20" s="757">
        <f t="shared" ref="C20:H20" si="3">C18+C19</f>
        <v>59767</v>
      </c>
      <c r="D20" s="757">
        <f t="shared" si="3"/>
        <v>34238</v>
      </c>
      <c r="E20" s="757">
        <f t="shared" si="3"/>
        <v>22361</v>
      </c>
      <c r="F20" s="757">
        <f t="shared" si="3"/>
        <v>103186</v>
      </c>
      <c r="G20" s="757">
        <f t="shared" si="3"/>
        <v>82128</v>
      </c>
      <c r="H20" s="757">
        <f t="shared" si="3"/>
        <v>137424</v>
      </c>
      <c r="I20" s="339" t="s">
        <v>10</v>
      </c>
      <c r="J20" s="887"/>
    </row>
    <row r="21" spans="1:20">
      <c r="A21" s="386" t="s">
        <v>343</v>
      </c>
      <c r="B21" s="426"/>
      <c r="C21" s="427"/>
      <c r="D21" s="427"/>
      <c r="E21" s="427"/>
      <c r="F21" s="428"/>
      <c r="G21" s="428"/>
      <c r="H21" s="428"/>
      <c r="J21" s="390" t="s">
        <v>297</v>
      </c>
      <c r="K21" s="123"/>
      <c r="L21" s="123"/>
    </row>
    <row r="22" spans="1:20" ht="12.75">
      <c r="A22" s="386" t="s">
        <v>870</v>
      </c>
      <c r="B22" s="388"/>
      <c r="C22" s="109"/>
      <c r="D22" s="109"/>
      <c r="E22" s="109"/>
      <c r="F22" s="109"/>
      <c r="G22" s="109"/>
      <c r="H22" s="109"/>
      <c r="J22" s="389" t="s">
        <v>869</v>
      </c>
      <c r="T22" s="389"/>
    </row>
    <row r="23" spans="1:20">
      <c r="Q23" s="834"/>
      <c r="R23" s="834"/>
      <c r="S23" s="114"/>
      <c r="T23" s="114"/>
    </row>
    <row r="24" spans="1:20">
      <c r="Q24" s="877"/>
      <c r="R24" s="877"/>
      <c r="S24" s="116"/>
      <c r="T24" s="116"/>
    </row>
    <row r="25" spans="1:20" ht="13.5" customHeight="1">
      <c r="A25" s="113" t="s">
        <v>366</v>
      </c>
      <c r="C25" s="429"/>
      <c r="D25" s="429"/>
      <c r="E25" s="429"/>
      <c r="G25" s="429"/>
      <c r="H25" s="113"/>
      <c r="I25" s="430"/>
      <c r="L25" s="114"/>
      <c r="M25" s="114"/>
      <c r="N25" s="114"/>
      <c r="O25" s="114"/>
      <c r="P25" s="114"/>
      <c r="Q25" s="877"/>
      <c r="R25" s="877"/>
      <c r="S25" s="116"/>
      <c r="T25" s="116"/>
    </row>
    <row r="26" spans="1:20" ht="45" customHeight="1">
      <c r="B26" s="396"/>
      <c r="C26" s="431" t="s">
        <v>358</v>
      </c>
      <c r="D26" s="431"/>
      <c r="E26" s="141" t="s">
        <v>357</v>
      </c>
      <c r="J26" s="116"/>
      <c r="K26" s="116"/>
      <c r="L26" s="116"/>
      <c r="M26" s="116"/>
      <c r="N26" s="116"/>
      <c r="O26" s="116"/>
      <c r="P26" s="116"/>
      <c r="Q26" s="116"/>
    </row>
    <row r="27" spans="1:20" ht="45" customHeight="1">
      <c r="B27" s="396"/>
      <c r="C27" s="431" t="s">
        <v>363</v>
      </c>
      <c r="D27" s="431" t="s">
        <v>362</v>
      </c>
      <c r="E27" s="141" t="s">
        <v>363</v>
      </c>
      <c r="F27" s="141" t="s">
        <v>362</v>
      </c>
      <c r="H27" s="113"/>
      <c r="J27" s="141"/>
      <c r="K27" s="141"/>
      <c r="L27" s="141"/>
      <c r="M27" s="141"/>
      <c r="N27" s="141"/>
      <c r="O27" s="141"/>
      <c r="P27" s="141"/>
      <c r="Q27" s="141"/>
      <c r="R27" s="141"/>
    </row>
    <row r="28" spans="1:20">
      <c r="B28" s="140" t="s">
        <v>844</v>
      </c>
      <c r="C28" s="397">
        <f>C18</f>
        <v>28491</v>
      </c>
      <c r="D28" s="141">
        <f t="shared" ref="D28:F29" si="4">D18</f>
        <v>16730</v>
      </c>
      <c r="E28" s="141">
        <f t="shared" si="4"/>
        <v>13082</v>
      </c>
      <c r="F28" s="141">
        <f t="shared" si="4"/>
        <v>53962</v>
      </c>
      <c r="H28" s="113"/>
      <c r="J28" s="141"/>
      <c r="K28" s="141"/>
      <c r="L28" s="141"/>
      <c r="M28" s="141"/>
      <c r="N28" s="141"/>
      <c r="O28" s="141"/>
      <c r="P28" s="141"/>
      <c r="Q28" s="141"/>
      <c r="R28" s="141"/>
    </row>
    <row r="29" spans="1:20">
      <c r="B29" s="109" t="s">
        <v>845</v>
      </c>
      <c r="C29" s="397">
        <f>C19</f>
        <v>31276</v>
      </c>
      <c r="D29" s="141">
        <f t="shared" si="4"/>
        <v>17508</v>
      </c>
      <c r="E29" s="141">
        <f t="shared" si="4"/>
        <v>9279</v>
      </c>
      <c r="F29" s="141">
        <f t="shared" si="4"/>
        <v>49224</v>
      </c>
      <c r="H29" s="113"/>
      <c r="J29" s="141"/>
      <c r="K29" s="141"/>
      <c r="L29" s="141"/>
      <c r="M29" s="141"/>
      <c r="N29" s="141"/>
      <c r="O29" s="141"/>
      <c r="P29" s="141"/>
      <c r="Q29" s="141"/>
      <c r="R29" s="141"/>
    </row>
    <row r="30" spans="1:20">
      <c r="H30" s="113"/>
      <c r="J30" s="141"/>
      <c r="K30" s="141"/>
      <c r="L30" s="141"/>
      <c r="M30" s="141"/>
      <c r="N30" s="141"/>
      <c r="O30" s="141"/>
      <c r="P30" s="141"/>
      <c r="Q30" s="141"/>
      <c r="R30" s="141"/>
    </row>
    <row r="31" spans="1:20">
      <c r="A31" s="113" t="s">
        <v>365</v>
      </c>
      <c r="H31" s="113"/>
      <c r="J31" s="141"/>
      <c r="K31" s="141"/>
      <c r="L31" s="141"/>
      <c r="M31" s="141"/>
      <c r="N31" s="141"/>
      <c r="O31" s="141"/>
      <c r="P31" s="141"/>
      <c r="Q31" s="141"/>
      <c r="R31" s="141"/>
    </row>
    <row r="32" spans="1:20" ht="25.5">
      <c r="C32" s="141" t="s">
        <v>364</v>
      </c>
      <c r="E32" s="625" t="s">
        <v>1297</v>
      </c>
      <c r="G32" s="625" t="s">
        <v>892</v>
      </c>
      <c r="H32" s="113"/>
      <c r="I32" s="876"/>
      <c r="J32" s="877"/>
      <c r="K32" s="877"/>
      <c r="L32" s="877"/>
      <c r="M32" s="877"/>
      <c r="N32" s="877"/>
      <c r="O32" s="877"/>
      <c r="P32" s="877"/>
      <c r="Q32" s="877"/>
      <c r="R32" s="141"/>
    </row>
    <row r="33" spans="2:18">
      <c r="C33" s="141" t="s">
        <v>363</v>
      </c>
      <c r="D33" s="141" t="s">
        <v>362</v>
      </c>
      <c r="E33" s="141" t="s">
        <v>363</v>
      </c>
      <c r="F33" s="141" t="s">
        <v>362</v>
      </c>
      <c r="G33" s="141" t="s">
        <v>363</v>
      </c>
      <c r="H33" s="113" t="s">
        <v>362</v>
      </c>
      <c r="I33" s="876"/>
      <c r="J33" s="114"/>
      <c r="K33" s="114"/>
      <c r="L33" s="114"/>
      <c r="M33" s="114"/>
      <c r="N33" s="114"/>
      <c r="O33" s="114"/>
      <c r="P33" s="114"/>
      <c r="Q33" s="114"/>
      <c r="R33" s="141"/>
    </row>
    <row r="34" spans="2:18" ht="15.75">
      <c r="B34" s="109" t="s">
        <v>844</v>
      </c>
      <c r="C34" s="397">
        <f>G12</f>
        <v>18241</v>
      </c>
      <c r="D34" s="141">
        <f>H12</f>
        <v>33533</v>
      </c>
      <c r="E34" s="141">
        <f>G14</f>
        <v>8112</v>
      </c>
      <c r="F34" s="141">
        <f>H14</f>
        <v>12390</v>
      </c>
      <c r="G34" s="141">
        <f>G16</f>
        <v>8291</v>
      </c>
      <c r="H34" s="113">
        <f>H16</f>
        <v>10374</v>
      </c>
      <c r="I34" s="432"/>
      <c r="J34" s="141"/>
      <c r="K34" s="141"/>
      <c r="L34" s="141"/>
      <c r="M34" s="141"/>
      <c r="N34" s="141"/>
      <c r="O34" s="141"/>
      <c r="P34" s="141"/>
      <c r="Q34" s="141"/>
      <c r="R34" s="141"/>
    </row>
    <row r="35" spans="2:18" ht="15.75">
      <c r="B35" s="109" t="s">
        <v>845</v>
      </c>
      <c r="C35" s="397">
        <f>G13</f>
        <v>17654</v>
      </c>
      <c r="D35" s="141">
        <f>H13</f>
        <v>31996</v>
      </c>
      <c r="E35" s="141">
        <f>G15</f>
        <v>8159</v>
      </c>
      <c r="F35" s="141">
        <f>H15</f>
        <v>11779</v>
      </c>
      <c r="G35" s="141">
        <f>G17</f>
        <v>8117</v>
      </c>
      <c r="H35" s="113">
        <f>H17</f>
        <v>9619</v>
      </c>
      <c r="I35" s="432"/>
      <c r="J35" s="141"/>
      <c r="K35" s="141"/>
      <c r="L35" s="141"/>
      <c r="M35" s="141"/>
      <c r="N35" s="141"/>
      <c r="O35" s="141"/>
      <c r="P35" s="141"/>
      <c r="Q35" s="141"/>
      <c r="R35" s="141"/>
    </row>
  </sheetData>
  <mergeCells count="66">
    <mergeCell ref="A18:A20"/>
    <mergeCell ref="A14:A15"/>
    <mergeCell ref="J18:J20"/>
    <mergeCell ref="A12:A13"/>
    <mergeCell ref="C7:D7"/>
    <mergeCell ref="J10:J11"/>
    <mergeCell ref="I6:J9"/>
    <mergeCell ref="E6:F6"/>
    <mergeCell ref="G6:H6"/>
    <mergeCell ref="A1:J1"/>
    <mergeCell ref="A2:J2"/>
    <mergeCell ref="C6:D6"/>
    <mergeCell ref="A10:A11"/>
    <mergeCell ref="A6:B9"/>
    <mergeCell ref="E7:F7"/>
    <mergeCell ref="A3:J3"/>
    <mergeCell ref="CQ2:DD2"/>
    <mergeCell ref="Y2:AL2"/>
    <mergeCell ref="K2:X2"/>
    <mergeCell ref="AM2:AZ2"/>
    <mergeCell ref="BA2:BN2"/>
    <mergeCell ref="BO2:CB2"/>
    <mergeCell ref="CC2:CP2"/>
    <mergeCell ref="FW2:GJ2"/>
    <mergeCell ref="HM2:HZ2"/>
    <mergeCell ref="GK2:GX2"/>
    <mergeCell ref="GY2:HL2"/>
    <mergeCell ref="DS2:EF2"/>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AM4:AZ4"/>
    <mergeCell ref="J12:J13"/>
    <mergeCell ref="G7:H7"/>
    <mergeCell ref="J14:J15"/>
    <mergeCell ref="J16:J17"/>
    <mergeCell ref="A4:J4"/>
    <mergeCell ref="K4:X4"/>
    <mergeCell ref="Y4:AL4"/>
    <mergeCell ref="A16:A17"/>
    <mergeCell ref="BA4:BN4"/>
    <mergeCell ref="BO4:CB4"/>
    <mergeCell ref="CC4:CP4"/>
    <mergeCell ref="EU4:FH4"/>
    <mergeCell ref="CQ4:DD4"/>
    <mergeCell ref="Q23:R23"/>
    <mergeCell ref="Q24:R24"/>
    <mergeCell ref="Q25:R25"/>
    <mergeCell ref="I32:I33"/>
    <mergeCell ref="J32:K32"/>
    <mergeCell ref="L32:M32"/>
    <mergeCell ref="N32:O32"/>
    <mergeCell ref="P32:Q32"/>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32"/>
  <sheetViews>
    <sheetView rightToLeft="1" view="pageBreakPreview" zoomScaleNormal="100" zoomScaleSheetLayoutView="100" workbookViewId="0">
      <selection activeCell="N6" sqref="N6:O10"/>
    </sheetView>
  </sheetViews>
  <sheetFormatPr defaultRowHeight="12.75"/>
  <cols>
    <col min="1" max="1" width="12.28515625" customWidth="1"/>
    <col min="2" max="2" width="11.7109375" customWidth="1"/>
    <col min="3" max="11" width="8.5703125" customWidth="1"/>
    <col min="12" max="12" width="8.85546875" customWidth="1"/>
    <col min="13" max="13" width="9.28515625" customWidth="1"/>
    <col min="14" max="14" width="8.28515625" customWidth="1"/>
    <col min="15" max="15" width="12.28515625" customWidth="1"/>
  </cols>
  <sheetData>
    <row r="1" spans="1:15" ht="20.25">
      <c r="A1" s="880" t="s">
        <v>1266</v>
      </c>
      <c r="B1" s="880"/>
      <c r="C1" s="880"/>
      <c r="D1" s="880"/>
      <c r="E1" s="880"/>
      <c r="F1" s="880"/>
      <c r="G1" s="880"/>
      <c r="H1" s="880"/>
      <c r="I1" s="880"/>
      <c r="J1" s="880"/>
      <c r="K1" s="880"/>
      <c r="L1" s="880"/>
      <c r="M1" s="880"/>
      <c r="N1" s="880"/>
      <c r="O1" s="880"/>
    </row>
    <row r="2" spans="1:15" ht="20.25">
      <c r="A2" s="831" t="s">
        <v>921</v>
      </c>
      <c r="B2" s="831"/>
      <c r="C2" s="831"/>
      <c r="D2" s="831"/>
      <c r="E2" s="831"/>
      <c r="F2" s="831"/>
      <c r="G2" s="831"/>
      <c r="H2" s="831"/>
      <c r="I2" s="831"/>
      <c r="J2" s="831"/>
      <c r="K2" s="831"/>
      <c r="L2" s="831"/>
      <c r="M2" s="831"/>
      <c r="N2" s="831"/>
      <c r="O2" s="831"/>
    </row>
    <row r="3" spans="1:15" ht="15.75">
      <c r="A3" s="840" t="s">
        <v>1267</v>
      </c>
      <c r="B3" s="840"/>
      <c r="C3" s="840"/>
      <c r="D3" s="840"/>
      <c r="E3" s="840"/>
      <c r="F3" s="840"/>
      <c r="G3" s="840"/>
      <c r="H3" s="840"/>
      <c r="I3" s="840"/>
      <c r="J3" s="840"/>
      <c r="K3" s="840"/>
      <c r="L3" s="840"/>
      <c r="M3" s="840"/>
      <c r="N3" s="840"/>
      <c r="O3" s="840"/>
    </row>
    <row r="4" spans="1:15" ht="15.75">
      <c r="A4" s="840" t="s">
        <v>918</v>
      </c>
      <c r="B4" s="840"/>
      <c r="C4" s="840"/>
      <c r="D4" s="840"/>
      <c r="E4" s="840"/>
      <c r="F4" s="840"/>
      <c r="G4" s="840"/>
      <c r="H4" s="840"/>
      <c r="I4" s="840"/>
      <c r="J4" s="840"/>
      <c r="K4" s="840"/>
      <c r="L4" s="840"/>
      <c r="M4" s="840"/>
      <c r="N4" s="840"/>
      <c r="O4" s="840"/>
    </row>
    <row r="5" spans="1:15" ht="15.75">
      <c r="A5" s="17" t="s">
        <v>1308</v>
      </c>
      <c r="B5" s="424"/>
      <c r="C5" s="424"/>
      <c r="D5" s="424"/>
      <c r="E5" s="424"/>
      <c r="F5" s="424"/>
      <c r="G5" s="424"/>
      <c r="H5" s="424"/>
      <c r="I5" s="141"/>
      <c r="J5" s="172"/>
      <c r="K5" s="172"/>
      <c r="L5" s="172"/>
      <c r="M5" s="172"/>
      <c r="N5" s="425"/>
      <c r="O5" s="23" t="s">
        <v>1309</v>
      </c>
    </row>
    <row r="6" spans="1:15">
      <c r="A6" s="912" t="s">
        <v>1243</v>
      </c>
      <c r="B6" s="913"/>
      <c r="C6" s="918" t="s">
        <v>280</v>
      </c>
      <c r="D6" s="919"/>
      <c r="E6" s="919"/>
      <c r="F6" s="920"/>
      <c r="G6" s="918" t="s">
        <v>1242</v>
      </c>
      <c r="H6" s="919"/>
      <c r="I6" s="919"/>
      <c r="J6" s="919"/>
      <c r="K6" s="921" t="s">
        <v>9</v>
      </c>
      <c r="L6" s="922"/>
      <c r="M6" s="925" t="s">
        <v>324</v>
      </c>
      <c r="N6" s="892" t="s">
        <v>1241</v>
      </c>
      <c r="O6" s="893"/>
    </row>
    <row r="7" spans="1:15">
      <c r="A7" s="914"/>
      <c r="B7" s="915"/>
      <c r="C7" s="899" t="s">
        <v>281</v>
      </c>
      <c r="D7" s="900"/>
      <c r="E7" s="900"/>
      <c r="F7" s="901"/>
      <c r="G7" s="899" t="s">
        <v>1240</v>
      </c>
      <c r="H7" s="900"/>
      <c r="I7" s="900"/>
      <c r="J7" s="900"/>
      <c r="K7" s="923"/>
      <c r="L7" s="924"/>
      <c r="M7" s="926"/>
      <c r="N7" s="894"/>
      <c r="O7" s="895"/>
    </row>
    <row r="8" spans="1:15">
      <c r="A8" s="914"/>
      <c r="B8" s="915"/>
      <c r="C8" s="906" t="s">
        <v>370</v>
      </c>
      <c r="D8" s="907"/>
      <c r="E8" s="906" t="s">
        <v>1239</v>
      </c>
      <c r="F8" s="907"/>
      <c r="G8" s="906" t="s">
        <v>370</v>
      </c>
      <c r="H8" s="907"/>
      <c r="I8" s="906" t="s">
        <v>1239</v>
      </c>
      <c r="J8" s="907"/>
      <c r="K8" s="908" t="s">
        <v>10</v>
      </c>
      <c r="L8" s="909"/>
      <c r="M8" s="926"/>
      <c r="N8" s="896"/>
      <c r="O8" s="895"/>
    </row>
    <row r="9" spans="1:15">
      <c r="A9" s="914"/>
      <c r="B9" s="915"/>
      <c r="C9" s="910" t="s">
        <v>368</v>
      </c>
      <c r="D9" s="911"/>
      <c r="E9" s="910" t="s">
        <v>1238</v>
      </c>
      <c r="F9" s="911"/>
      <c r="G9" s="910" t="s">
        <v>368</v>
      </c>
      <c r="H9" s="911"/>
      <c r="I9" s="910" t="s">
        <v>1238</v>
      </c>
      <c r="J9" s="911"/>
      <c r="K9" s="908"/>
      <c r="L9" s="909"/>
      <c r="M9" s="926"/>
      <c r="N9" s="896"/>
      <c r="O9" s="895"/>
    </row>
    <row r="10" spans="1:15" ht="25.5">
      <c r="A10" s="916"/>
      <c r="B10" s="917"/>
      <c r="C10" s="122" t="s">
        <v>340</v>
      </c>
      <c r="D10" s="122" t="s">
        <v>1236</v>
      </c>
      <c r="E10" s="122" t="s">
        <v>302</v>
      </c>
      <c r="F10" s="122" t="s">
        <v>1237</v>
      </c>
      <c r="G10" s="122" t="s">
        <v>302</v>
      </c>
      <c r="H10" s="122" t="s">
        <v>1237</v>
      </c>
      <c r="I10" s="122" t="s">
        <v>340</v>
      </c>
      <c r="J10" s="643" t="s">
        <v>1236</v>
      </c>
      <c r="K10" s="670" t="s">
        <v>340</v>
      </c>
      <c r="L10" s="670" t="s">
        <v>1236</v>
      </c>
      <c r="M10" s="927"/>
      <c r="N10" s="897"/>
      <c r="O10" s="898"/>
    </row>
    <row r="11" spans="1:15" s="136" customFormat="1" ht="18" customHeight="1">
      <c r="A11" s="675" t="s">
        <v>295</v>
      </c>
      <c r="B11" s="676"/>
      <c r="C11" s="677">
        <v>2527</v>
      </c>
      <c r="D11" s="677">
        <v>3061</v>
      </c>
      <c r="E11" s="677">
        <v>227</v>
      </c>
      <c r="F11" s="677">
        <v>216</v>
      </c>
      <c r="G11" s="677">
        <v>4402</v>
      </c>
      <c r="H11" s="677">
        <v>3564</v>
      </c>
      <c r="I11" s="677">
        <v>14168</v>
      </c>
      <c r="J11" s="677">
        <v>13122</v>
      </c>
      <c r="K11" s="678">
        <f>C11+E11+G11+I11</f>
        <v>21324</v>
      </c>
      <c r="L11" s="678">
        <f>D11+F11+H11+J11</f>
        <v>19963</v>
      </c>
      <c r="M11" s="678">
        <f t="shared" ref="M11:M31" si="0">SUM(K11:L11)</f>
        <v>41287</v>
      </c>
      <c r="N11" s="678"/>
      <c r="O11" s="692" t="s">
        <v>1235</v>
      </c>
    </row>
    <row r="12" spans="1:15" s="617" customFormat="1" ht="18" customHeight="1">
      <c r="A12" s="683" t="s">
        <v>1234</v>
      </c>
      <c r="B12" s="684"/>
      <c r="C12" s="683">
        <f t="shared" ref="C12:J12" si="1">SUM(C13:C18)</f>
        <v>12196</v>
      </c>
      <c r="D12" s="461">
        <f t="shared" si="1"/>
        <v>13647</v>
      </c>
      <c r="E12" s="461">
        <f t="shared" si="1"/>
        <v>8238</v>
      </c>
      <c r="F12" s="461">
        <f t="shared" si="1"/>
        <v>8742</v>
      </c>
      <c r="G12" s="461">
        <f t="shared" si="1"/>
        <v>6045</v>
      </c>
      <c r="H12" s="461">
        <f t="shared" si="1"/>
        <v>4007</v>
      </c>
      <c r="I12" s="461">
        <f t="shared" si="1"/>
        <v>25295</v>
      </c>
      <c r="J12" s="461">
        <f t="shared" si="1"/>
        <v>23254</v>
      </c>
      <c r="K12" s="461">
        <f>C12+E12+G12+I12</f>
        <v>51774</v>
      </c>
      <c r="L12" s="461">
        <f>D12+F12+H12+J12</f>
        <v>49650</v>
      </c>
      <c r="M12" s="461">
        <f t="shared" si="0"/>
        <v>101424</v>
      </c>
      <c r="N12" s="703"/>
      <c r="O12" s="686" t="s">
        <v>4</v>
      </c>
    </row>
    <row r="13" spans="1:15" ht="18" customHeight="1" thickBot="1">
      <c r="A13" s="667"/>
      <c r="B13" s="667" t="s">
        <v>15</v>
      </c>
      <c r="C13" s="693">
        <v>2020</v>
      </c>
      <c r="D13" s="693">
        <v>2392</v>
      </c>
      <c r="E13" s="693">
        <v>1402</v>
      </c>
      <c r="F13" s="693">
        <v>1415</v>
      </c>
      <c r="G13" s="693">
        <v>1293</v>
      </c>
      <c r="H13" s="693">
        <v>865</v>
      </c>
      <c r="I13" s="693">
        <v>4844</v>
      </c>
      <c r="J13" s="693">
        <v>4573</v>
      </c>
      <c r="K13" s="693">
        <f>SUM(C13+E13+G13+I13)</f>
        <v>9559</v>
      </c>
      <c r="L13" s="693">
        <f>SUM(D13+F13+H13+J13)</f>
        <v>9245</v>
      </c>
      <c r="M13" s="693">
        <f t="shared" si="0"/>
        <v>18804</v>
      </c>
      <c r="N13" s="668" t="s">
        <v>1222</v>
      </c>
      <c r="O13" s="669"/>
    </row>
    <row r="14" spans="1:15" ht="18" customHeight="1" thickTop="1" thickBot="1">
      <c r="A14" s="105"/>
      <c r="B14" s="105" t="s">
        <v>16</v>
      </c>
      <c r="C14" s="694">
        <v>2123</v>
      </c>
      <c r="D14" s="694">
        <v>2362</v>
      </c>
      <c r="E14" s="694">
        <v>1462</v>
      </c>
      <c r="F14" s="694">
        <v>1515</v>
      </c>
      <c r="G14" s="694">
        <v>1175</v>
      </c>
      <c r="H14" s="694">
        <v>786</v>
      </c>
      <c r="I14" s="694">
        <v>4646</v>
      </c>
      <c r="J14" s="694">
        <v>4175</v>
      </c>
      <c r="K14" s="694">
        <f>C14+E14+G14+I14</f>
        <v>9406</v>
      </c>
      <c r="L14" s="694">
        <f>D14+F14+H14+J14</f>
        <v>8838</v>
      </c>
      <c r="M14" s="694">
        <f t="shared" si="0"/>
        <v>18244</v>
      </c>
      <c r="N14" s="32" t="s">
        <v>1227</v>
      </c>
      <c r="O14" s="33"/>
    </row>
    <row r="15" spans="1:15" ht="18" customHeight="1" thickTop="1" thickBot="1">
      <c r="A15" s="664"/>
      <c r="B15" s="664" t="s">
        <v>17</v>
      </c>
      <c r="C15" s="693">
        <v>2075</v>
      </c>
      <c r="D15" s="693">
        <v>2238</v>
      </c>
      <c r="E15" s="693">
        <v>1352</v>
      </c>
      <c r="F15" s="693">
        <v>1460</v>
      </c>
      <c r="G15" s="693">
        <v>1023</v>
      </c>
      <c r="H15" s="693">
        <v>694</v>
      </c>
      <c r="I15" s="693">
        <v>4366</v>
      </c>
      <c r="J15" s="693">
        <v>4023</v>
      </c>
      <c r="K15" s="693">
        <f>SUM(C15+E15+G15+I15)</f>
        <v>8816</v>
      </c>
      <c r="L15" s="693">
        <f>SUM(D15+F15+H15+J15)</f>
        <v>8415</v>
      </c>
      <c r="M15" s="693">
        <f t="shared" si="0"/>
        <v>17231</v>
      </c>
      <c r="N15" s="665" t="s">
        <v>1219</v>
      </c>
      <c r="O15" s="666"/>
    </row>
    <row r="16" spans="1:15" ht="18" customHeight="1" thickTop="1" thickBot="1">
      <c r="A16" s="105"/>
      <c r="B16" s="105" t="s">
        <v>1233</v>
      </c>
      <c r="C16" s="694">
        <v>1974</v>
      </c>
      <c r="D16" s="694">
        <v>2171</v>
      </c>
      <c r="E16" s="694">
        <v>1429</v>
      </c>
      <c r="F16" s="694">
        <v>1566</v>
      </c>
      <c r="G16" s="694">
        <v>958</v>
      </c>
      <c r="H16" s="694">
        <v>652</v>
      </c>
      <c r="I16" s="694">
        <v>3987</v>
      </c>
      <c r="J16" s="694">
        <v>3750</v>
      </c>
      <c r="K16" s="694">
        <f>C16+E16+G16+I16</f>
        <v>8348</v>
      </c>
      <c r="L16" s="694">
        <f>D16+F16+H16+J16</f>
        <v>8139</v>
      </c>
      <c r="M16" s="694">
        <f t="shared" si="0"/>
        <v>16487</v>
      </c>
      <c r="N16" s="32" t="s">
        <v>1232</v>
      </c>
      <c r="O16" s="33"/>
    </row>
    <row r="17" spans="1:15" ht="18" customHeight="1" thickTop="1" thickBot="1">
      <c r="A17" s="664"/>
      <c r="B17" s="664" t="s">
        <v>1231</v>
      </c>
      <c r="C17" s="693">
        <v>2028</v>
      </c>
      <c r="D17" s="693">
        <v>2224</v>
      </c>
      <c r="E17" s="693">
        <v>1353</v>
      </c>
      <c r="F17" s="693">
        <v>1431</v>
      </c>
      <c r="G17" s="693">
        <v>840</v>
      </c>
      <c r="H17" s="693">
        <v>560</v>
      </c>
      <c r="I17" s="693">
        <v>3788</v>
      </c>
      <c r="J17" s="693">
        <v>3587</v>
      </c>
      <c r="K17" s="693">
        <f>SUM(C17+E17+G17+I17)</f>
        <v>8009</v>
      </c>
      <c r="L17" s="693">
        <f>SUM(D17+F17+H17+J17)</f>
        <v>7802</v>
      </c>
      <c r="M17" s="693">
        <f t="shared" si="0"/>
        <v>15811</v>
      </c>
      <c r="N17" s="665" t="s">
        <v>1230</v>
      </c>
      <c r="O17" s="666"/>
    </row>
    <row r="18" spans="1:15" ht="18" customHeight="1" thickTop="1">
      <c r="A18" s="38"/>
      <c r="B18" s="38" t="s">
        <v>1229</v>
      </c>
      <c r="C18" s="695">
        <v>1976</v>
      </c>
      <c r="D18" s="695">
        <v>2260</v>
      </c>
      <c r="E18" s="695">
        <v>1240</v>
      </c>
      <c r="F18" s="695">
        <v>1355</v>
      </c>
      <c r="G18" s="695">
        <v>756</v>
      </c>
      <c r="H18" s="695">
        <v>450</v>
      </c>
      <c r="I18" s="695">
        <v>3664</v>
      </c>
      <c r="J18" s="695">
        <v>3146</v>
      </c>
      <c r="K18" s="695">
        <f t="shared" ref="K18:L20" si="2">C18+E18+G18+I18</f>
        <v>7636</v>
      </c>
      <c r="L18" s="695">
        <f t="shared" si="2"/>
        <v>7211</v>
      </c>
      <c r="M18" s="695">
        <f t="shared" si="0"/>
        <v>14847</v>
      </c>
      <c r="N18" s="696" t="s">
        <v>1228</v>
      </c>
      <c r="O18" s="65"/>
    </row>
    <row r="19" spans="1:15" s="136" customFormat="1" ht="18" customHeight="1">
      <c r="A19" s="675" t="s">
        <v>276</v>
      </c>
      <c r="B19" s="676"/>
      <c r="C19" s="677">
        <f t="shared" ref="C19:J19" si="3">SUM(C20:C22)</f>
        <v>6591</v>
      </c>
      <c r="D19" s="677">
        <f t="shared" si="3"/>
        <v>7156</v>
      </c>
      <c r="E19" s="677">
        <f t="shared" si="3"/>
        <v>4000</v>
      </c>
      <c r="F19" s="677">
        <f t="shared" si="3"/>
        <v>4167</v>
      </c>
      <c r="G19" s="677">
        <f t="shared" si="3"/>
        <v>1521</v>
      </c>
      <c r="H19" s="677">
        <f t="shared" si="3"/>
        <v>1003</v>
      </c>
      <c r="I19" s="677">
        <f t="shared" si="3"/>
        <v>8390</v>
      </c>
      <c r="J19" s="677">
        <f t="shared" si="3"/>
        <v>7612</v>
      </c>
      <c r="K19" s="678">
        <f t="shared" si="2"/>
        <v>20502</v>
      </c>
      <c r="L19" s="678">
        <f t="shared" si="2"/>
        <v>19938</v>
      </c>
      <c r="M19" s="677">
        <f t="shared" si="0"/>
        <v>40440</v>
      </c>
      <c r="N19" s="678"/>
      <c r="O19" s="692" t="s">
        <v>5</v>
      </c>
    </row>
    <row r="20" spans="1:15" ht="18" customHeight="1" thickBot="1">
      <c r="A20" s="192"/>
      <c r="B20" s="192" t="s">
        <v>15</v>
      </c>
      <c r="C20" s="694">
        <v>2110</v>
      </c>
      <c r="D20" s="694">
        <v>2294</v>
      </c>
      <c r="E20" s="694">
        <v>1383</v>
      </c>
      <c r="F20" s="694">
        <v>1413</v>
      </c>
      <c r="G20" s="694">
        <v>614</v>
      </c>
      <c r="H20" s="694">
        <v>391</v>
      </c>
      <c r="I20" s="694">
        <v>3101</v>
      </c>
      <c r="J20" s="694">
        <v>2747</v>
      </c>
      <c r="K20" s="694">
        <f t="shared" si="2"/>
        <v>7208</v>
      </c>
      <c r="L20" s="694">
        <f t="shared" si="2"/>
        <v>6845</v>
      </c>
      <c r="M20" s="694">
        <f t="shared" si="0"/>
        <v>14053</v>
      </c>
      <c r="N20" s="673" t="s">
        <v>1222</v>
      </c>
      <c r="O20" s="674"/>
    </row>
    <row r="21" spans="1:15" ht="18" customHeight="1" thickTop="1" thickBot="1">
      <c r="A21" s="664"/>
      <c r="B21" s="664" t="s">
        <v>16</v>
      </c>
      <c r="C21" s="693">
        <v>2273</v>
      </c>
      <c r="D21" s="693">
        <v>2373</v>
      </c>
      <c r="E21" s="693">
        <v>1315</v>
      </c>
      <c r="F21" s="693">
        <v>1391</v>
      </c>
      <c r="G21" s="693">
        <v>500</v>
      </c>
      <c r="H21" s="693">
        <v>320</v>
      </c>
      <c r="I21" s="693">
        <v>2893</v>
      </c>
      <c r="J21" s="693">
        <v>2635</v>
      </c>
      <c r="K21" s="693">
        <f>SUM(C21+E21+G21+I21)</f>
        <v>6981</v>
      </c>
      <c r="L21" s="693">
        <f>SUM(D21+F21+H21+J21)</f>
        <v>6719</v>
      </c>
      <c r="M21" s="693">
        <f t="shared" si="0"/>
        <v>13700</v>
      </c>
      <c r="N21" s="665" t="s">
        <v>1227</v>
      </c>
      <c r="O21" s="666"/>
    </row>
    <row r="22" spans="1:15" ht="18" customHeight="1" thickTop="1">
      <c r="A22" s="38"/>
      <c r="B22" s="38" t="s">
        <v>17</v>
      </c>
      <c r="C22" s="695">
        <v>2208</v>
      </c>
      <c r="D22" s="695">
        <v>2489</v>
      </c>
      <c r="E22" s="695">
        <v>1302</v>
      </c>
      <c r="F22" s="695">
        <v>1363</v>
      </c>
      <c r="G22" s="695">
        <v>407</v>
      </c>
      <c r="H22" s="695">
        <v>292</v>
      </c>
      <c r="I22" s="695">
        <v>2396</v>
      </c>
      <c r="J22" s="695">
        <v>2230</v>
      </c>
      <c r="K22" s="695">
        <f>C22+E22+G22+I22</f>
        <v>6313</v>
      </c>
      <c r="L22" s="695">
        <f>D22+F22+H22+J22</f>
        <v>6374</v>
      </c>
      <c r="M22" s="695">
        <f t="shared" si="0"/>
        <v>12687</v>
      </c>
      <c r="N22" s="696" t="s">
        <v>1219</v>
      </c>
      <c r="O22" s="65"/>
    </row>
    <row r="23" spans="1:15" s="702" customFormat="1" ht="18" customHeight="1">
      <c r="A23" s="699" t="s">
        <v>1226</v>
      </c>
      <c r="B23" s="697"/>
      <c r="C23" s="698">
        <f t="shared" ref="C23:J23" si="4">SUM(C24:C26)</f>
        <v>6689</v>
      </c>
      <c r="D23" s="698">
        <f t="shared" si="4"/>
        <v>7412</v>
      </c>
      <c r="E23" s="698">
        <f t="shared" si="4"/>
        <v>4235</v>
      </c>
      <c r="F23" s="698">
        <f t="shared" si="4"/>
        <v>4383</v>
      </c>
      <c r="G23" s="698">
        <f t="shared" si="4"/>
        <v>1114</v>
      </c>
      <c r="H23" s="698">
        <f t="shared" si="4"/>
        <v>705</v>
      </c>
      <c r="I23" s="698">
        <f t="shared" si="4"/>
        <v>6109</v>
      </c>
      <c r="J23" s="698">
        <f t="shared" si="4"/>
        <v>5236</v>
      </c>
      <c r="K23" s="698">
        <f>SUM(C23+E23+G23+I23)</f>
        <v>18147</v>
      </c>
      <c r="L23" s="698">
        <f>SUM(D23+F23+H23+J23)</f>
        <v>17736</v>
      </c>
      <c r="M23" s="698">
        <f t="shared" si="0"/>
        <v>35883</v>
      </c>
      <c r="N23" s="700"/>
      <c r="O23" s="701" t="s">
        <v>7</v>
      </c>
    </row>
    <row r="24" spans="1:15" ht="18" customHeight="1" thickBot="1">
      <c r="A24" s="192"/>
      <c r="B24" s="192" t="s">
        <v>15</v>
      </c>
      <c r="C24" s="694">
        <v>2109</v>
      </c>
      <c r="D24" s="694">
        <v>2335</v>
      </c>
      <c r="E24" s="694">
        <v>1454</v>
      </c>
      <c r="F24" s="694">
        <v>1458</v>
      </c>
      <c r="G24" s="694">
        <v>365</v>
      </c>
      <c r="H24" s="694">
        <v>277</v>
      </c>
      <c r="I24" s="694">
        <v>2527</v>
      </c>
      <c r="J24" s="694">
        <v>2078</v>
      </c>
      <c r="K24" s="694">
        <f>C24+E24+G24+I24</f>
        <v>6455</v>
      </c>
      <c r="L24" s="694">
        <f>D24+F24+H24+J24</f>
        <v>6148</v>
      </c>
      <c r="M24" s="694">
        <f t="shared" si="0"/>
        <v>12603</v>
      </c>
      <c r="N24" s="673" t="s">
        <v>1222</v>
      </c>
      <c r="O24" s="674"/>
    </row>
    <row r="25" spans="1:15" ht="18" customHeight="1" thickTop="1" thickBot="1">
      <c r="A25" s="664"/>
      <c r="B25" s="664" t="s">
        <v>1221</v>
      </c>
      <c r="C25" s="693">
        <v>2142</v>
      </c>
      <c r="D25" s="693">
        <v>2447</v>
      </c>
      <c r="E25" s="693">
        <v>1310</v>
      </c>
      <c r="F25" s="693">
        <v>1449</v>
      </c>
      <c r="G25" s="693">
        <v>385</v>
      </c>
      <c r="H25" s="693">
        <v>216</v>
      </c>
      <c r="I25" s="693">
        <v>1846</v>
      </c>
      <c r="J25" s="693">
        <v>1636</v>
      </c>
      <c r="K25" s="693">
        <f>SUM(C25+E25+G25+I25)</f>
        <v>5683</v>
      </c>
      <c r="L25" s="693">
        <f>SUM(D25+F25+H25+J25)</f>
        <v>5748</v>
      </c>
      <c r="M25" s="693">
        <f t="shared" si="0"/>
        <v>11431</v>
      </c>
      <c r="N25" s="665" t="s">
        <v>1220</v>
      </c>
      <c r="O25" s="666"/>
    </row>
    <row r="26" spans="1:15" ht="18" customHeight="1" thickTop="1">
      <c r="A26" s="38"/>
      <c r="B26" s="38" t="s">
        <v>1225</v>
      </c>
      <c r="C26" s="695">
        <v>2438</v>
      </c>
      <c r="D26" s="695">
        <v>2630</v>
      </c>
      <c r="E26" s="695">
        <v>1471</v>
      </c>
      <c r="F26" s="695">
        <v>1476</v>
      </c>
      <c r="G26" s="695">
        <v>364</v>
      </c>
      <c r="H26" s="695">
        <v>212</v>
      </c>
      <c r="I26" s="695">
        <v>1736</v>
      </c>
      <c r="J26" s="695">
        <v>1522</v>
      </c>
      <c r="K26" s="695">
        <f>C26+E26+G26+I26</f>
        <v>6009</v>
      </c>
      <c r="L26" s="695">
        <f>D26+F26+H26+J26</f>
        <v>5840</v>
      </c>
      <c r="M26" s="695">
        <f t="shared" si="0"/>
        <v>11849</v>
      </c>
      <c r="N26" s="696" t="s">
        <v>1224</v>
      </c>
      <c r="O26" s="65"/>
    </row>
    <row r="27" spans="1:15" s="702" customFormat="1" ht="18" customHeight="1">
      <c r="A27" s="699" t="s">
        <v>800</v>
      </c>
      <c r="B27" s="697"/>
      <c r="C27" s="698">
        <f t="shared" ref="C27:J27" si="5">SUM(C28:C30)</f>
        <v>488</v>
      </c>
      <c r="D27" s="698">
        <f t="shared" si="5"/>
        <v>0</v>
      </c>
      <c r="E27" s="698">
        <f t="shared" si="5"/>
        <v>30</v>
      </c>
      <c r="F27" s="698">
        <f t="shared" si="5"/>
        <v>0</v>
      </c>
      <c r="G27" s="698">
        <f t="shared" si="5"/>
        <v>0</v>
      </c>
      <c r="H27" s="698">
        <f t="shared" si="5"/>
        <v>0</v>
      </c>
      <c r="I27" s="698">
        <f t="shared" si="5"/>
        <v>0</v>
      </c>
      <c r="J27" s="698">
        <f t="shared" si="5"/>
        <v>0</v>
      </c>
      <c r="K27" s="698">
        <f>SUM(C27+E27+G27+I27)</f>
        <v>518</v>
      </c>
      <c r="L27" s="698">
        <f>SUM(D27+F27+H27+J27)</f>
        <v>0</v>
      </c>
      <c r="M27" s="698">
        <f t="shared" si="0"/>
        <v>518</v>
      </c>
      <c r="N27" s="700"/>
      <c r="O27" s="701" t="s">
        <v>1223</v>
      </c>
    </row>
    <row r="28" spans="1:15" ht="18" customHeight="1" thickBot="1">
      <c r="A28" s="192"/>
      <c r="B28" s="192" t="s">
        <v>15</v>
      </c>
      <c r="C28" s="694">
        <v>179</v>
      </c>
      <c r="D28" s="694">
        <v>0</v>
      </c>
      <c r="E28" s="694">
        <v>3</v>
      </c>
      <c r="F28" s="694">
        <v>0</v>
      </c>
      <c r="G28" s="694">
        <v>0</v>
      </c>
      <c r="H28" s="694">
        <v>0</v>
      </c>
      <c r="I28" s="694">
        <v>0</v>
      </c>
      <c r="J28" s="694">
        <v>0</v>
      </c>
      <c r="K28" s="694">
        <f>C28+E28+G28+I28</f>
        <v>182</v>
      </c>
      <c r="L28" s="694">
        <f>D28+F28+H28+J28</f>
        <v>0</v>
      </c>
      <c r="M28" s="694">
        <f t="shared" si="0"/>
        <v>182</v>
      </c>
      <c r="N28" s="673" t="s">
        <v>1222</v>
      </c>
      <c r="O28" s="674"/>
    </row>
    <row r="29" spans="1:15" ht="18" customHeight="1" thickTop="1" thickBot="1">
      <c r="A29" s="664"/>
      <c r="B29" s="664" t="s">
        <v>1221</v>
      </c>
      <c r="C29" s="693">
        <v>149</v>
      </c>
      <c r="D29" s="693">
        <v>0</v>
      </c>
      <c r="E29" s="693">
        <v>14</v>
      </c>
      <c r="F29" s="693">
        <v>0</v>
      </c>
      <c r="G29" s="693">
        <v>0</v>
      </c>
      <c r="H29" s="693">
        <v>0</v>
      </c>
      <c r="I29" s="693">
        <v>0</v>
      </c>
      <c r="J29" s="693">
        <v>0</v>
      </c>
      <c r="K29" s="693">
        <f>C29+I29</f>
        <v>149</v>
      </c>
      <c r="L29" s="693">
        <f>SUM(D29+F29+H29+J29)</f>
        <v>0</v>
      </c>
      <c r="M29" s="693">
        <f t="shared" si="0"/>
        <v>149</v>
      </c>
      <c r="N29" s="665" t="s">
        <v>1220</v>
      </c>
      <c r="O29" s="666"/>
    </row>
    <row r="30" spans="1:15" ht="18" customHeight="1" thickTop="1">
      <c r="A30" s="38"/>
      <c r="B30" s="38" t="s">
        <v>17</v>
      </c>
      <c r="C30" s="695">
        <v>160</v>
      </c>
      <c r="D30" s="695">
        <v>0</v>
      </c>
      <c r="E30" s="695">
        <v>13</v>
      </c>
      <c r="F30" s="695">
        <v>0</v>
      </c>
      <c r="G30" s="695">
        <v>0</v>
      </c>
      <c r="H30" s="695">
        <v>0</v>
      </c>
      <c r="I30" s="695">
        <v>0</v>
      </c>
      <c r="J30" s="695">
        <v>0</v>
      </c>
      <c r="K30" s="695">
        <f>C30+E30+G30+I30</f>
        <v>173</v>
      </c>
      <c r="L30" s="695">
        <f>D30+F30+H30+J30</f>
        <v>0</v>
      </c>
      <c r="M30" s="695">
        <f t="shared" si="0"/>
        <v>173</v>
      </c>
      <c r="N30" s="696" t="s">
        <v>1219</v>
      </c>
      <c r="O30" s="65"/>
    </row>
    <row r="31" spans="1:15" ht="18" customHeight="1">
      <c r="A31" s="902" t="s">
        <v>20</v>
      </c>
      <c r="B31" s="903"/>
      <c r="C31" s="698">
        <f t="shared" ref="C31:L31" si="6">SUM(C11+C12+C19+C23+C27)</f>
        <v>28491</v>
      </c>
      <c r="D31" s="698">
        <f t="shared" si="6"/>
        <v>31276</v>
      </c>
      <c r="E31" s="698">
        <f t="shared" si="6"/>
        <v>16730</v>
      </c>
      <c r="F31" s="698">
        <f t="shared" si="6"/>
        <v>17508</v>
      </c>
      <c r="G31" s="698">
        <f t="shared" si="6"/>
        <v>13082</v>
      </c>
      <c r="H31" s="698">
        <f t="shared" si="6"/>
        <v>9279</v>
      </c>
      <c r="I31" s="698">
        <f t="shared" si="6"/>
        <v>53962</v>
      </c>
      <c r="J31" s="698">
        <f t="shared" si="6"/>
        <v>49224</v>
      </c>
      <c r="K31" s="698">
        <f t="shared" si="6"/>
        <v>112265</v>
      </c>
      <c r="L31" s="698">
        <f t="shared" si="6"/>
        <v>107287</v>
      </c>
      <c r="M31" s="698">
        <f t="shared" si="0"/>
        <v>219552</v>
      </c>
      <c r="N31" s="904" t="s">
        <v>21</v>
      </c>
      <c r="O31" s="905"/>
    </row>
    <row r="32" spans="1:15">
      <c r="A32" s="386" t="s">
        <v>1218</v>
      </c>
      <c r="B32" s="109"/>
      <c r="C32" s="109"/>
      <c r="D32" s="109"/>
      <c r="E32" s="109"/>
      <c r="F32" s="109"/>
      <c r="G32" s="109"/>
      <c r="H32" s="109"/>
      <c r="I32" s="109"/>
      <c r="J32" s="109"/>
      <c r="K32" s="109"/>
      <c r="L32" s="109"/>
      <c r="M32" s="109"/>
      <c r="N32" s="142"/>
      <c r="O32" s="389" t="s">
        <v>1217</v>
      </c>
    </row>
  </sheetData>
  <mergeCells count="23">
    <mergeCell ref="A31:B31"/>
    <mergeCell ref="N31:O31"/>
    <mergeCell ref="G8:H8"/>
    <mergeCell ref="I8:J8"/>
    <mergeCell ref="K8:L9"/>
    <mergeCell ref="C9:D9"/>
    <mergeCell ref="E9:F9"/>
    <mergeCell ref="G9:H9"/>
    <mergeCell ref="I9:J9"/>
    <mergeCell ref="C8:D8"/>
    <mergeCell ref="E8:F8"/>
    <mergeCell ref="A6:B10"/>
    <mergeCell ref="C6:F6"/>
    <mergeCell ref="G6:J6"/>
    <mergeCell ref="K6:L7"/>
    <mergeCell ref="M6:M10"/>
    <mergeCell ref="A3:O3"/>
    <mergeCell ref="A4:O4"/>
    <mergeCell ref="A1:O1"/>
    <mergeCell ref="A2:O2"/>
    <mergeCell ref="N6:O10"/>
    <mergeCell ref="C7:F7"/>
    <mergeCell ref="G7:J7"/>
  </mergeCells>
  <printOptions horizontalCentered="1" verticalCentered="1"/>
  <pageMargins left="0" right="0" top="0" bottom="0" header="0" footer="0"/>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34"/>
  <sheetViews>
    <sheetView showGridLines="0" rightToLeft="1" view="pageBreakPreview" zoomScaleNormal="100" zoomScaleSheetLayoutView="100" workbookViewId="0">
      <selection activeCell="L6" sqref="L6:L8"/>
    </sheetView>
  </sheetViews>
  <sheetFormatPr defaultRowHeight="12.75"/>
  <cols>
    <col min="1" max="1" width="25.28515625" style="109" customWidth="1"/>
    <col min="2" max="9" width="8.28515625" style="109" bestFit="1" customWidth="1"/>
    <col min="10" max="10" width="5.7109375" style="109" bestFit="1" customWidth="1"/>
    <col min="11" max="11" width="7.5703125" style="109" customWidth="1"/>
    <col min="12" max="12" width="29.28515625" style="109" customWidth="1"/>
    <col min="13" max="13" width="15.7109375" style="142" customWidth="1"/>
    <col min="14" max="14" width="20.42578125" style="109" customWidth="1"/>
    <col min="15" max="16384" width="9.140625" style="136"/>
  </cols>
  <sheetData>
    <row r="1" spans="1:14" s="137" customFormat="1" ht="20.25">
      <c r="A1" s="825" t="s">
        <v>772</v>
      </c>
      <c r="B1" s="825"/>
      <c r="C1" s="825"/>
      <c r="D1" s="825"/>
      <c r="E1" s="825"/>
      <c r="F1" s="825"/>
      <c r="G1" s="825"/>
      <c r="H1" s="825"/>
      <c r="I1" s="825"/>
      <c r="J1" s="825"/>
      <c r="K1" s="825"/>
      <c r="L1" s="825"/>
      <c r="M1" s="157"/>
      <c r="N1" s="158"/>
    </row>
    <row r="2" spans="1:14" s="160" customFormat="1" ht="20.25">
      <c r="A2" s="831" t="s">
        <v>921</v>
      </c>
      <c r="B2" s="831"/>
      <c r="C2" s="831"/>
      <c r="D2" s="831"/>
      <c r="E2" s="831"/>
      <c r="F2" s="831"/>
      <c r="G2" s="831"/>
      <c r="H2" s="831"/>
      <c r="I2" s="831"/>
      <c r="J2" s="831"/>
      <c r="K2" s="831"/>
      <c r="L2" s="831"/>
      <c r="M2" s="159"/>
      <c r="N2" s="158"/>
    </row>
    <row r="3" spans="1:14" ht="20.100000000000001" customHeight="1">
      <c r="A3" s="867" t="s">
        <v>773</v>
      </c>
      <c r="B3" s="867"/>
      <c r="C3" s="867"/>
      <c r="D3" s="867"/>
      <c r="E3" s="867"/>
      <c r="F3" s="867"/>
      <c r="G3" s="867"/>
      <c r="H3" s="867"/>
      <c r="I3" s="867"/>
      <c r="J3" s="867"/>
      <c r="K3" s="867"/>
      <c r="L3" s="867"/>
      <c r="M3" s="154"/>
      <c r="N3" s="155"/>
    </row>
    <row r="4" spans="1:14" ht="15.75">
      <c r="A4" s="840" t="s">
        <v>918</v>
      </c>
      <c r="B4" s="840"/>
      <c r="C4" s="840"/>
      <c r="D4" s="840"/>
      <c r="E4" s="840"/>
      <c r="F4" s="840"/>
      <c r="G4" s="840"/>
      <c r="H4" s="840"/>
      <c r="I4" s="840"/>
      <c r="J4" s="840"/>
      <c r="K4" s="840"/>
      <c r="L4" s="840"/>
      <c r="M4" s="154"/>
      <c r="N4" s="155"/>
    </row>
    <row r="5" spans="1:14" ht="15.75">
      <c r="A5" s="17" t="s">
        <v>1310</v>
      </c>
      <c r="B5" s="156"/>
      <c r="C5" s="156"/>
      <c r="D5" s="156"/>
      <c r="E5" s="156"/>
      <c r="F5" s="156"/>
      <c r="G5" s="156"/>
      <c r="H5" s="156"/>
      <c r="I5" s="156"/>
      <c r="J5" s="156"/>
      <c r="K5" s="156"/>
      <c r="L5" s="23" t="s">
        <v>1311</v>
      </c>
      <c r="M5" s="136"/>
      <c r="N5" s="136"/>
    </row>
    <row r="6" spans="1:14" s="385" customFormat="1" ht="38.25" customHeight="1">
      <c r="A6" s="929" t="s">
        <v>607</v>
      </c>
      <c r="B6" s="928" t="s">
        <v>802</v>
      </c>
      <c r="C6" s="928"/>
      <c r="D6" s="928" t="s">
        <v>609</v>
      </c>
      <c r="E6" s="928"/>
      <c r="F6" s="928" t="s">
        <v>769</v>
      </c>
      <c r="G6" s="928"/>
      <c r="H6" s="928" t="s">
        <v>1268</v>
      </c>
      <c r="I6" s="928"/>
      <c r="J6" s="928" t="s">
        <v>608</v>
      </c>
      <c r="K6" s="928"/>
      <c r="L6" s="932" t="s">
        <v>664</v>
      </c>
    </row>
    <row r="7" spans="1:14" s="385" customFormat="1" ht="14.25" customHeight="1">
      <c r="A7" s="930"/>
      <c r="B7" s="101" t="s">
        <v>11</v>
      </c>
      <c r="C7" s="101" t="s">
        <v>12</v>
      </c>
      <c r="D7" s="101" t="s">
        <v>11</v>
      </c>
      <c r="E7" s="101" t="s">
        <v>12</v>
      </c>
      <c r="F7" s="101" t="s">
        <v>11</v>
      </c>
      <c r="G7" s="101" t="s">
        <v>12</v>
      </c>
      <c r="H7" s="101" t="s">
        <v>11</v>
      </c>
      <c r="I7" s="101" t="s">
        <v>12</v>
      </c>
      <c r="J7" s="101" t="s">
        <v>11</v>
      </c>
      <c r="K7" s="101" t="s">
        <v>12</v>
      </c>
      <c r="L7" s="933"/>
    </row>
    <row r="8" spans="1:14" s="385" customFormat="1" ht="14.25" customHeight="1">
      <c r="A8" s="931"/>
      <c r="B8" s="149" t="s">
        <v>272</v>
      </c>
      <c r="C8" s="149" t="s">
        <v>275</v>
      </c>
      <c r="D8" s="149" t="s">
        <v>272</v>
      </c>
      <c r="E8" s="149" t="s">
        <v>275</v>
      </c>
      <c r="F8" s="149" t="s">
        <v>272</v>
      </c>
      <c r="G8" s="149" t="s">
        <v>275</v>
      </c>
      <c r="H8" s="149" t="s">
        <v>272</v>
      </c>
      <c r="I8" s="149" t="s">
        <v>275</v>
      </c>
      <c r="J8" s="149" t="s">
        <v>272</v>
      </c>
      <c r="K8" s="149" t="s">
        <v>275</v>
      </c>
      <c r="L8" s="934"/>
    </row>
    <row r="9" spans="1:14" ht="15.75" customHeight="1" thickBot="1">
      <c r="A9" s="152" t="s">
        <v>379</v>
      </c>
      <c r="B9" s="269">
        <v>3306</v>
      </c>
      <c r="C9" s="254">
        <v>3436</v>
      </c>
      <c r="D9" s="254">
        <v>0</v>
      </c>
      <c r="E9" s="254">
        <v>0</v>
      </c>
      <c r="F9" s="254">
        <v>0</v>
      </c>
      <c r="G9" s="254">
        <v>0</v>
      </c>
      <c r="H9" s="254">
        <v>0</v>
      </c>
      <c r="I9" s="254">
        <v>0</v>
      </c>
      <c r="J9" s="254">
        <v>0</v>
      </c>
      <c r="K9" s="254">
        <v>0</v>
      </c>
      <c r="L9" s="153" t="s">
        <v>379</v>
      </c>
      <c r="M9" s="136"/>
      <c r="N9" s="136"/>
    </row>
    <row r="10" spans="1:14" ht="16.5" customHeight="1" thickTop="1" thickBot="1">
      <c r="A10" s="433">
        <v>3</v>
      </c>
      <c r="B10" s="270">
        <v>5046</v>
      </c>
      <c r="C10" s="255">
        <v>4504</v>
      </c>
      <c r="D10" s="255">
        <v>0</v>
      </c>
      <c r="E10" s="255">
        <v>0</v>
      </c>
      <c r="F10" s="255">
        <v>0</v>
      </c>
      <c r="G10" s="255">
        <v>0</v>
      </c>
      <c r="H10" s="255">
        <v>0</v>
      </c>
      <c r="I10" s="255">
        <v>0</v>
      </c>
      <c r="J10" s="255">
        <v>0</v>
      </c>
      <c r="K10" s="255">
        <v>0</v>
      </c>
      <c r="L10" s="151">
        <v>3</v>
      </c>
      <c r="M10" s="136"/>
      <c r="N10" s="136"/>
    </row>
    <row r="11" spans="1:14" ht="16.5" customHeight="1" thickTop="1" thickBot="1">
      <c r="A11" s="434">
        <v>4</v>
      </c>
      <c r="B11" s="271">
        <v>8006</v>
      </c>
      <c r="C11" s="256">
        <v>7416</v>
      </c>
      <c r="D11" s="256">
        <v>58</v>
      </c>
      <c r="E11" s="256">
        <v>73</v>
      </c>
      <c r="F11" s="256">
        <v>0</v>
      </c>
      <c r="G11" s="256">
        <v>0</v>
      </c>
      <c r="H11" s="256">
        <v>0</v>
      </c>
      <c r="I11" s="256">
        <v>0</v>
      </c>
      <c r="J11" s="256">
        <v>0</v>
      </c>
      <c r="K11" s="256">
        <v>0</v>
      </c>
      <c r="L11" s="150">
        <v>4</v>
      </c>
      <c r="M11" s="136"/>
      <c r="N11" s="136"/>
    </row>
    <row r="12" spans="1:14" ht="16.5" customHeight="1" thickTop="1" thickBot="1">
      <c r="A12" s="433">
        <v>5</v>
      </c>
      <c r="B12" s="270">
        <v>4473</v>
      </c>
      <c r="C12" s="255">
        <v>4302</v>
      </c>
      <c r="D12" s="255">
        <v>3297</v>
      </c>
      <c r="E12" s="255">
        <v>3310</v>
      </c>
      <c r="F12" s="255">
        <v>0</v>
      </c>
      <c r="G12" s="255">
        <v>0</v>
      </c>
      <c r="H12" s="255">
        <v>0</v>
      </c>
      <c r="I12" s="255">
        <v>0</v>
      </c>
      <c r="J12" s="255">
        <v>0</v>
      </c>
      <c r="K12" s="255">
        <v>0</v>
      </c>
      <c r="L12" s="151">
        <v>5</v>
      </c>
      <c r="M12" s="136"/>
      <c r="N12" s="136"/>
    </row>
    <row r="13" spans="1:14" ht="16.5" customHeight="1" thickTop="1" thickBot="1">
      <c r="A13" s="434">
        <v>6</v>
      </c>
      <c r="B13" s="271">
        <v>423</v>
      </c>
      <c r="C13" s="256">
        <v>257</v>
      </c>
      <c r="D13" s="256">
        <v>8794</v>
      </c>
      <c r="E13" s="256">
        <v>8499</v>
      </c>
      <c r="F13" s="256">
        <v>0</v>
      </c>
      <c r="G13" s="256">
        <v>0</v>
      </c>
      <c r="H13" s="256">
        <v>0</v>
      </c>
      <c r="I13" s="256">
        <v>0</v>
      </c>
      <c r="J13" s="256">
        <v>0</v>
      </c>
      <c r="K13" s="256">
        <v>0</v>
      </c>
      <c r="L13" s="150">
        <v>6</v>
      </c>
      <c r="M13" s="136"/>
      <c r="N13" s="136"/>
    </row>
    <row r="14" spans="1:14" ht="16.5" customHeight="1" thickTop="1" thickBot="1">
      <c r="A14" s="433">
        <v>7</v>
      </c>
      <c r="B14" s="270">
        <v>50</v>
      </c>
      <c r="C14" s="255">
        <v>38</v>
      </c>
      <c r="D14" s="255">
        <v>8951</v>
      </c>
      <c r="E14" s="255">
        <v>8470</v>
      </c>
      <c r="F14" s="255">
        <v>0</v>
      </c>
      <c r="G14" s="255">
        <v>0</v>
      </c>
      <c r="H14" s="255">
        <v>0</v>
      </c>
      <c r="I14" s="255">
        <v>0</v>
      </c>
      <c r="J14" s="255">
        <v>0</v>
      </c>
      <c r="K14" s="255">
        <v>0</v>
      </c>
      <c r="L14" s="151">
        <v>7</v>
      </c>
      <c r="M14" s="136"/>
      <c r="N14" s="136"/>
    </row>
    <row r="15" spans="1:14" ht="16.5" customHeight="1" thickTop="1" thickBot="1">
      <c r="A15" s="434">
        <v>8</v>
      </c>
      <c r="B15" s="271">
        <v>20</v>
      </c>
      <c r="C15" s="256">
        <v>10</v>
      </c>
      <c r="D15" s="256">
        <v>8564</v>
      </c>
      <c r="E15" s="256">
        <v>8341</v>
      </c>
      <c r="F15" s="256">
        <v>0</v>
      </c>
      <c r="G15" s="256">
        <v>0</v>
      </c>
      <c r="H15" s="256">
        <v>0</v>
      </c>
      <c r="I15" s="256">
        <v>0</v>
      </c>
      <c r="J15" s="256">
        <v>0</v>
      </c>
      <c r="K15" s="256">
        <v>0</v>
      </c>
      <c r="L15" s="150">
        <v>8</v>
      </c>
      <c r="M15" s="136"/>
      <c r="N15" s="136"/>
    </row>
    <row r="16" spans="1:14" ht="16.5" customHeight="1" thickTop="1" thickBot="1">
      <c r="A16" s="433">
        <v>9</v>
      </c>
      <c r="B16" s="270">
        <v>0</v>
      </c>
      <c r="C16" s="255">
        <v>0</v>
      </c>
      <c r="D16" s="255">
        <v>8102</v>
      </c>
      <c r="E16" s="255">
        <v>7832</v>
      </c>
      <c r="F16" s="255">
        <v>0</v>
      </c>
      <c r="G16" s="255">
        <v>0</v>
      </c>
      <c r="H16" s="255">
        <v>0</v>
      </c>
      <c r="I16" s="255">
        <v>0</v>
      </c>
      <c r="J16" s="255">
        <v>0</v>
      </c>
      <c r="K16" s="255">
        <v>0</v>
      </c>
      <c r="L16" s="151">
        <v>9</v>
      </c>
      <c r="M16" s="136"/>
      <c r="N16" s="136"/>
    </row>
    <row r="17" spans="1:14" ht="16.5" customHeight="1" thickTop="1" thickBot="1">
      <c r="A17" s="434">
        <v>10</v>
      </c>
      <c r="B17" s="256">
        <v>0</v>
      </c>
      <c r="C17" s="256">
        <v>0</v>
      </c>
      <c r="D17" s="256">
        <v>7896</v>
      </c>
      <c r="E17" s="256">
        <v>7650</v>
      </c>
      <c r="F17" s="256">
        <v>51</v>
      </c>
      <c r="G17" s="256">
        <v>54</v>
      </c>
      <c r="H17" s="256">
        <v>0</v>
      </c>
      <c r="I17" s="256">
        <v>0</v>
      </c>
      <c r="J17" s="256">
        <v>0</v>
      </c>
      <c r="K17" s="256">
        <v>0</v>
      </c>
      <c r="L17" s="150">
        <v>10</v>
      </c>
      <c r="M17" s="136"/>
      <c r="N17" s="136"/>
    </row>
    <row r="18" spans="1:14" ht="16.5" customHeight="1" thickTop="1" thickBot="1">
      <c r="A18" s="433">
        <v>11</v>
      </c>
      <c r="B18" s="255">
        <v>0</v>
      </c>
      <c r="C18" s="255">
        <v>0</v>
      </c>
      <c r="D18" s="255">
        <v>4970</v>
      </c>
      <c r="E18" s="255">
        <v>4690</v>
      </c>
      <c r="F18" s="255">
        <v>2362</v>
      </c>
      <c r="G18" s="255">
        <v>2461</v>
      </c>
      <c r="H18" s="255">
        <v>0</v>
      </c>
      <c r="I18" s="255">
        <v>0</v>
      </c>
      <c r="J18" s="255">
        <v>0</v>
      </c>
      <c r="K18" s="255">
        <v>0</v>
      </c>
      <c r="L18" s="151">
        <v>11</v>
      </c>
      <c r="M18" s="136"/>
      <c r="N18" s="136"/>
    </row>
    <row r="19" spans="1:14" ht="16.5" customHeight="1" thickTop="1" thickBot="1">
      <c r="A19" s="434">
        <v>12</v>
      </c>
      <c r="B19" s="256">
        <v>0</v>
      </c>
      <c r="C19" s="256">
        <v>0</v>
      </c>
      <c r="D19" s="256">
        <v>819</v>
      </c>
      <c r="E19" s="256">
        <v>565</v>
      </c>
      <c r="F19" s="256">
        <v>6289</v>
      </c>
      <c r="G19" s="256">
        <v>6149</v>
      </c>
      <c r="H19" s="256">
        <v>2</v>
      </c>
      <c r="I19" s="256">
        <v>3</v>
      </c>
      <c r="J19" s="256">
        <v>0</v>
      </c>
      <c r="K19" s="256">
        <v>0</v>
      </c>
      <c r="L19" s="150">
        <v>12</v>
      </c>
      <c r="M19" s="136"/>
      <c r="N19" s="136"/>
    </row>
    <row r="20" spans="1:14" ht="16.5" customHeight="1" thickTop="1" thickBot="1">
      <c r="A20" s="433">
        <v>13</v>
      </c>
      <c r="B20" s="255">
        <v>0</v>
      </c>
      <c r="C20" s="255">
        <v>0</v>
      </c>
      <c r="D20" s="255">
        <v>230</v>
      </c>
      <c r="E20" s="255">
        <v>147</v>
      </c>
      <c r="F20" s="255">
        <v>6569</v>
      </c>
      <c r="G20" s="255">
        <v>6188</v>
      </c>
      <c r="H20" s="255">
        <v>116</v>
      </c>
      <c r="I20" s="255">
        <v>67</v>
      </c>
      <c r="J20" s="255">
        <v>2</v>
      </c>
      <c r="K20" s="255">
        <v>0</v>
      </c>
      <c r="L20" s="151">
        <v>13</v>
      </c>
      <c r="M20" s="136"/>
      <c r="N20" s="136"/>
    </row>
    <row r="21" spans="1:14" ht="16.5" customHeight="1" thickTop="1" thickBot="1">
      <c r="A21" s="434">
        <v>14</v>
      </c>
      <c r="B21" s="256">
        <v>0</v>
      </c>
      <c r="C21" s="256">
        <v>0</v>
      </c>
      <c r="D21" s="256">
        <v>71</v>
      </c>
      <c r="E21" s="256">
        <v>51</v>
      </c>
      <c r="F21" s="256">
        <v>4090</v>
      </c>
      <c r="G21" s="256">
        <v>3981</v>
      </c>
      <c r="H21" s="256">
        <v>2142</v>
      </c>
      <c r="I21" s="256">
        <v>2060</v>
      </c>
      <c r="J21" s="256">
        <v>59</v>
      </c>
      <c r="K21" s="256">
        <v>0</v>
      </c>
      <c r="L21" s="150">
        <v>14</v>
      </c>
      <c r="M21" s="136"/>
      <c r="N21" s="136"/>
    </row>
    <row r="22" spans="1:14" ht="16.5" customHeight="1" thickTop="1" thickBot="1">
      <c r="A22" s="433">
        <v>15</v>
      </c>
      <c r="B22" s="255">
        <v>0</v>
      </c>
      <c r="C22" s="255">
        <v>0</v>
      </c>
      <c r="D22" s="255">
        <v>13</v>
      </c>
      <c r="E22" s="255">
        <v>17</v>
      </c>
      <c r="F22" s="255">
        <v>776</v>
      </c>
      <c r="G22" s="255">
        <v>680</v>
      </c>
      <c r="H22" s="255">
        <v>5236</v>
      </c>
      <c r="I22" s="255">
        <v>5276</v>
      </c>
      <c r="J22" s="255">
        <v>157</v>
      </c>
      <c r="K22" s="255">
        <v>0</v>
      </c>
      <c r="L22" s="151">
        <v>15</v>
      </c>
      <c r="M22" s="136"/>
      <c r="N22" s="136"/>
    </row>
    <row r="23" spans="1:14" ht="16.5" customHeight="1" thickTop="1" thickBot="1">
      <c r="A23" s="434">
        <v>16</v>
      </c>
      <c r="B23" s="256">
        <v>0</v>
      </c>
      <c r="C23" s="256">
        <v>0</v>
      </c>
      <c r="D23" s="256">
        <v>7</v>
      </c>
      <c r="E23" s="256">
        <v>4</v>
      </c>
      <c r="F23" s="256">
        <v>241</v>
      </c>
      <c r="G23" s="256">
        <v>191</v>
      </c>
      <c r="H23" s="256">
        <v>5148</v>
      </c>
      <c r="I23" s="256">
        <v>5096</v>
      </c>
      <c r="J23" s="256">
        <v>144</v>
      </c>
      <c r="K23" s="256">
        <v>0</v>
      </c>
      <c r="L23" s="150">
        <v>16</v>
      </c>
      <c r="M23" s="136"/>
      <c r="N23" s="136"/>
    </row>
    <row r="24" spans="1:14" ht="16.5" customHeight="1" thickTop="1" thickBot="1">
      <c r="A24" s="433">
        <v>17</v>
      </c>
      <c r="B24" s="255">
        <v>0</v>
      </c>
      <c r="C24" s="255">
        <v>0</v>
      </c>
      <c r="D24" s="255">
        <v>2</v>
      </c>
      <c r="E24" s="255">
        <v>1</v>
      </c>
      <c r="F24" s="255">
        <v>86</v>
      </c>
      <c r="G24" s="255">
        <v>82</v>
      </c>
      <c r="H24" s="255">
        <v>3782</v>
      </c>
      <c r="I24" s="255">
        <v>3592</v>
      </c>
      <c r="J24" s="255">
        <v>103</v>
      </c>
      <c r="K24" s="255">
        <v>0</v>
      </c>
      <c r="L24" s="151">
        <v>17</v>
      </c>
      <c r="M24" s="136"/>
      <c r="N24" s="136"/>
    </row>
    <row r="25" spans="1:14" ht="16.5" customHeight="1" thickTop="1" thickBot="1">
      <c r="A25" s="434">
        <v>18</v>
      </c>
      <c r="B25" s="256">
        <v>0</v>
      </c>
      <c r="C25" s="256">
        <v>0</v>
      </c>
      <c r="D25" s="256">
        <v>0</v>
      </c>
      <c r="E25" s="256">
        <v>0</v>
      </c>
      <c r="F25" s="256">
        <v>32</v>
      </c>
      <c r="G25" s="256">
        <v>40</v>
      </c>
      <c r="H25" s="256">
        <v>1107</v>
      </c>
      <c r="I25" s="256">
        <v>878</v>
      </c>
      <c r="J25" s="256">
        <v>30</v>
      </c>
      <c r="K25" s="256">
        <v>0</v>
      </c>
      <c r="L25" s="150">
        <v>18</v>
      </c>
      <c r="M25" s="136"/>
      <c r="N25" s="136"/>
    </row>
    <row r="26" spans="1:14" ht="16.5" customHeight="1" thickTop="1" thickBot="1">
      <c r="A26" s="433">
        <v>19</v>
      </c>
      <c r="B26" s="255">
        <v>0</v>
      </c>
      <c r="C26" s="255">
        <v>0</v>
      </c>
      <c r="D26" s="255">
        <v>0</v>
      </c>
      <c r="E26" s="255">
        <v>0</v>
      </c>
      <c r="F26" s="255">
        <v>6</v>
      </c>
      <c r="G26" s="255">
        <v>11</v>
      </c>
      <c r="H26" s="255">
        <v>406</v>
      </c>
      <c r="I26" s="255">
        <v>355</v>
      </c>
      <c r="J26" s="255">
        <v>12</v>
      </c>
      <c r="K26" s="255">
        <v>0</v>
      </c>
      <c r="L26" s="151">
        <v>19</v>
      </c>
      <c r="M26" s="136"/>
      <c r="N26" s="136"/>
    </row>
    <row r="27" spans="1:14" ht="16.5" customHeight="1" thickTop="1" thickBot="1">
      <c r="A27" s="434">
        <v>20</v>
      </c>
      <c r="B27" s="256">
        <v>0</v>
      </c>
      <c r="C27" s="256">
        <v>0</v>
      </c>
      <c r="D27" s="256">
        <v>0</v>
      </c>
      <c r="E27" s="256">
        <v>0</v>
      </c>
      <c r="F27" s="256">
        <v>0</v>
      </c>
      <c r="G27" s="256">
        <v>6</v>
      </c>
      <c r="H27" s="256">
        <v>133</v>
      </c>
      <c r="I27" s="256">
        <v>161</v>
      </c>
      <c r="J27" s="256">
        <v>8</v>
      </c>
      <c r="K27" s="256">
        <v>0</v>
      </c>
      <c r="L27" s="150">
        <v>20</v>
      </c>
      <c r="M27" s="136"/>
      <c r="N27" s="136"/>
    </row>
    <row r="28" spans="1:14" ht="16.5" customHeight="1" thickTop="1" thickBot="1">
      <c r="A28" s="433">
        <v>21</v>
      </c>
      <c r="B28" s="255">
        <v>0</v>
      </c>
      <c r="C28" s="255">
        <v>0</v>
      </c>
      <c r="D28" s="255">
        <v>0</v>
      </c>
      <c r="E28" s="255">
        <v>0</v>
      </c>
      <c r="F28" s="255">
        <v>0</v>
      </c>
      <c r="G28" s="255">
        <v>4</v>
      </c>
      <c r="H28" s="255">
        <v>53</v>
      </c>
      <c r="I28" s="255">
        <v>66</v>
      </c>
      <c r="J28" s="255">
        <v>3</v>
      </c>
      <c r="K28" s="255">
        <v>0</v>
      </c>
      <c r="L28" s="151">
        <v>21</v>
      </c>
      <c r="M28" s="136"/>
      <c r="N28" s="136"/>
    </row>
    <row r="29" spans="1:14" ht="16.5" customHeight="1" thickTop="1" thickBot="1">
      <c r="A29" s="435">
        <v>22</v>
      </c>
      <c r="B29" s="436">
        <v>0</v>
      </c>
      <c r="C29" s="436">
        <v>0</v>
      </c>
      <c r="D29" s="436">
        <v>0</v>
      </c>
      <c r="E29" s="436">
        <v>0</v>
      </c>
      <c r="F29" s="436">
        <v>0</v>
      </c>
      <c r="G29" s="436">
        <v>2</v>
      </c>
      <c r="H29" s="436">
        <v>12</v>
      </c>
      <c r="I29" s="436">
        <v>30</v>
      </c>
      <c r="J29" s="436">
        <v>0</v>
      </c>
      <c r="K29" s="436">
        <v>0</v>
      </c>
      <c r="L29" s="275">
        <v>22</v>
      </c>
      <c r="M29" s="136"/>
      <c r="N29" s="136"/>
    </row>
    <row r="30" spans="1:14" ht="16.5" customHeight="1" thickTop="1">
      <c r="A30" s="276" t="s">
        <v>378</v>
      </c>
      <c r="B30" s="261">
        <v>0</v>
      </c>
      <c r="C30" s="261">
        <v>0</v>
      </c>
      <c r="D30" s="261">
        <v>0</v>
      </c>
      <c r="E30" s="261">
        <v>0</v>
      </c>
      <c r="F30" s="261">
        <v>0</v>
      </c>
      <c r="G30" s="261">
        <v>89</v>
      </c>
      <c r="H30" s="437">
        <v>10</v>
      </c>
      <c r="I30" s="261">
        <v>152</v>
      </c>
      <c r="J30" s="261">
        <v>0</v>
      </c>
      <c r="K30" s="261">
        <v>0</v>
      </c>
      <c r="L30" s="274" t="s">
        <v>377</v>
      </c>
      <c r="M30" s="136"/>
      <c r="N30" s="136"/>
    </row>
    <row r="31" spans="1:14" s="116" customFormat="1" ht="22.5" customHeight="1">
      <c r="A31" s="285" t="s">
        <v>9</v>
      </c>
      <c r="B31" s="538">
        <f>SUM(B9:B30)</f>
        <v>21324</v>
      </c>
      <c r="C31" s="538">
        <f t="shared" ref="C31:K31" si="0">SUM(C9:C30)</f>
        <v>19963</v>
      </c>
      <c r="D31" s="538">
        <f t="shared" si="0"/>
        <v>51774</v>
      </c>
      <c r="E31" s="538">
        <f t="shared" si="0"/>
        <v>49650</v>
      </c>
      <c r="F31" s="538">
        <f t="shared" si="0"/>
        <v>20502</v>
      </c>
      <c r="G31" s="538">
        <f t="shared" si="0"/>
        <v>19938</v>
      </c>
      <c r="H31" s="538">
        <f t="shared" si="0"/>
        <v>18147</v>
      </c>
      <c r="I31" s="538">
        <f t="shared" si="0"/>
        <v>17736</v>
      </c>
      <c r="J31" s="538">
        <f t="shared" si="0"/>
        <v>518</v>
      </c>
      <c r="K31" s="538">
        <f t="shared" si="0"/>
        <v>0</v>
      </c>
      <c r="L31" s="286" t="s">
        <v>10</v>
      </c>
    </row>
    <row r="32" spans="1:14">
      <c r="A32" s="386" t="s">
        <v>871</v>
      </c>
      <c r="L32" s="387" t="s">
        <v>872</v>
      </c>
    </row>
    <row r="33" spans="1:1">
      <c r="A33" s="438"/>
    </row>
    <row r="34" spans="1:1">
      <c r="A34" s="439"/>
    </row>
  </sheetData>
  <mergeCells count="11">
    <mergeCell ref="A1:L1"/>
    <mergeCell ref="H6:I6"/>
    <mergeCell ref="A3:L3"/>
    <mergeCell ref="A6:A8"/>
    <mergeCell ref="A4:L4"/>
    <mergeCell ref="L6:L8"/>
    <mergeCell ref="B6:C6"/>
    <mergeCell ref="D6:E6"/>
    <mergeCell ref="F6:G6"/>
    <mergeCell ref="J6:K6"/>
    <mergeCell ref="A2:L2"/>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السنوية_إحصاءات التعليم 2012</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السنوية_إحصاءات التعليم 2012</Description_Ar>
    <Enabled xmlns="1b323878-974e-4c19-bf08-965c80d4ad54">true</Enabled>
    <PublishingDate xmlns="1b323878-974e-4c19-bf08-965c80d4ad54">2016-10-30T06:31:20+00:00</PublishingDate>
    <CategoryDescription xmlns="http://schemas.microsoft.com/sharepoint.v3">Annual Statistical Abstract _Chapter 4 (Education) 2012</CategoryDescription>
  </documentManagement>
</p:properti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4E6E2A-B32B-46EF-A04B-A98C0D1387EF}"/>
</file>

<file path=customXml/itemProps2.xml><?xml version="1.0" encoding="utf-8"?>
<ds:datastoreItem xmlns:ds="http://schemas.openxmlformats.org/officeDocument/2006/customXml" ds:itemID="{D10D3EE8-7134-4691-9B66-7385BF4DBA3F}"/>
</file>

<file path=customXml/itemProps3.xml><?xml version="1.0" encoding="utf-8"?>
<ds:datastoreItem xmlns:ds="http://schemas.openxmlformats.org/officeDocument/2006/customXml" ds:itemID="{049E7C6A-30C2-4484-9018-14FC6FCDB884}"/>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35</vt:i4>
      </vt:variant>
      <vt:variant>
        <vt:lpstr>Charts</vt:lpstr>
      </vt:variant>
      <vt:variant>
        <vt:i4>7</vt:i4>
      </vt:variant>
      <vt:variant>
        <vt:lpstr>Named Ranges</vt:lpstr>
      </vt:variant>
      <vt:variant>
        <vt:i4>38</vt:i4>
      </vt:variant>
    </vt:vector>
  </HeadingPairs>
  <TitlesOfParts>
    <vt:vector size="80" baseType="lpstr">
      <vt:lpstr>المقدمة</vt:lpstr>
      <vt:lpstr>التقديم</vt:lpstr>
      <vt:lpstr>المحتويات</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GR_27</vt:lpstr>
      <vt:lpstr>GR_28</vt:lpstr>
      <vt:lpstr>GR_29</vt:lpstr>
      <vt:lpstr>GR_30</vt:lpstr>
      <vt:lpstr>GR_31</vt:lpstr>
      <vt:lpstr>GR_32</vt:lpstr>
      <vt:lpstr>GR_33</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'95'!Print_Area</vt:lpstr>
      <vt:lpstr>التقديم!Print_Area</vt:lpstr>
      <vt:lpstr>المقدمة!Print_Area</vt:lpstr>
      <vt:lpstr>'83'!Print_Titles</vt:lpstr>
      <vt:lpstr>'91'!Print_Titles</vt:lpstr>
      <vt:lpstr>'94'!Print_Titles</vt:lpstr>
      <vt:lpstr>'95'!Print_Titles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 _Chapter 4 (Education) 2012</dc:title>
  <dc:creator>Mr. Sabir</dc:creator>
  <cp:lastModifiedBy>Amjad Ahmed Abdelwahab</cp:lastModifiedBy>
  <cp:lastPrinted>2014-12-08T05:19:38Z</cp:lastPrinted>
  <dcterms:created xsi:type="dcterms:W3CDTF">1998-01-05T07:20:42Z</dcterms:created>
  <dcterms:modified xsi:type="dcterms:W3CDTF">2014-12-08T05:20:11Z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 _Chapter 4 (Education) 2012</vt:lpwstr>
  </property>
  <property fmtid="{D5CDD505-2E9C-101B-9397-08002B2CF9AE}" pid="5" name="Hashtags">
    <vt:lpwstr>58;#StatisticalAbstract|c2f418c2-a295-4bd1-af99-d5d586494613</vt:lpwstr>
  </property>
</Properties>
</file>