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harts/chart7.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95" yWindow="915" windowWidth="15480" windowHeight="5820" tabRatio="935" activeTab="36"/>
  </bookViews>
  <sheets>
    <sheet name="Cover" sheetId="1" r:id="rId1"/>
    <sheet name="المحتويات" sheetId="103" state="hidden" r:id="rId2"/>
    <sheet name="التقديم " sheetId="115" r:id="rId3"/>
    <sheet name="59" sheetId="57" r:id="rId4"/>
    <sheet name="GR_26" sheetId="58" r:id="rId5"/>
    <sheet name="GR_27" sheetId="59" r:id="rId6"/>
    <sheet name="60" sheetId="60" r:id="rId7"/>
    <sheet name="61" sheetId="61" r:id="rId8"/>
    <sheet name="GR_28" sheetId="62" r:id="rId9"/>
    <sheet name="62" sheetId="63" r:id="rId10"/>
    <sheet name="GR_29" sheetId="64" r:id="rId11"/>
    <sheet name="GR_30" sheetId="65" r:id="rId12"/>
    <sheet name="63" sheetId="104" r:id="rId13"/>
    <sheet name="64" sheetId="68" r:id="rId14"/>
    <sheet name="65" sheetId="105" r:id="rId15"/>
    <sheet name="66" sheetId="73" r:id="rId16"/>
    <sheet name="67" sheetId="48" r:id="rId17"/>
    <sheet name="68" sheetId="100" r:id="rId18"/>
    <sheet name="69" sheetId="10" r:id="rId19"/>
    <sheet name="70" sheetId="12" r:id="rId20"/>
    <sheet name="71" sheetId="11" r:id="rId21"/>
    <sheet name="72" sheetId="101" r:id="rId22"/>
    <sheet name="73" sheetId="15" r:id="rId23"/>
    <sheet name="74" sheetId="16" r:id="rId24"/>
    <sheet name="75" sheetId="111" r:id="rId25"/>
    <sheet name="76" sheetId="19" r:id="rId26"/>
    <sheet name="77" sheetId="20" r:id="rId27"/>
    <sheet name="78" sheetId="120" r:id="rId28"/>
    <sheet name="79" sheetId="121" r:id="rId29"/>
    <sheet name="GR_31" sheetId="86" r:id="rId30"/>
    <sheet name="80" sheetId="38" r:id="rId31"/>
    <sheet name="81" sheetId="39" r:id="rId32"/>
    <sheet name="82" sheetId="43" r:id="rId33"/>
    <sheet name="83" sheetId="102" r:id="rId34"/>
    <sheet name="84" sheetId="91" r:id="rId35"/>
    <sheet name="85" sheetId="109" r:id="rId36"/>
    <sheet name="86" sheetId="108" r:id="rId37"/>
    <sheet name="87" sheetId="122" r:id="rId38"/>
    <sheet name="88" sheetId="93" r:id="rId39"/>
    <sheet name="GR_32" sheetId="94" r:id="rId40"/>
    <sheet name="89" sheetId="95" r:id="rId41"/>
    <sheet name="90" sheetId="96" r:id="rId42"/>
    <sheet name="91" sheetId="97" r:id="rId43"/>
    <sheet name="92" sheetId="112" r:id="rId44"/>
    <sheet name="93" sheetId="113" r:id="rId45"/>
    <sheet name="94" sheetId="114" r:id="rId46"/>
  </sheets>
  <definedNames>
    <definedName name="_xlnm.Print_Area" localSheetId="3">'59'!$A$1:$N$25</definedName>
    <definedName name="_xlnm.Print_Area" localSheetId="6">'60'!$A$1:$H$32</definedName>
    <definedName name="_xlnm.Print_Area" localSheetId="7">'61'!$A$1:$J$23</definedName>
    <definedName name="_xlnm.Print_Area" localSheetId="9">'62'!$A$1:$J$23</definedName>
    <definedName name="_xlnm.Print_Area" localSheetId="12">'63'!$A$1:$O$33</definedName>
    <definedName name="_xlnm.Print_Area" localSheetId="13">'64'!$A$1:$L$34</definedName>
    <definedName name="_xlnm.Print_Area" localSheetId="14">'65'!$A$1:$L$31</definedName>
    <definedName name="_xlnm.Print_Area" localSheetId="15">'66'!$A$1:$I$19</definedName>
    <definedName name="_xlnm.Print_Area" localSheetId="16">'67'!$A$1:$P$27</definedName>
    <definedName name="_xlnm.Print_Area" localSheetId="17">'68'!$A$1:$K$15</definedName>
    <definedName name="_xlnm.Print_Area" localSheetId="18">'69'!$A$1:$J$19</definedName>
    <definedName name="_xlnm.Print_Area" localSheetId="19">'70'!$A$1:$M$24</definedName>
    <definedName name="_xlnm.Print_Area" localSheetId="20">'71'!$A$1:$I$31</definedName>
    <definedName name="_xlnm.Print_Area" localSheetId="21">'72'!$A$1:$K$15</definedName>
    <definedName name="_xlnm.Print_Area" localSheetId="22">'73'!$A$1:$I$20</definedName>
    <definedName name="_xlnm.Print_Area" localSheetId="23">'74'!$A$1:$M$27</definedName>
    <definedName name="_xlnm.Print_Area" localSheetId="24">'75'!$A$1:$P$19</definedName>
    <definedName name="_xlnm.Print_Area" localSheetId="25">'76'!$A$1:$L$27</definedName>
    <definedName name="_xlnm.Print_Area" localSheetId="26">'77'!$A$1:$E$39</definedName>
    <definedName name="_xlnm.Print_Area" localSheetId="27">'78'!$A$1:$K$53</definedName>
    <definedName name="_xlnm.Print_Area" localSheetId="28">'79'!$A$1:$L$104</definedName>
    <definedName name="_xlnm.Print_Area" localSheetId="30">'80'!$A$1:$T$16</definedName>
    <definedName name="_xlnm.Print_Area" localSheetId="31">'81'!$A$1:$O$23</definedName>
    <definedName name="_xlnm.Print_Area" localSheetId="32">'82'!$A$1:$K$19</definedName>
    <definedName name="_xlnm.Print_Area" localSheetId="33">'83'!$A$1:$K$17</definedName>
    <definedName name="_xlnm.Print_Area" localSheetId="34">'84'!$A$1:$K$16</definedName>
    <definedName name="_xlnm.Print_Area" localSheetId="35">'85'!$A$1:$P$13</definedName>
    <definedName name="_xlnm.Print_Area" localSheetId="36">'86'!$A$1:$P$33</definedName>
    <definedName name="_xlnm.Print_Area" localSheetId="37">'87'!$A$1:$P$44</definedName>
    <definedName name="_xlnm.Print_Area" localSheetId="38">'88'!$A$1:$N$18</definedName>
    <definedName name="_xlnm.Print_Area" localSheetId="40">'89'!$A$1:$H$52</definedName>
    <definedName name="_xlnm.Print_Area" localSheetId="41">'90'!$A$1:$H$36</definedName>
    <definedName name="_xlnm.Print_Area" localSheetId="42">'91'!$A$1:$H$26</definedName>
    <definedName name="_xlnm.Print_Area" localSheetId="43">'92'!$A$1:$P$31</definedName>
    <definedName name="_xlnm.Print_Area" localSheetId="44">'93'!$A$1:$P$30</definedName>
    <definedName name="_xlnm.Print_Area" localSheetId="45">'94'!$A$1:$J$27</definedName>
    <definedName name="_xlnm.Print_Area" localSheetId="0">Cover!$A$1:$G$19</definedName>
    <definedName name="_xlnm.Print_Area" localSheetId="2">'التقديم '!$A$1:$C$13</definedName>
    <definedName name="_xlnm.Print_Titles" localSheetId="27">'78'!$1:$8</definedName>
    <definedName name="_xlnm.Print_Titles" localSheetId="28">'79'!$1:$8</definedName>
    <definedName name="_xlnm.Print_Titles" localSheetId="37">'87'!$1:$9</definedName>
    <definedName name="_xlnm.Print_Titles" localSheetId="40">'89'!$1:$8</definedName>
    <definedName name="_xlnm.Print_Titles" localSheetId="43">'92'!$1:$9</definedName>
    <definedName name="_xlnm.Print_Titles" localSheetId="44">'93'!$1:$9</definedName>
  </definedNames>
  <calcPr calcId="145621"/>
</workbook>
</file>

<file path=xl/calcChain.xml><?xml version="1.0" encoding="utf-8"?>
<calcChain xmlns="http://schemas.openxmlformats.org/spreadsheetml/2006/main">
  <c r="O10" i="122" l="1"/>
  <c r="O11" i="122"/>
  <c r="O12" i="122"/>
  <c r="O13" i="122"/>
  <c r="O14" i="122"/>
  <c r="O15" i="122"/>
  <c r="O16" i="122"/>
  <c r="O17" i="122"/>
  <c r="O18" i="122"/>
  <c r="O19" i="122"/>
  <c r="O20" i="122"/>
  <c r="O21" i="122"/>
  <c r="O22" i="122"/>
  <c r="O23" i="122"/>
  <c r="O24" i="122"/>
  <c r="O25" i="122"/>
  <c r="O26" i="122"/>
  <c r="O27" i="122"/>
  <c r="O28" i="122"/>
  <c r="O29" i="122"/>
  <c r="O30" i="122"/>
  <c r="O31" i="122"/>
  <c r="O32" i="122"/>
  <c r="O33" i="122"/>
  <c r="O34" i="122"/>
  <c r="O35" i="122"/>
  <c r="O36" i="122"/>
  <c r="O37" i="122"/>
  <c r="O38" i="122"/>
  <c r="O39" i="122"/>
  <c r="O40" i="122"/>
  <c r="O41" i="122"/>
  <c r="O42" i="122"/>
  <c r="O43" i="122"/>
  <c r="N10" i="122"/>
  <c r="N11" i="122"/>
  <c r="N12" i="122"/>
  <c r="N13" i="122"/>
  <c r="N14" i="122"/>
  <c r="N15" i="122"/>
  <c r="N16" i="122"/>
  <c r="N17" i="122"/>
  <c r="N18" i="122"/>
  <c r="N19" i="122"/>
  <c r="N20" i="122"/>
  <c r="N21" i="122"/>
  <c r="N22" i="122"/>
  <c r="N23" i="122"/>
  <c r="N24" i="122"/>
  <c r="N25" i="122"/>
  <c r="N26" i="122"/>
  <c r="N27" i="122"/>
  <c r="N28" i="122"/>
  <c r="N29" i="122"/>
  <c r="N30" i="122"/>
  <c r="N31" i="122"/>
  <c r="N32" i="122"/>
  <c r="N33" i="122"/>
  <c r="N34" i="122"/>
  <c r="N35" i="122"/>
  <c r="N36" i="122"/>
  <c r="N37" i="122"/>
  <c r="N38" i="122"/>
  <c r="N39" i="122"/>
  <c r="N40" i="122"/>
  <c r="N41" i="122"/>
  <c r="N42" i="122"/>
  <c r="N43" i="122"/>
  <c r="M44" i="122"/>
  <c r="L44" i="122"/>
  <c r="K44" i="122"/>
  <c r="J44" i="122"/>
  <c r="I44" i="122"/>
  <c r="H44" i="122"/>
  <c r="G44" i="122"/>
  <c r="F44" i="122"/>
  <c r="E44" i="122"/>
  <c r="D44" i="122"/>
  <c r="C44" i="122"/>
  <c r="B44" i="122"/>
  <c r="K48" i="121"/>
  <c r="C110" i="121"/>
  <c r="K90" i="121"/>
  <c r="C111" i="121" s="1"/>
  <c r="K81" i="121"/>
  <c r="C112" i="121"/>
  <c r="K56" i="121"/>
  <c r="C113" i="121" s="1"/>
  <c r="K21" i="121"/>
  <c r="C114" i="121"/>
  <c r="K61" i="121"/>
  <c r="C115" i="121" s="1"/>
  <c r="K102" i="121"/>
  <c r="C116" i="121"/>
  <c r="K97" i="121"/>
  <c r="C117" i="121" s="1"/>
  <c r="C118" i="121"/>
  <c r="J48" i="121"/>
  <c r="B110" i="121" s="1"/>
  <c r="J90" i="121"/>
  <c r="B111" i="121" s="1"/>
  <c r="J81" i="121"/>
  <c r="B112" i="121" s="1"/>
  <c r="J56" i="121"/>
  <c r="B113" i="121"/>
  <c r="J21" i="121"/>
  <c r="B114" i="121" s="1"/>
  <c r="J61" i="121"/>
  <c r="B115" i="121"/>
  <c r="J102" i="121"/>
  <c r="B116" i="121" s="1"/>
  <c r="J97" i="121"/>
  <c r="B117" i="121"/>
  <c r="B118" i="121"/>
  <c r="K104" i="121"/>
  <c r="I21" i="121"/>
  <c r="I48" i="121"/>
  <c r="I56" i="121"/>
  <c r="I61" i="121"/>
  <c r="I81" i="121"/>
  <c r="I90" i="121"/>
  <c r="I102" i="121"/>
  <c r="I104" i="121"/>
  <c r="H21" i="121"/>
  <c r="H48" i="121"/>
  <c r="H56" i="121"/>
  <c r="H61" i="121"/>
  <c r="H81" i="121"/>
  <c r="H90" i="121"/>
  <c r="H102" i="121"/>
  <c r="H104" i="121"/>
  <c r="G21" i="121"/>
  <c r="G48" i="121"/>
  <c r="G56" i="121"/>
  <c r="G61" i="121"/>
  <c r="G81" i="121"/>
  <c r="G90" i="121"/>
  <c r="G102" i="121"/>
  <c r="G104" i="121"/>
  <c r="F21" i="121"/>
  <c r="F48" i="121"/>
  <c r="F56" i="121"/>
  <c r="F61" i="121"/>
  <c r="F81" i="121"/>
  <c r="F90" i="121"/>
  <c r="F102" i="121"/>
  <c r="F104" i="121"/>
  <c r="E21" i="121"/>
  <c r="E48" i="121"/>
  <c r="E56" i="121"/>
  <c r="E61" i="121"/>
  <c r="E81" i="121"/>
  <c r="E90" i="121"/>
  <c r="E102" i="121"/>
  <c r="E104" i="121"/>
  <c r="D21" i="121"/>
  <c r="D48" i="121"/>
  <c r="D56" i="121"/>
  <c r="D61" i="121"/>
  <c r="D81" i="121"/>
  <c r="D90" i="121"/>
  <c r="D102" i="121"/>
  <c r="D104" i="121"/>
  <c r="C21" i="121"/>
  <c r="C48" i="121"/>
  <c r="C56" i="121"/>
  <c r="C61" i="121"/>
  <c r="C81" i="121"/>
  <c r="C90" i="121"/>
  <c r="C102" i="121"/>
  <c r="C104" i="121"/>
  <c r="B21" i="121"/>
  <c r="B48" i="121"/>
  <c r="B56" i="121"/>
  <c r="B61" i="121"/>
  <c r="B81" i="121"/>
  <c r="B90" i="121"/>
  <c r="B102" i="121"/>
  <c r="B104" i="121"/>
  <c r="H9" i="120"/>
  <c r="I9" i="120"/>
  <c r="J9" i="120"/>
  <c r="H10" i="120"/>
  <c r="I10" i="120"/>
  <c r="H11" i="120"/>
  <c r="I11" i="120"/>
  <c r="H12" i="120"/>
  <c r="I12" i="120"/>
  <c r="J12" i="120"/>
  <c r="H13" i="120"/>
  <c r="J13" i="120" s="1"/>
  <c r="I13" i="120"/>
  <c r="H14" i="120"/>
  <c r="J14" i="120" s="1"/>
  <c r="I14" i="120"/>
  <c r="H15" i="120"/>
  <c r="I15" i="120"/>
  <c r="J15" i="120"/>
  <c r="H16" i="120"/>
  <c r="I16" i="120"/>
  <c r="J16" i="120"/>
  <c r="H17" i="120"/>
  <c r="J17" i="120" s="1"/>
  <c r="I17" i="120"/>
  <c r="H20" i="120"/>
  <c r="J20" i="120" s="1"/>
  <c r="I20" i="120"/>
  <c r="H21" i="120"/>
  <c r="I21" i="120"/>
  <c r="H22" i="120"/>
  <c r="I22" i="120"/>
  <c r="J22" i="120"/>
  <c r="H24" i="120"/>
  <c r="J24" i="120" s="1"/>
  <c r="I24" i="120"/>
  <c r="H25" i="120"/>
  <c r="J25" i="120" s="1"/>
  <c r="I25" i="120"/>
  <c r="H26" i="120"/>
  <c r="I26" i="120"/>
  <c r="J26" i="120" s="1"/>
  <c r="H27" i="120"/>
  <c r="I27" i="120"/>
  <c r="J27" i="120" s="1"/>
  <c r="H28" i="120"/>
  <c r="J28" i="120" s="1"/>
  <c r="I28" i="120"/>
  <c r="H29" i="120"/>
  <c r="I29" i="120"/>
  <c r="H30" i="120"/>
  <c r="I30" i="120"/>
  <c r="H31" i="120"/>
  <c r="I31" i="120"/>
  <c r="J31" i="120"/>
  <c r="H32" i="120"/>
  <c r="J32" i="120" s="1"/>
  <c r="I32" i="120"/>
  <c r="H33" i="120"/>
  <c r="J33" i="120" s="1"/>
  <c r="I33" i="120"/>
  <c r="H34" i="120"/>
  <c r="I34" i="120"/>
  <c r="J34" i="120"/>
  <c r="H35" i="120"/>
  <c r="I35" i="120"/>
  <c r="J35" i="120"/>
  <c r="H36" i="120"/>
  <c r="J36" i="120" s="1"/>
  <c r="I36" i="120"/>
  <c r="H37" i="120"/>
  <c r="J37" i="120" s="1"/>
  <c r="I37" i="120"/>
  <c r="H38" i="120"/>
  <c r="I38" i="120"/>
  <c r="H39" i="120"/>
  <c r="I39" i="120"/>
  <c r="J39" i="120"/>
  <c r="H40" i="120"/>
  <c r="J40" i="120" s="1"/>
  <c r="I40" i="120"/>
  <c r="H41" i="120"/>
  <c r="J41" i="120" s="1"/>
  <c r="I41" i="120"/>
  <c r="H42" i="120"/>
  <c r="I42" i="120"/>
  <c r="J42" i="120" s="1"/>
  <c r="H43" i="120"/>
  <c r="I43" i="120"/>
  <c r="J43" i="120" s="1"/>
  <c r="H44" i="120"/>
  <c r="J44" i="120" s="1"/>
  <c r="I44" i="120"/>
  <c r="H45" i="120"/>
  <c r="I45" i="120"/>
  <c r="H46" i="120"/>
  <c r="I46" i="120"/>
  <c r="H47" i="120"/>
  <c r="I47" i="120"/>
  <c r="J47" i="120"/>
  <c r="H49" i="120"/>
  <c r="J49" i="120" s="1"/>
  <c r="I49" i="120"/>
  <c r="H50" i="120"/>
  <c r="J50" i="120" s="1"/>
  <c r="I50" i="120"/>
  <c r="H51" i="120"/>
  <c r="I51" i="120"/>
  <c r="J51" i="120"/>
  <c r="H52" i="120"/>
  <c r="I52" i="120"/>
  <c r="J52" i="120"/>
  <c r="G9" i="120"/>
  <c r="G10" i="120"/>
  <c r="G53" i="120" s="1"/>
  <c r="G11" i="120"/>
  <c r="G12" i="120"/>
  <c r="G13" i="120"/>
  <c r="G14" i="120"/>
  <c r="G15" i="120"/>
  <c r="G16" i="120"/>
  <c r="G17" i="120"/>
  <c r="G20" i="120"/>
  <c r="G21" i="120"/>
  <c r="G22" i="120"/>
  <c r="G24" i="120"/>
  <c r="G25" i="120"/>
  <c r="G26" i="120"/>
  <c r="G27" i="120"/>
  <c r="G28" i="120"/>
  <c r="G29" i="120"/>
  <c r="G30" i="120"/>
  <c r="G31" i="120"/>
  <c r="G32" i="120"/>
  <c r="G33" i="120"/>
  <c r="G34" i="120"/>
  <c r="G35" i="120"/>
  <c r="G36" i="120"/>
  <c r="G37" i="120"/>
  <c r="G38" i="120"/>
  <c r="G39" i="120"/>
  <c r="G40" i="120"/>
  <c r="G41" i="120"/>
  <c r="G42" i="120"/>
  <c r="G43" i="120"/>
  <c r="G44" i="120"/>
  <c r="G45" i="120"/>
  <c r="G46" i="120"/>
  <c r="G47" i="120"/>
  <c r="G49" i="120"/>
  <c r="G50" i="120"/>
  <c r="G51" i="120"/>
  <c r="G52" i="120"/>
  <c r="F53" i="120"/>
  <c r="E53" i="120"/>
  <c r="D9" i="120"/>
  <c r="D10" i="120"/>
  <c r="D53" i="120" s="1"/>
  <c r="D11" i="120"/>
  <c r="D12" i="120"/>
  <c r="D13" i="120"/>
  <c r="D14" i="120"/>
  <c r="D15" i="120"/>
  <c r="D16" i="120"/>
  <c r="D17" i="120"/>
  <c r="D20" i="120"/>
  <c r="D21" i="120"/>
  <c r="D22" i="120"/>
  <c r="D24" i="120"/>
  <c r="D25" i="120"/>
  <c r="D26" i="120"/>
  <c r="D27" i="120"/>
  <c r="D28" i="120"/>
  <c r="D29" i="120"/>
  <c r="D30" i="120"/>
  <c r="D31" i="120"/>
  <c r="D32" i="120"/>
  <c r="D33" i="120"/>
  <c r="D34" i="120"/>
  <c r="D35" i="120"/>
  <c r="D36" i="120"/>
  <c r="D37" i="120"/>
  <c r="D38" i="120"/>
  <c r="D39" i="120"/>
  <c r="D40" i="120"/>
  <c r="D41" i="120"/>
  <c r="D42" i="120"/>
  <c r="D43" i="120"/>
  <c r="D44" i="120"/>
  <c r="D45" i="120"/>
  <c r="D46" i="120"/>
  <c r="D47" i="120"/>
  <c r="D49" i="120"/>
  <c r="D50" i="120"/>
  <c r="D51" i="120"/>
  <c r="D52" i="120"/>
  <c r="C53" i="120"/>
  <c r="B53" i="120"/>
  <c r="F86" i="91"/>
  <c r="E86" i="91"/>
  <c r="G86" i="91" s="1"/>
  <c r="F85" i="91"/>
  <c r="I85" i="91" s="1"/>
  <c r="E85" i="91"/>
  <c r="F84" i="91"/>
  <c r="I84" i="91" s="1"/>
  <c r="J84" i="91" s="1"/>
  <c r="E84" i="91"/>
  <c r="F83" i="91"/>
  <c r="E83" i="91"/>
  <c r="F82" i="91"/>
  <c r="E82" i="91"/>
  <c r="G82" i="91" s="1"/>
  <c r="F81" i="91"/>
  <c r="E81" i="91"/>
  <c r="C82" i="91"/>
  <c r="C83" i="91"/>
  <c r="C84" i="91"/>
  <c r="C85" i="91"/>
  <c r="C86" i="91"/>
  <c r="B82" i="91"/>
  <c r="B83" i="91"/>
  <c r="B84" i="91"/>
  <c r="H84" i="91"/>
  <c r="B85" i="91"/>
  <c r="D85" i="91" s="1"/>
  <c r="B86" i="91"/>
  <c r="H86" i="91" s="1"/>
  <c r="C81" i="91"/>
  <c r="B81" i="91"/>
  <c r="I86" i="91"/>
  <c r="H83" i="91"/>
  <c r="I83" i="91"/>
  <c r="J83" i="91" s="1"/>
  <c r="I81" i="91"/>
  <c r="H85" i="91"/>
  <c r="D41" i="102"/>
  <c r="E41" i="102"/>
  <c r="F41" i="102"/>
  <c r="C41" i="102"/>
  <c r="E44" i="43"/>
  <c r="E46" i="43"/>
  <c r="F44" i="43"/>
  <c r="F46" i="43" s="1"/>
  <c r="G44" i="43"/>
  <c r="G46" i="43"/>
  <c r="D44" i="43"/>
  <c r="D46" i="43" s="1"/>
  <c r="F26" i="91"/>
  <c r="E26" i="91"/>
  <c r="C26" i="91"/>
  <c r="B26" i="91"/>
  <c r="I25" i="91"/>
  <c r="J25" i="91" s="1"/>
  <c r="H25" i="91"/>
  <c r="G25" i="91"/>
  <c r="D25" i="91"/>
  <c r="I24" i="91"/>
  <c r="H24" i="91"/>
  <c r="G24" i="91"/>
  <c r="D24" i="91"/>
  <c r="I23" i="91"/>
  <c r="J23" i="91" s="1"/>
  <c r="H23" i="91"/>
  <c r="G23" i="91"/>
  <c r="D23" i="91"/>
  <c r="I22" i="91"/>
  <c r="H22" i="91"/>
  <c r="G22" i="91"/>
  <c r="D22" i="91"/>
  <c r="I21" i="91"/>
  <c r="J21" i="91" s="1"/>
  <c r="H21" i="91"/>
  <c r="G21" i="91"/>
  <c r="D21" i="91"/>
  <c r="I20" i="91"/>
  <c r="H20" i="91"/>
  <c r="J20" i="91" s="1"/>
  <c r="G20" i="91"/>
  <c r="D20" i="91"/>
  <c r="J24" i="91"/>
  <c r="G26" i="91"/>
  <c r="H26" i="91"/>
  <c r="D26" i="91"/>
  <c r="G134" i="91"/>
  <c r="O18" i="113"/>
  <c r="N18" i="113"/>
  <c r="N29" i="113"/>
  <c r="N27" i="113"/>
  <c r="N25" i="113"/>
  <c r="N23" i="113"/>
  <c r="N21" i="113"/>
  <c r="N19" i="113"/>
  <c r="N17" i="113"/>
  <c r="N15" i="113"/>
  <c r="N13" i="113"/>
  <c r="N30" i="113" s="1"/>
  <c r="N30" i="112"/>
  <c r="O30" i="112"/>
  <c r="O29" i="112"/>
  <c r="N29" i="112"/>
  <c r="O27" i="112"/>
  <c r="N27" i="112"/>
  <c r="O25" i="112"/>
  <c r="N25" i="112"/>
  <c r="O23" i="112"/>
  <c r="N23" i="112"/>
  <c r="O21" i="112"/>
  <c r="N21" i="112"/>
  <c r="O19" i="112"/>
  <c r="N19" i="112"/>
  <c r="O28" i="112"/>
  <c r="N28" i="112"/>
  <c r="O26" i="112"/>
  <c r="N26" i="112"/>
  <c r="O24" i="112"/>
  <c r="N24" i="112"/>
  <c r="O22" i="112"/>
  <c r="N22" i="112"/>
  <c r="O20" i="112"/>
  <c r="N20" i="112"/>
  <c r="K98" i="39"/>
  <c r="J98" i="39"/>
  <c r="I98" i="39"/>
  <c r="H98" i="39"/>
  <c r="G98" i="39"/>
  <c r="F98" i="39"/>
  <c r="E98" i="39"/>
  <c r="D98" i="39"/>
  <c r="C98" i="39"/>
  <c r="B98" i="39"/>
  <c r="K97" i="39"/>
  <c r="J97" i="39"/>
  <c r="I97" i="39"/>
  <c r="H97" i="39"/>
  <c r="G97" i="39"/>
  <c r="F97" i="39"/>
  <c r="E97" i="39"/>
  <c r="D97" i="39"/>
  <c r="L97" i="39" s="1"/>
  <c r="N97" i="39" s="1"/>
  <c r="C97" i="39"/>
  <c r="M97" i="39" s="1"/>
  <c r="B97" i="39"/>
  <c r="K96" i="39"/>
  <c r="J96" i="39"/>
  <c r="I96" i="39"/>
  <c r="H96" i="39"/>
  <c r="G96" i="39"/>
  <c r="F96" i="39"/>
  <c r="E96" i="39"/>
  <c r="D96" i="39"/>
  <c r="C96" i="39"/>
  <c r="B96" i="39"/>
  <c r="K95" i="39"/>
  <c r="J95" i="39"/>
  <c r="I95" i="39"/>
  <c r="H95" i="39"/>
  <c r="G95" i="39"/>
  <c r="F95" i="39"/>
  <c r="E95" i="39"/>
  <c r="D95" i="39"/>
  <c r="L95" i="39" s="1"/>
  <c r="C95" i="39"/>
  <c r="M95" i="39" s="1"/>
  <c r="B95" i="39"/>
  <c r="K94" i="39"/>
  <c r="J94" i="39"/>
  <c r="I94" i="39"/>
  <c r="H94" i="39"/>
  <c r="G94" i="39"/>
  <c r="F94" i="39"/>
  <c r="E94" i="39"/>
  <c r="M94" i="39" s="1"/>
  <c r="D94" i="39"/>
  <c r="C94" i="39"/>
  <c r="B94" i="39"/>
  <c r="L94" i="39" s="1"/>
  <c r="N94" i="39" s="1"/>
  <c r="K93" i="39"/>
  <c r="J93" i="39"/>
  <c r="I93" i="39"/>
  <c r="H93" i="39"/>
  <c r="G93" i="39"/>
  <c r="F93" i="39"/>
  <c r="E93" i="39"/>
  <c r="D93" i="39"/>
  <c r="C93" i="39"/>
  <c r="M93" i="39" s="1"/>
  <c r="B93" i="39"/>
  <c r="K92" i="39"/>
  <c r="J92" i="39"/>
  <c r="I92" i="39"/>
  <c r="H92" i="39"/>
  <c r="G92" i="39"/>
  <c r="F92" i="39"/>
  <c r="E92" i="39"/>
  <c r="D92" i="39"/>
  <c r="C92" i="39"/>
  <c r="B92" i="39"/>
  <c r="K91" i="39"/>
  <c r="J91" i="39"/>
  <c r="I91" i="39"/>
  <c r="H91" i="39"/>
  <c r="G91" i="39"/>
  <c r="F91" i="39"/>
  <c r="E91" i="39"/>
  <c r="D91" i="39"/>
  <c r="C91" i="39"/>
  <c r="B91" i="39"/>
  <c r="L91" i="39" s="1"/>
  <c r="N91" i="39" s="1"/>
  <c r="K90" i="39"/>
  <c r="J90" i="39"/>
  <c r="I90" i="39"/>
  <c r="H90" i="39"/>
  <c r="G90" i="39"/>
  <c r="F90" i="39"/>
  <c r="E90" i="39"/>
  <c r="D90" i="39"/>
  <c r="C90" i="39"/>
  <c r="B90" i="39"/>
  <c r="K89" i="39"/>
  <c r="J89" i="39"/>
  <c r="I89" i="39"/>
  <c r="H89" i="39"/>
  <c r="G89" i="39"/>
  <c r="M89" i="39" s="1"/>
  <c r="F89" i="39"/>
  <c r="F99" i="39" s="1"/>
  <c r="E89" i="39"/>
  <c r="D89" i="39"/>
  <c r="C89" i="39"/>
  <c r="B89" i="39"/>
  <c r="C88" i="39"/>
  <c r="D88" i="39"/>
  <c r="E88" i="39"/>
  <c r="E99" i="39" s="1"/>
  <c r="F88" i="39"/>
  <c r="G88" i="39"/>
  <c r="H88" i="39"/>
  <c r="I88" i="39"/>
  <c r="J88" i="39"/>
  <c r="K88" i="39"/>
  <c r="B88" i="39"/>
  <c r="L98" i="39"/>
  <c r="M91" i="39"/>
  <c r="K81" i="39"/>
  <c r="J81" i="39"/>
  <c r="I81" i="39"/>
  <c r="H81" i="39"/>
  <c r="G81" i="39"/>
  <c r="F81" i="39"/>
  <c r="E81" i="39"/>
  <c r="D81" i="39"/>
  <c r="C81" i="39"/>
  <c r="B81" i="39"/>
  <c r="M80" i="39"/>
  <c r="L80" i="39"/>
  <c r="M79" i="39"/>
  <c r="L79" i="39"/>
  <c r="N79" i="39" s="1"/>
  <c r="M78" i="39"/>
  <c r="L78" i="39"/>
  <c r="M77" i="39"/>
  <c r="N77" i="39" s="1"/>
  <c r="L77" i="39"/>
  <c r="M76" i="39"/>
  <c r="L76" i="39"/>
  <c r="M75" i="39"/>
  <c r="L75" i="39"/>
  <c r="N75" i="39" s="1"/>
  <c r="M74" i="39"/>
  <c r="L74" i="39"/>
  <c r="N74" i="39" s="1"/>
  <c r="M73" i="39"/>
  <c r="N73" i="39" s="1"/>
  <c r="L73" i="39"/>
  <c r="M72" i="39"/>
  <c r="L72" i="39"/>
  <c r="M71" i="39"/>
  <c r="L71" i="39"/>
  <c r="N71" i="39" s="1"/>
  <c r="M70" i="39"/>
  <c r="L70" i="39"/>
  <c r="K63" i="39"/>
  <c r="J63" i="39"/>
  <c r="I63" i="39"/>
  <c r="H63" i="39"/>
  <c r="G63" i="39"/>
  <c r="F63" i="39"/>
  <c r="E63" i="39"/>
  <c r="D63" i="39"/>
  <c r="C63" i="39"/>
  <c r="B63" i="39"/>
  <c r="M62" i="39"/>
  <c r="L62" i="39"/>
  <c r="M61" i="39"/>
  <c r="L61" i="39"/>
  <c r="M60" i="39"/>
  <c r="L60" i="39"/>
  <c r="N60" i="39" s="1"/>
  <c r="M59" i="39"/>
  <c r="N59" i="39" s="1"/>
  <c r="L59" i="39"/>
  <c r="M58" i="39"/>
  <c r="L58" i="39"/>
  <c r="M57" i="39"/>
  <c r="L57" i="39"/>
  <c r="N57" i="39" s="1"/>
  <c r="M56" i="39"/>
  <c r="L56" i="39"/>
  <c r="N56" i="39" s="1"/>
  <c r="M55" i="39"/>
  <c r="N55" i="39" s="1"/>
  <c r="L55" i="39"/>
  <c r="M54" i="39"/>
  <c r="L54" i="39"/>
  <c r="M53" i="39"/>
  <c r="L53" i="39"/>
  <c r="M52" i="39"/>
  <c r="L52" i="39"/>
  <c r="K45" i="39"/>
  <c r="J45" i="39"/>
  <c r="I45" i="39"/>
  <c r="H45" i="39"/>
  <c r="G45" i="39"/>
  <c r="F45" i="39"/>
  <c r="E45" i="39"/>
  <c r="D45" i="39"/>
  <c r="C45" i="39"/>
  <c r="B45" i="39"/>
  <c r="M44" i="39"/>
  <c r="L44" i="39"/>
  <c r="M43" i="39"/>
  <c r="L43" i="39"/>
  <c r="N43" i="39" s="1"/>
  <c r="M42" i="39"/>
  <c r="L42" i="39"/>
  <c r="N42" i="39" s="1"/>
  <c r="M41" i="39"/>
  <c r="N41" i="39" s="1"/>
  <c r="L41" i="39"/>
  <c r="M40" i="39"/>
  <c r="L40" i="39"/>
  <c r="M39" i="39"/>
  <c r="L39" i="39"/>
  <c r="N39" i="39" s="1"/>
  <c r="M38" i="39"/>
  <c r="L38" i="39"/>
  <c r="N38" i="39" s="1"/>
  <c r="M37" i="39"/>
  <c r="L37" i="39"/>
  <c r="N37" i="39" s="1"/>
  <c r="M36" i="39"/>
  <c r="L36" i="39"/>
  <c r="N36" i="39" s="1"/>
  <c r="M35" i="39"/>
  <c r="L35" i="39"/>
  <c r="N35" i="39"/>
  <c r="N45" i="39" s="1"/>
  <c r="M34" i="39"/>
  <c r="L34" i="39"/>
  <c r="N40" i="39"/>
  <c r="N44" i="39"/>
  <c r="N58" i="39"/>
  <c r="L93" i="39"/>
  <c r="M90" i="39"/>
  <c r="M96" i="39"/>
  <c r="N61" i="39"/>
  <c r="N53" i="39"/>
  <c r="N62" i="39"/>
  <c r="N54" i="39"/>
  <c r="N72" i="39"/>
  <c r="N76" i="39"/>
  <c r="N78" i="39"/>
  <c r="N80" i="39"/>
  <c r="N70" i="39"/>
  <c r="N52" i="39"/>
  <c r="N63" i="39" s="1"/>
  <c r="N34" i="39"/>
  <c r="G27" i="114"/>
  <c r="F27" i="114"/>
  <c r="E27" i="114"/>
  <c r="D27" i="114"/>
  <c r="C27" i="114"/>
  <c r="B27" i="114"/>
  <c r="E26" i="97"/>
  <c r="D26" i="97"/>
  <c r="C26" i="97"/>
  <c r="B26" i="97"/>
  <c r="E36" i="96"/>
  <c r="D36" i="96"/>
  <c r="C36" i="96"/>
  <c r="B36" i="96"/>
  <c r="E52" i="95"/>
  <c r="D52" i="95"/>
  <c r="C52" i="95"/>
  <c r="B52" i="95"/>
  <c r="D13" i="101"/>
  <c r="O15" i="38"/>
  <c r="N15" i="38"/>
  <c r="L15" i="38"/>
  <c r="K15" i="38"/>
  <c r="I15" i="38"/>
  <c r="H15" i="38"/>
  <c r="F15" i="38"/>
  <c r="E15" i="38"/>
  <c r="P14" i="38"/>
  <c r="M14" i="38"/>
  <c r="J14" i="38"/>
  <c r="G14" i="38"/>
  <c r="P13" i="38"/>
  <c r="M13" i="38"/>
  <c r="J13" i="38"/>
  <c r="G13" i="38"/>
  <c r="P12" i="38"/>
  <c r="M12" i="38"/>
  <c r="J12" i="38"/>
  <c r="G12" i="38"/>
  <c r="P11" i="38"/>
  <c r="M11" i="38"/>
  <c r="J11" i="38"/>
  <c r="J15" i="38" s="1"/>
  <c r="G11" i="38"/>
  <c r="P10" i="38"/>
  <c r="P15" i="38" s="1"/>
  <c r="M10" i="38"/>
  <c r="J10" i="38"/>
  <c r="G10" i="38"/>
  <c r="P9" i="38"/>
  <c r="M9" i="38"/>
  <c r="J9" i="38"/>
  <c r="G9" i="38"/>
  <c r="G15" i="38"/>
  <c r="I22" i="19"/>
  <c r="H22" i="19"/>
  <c r="G22" i="19"/>
  <c r="F22" i="19"/>
  <c r="E22" i="19"/>
  <c r="D22" i="19"/>
  <c r="C22" i="19"/>
  <c r="B22" i="19"/>
  <c r="J16" i="111"/>
  <c r="I16" i="111"/>
  <c r="G16" i="111"/>
  <c r="F16" i="111"/>
  <c r="D16" i="111"/>
  <c r="C16" i="111"/>
  <c r="J15" i="111"/>
  <c r="J17" i="111" s="1"/>
  <c r="I15" i="111"/>
  <c r="G15" i="111"/>
  <c r="F15" i="111"/>
  <c r="D15" i="111"/>
  <c r="C15" i="111"/>
  <c r="J14" i="111"/>
  <c r="I14" i="111"/>
  <c r="G14" i="111"/>
  <c r="F14" i="111"/>
  <c r="D14" i="111"/>
  <c r="C14" i="111"/>
  <c r="K13" i="111"/>
  <c r="H13" i="111"/>
  <c r="H16" i="111" s="1"/>
  <c r="E13" i="111"/>
  <c r="E14" i="111" s="1"/>
  <c r="K12" i="111"/>
  <c r="K14" i="111" s="1"/>
  <c r="H12" i="111"/>
  <c r="E12" i="111"/>
  <c r="E15" i="111" s="1"/>
  <c r="J11" i="111"/>
  <c r="I11" i="111"/>
  <c r="G11" i="111"/>
  <c r="G17" i="111" s="1"/>
  <c r="F11" i="111"/>
  <c r="F17" i="111"/>
  <c r="D11" i="111"/>
  <c r="D17" i="111" s="1"/>
  <c r="C11" i="111"/>
  <c r="C17" i="111"/>
  <c r="K10" i="111"/>
  <c r="K16" i="111" s="1"/>
  <c r="H10" i="111"/>
  <c r="E10" i="111"/>
  <c r="E11" i="111" s="1"/>
  <c r="E16" i="111"/>
  <c r="K9" i="111"/>
  <c r="K15" i="111"/>
  <c r="H9" i="111"/>
  <c r="H15" i="111" s="1"/>
  <c r="E9" i="111"/>
  <c r="I17" i="111"/>
  <c r="H11" i="111"/>
  <c r="F19" i="15"/>
  <c r="E19" i="15"/>
  <c r="D19" i="15"/>
  <c r="C19" i="15"/>
  <c r="F18" i="15"/>
  <c r="E18" i="15"/>
  <c r="D18" i="15"/>
  <c r="C18" i="15"/>
  <c r="F17" i="15"/>
  <c r="F20" i="15" s="1"/>
  <c r="E17" i="15"/>
  <c r="D17" i="15"/>
  <c r="C17" i="15"/>
  <c r="F14" i="15"/>
  <c r="E14" i="15"/>
  <c r="D14" i="15"/>
  <c r="C14" i="15"/>
  <c r="F11" i="15"/>
  <c r="E11" i="15"/>
  <c r="D11" i="15"/>
  <c r="C11" i="15"/>
  <c r="F27" i="11"/>
  <c r="E27" i="11"/>
  <c r="D27" i="11"/>
  <c r="C27" i="11"/>
  <c r="F26" i="11"/>
  <c r="E26" i="11"/>
  <c r="E28" i="11"/>
  <c r="D26" i="11"/>
  <c r="D28" i="11" s="1"/>
  <c r="C26" i="11"/>
  <c r="C28" i="11" s="1"/>
  <c r="F24" i="11"/>
  <c r="F30" i="11"/>
  <c r="E24" i="11"/>
  <c r="E30" i="11"/>
  <c r="D24" i="11"/>
  <c r="D30" i="11" s="1"/>
  <c r="C24" i="11"/>
  <c r="C30" i="11" s="1"/>
  <c r="F23" i="11"/>
  <c r="F25" i="11" s="1"/>
  <c r="E23" i="11"/>
  <c r="E29" i="11"/>
  <c r="D23" i="11"/>
  <c r="C23" i="11"/>
  <c r="C29" i="11" s="1"/>
  <c r="F21" i="11"/>
  <c r="E21" i="11"/>
  <c r="D21" i="11"/>
  <c r="C21" i="11"/>
  <c r="F18" i="11"/>
  <c r="E18" i="11"/>
  <c r="D18" i="11"/>
  <c r="C18" i="11"/>
  <c r="F14" i="11"/>
  <c r="E14" i="11"/>
  <c r="D14" i="11"/>
  <c r="C14" i="11"/>
  <c r="F11" i="11"/>
  <c r="E11" i="11"/>
  <c r="D11" i="11"/>
  <c r="C11" i="11"/>
  <c r="G16" i="10"/>
  <c r="F16" i="10"/>
  <c r="E16" i="10"/>
  <c r="D16" i="10"/>
  <c r="G15" i="10"/>
  <c r="F15" i="10"/>
  <c r="E15" i="10"/>
  <c r="D15" i="10"/>
  <c r="G14" i="10"/>
  <c r="F14" i="10"/>
  <c r="F17" i="10" s="1"/>
  <c r="E14" i="10"/>
  <c r="D14" i="10"/>
  <c r="D17" i="10" s="1"/>
  <c r="G11" i="10"/>
  <c r="F11" i="10"/>
  <c r="E11" i="10"/>
  <c r="D11" i="10"/>
  <c r="D9" i="100"/>
  <c r="D10" i="100"/>
  <c r="D11" i="100"/>
  <c r="D12" i="100"/>
  <c r="D13" i="100"/>
  <c r="J21" i="57"/>
  <c r="I21" i="57"/>
  <c r="H21" i="57"/>
  <c r="G21" i="57"/>
  <c r="F21" i="57"/>
  <c r="E21" i="57"/>
  <c r="D21" i="57"/>
  <c r="H52" i="57" s="1"/>
  <c r="C21" i="57"/>
  <c r="J17" i="57"/>
  <c r="I17" i="57"/>
  <c r="H17" i="57"/>
  <c r="G17" i="57"/>
  <c r="F17" i="57"/>
  <c r="E17" i="57"/>
  <c r="D17" i="57"/>
  <c r="E42" i="57" s="1"/>
  <c r="C17" i="57"/>
  <c r="C18" i="57" s="1"/>
  <c r="G51" i="57" s="1"/>
  <c r="J16" i="57"/>
  <c r="J18" i="57" s="1"/>
  <c r="I16" i="57"/>
  <c r="I18" i="57"/>
  <c r="H16" i="57"/>
  <c r="H18" i="57" s="1"/>
  <c r="G16" i="57"/>
  <c r="G41" i="57" s="1"/>
  <c r="G18" i="57"/>
  <c r="K51" i="57" s="1"/>
  <c r="F16" i="57"/>
  <c r="F18" i="57" s="1"/>
  <c r="I52" i="57" s="1"/>
  <c r="E16" i="57"/>
  <c r="E18" i="57"/>
  <c r="I51" i="57" s="1"/>
  <c r="D16" i="57"/>
  <c r="D18" i="57" s="1"/>
  <c r="G52" i="57" s="1"/>
  <c r="C16" i="57"/>
  <c r="D20" i="15"/>
  <c r="E20" i="15"/>
  <c r="E17" i="10"/>
  <c r="G17" i="10"/>
  <c r="C25" i="11"/>
  <c r="C31" i="11" s="1"/>
  <c r="E25" i="11"/>
  <c r="E31" i="11" s="1"/>
  <c r="G52" i="95"/>
  <c r="F52" i="95"/>
  <c r="M16" i="111"/>
  <c r="L16" i="111"/>
  <c r="L17" i="111" s="1"/>
  <c r="M15" i="111"/>
  <c r="L15" i="111"/>
  <c r="M14" i="111"/>
  <c r="L14" i="111"/>
  <c r="N13" i="111"/>
  <c r="N14" i="111" s="1"/>
  <c r="N12" i="111"/>
  <c r="M11" i="111"/>
  <c r="L11" i="111"/>
  <c r="N10" i="111"/>
  <c r="N16" i="111" s="1"/>
  <c r="N9" i="111"/>
  <c r="N15" i="111"/>
  <c r="N17" i="111" s="1"/>
  <c r="H16" i="10"/>
  <c r="C16" i="10"/>
  <c r="H15" i="10"/>
  <c r="C15" i="10"/>
  <c r="H14" i="10"/>
  <c r="C14" i="10"/>
  <c r="H11" i="10"/>
  <c r="C11" i="10"/>
  <c r="M17" i="111"/>
  <c r="H17" i="10"/>
  <c r="N11" i="111"/>
  <c r="G17" i="73"/>
  <c r="F17" i="73"/>
  <c r="E17" i="73"/>
  <c r="D17" i="73"/>
  <c r="C17" i="73"/>
  <c r="G16" i="73"/>
  <c r="F16" i="73"/>
  <c r="E16" i="73"/>
  <c r="E18" i="73" s="1"/>
  <c r="D16" i="73"/>
  <c r="D18" i="73" s="1"/>
  <c r="C16" i="73"/>
  <c r="C18" i="73" s="1"/>
  <c r="F18" i="73"/>
  <c r="I27" i="114"/>
  <c r="H27" i="114"/>
  <c r="M30" i="113"/>
  <c r="L30" i="113"/>
  <c r="K30" i="113"/>
  <c r="J30" i="113"/>
  <c r="I30" i="113"/>
  <c r="H30" i="113"/>
  <c r="G30" i="113"/>
  <c r="F30" i="113"/>
  <c r="E30" i="113"/>
  <c r="D30" i="113"/>
  <c r="C30" i="113"/>
  <c r="B30" i="113"/>
  <c r="O29" i="113"/>
  <c r="O28" i="113"/>
  <c r="N28" i="113"/>
  <c r="O27" i="113"/>
  <c r="O26" i="113"/>
  <c r="N26" i="113"/>
  <c r="O25" i="113"/>
  <c r="O24" i="113"/>
  <c r="N24" i="113"/>
  <c r="O23" i="113"/>
  <c r="O22" i="113"/>
  <c r="N22" i="113"/>
  <c r="O21" i="113"/>
  <c r="O20" i="113"/>
  <c r="N20" i="113"/>
  <c r="O19" i="113"/>
  <c r="O17" i="113"/>
  <c r="O16" i="113"/>
  <c r="N16" i="113"/>
  <c r="O15" i="113"/>
  <c r="O14" i="113"/>
  <c r="N14" i="113"/>
  <c r="O13" i="113"/>
  <c r="O12" i="113"/>
  <c r="N12" i="113"/>
  <c r="O11" i="113"/>
  <c r="N11" i="113"/>
  <c r="O10" i="113"/>
  <c r="N10" i="113"/>
  <c r="M31" i="112"/>
  <c r="L31" i="112"/>
  <c r="K31" i="112"/>
  <c r="J31" i="112"/>
  <c r="I31" i="112"/>
  <c r="H31" i="112"/>
  <c r="G31" i="112"/>
  <c r="F31" i="112"/>
  <c r="E31" i="112"/>
  <c r="D31" i="112"/>
  <c r="C31" i="112"/>
  <c r="B31" i="112"/>
  <c r="O18" i="112"/>
  <c r="N18" i="112"/>
  <c r="O17" i="112"/>
  <c r="N17" i="112"/>
  <c r="O16" i="112"/>
  <c r="N16" i="112"/>
  <c r="O15" i="112"/>
  <c r="N15" i="112"/>
  <c r="O14" i="112"/>
  <c r="N14" i="112"/>
  <c r="O13" i="112"/>
  <c r="N13" i="112"/>
  <c r="O12" i="112"/>
  <c r="N12" i="112"/>
  <c r="O11" i="112"/>
  <c r="N11" i="112"/>
  <c r="O10" i="112"/>
  <c r="N10" i="112"/>
  <c r="G26" i="97"/>
  <c r="F26" i="97"/>
  <c r="G36" i="96"/>
  <c r="F36" i="96"/>
  <c r="M18" i="93"/>
  <c r="E34" i="93" s="1"/>
  <c r="L18" i="93"/>
  <c r="D34" i="93" s="1"/>
  <c r="K18" i="93"/>
  <c r="J18" i="93"/>
  <c r="I18" i="93"/>
  <c r="H18" i="93"/>
  <c r="G18" i="93"/>
  <c r="F18" i="93"/>
  <c r="E18" i="93"/>
  <c r="E30" i="93" s="1"/>
  <c r="D18" i="93"/>
  <c r="D30" i="93" s="1"/>
  <c r="C18" i="93"/>
  <c r="B18" i="93"/>
  <c r="D29" i="93" s="1"/>
  <c r="O32" i="108"/>
  <c r="N32" i="108"/>
  <c r="O31" i="108"/>
  <c r="N31" i="108"/>
  <c r="O30" i="108"/>
  <c r="N30" i="108"/>
  <c r="O29" i="108"/>
  <c r="N29" i="108"/>
  <c r="O28" i="108"/>
  <c r="N28" i="108"/>
  <c r="O27" i="108"/>
  <c r="N27" i="108"/>
  <c r="O26" i="108"/>
  <c r="N26" i="108"/>
  <c r="O25" i="108"/>
  <c r="N25" i="108"/>
  <c r="O24" i="108"/>
  <c r="N24" i="108"/>
  <c r="O23" i="108"/>
  <c r="N23" i="108"/>
  <c r="O22" i="108"/>
  <c r="N22" i="108"/>
  <c r="O21" i="108"/>
  <c r="N21" i="108"/>
  <c r="O20" i="108"/>
  <c r="N20" i="108"/>
  <c r="O19" i="108"/>
  <c r="N19" i="108"/>
  <c r="O18" i="108"/>
  <c r="N18" i="108"/>
  <c r="O17" i="108"/>
  <c r="N17" i="108"/>
  <c r="O16" i="108"/>
  <c r="N16" i="108"/>
  <c r="O15" i="108"/>
  <c r="N15" i="108"/>
  <c r="O14" i="108"/>
  <c r="N14" i="108"/>
  <c r="O13" i="108"/>
  <c r="N13" i="108"/>
  <c r="O12" i="108"/>
  <c r="N12" i="108"/>
  <c r="O11" i="108"/>
  <c r="N11" i="108"/>
  <c r="O10" i="108"/>
  <c r="O33" i="108" s="1"/>
  <c r="N10" i="108"/>
  <c r="O11" i="109"/>
  <c r="N11" i="109"/>
  <c r="N12" i="109" s="1"/>
  <c r="O10" i="109"/>
  <c r="O12" i="109" s="1"/>
  <c r="N10" i="109"/>
  <c r="I15" i="91"/>
  <c r="H15" i="91"/>
  <c r="G15" i="91"/>
  <c r="G16" i="91" s="1"/>
  <c r="D15" i="91"/>
  <c r="D16" i="91" s="1"/>
  <c r="I14" i="91"/>
  <c r="H14" i="91"/>
  <c r="J14" i="91" s="1"/>
  <c r="G14" i="91"/>
  <c r="D14" i="91"/>
  <c r="I13" i="91"/>
  <c r="H13" i="91"/>
  <c r="J13" i="91" s="1"/>
  <c r="G13" i="91"/>
  <c r="D13" i="91"/>
  <c r="I12" i="91"/>
  <c r="H12" i="91"/>
  <c r="G12" i="91"/>
  <c r="D12" i="91"/>
  <c r="I11" i="91"/>
  <c r="H11" i="91"/>
  <c r="G11" i="91"/>
  <c r="D11" i="91"/>
  <c r="I10" i="91"/>
  <c r="H10" i="91"/>
  <c r="G10" i="91"/>
  <c r="D10" i="91"/>
  <c r="I14" i="102"/>
  <c r="H14" i="102"/>
  <c r="J14" i="102" s="1"/>
  <c r="G14" i="102"/>
  <c r="D14" i="102"/>
  <c r="I13" i="102"/>
  <c r="H13" i="102"/>
  <c r="G13" i="102"/>
  <c r="D13" i="102"/>
  <c r="I12" i="102"/>
  <c r="H12" i="102"/>
  <c r="J12" i="102" s="1"/>
  <c r="G12" i="102"/>
  <c r="D12" i="102"/>
  <c r="I11" i="102"/>
  <c r="H11" i="102"/>
  <c r="G11" i="102"/>
  <c r="D11" i="102"/>
  <c r="I10" i="102"/>
  <c r="H10" i="102"/>
  <c r="G10" i="102"/>
  <c r="D10" i="102"/>
  <c r="F16" i="43"/>
  <c r="E16" i="43"/>
  <c r="C16" i="43"/>
  <c r="B16" i="43"/>
  <c r="I15" i="43"/>
  <c r="H15" i="43"/>
  <c r="J15" i="43" s="1"/>
  <c r="G15" i="43"/>
  <c r="D15" i="43"/>
  <c r="I14" i="43"/>
  <c r="J14" i="43" s="1"/>
  <c r="H14" i="43"/>
  <c r="G14" i="43"/>
  <c r="D14" i="43"/>
  <c r="I13" i="43"/>
  <c r="H13" i="43"/>
  <c r="J13" i="43" s="1"/>
  <c r="G13" i="43"/>
  <c r="D13" i="43"/>
  <c r="I12" i="43"/>
  <c r="H12" i="43"/>
  <c r="G12" i="43"/>
  <c r="D12" i="43"/>
  <c r="I11" i="43"/>
  <c r="H11" i="43"/>
  <c r="J11" i="43" s="1"/>
  <c r="G11" i="43"/>
  <c r="D11" i="43"/>
  <c r="I10" i="43"/>
  <c r="H10" i="43"/>
  <c r="G10" i="43"/>
  <c r="D10" i="43"/>
  <c r="J12" i="91"/>
  <c r="J15" i="91"/>
  <c r="D16" i="43"/>
  <c r="J10" i="91"/>
  <c r="J13" i="102"/>
  <c r="G16" i="43"/>
  <c r="B16" i="20"/>
  <c r="C30" i="20"/>
  <c r="B30" i="20"/>
  <c r="C16" i="20"/>
  <c r="C9" i="20"/>
  <c r="B9" i="20"/>
  <c r="K22" i="19"/>
  <c r="J22" i="19"/>
  <c r="G21" i="16"/>
  <c r="F21" i="16"/>
  <c r="D21" i="16"/>
  <c r="D22" i="16" s="1"/>
  <c r="C21" i="16"/>
  <c r="H20" i="16"/>
  <c r="E20" i="16"/>
  <c r="H19" i="16"/>
  <c r="E19" i="16"/>
  <c r="K19" i="16" s="1"/>
  <c r="H18" i="16"/>
  <c r="K18" i="16" s="1"/>
  <c r="K21" i="16" s="1"/>
  <c r="E18" i="16"/>
  <c r="G17" i="16"/>
  <c r="F17" i="16"/>
  <c r="F22" i="16" s="1"/>
  <c r="D17" i="16"/>
  <c r="C17" i="16"/>
  <c r="H16" i="16"/>
  <c r="E16" i="16"/>
  <c r="H15" i="16"/>
  <c r="K15" i="16" s="1"/>
  <c r="E15" i="16"/>
  <c r="H14" i="16"/>
  <c r="E14" i="16"/>
  <c r="G13" i="16"/>
  <c r="F13" i="16"/>
  <c r="D13" i="16"/>
  <c r="C13" i="16"/>
  <c r="H12" i="16"/>
  <c r="E12" i="16"/>
  <c r="H11" i="16"/>
  <c r="E11" i="16"/>
  <c r="H10" i="16"/>
  <c r="E10" i="16"/>
  <c r="H9" i="16"/>
  <c r="E9" i="16"/>
  <c r="G19" i="15"/>
  <c r="G18" i="15"/>
  <c r="G17" i="15"/>
  <c r="G14" i="15"/>
  <c r="G11" i="15"/>
  <c r="G13" i="101"/>
  <c r="G12" i="101"/>
  <c r="D12" i="101"/>
  <c r="G11" i="101"/>
  <c r="D11" i="101"/>
  <c r="G10" i="101"/>
  <c r="D10" i="101"/>
  <c r="G9" i="101"/>
  <c r="D9" i="101"/>
  <c r="F8" i="101"/>
  <c r="E8" i="101"/>
  <c r="C8" i="101"/>
  <c r="B8" i="101"/>
  <c r="G23" i="11"/>
  <c r="G25" i="11" s="1"/>
  <c r="G27" i="11"/>
  <c r="G26" i="11"/>
  <c r="G24" i="11"/>
  <c r="G21" i="11"/>
  <c r="G14" i="11"/>
  <c r="G11" i="11"/>
  <c r="H21" i="12"/>
  <c r="J21" i="12" s="1"/>
  <c r="K21" i="12" s="1"/>
  <c r="G21" i="12"/>
  <c r="I21" i="12" s="1"/>
  <c r="F21" i="12"/>
  <c r="E21" i="12"/>
  <c r="D21" i="12"/>
  <c r="C21" i="12"/>
  <c r="H18" i="12"/>
  <c r="G18" i="12"/>
  <c r="F18" i="12"/>
  <c r="F24" i="12" s="1"/>
  <c r="E18" i="12"/>
  <c r="I18" i="12" s="1"/>
  <c r="D18" i="12"/>
  <c r="C18" i="12"/>
  <c r="H15" i="12"/>
  <c r="G15" i="12"/>
  <c r="I15" i="12" s="1"/>
  <c r="F15" i="12"/>
  <c r="E15" i="12"/>
  <c r="D15" i="12"/>
  <c r="C15" i="12"/>
  <c r="H12" i="12"/>
  <c r="G12" i="12"/>
  <c r="F12" i="12"/>
  <c r="E12" i="12"/>
  <c r="D12" i="12"/>
  <c r="C12" i="12"/>
  <c r="H9" i="12"/>
  <c r="J9" i="12" s="1"/>
  <c r="G9" i="12"/>
  <c r="F9" i="12"/>
  <c r="E9" i="12"/>
  <c r="D9" i="12"/>
  <c r="C9" i="12"/>
  <c r="I23" i="12"/>
  <c r="I22" i="12"/>
  <c r="I20" i="12"/>
  <c r="K20" i="12" s="1"/>
  <c r="I19" i="12"/>
  <c r="I17" i="12"/>
  <c r="I16" i="12"/>
  <c r="I14" i="12"/>
  <c r="I13" i="12"/>
  <c r="I11" i="12"/>
  <c r="I10" i="12"/>
  <c r="G14" i="100"/>
  <c r="D14" i="100"/>
  <c r="G13" i="100"/>
  <c r="G12" i="100"/>
  <c r="G11" i="100"/>
  <c r="G10" i="100"/>
  <c r="G9" i="100"/>
  <c r="F8" i="100"/>
  <c r="E8" i="100"/>
  <c r="C8" i="100"/>
  <c r="B8" i="100"/>
  <c r="B15" i="100" s="1"/>
  <c r="G8" i="101"/>
  <c r="G28" i="11"/>
  <c r="I9" i="12"/>
  <c r="E17" i="16"/>
  <c r="G20" i="15"/>
  <c r="D8" i="100"/>
  <c r="J26" i="105"/>
  <c r="I26" i="105"/>
  <c r="H26" i="105"/>
  <c r="G26" i="105"/>
  <c r="F26" i="105"/>
  <c r="E26" i="105"/>
  <c r="D26" i="105"/>
  <c r="C26" i="105"/>
  <c r="J22" i="105"/>
  <c r="I22" i="105"/>
  <c r="H22" i="105"/>
  <c r="G22" i="105"/>
  <c r="F22" i="105"/>
  <c r="E22" i="105"/>
  <c r="D22" i="105"/>
  <c r="C22" i="105"/>
  <c r="J18" i="105"/>
  <c r="I18" i="105"/>
  <c r="H18" i="105"/>
  <c r="G18" i="105"/>
  <c r="F18" i="105"/>
  <c r="E18" i="105"/>
  <c r="D18" i="105"/>
  <c r="C18" i="105"/>
  <c r="J11" i="105"/>
  <c r="I11" i="105"/>
  <c r="I30" i="105" s="1"/>
  <c r="H11" i="105"/>
  <c r="G11" i="105"/>
  <c r="G30" i="105" s="1"/>
  <c r="F11" i="105"/>
  <c r="E11" i="105"/>
  <c r="D11" i="105"/>
  <c r="C11" i="105"/>
  <c r="J27" i="104"/>
  <c r="I27" i="104"/>
  <c r="H27" i="104"/>
  <c r="G27" i="104"/>
  <c r="F27" i="104"/>
  <c r="E27" i="104"/>
  <c r="D27" i="104"/>
  <c r="C27" i="104"/>
  <c r="J23" i="104"/>
  <c r="I23" i="104"/>
  <c r="H23" i="104"/>
  <c r="G23" i="104"/>
  <c r="F23" i="104"/>
  <c r="E23" i="104"/>
  <c r="D23" i="104"/>
  <c r="C23" i="104"/>
  <c r="J19" i="104"/>
  <c r="I19" i="104"/>
  <c r="H19" i="104"/>
  <c r="G19" i="104"/>
  <c r="F19" i="104"/>
  <c r="E19" i="104"/>
  <c r="D19" i="104"/>
  <c r="C19" i="104"/>
  <c r="J12" i="104"/>
  <c r="I12" i="104"/>
  <c r="I31" i="104" s="1"/>
  <c r="H12" i="104"/>
  <c r="G12" i="104"/>
  <c r="G31" i="104" s="1"/>
  <c r="F12" i="104"/>
  <c r="F31" i="104" s="1"/>
  <c r="E12" i="104"/>
  <c r="D12" i="104"/>
  <c r="C12" i="104"/>
  <c r="H10" i="61"/>
  <c r="G10" i="61"/>
  <c r="E40" i="57"/>
  <c r="I49" i="57"/>
  <c r="G49" i="57"/>
  <c r="L21" i="57"/>
  <c r="K21" i="57"/>
  <c r="L17" i="57"/>
  <c r="L18" i="57" s="1"/>
  <c r="K17" i="57"/>
  <c r="L16" i="57"/>
  <c r="K16" i="57"/>
  <c r="K18" i="57"/>
  <c r="O51" i="57" s="1"/>
  <c r="J31" i="104"/>
  <c r="H31" i="104"/>
  <c r="D31" i="104"/>
  <c r="C31" i="104"/>
  <c r="E31" i="104"/>
  <c r="C26" i="48"/>
  <c r="F189" i="91"/>
  <c r="E189" i="91"/>
  <c r="G189" i="91" s="1"/>
  <c r="F188" i="91"/>
  <c r="G188" i="91" s="1"/>
  <c r="E188" i="91"/>
  <c r="F187" i="91"/>
  <c r="E187" i="91"/>
  <c r="G187" i="91" s="1"/>
  <c r="F186" i="91"/>
  <c r="E186" i="91"/>
  <c r="F185" i="91"/>
  <c r="E185" i="91"/>
  <c r="F184" i="91"/>
  <c r="F190" i="91" s="1"/>
  <c r="E184" i="91"/>
  <c r="C185" i="91"/>
  <c r="C186" i="91"/>
  <c r="C187" i="91"/>
  <c r="C188" i="91"/>
  <c r="C189" i="91"/>
  <c r="B185" i="91"/>
  <c r="D185" i="91" s="1"/>
  <c r="B186" i="91"/>
  <c r="D186" i="91" s="1"/>
  <c r="B187" i="91"/>
  <c r="B188" i="91"/>
  <c r="D188" i="91" s="1"/>
  <c r="B189" i="91"/>
  <c r="D189" i="91" s="1"/>
  <c r="C184" i="91"/>
  <c r="D184" i="91" s="1"/>
  <c r="B184" i="91"/>
  <c r="D94" i="91"/>
  <c r="D95" i="91"/>
  <c r="D96" i="91"/>
  <c r="D97" i="91"/>
  <c r="D98" i="91"/>
  <c r="D93" i="91"/>
  <c r="D187" i="91"/>
  <c r="G186" i="91"/>
  <c r="G185" i="91"/>
  <c r="E190" i="91"/>
  <c r="B190" i="91"/>
  <c r="F181" i="91"/>
  <c r="E181" i="91"/>
  <c r="C181" i="91"/>
  <c r="B181" i="91"/>
  <c r="I180" i="91"/>
  <c r="H180" i="91"/>
  <c r="G180" i="91"/>
  <c r="D180" i="91"/>
  <c r="I179" i="91"/>
  <c r="H179" i="91"/>
  <c r="J179" i="91" s="1"/>
  <c r="G179" i="91"/>
  <c r="D179" i="91"/>
  <c r="I178" i="91"/>
  <c r="H178" i="91"/>
  <c r="G178" i="91"/>
  <c r="D178" i="91"/>
  <c r="I177" i="91"/>
  <c r="H177" i="91"/>
  <c r="J177" i="91" s="1"/>
  <c r="G177" i="91"/>
  <c r="D177" i="91"/>
  <c r="I176" i="91"/>
  <c r="I181" i="91" s="1"/>
  <c r="H176" i="91"/>
  <c r="G176" i="91"/>
  <c r="D176" i="91"/>
  <c r="I175" i="91"/>
  <c r="H175" i="91"/>
  <c r="G175" i="91"/>
  <c r="D175" i="91"/>
  <c r="F172" i="91"/>
  <c r="E172" i="91"/>
  <c r="C172" i="91"/>
  <c r="B172" i="91"/>
  <c r="I171" i="91"/>
  <c r="H171" i="91"/>
  <c r="G171" i="91"/>
  <c r="D171" i="91"/>
  <c r="I170" i="91"/>
  <c r="H170" i="91"/>
  <c r="G170" i="91"/>
  <c r="D170" i="91"/>
  <c r="I169" i="91"/>
  <c r="H169" i="91"/>
  <c r="J169" i="91" s="1"/>
  <c r="G169" i="91"/>
  <c r="D169" i="91"/>
  <c r="I168" i="91"/>
  <c r="H168" i="91"/>
  <c r="J168" i="91" s="1"/>
  <c r="G168" i="91"/>
  <c r="D168" i="91"/>
  <c r="I167" i="91"/>
  <c r="H167" i="91"/>
  <c r="J167" i="91" s="1"/>
  <c r="G167" i="91"/>
  <c r="D167" i="91"/>
  <c r="I166" i="91"/>
  <c r="H166" i="91"/>
  <c r="H172" i="91" s="1"/>
  <c r="G166" i="91"/>
  <c r="D166" i="91"/>
  <c r="F163" i="91"/>
  <c r="E163" i="91"/>
  <c r="C163" i="91"/>
  <c r="B163" i="91"/>
  <c r="I162" i="91"/>
  <c r="H162" i="91"/>
  <c r="G162" i="91"/>
  <c r="D162" i="91"/>
  <c r="I161" i="91"/>
  <c r="H161" i="91"/>
  <c r="G161" i="91"/>
  <c r="D161" i="91"/>
  <c r="I160" i="91"/>
  <c r="H160" i="91"/>
  <c r="G160" i="91"/>
  <c r="D160" i="91"/>
  <c r="I159" i="91"/>
  <c r="H159" i="91"/>
  <c r="G159" i="91"/>
  <c r="D159" i="91"/>
  <c r="I158" i="91"/>
  <c r="H158" i="91"/>
  <c r="G158" i="91"/>
  <c r="D158" i="91"/>
  <c r="I157" i="91"/>
  <c r="H157" i="91"/>
  <c r="J157" i="91" s="1"/>
  <c r="G157" i="91"/>
  <c r="G163" i="91" s="1"/>
  <c r="D157" i="91"/>
  <c r="D163" i="91"/>
  <c r="F153" i="91"/>
  <c r="E153" i="91"/>
  <c r="C153" i="91"/>
  <c r="B153" i="91"/>
  <c r="I152" i="91"/>
  <c r="H152" i="91"/>
  <c r="J152" i="91" s="1"/>
  <c r="G152" i="91"/>
  <c r="D152" i="91"/>
  <c r="I151" i="91"/>
  <c r="I188" i="91" s="1"/>
  <c r="H151" i="91"/>
  <c r="G151" i="91"/>
  <c r="D151" i="91"/>
  <c r="I150" i="91"/>
  <c r="H150" i="91"/>
  <c r="G150" i="91"/>
  <c r="D150" i="91"/>
  <c r="I149" i="91"/>
  <c r="J149" i="91" s="1"/>
  <c r="H149" i="91"/>
  <c r="G149" i="91"/>
  <c r="D149" i="91"/>
  <c r="I148" i="91"/>
  <c r="H148" i="91"/>
  <c r="H153" i="91" s="1"/>
  <c r="G148" i="91"/>
  <c r="D148" i="91"/>
  <c r="D153" i="91" s="1"/>
  <c r="I147" i="91"/>
  <c r="H147" i="91"/>
  <c r="G147" i="91"/>
  <c r="D147" i="91"/>
  <c r="F144" i="91"/>
  <c r="E144" i="91"/>
  <c r="C144" i="91"/>
  <c r="B144" i="91"/>
  <c r="I143" i="91"/>
  <c r="H143" i="91"/>
  <c r="G143" i="91"/>
  <c r="D143" i="91"/>
  <c r="I142" i="91"/>
  <c r="H142" i="91"/>
  <c r="H188" i="91" s="1"/>
  <c r="J188" i="91" s="1"/>
  <c r="G142" i="91"/>
  <c r="D142" i="91"/>
  <c r="I141" i="91"/>
  <c r="J141" i="91" s="1"/>
  <c r="H141" i="91"/>
  <c r="G141" i="91"/>
  <c r="D141" i="91"/>
  <c r="I140" i="91"/>
  <c r="H140" i="91"/>
  <c r="G140" i="91"/>
  <c r="D140" i="91"/>
  <c r="I139" i="91"/>
  <c r="H139" i="91"/>
  <c r="G139" i="91"/>
  <c r="D139" i="91"/>
  <c r="I138" i="91"/>
  <c r="H138" i="91"/>
  <c r="H144" i="91" s="1"/>
  <c r="G138" i="91"/>
  <c r="D138" i="91"/>
  <c r="J171" i="91"/>
  <c r="D172" i="91"/>
  <c r="J159" i="91"/>
  <c r="J151" i="91"/>
  <c r="J161" i="91"/>
  <c r="D181" i="91"/>
  <c r="G181" i="91"/>
  <c r="G153" i="91"/>
  <c r="D144" i="91"/>
  <c r="G144" i="91"/>
  <c r="J138" i="91"/>
  <c r="G133" i="91"/>
  <c r="G132" i="91"/>
  <c r="G131" i="91"/>
  <c r="G130" i="91"/>
  <c r="G129" i="91"/>
  <c r="F68" i="91"/>
  <c r="E68" i="91"/>
  <c r="C68" i="91"/>
  <c r="B68" i="91"/>
  <c r="I67" i="91"/>
  <c r="J67" i="91" s="1"/>
  <c r="H67" i="91"/>
  <c r="G67" i="91"/>
  <c r="D67" i="91"/>
  <c r="I66" i="91"/>
  <c r="H66" i="91"/>
  <c r="J66" i="91" s="1"/>
  <c r="G66" i="91"/>
  <c r="D66" i="91"/>
  <c r="I65" i="91"/>
  <c r="J65" i="91" s="1"/>
  <c r="H65" i="91"/>
  <c r="G65" i="91"/>
  <c r="D65" i="91"/>
  <c r="I64" i="91"/>
  <c r="H64" i="91"/>
  <c r="J64" i="91" s="1"/>
  <c r="G64" i="91"/>
  <c r="D64" i="91"/>
  <c r="I63" i="91"/>
  <c r="J63" i="91" s="1"/>
  <c r="H63" i="91"/>
  <c r="G63" i="91"/>
  <c r="D63" i="91"/>
  <c r="I62" i="91"/>
  <c r="H62" i="91"/>
  <c r="G62" i="91"/>
  <c r="D62" i="91"/>
  <c r="G68" i="91"/>
  <c r="D68" i="91"/>
  <c r="J62" i="91"/>
  <c r="M10" i="39"/>
  <c r="D27" i="48"/>
  <c r="E27" i="48"/>
  <c r="F27" i="48"/>
  <c r="G27" i="48"/>
  <c r="H27" i="48"/>
  <c r="I27" i="48"/>
  <c r="J27" i="48"/>
  <c r="K27" i="48"/>
  <c r="L27" i="48"/>
  <c r="D26" i="48"/>
  <c r="E26" i="48"/>
  <c r="F26" i="48"/>
  <c r="G26" i="48"/>
  <c r="H26" i="48"/>
  <c r="I26" i="48"/>
  <c r="J26" i="48"/>
  <c r="K26" i="48"/>
  <c r="L26" i="48"/>
  <c r="C27" i="48"/>
  <c r="N25" i="48"/>
  <c r="M25" i="48"/>
  <c r="N24" i="48"/>
  <c r="M24" i="48"/>
  <c r="M19" i="48"/>
  <c r="N10" i="48"/>
  <c r="M10" i="48"/>
  <c r="M26" i="48" s="1"/>
  <c r="C32" i="68"/>
  <c r="D32" i="68"/>
  <c r="E32" i="68"/>
  <c r="F32" i="68"/>
  <c r="G32" i="68"/>
  <c r="H32" i="68"/>
  <c r="I32" i="68"/>
  <c r="J32" i="68"/>
  <c r="K32" i="68"/>
  <c r="B32" i="68"/>
  <c r="C30" i="105"/>
  <c r="D18" i="61"/>
  <c r="E18" i="61"/>
  <c r="F18" i="61"/>
  <c r="D19" i="61"/>
  <c r="D20" i="61" s="1"/>
  <c r="E19" i="61"/>
  <c r="F19" i="61"/>
  <c r="C19" i="61"/>
  <c r="C20" i="61" s="1"/>
  <c r="C26" i="61" s="1"/>
  <c r="C18" i="61"/>
  <c r="G11" i="61"/>
  <c r="H11" i="61"/>
  <c r="G12" i="61"/>
  <c r="G18" i="61" s="1"/>
  <c r="G20" i="61" s="1"/>
  <c r="H12" i="61"/>
  <c r="G13" i="61"/>
  <c r="H13" i="61"/>
  <c r="G14" i="61"/>
  <c r="H14" i="61"/>
  <c r="G15" i="61"/>
  <c r="H15" i="61"/>
  <c r="G16" i="61"/>
  <c r="H16" i="61"/>
  <c r="G17" i="61"/>
  <c r="H17" i="61"/>
  <c r="D28" i="60"/>
  <c r="E28" i="60"/>
  <c r="D29" i="60"/>
  <c r="E29" i="60"/>
  <c r="D30" i="60"/>
  <c r="E30" i="60"/>
  <c r="D31" i="60"/>
  <c r="E31" i="60"/>
  <c r="C31" i="60"/>
  <c r="C30" i="60"/>
  <c r="C29" i="60"/>
  <c r="C28" i="60"/>
  <c r="F28" i="60"/>
  <c r="C21" i="39"/>
  <c r="D21" i="39"/>
  <c r="E21" i="39"/>
  <c r="F21" i="39"/>
  <c r="G21" i="39"/>
  <c r="H21" i="39"/>
  <c r="I21" i="39"/>
  <c r="J21" i="39"/>
  <c r="K21" i="39"/>
  <c r="B21" i="39"/>
  <c r="L11" i="39"/>
  <c r="M11" i="39"/>
  <c r="M21" i="39" s="1"/>
  <c r="L12" i="39"/>
  <c r="M12" i="39"/>
  <c r="L13" i="39"/>
  <c r="M13" i="39"/>
  <c r="L14" i="39"/>
  <c r="N14" i="39" s="1"/>
  <c r="M14" i="39"/>
  <c r="L15" i="39"/>
  <c r="M15" i="39"/>
  <c r="L16" i="39"/>
  <c r="M16" i="39"/>
  <c r="L17" i="39"/>
  <c r="M17" i="39"/>
  <c r="L18" i="39"/>
  <c r="M18" i="39"/>
  <c r="L19" i="39"/>
  <c r="M19" i="39"/>
  <c r="N19" i="39" s="1"/>
  <c r="L20" i="39"/>
  <c r="M20" i="39"/>
  <c r="L10" i="39"/>
  <c r="H19" i="61"/>
  <c r="F20" i="61"/>
  <c r="D27" i="61" s="1"/>
  <c r="E20" i="61"/>
  <c r="G19" i="61"/>
  <c r="F30" i="60"/>
  <c r="F31" i="60"/>
  <c r="F29" i="60"/>
  <c r="L21" i="39"/>
  <c r="N10" i="39"/>
  <c r="D18" i="63"/>
  <c r="E18" i="63"/>
  <c r="F18" i="63"/>
  <c r="D19" i="63"/>
  <c r="E19" i="63"/>
  <c r="F19" i="63"/>
  <c r="C19" i="63"/>
  <c r="C18" i="63"/>
  <c r="E20" i="63"/>
  <c r="C20" i="63"/>
  <c r="B38" i="20"/>
  <c r="B42" i="20" s="1"/>
  <c r="F41" i="57"/>
  <c r="H51" i="57"/>
  <c r="F108" i="91"/>
  <c r="E108" i="91"/>
  <c r="C108" i="91"/>
  <c r="B108" i="91"/>
  <c r="I107" i="91"/>
  <c r="H107" i="91"/>
  <c r="G107" i="91"/>
  <c r="I106" i="91"/>
  <c r="H106" i="91"/>
  <c r="G106" i="91"/>
  <c r="I105" i="91"/>
  <c r="H105" i="91"/>
  <c r="G105" i="91"/>
  <c r="I104" i="91"/>
  <c r="H104" i="91"/>
  <c r="H108" i="91" s="1"/>
  <c r="G104" i="91"/>
  <c r="I103" i="91"/>
  <c r="H103" i="91"/>
  <c r="G103" i="91"/>
  <c r="I102" i="91"/>
  <c r="H102" i="91"/>
  <c r="G102" i="91"/>
  <c r="D108" i="91"/>
  <c r="F135" i="91"/>
  <c r="E135" i="91"/>
  <c r="C135" i="91"/>
  <c r="B135" i="91"/>
  <c r="I134" i="91"/>
  <c r="H134" i="91"/>
  <c r="I133" i="91"/>
  <c r="J133" i="91" s="1"/>
  <c r="H133" i="91"/>
  <c r="I132" i="91"/>
  <c r="H132" i="91"/>
  <c r="I131" i="91"/>
  <c r="H131" i="91"/>
  <c r="J131" i="91" s="1"/>
  <c r="I130" i="91"/>
  <c r="H130" i="91"/>
  <c r="I129" i="91"/>
  <c r="I135" i="91" s="1"/>
  <c r="H129" i="91"/>
  <c r="F126" i="91"/>
  <c r="E126" i="91"/>
  <c r="C126" i="91"/>
  <c r="B126" i="91"/>
  <c r="I125" i="91"/>
  <c r="J125" i="91" s="1"/>
  <c r="H125" i="91"/>
  <c r="G125" i="91"/>
  <c r="I124" i="91"/>
  <c r="H124" i="91"/>
  <c r="G124" i="91"/>
  <c r="I123" i="91"/>
  <c r="H123" i="91"/>
  <c r="J123" i="91" s="1"/>
  <c r="G123" i="91"/>
  <c r="I122" i="91"/>
  <c r="H122" i="91"/>
  <c r="J122" i="91" s="1"/>
  <c r="G122" i="91"/>
  <c r="G126" i="91" s="1"/>
  <c r="I121" i="91"/>
  <c r="H121" i="91"/>
  <c r="G121" i="91"/>
  <c r="I120" i="91"/>
  <c r="H120" i="91"/>
  <c r="G120" i="91"/>
  <c r="F117" i="91"/>
  <c r="E117" i="91"/>
  <c r="C117" i="91"/>
  <c r="B117" i="91"/>
  <c r="I116" i="91"/>
  <c r="H116" i="91"/>
  <c r="J116" i="91" s="1"/>
  <c r="G116" i="91"/>
  <c r="I115" i="91"/>
  <c r="H115" i="91"/>
  <c r="G115" i="91"/>
  <c r="G117" i="91" s="1"/>
  <c r="I114" i="91"/>
  <c r="H114" i="91"/>
  <c r="G114" i="91"/>
  <c r="I113" i="91"/>
  <c r="H113" i="91"/>
  <c r="G113" i="91"/>
  <c r="I112" i="91"/>
  <c r="H112" i="91"/>
  <c r="H117" i="91" s="1"/>
  <c r="G112" i="91"/>
  <c r="I111" i="91"/>
  <c r="H111" i="91"/>
  <c r="J111" i="91"/>
  <c r="G111" i="91"/>
  <c r="F99" i="91"/>
  <c r="E99" i="91"/>
  <c r="C99" i="91"/>
  <c r="B99" i="91"/>
  <c r="I98" i="91"/>
  <c r="H98" i="91"/>
  <c r="G98" i="91"/>
  <c r="I97" i="91"/>
  <c r="H97" i="91"/>
  <c r="G97" i="91"/>
  <c r="I96" i="91"/>
  <c r="H96" i="91"/>
  <c r="G96" i="91"/>
  <c r="I95" i="91"/>
  <c r="H95" i="91"/>
  <c r="G95" i="91"/>
  <c r="I94" i="91"/>
  <c r="H94" i="91"/>
  <c r="J94" i="91" s="1"/>
  <c r="G94" i="91"/>
  <c r="I93" i="91"/>
  <c r="H93" i="91"/>
  <c r="G93" i="91"/>
  <c r="J113" i="91"/>
  <c r="J102" i="91"/>
  <c r="J103" i="91"/>
  <c r="H185" i="91"/>
  <c r="J114" i="91"/>
  <c r="J121" i="91"/>
  <c r="J106" i="91"/>
  <c r="G108" i="91"/>
  <c r="D126" i="91"/>
  <c r="D135" i="91"/>
  <c r="J98" i="91"/>
  <c r="J115" i="91"/>
  <c r="D117" i="91"/>
  <c r="J124" i="91"/>
  <c r="J132" i="91"/>
  <c r="J130" i="91"/>
  <c r="J129" i="91"/>
  <c r="J134" i="91"/>
  <c r="H135" i="91"/>
  <c r="J97" i="91"/>
  <c r="J93" i="91"/>
  <c r="F14" i="101"/>
  <c r="E14" i="101"/>
  <c r="J19" i="12"/>
  <c r="J20" i="12"/>
  <c r="J22" i="12"/>
  <c r="J23" i="12"/>
  <c r="J17" i="12"/>
  <c r="K17" i="12" s="1"/>
  <c r="J16" i="12"/>
  <c r="K16" i="12" s="1"/>
  <c r="J14" i="12"/>
  <c r="J13" i="12"/>
  <c r="J11" i="12"/>
  <c r="J10" i="12"/>
  <c r="I8" i="100"/>
  <c r="K29" i="104"/>
  <c r="K30" i="104"/>
  <c r="E44" i="57"/>
  <c r="E43" i="57"/>
  <c r="M12" i="109"/>
  <c r="L12" i="109"/>
  <c r="K12" i="109"/>
  <c r="J12" i="109"/>
  <c r="I12" i="109"/>
  <c r="H12" i="109"/>
  <c r="G12" i="109"/>
  <c r="F12" i="109"/>
  <c r="E12" i="109"/>
  <c r="D12" i="109"/>
  <c r="C12" i="109"/>
  <c r="B12" i="109"/>
  <c r="C33" i="108"/>
  <c r="D33" i="108"/>
  <c r="E33" i="108"/>
  <c r="F33" i="108"/>
  <c r="G33" i="108"/>
  <c r="H33" i="108"/>
  <c r="I33" i="108"/>
  <c r="J33" i="108"/>
  <c r="K33" i="108"/>
  <c r="L33" i="108"/>
  <c r="M33" i="108"/>
  <c r="B33" i="108"/>
  <c r="I13" i="101"/>
  <c r="J13" i="101" s="1"/>
  <c r="H13" i="101"/>
  <c r="I12" i="101"/>
  <c r="H12" i="101"/>
  <c r="J12" i="101" s="1"/>
  <c r="I10" i="101"/>
  <c r="J10" i="101" s="1"/>
  <c r="H10" i="101"/>
  <c r="I11" i="101"/>
  <c r="H11" i="101"/>
  <c r="J11" i="101" s="1"/>
  <c r="I9" i="101"/>
  <c r="H9" i="101"/>
  <c r="C15" i="100"/>
  <c r="I13" i="100"/>
  <c r="J13" i="100" s="1"/>
  <c r="H13" i="100"/>
  <c r="I12" i="100"/>
  <c r="H12" i="100"/>
  <c r="J12" i="100" s="1"/>
  <c r="I11" i="100"/>
  <c r="H11" i="100"/>
  <c r="I10" i="100"/>
  <c r="H10" i="100"/>
  <c r="J10" i="100" s="1"/>
  <c r="I9" i="100"/>
  <c r="J9" i="100" s="1"/>
  <c r="H9" i="100"/>
  <c r="I14" i="100"/>
  <c r="H14" i="100"/>
  <c r="F15" i="100"/>
  <c r="G14" i="101"/>
  <c r="D15" i="100"/>
  <c r="F77" i="91"/>
  <c r="E77" i="91"/>
  <c r="K11" i="12"/>
  <c r="K10" i="12"/>
  <c r="B33" i="93"/>
  <c r="B31" i="93"/>
  <c r="B29" i="93"/>
  <c r="O49" i="57"/>
  <c r="M49" i="57"/>
  <c r="K49" i="57"/>
  <c r="I40" i="57"/>
  <c r="H40" i="57"/>
  <c r="G40" i="57"/>
  <c r="F40" i="57"/>
  <c r="H30" i="105"/>
  <c r="E30" i="105"/>
  <c r="D30" i="105"/>
  <c r="F30" i="105"/>
  <c r="J30" i="105"/>
  <c r="L30" i="104"/>
  <c r="L29" i="104"/>
  <c r="L28" i="104"/>
  <c r="K28" i="104"/>
  <c r="L26" i="104"/>
  <c r="K26" i="104"/>
  <c r="L25" i="104"/>
  <c r="M25" i="104" s="1"/>
  <c r="K25" i="104"/>
  <c r="L24" i="104"/>
  <c r="K24" i="104"/>
  <c r="L22" i="104"/>
  <c r="M22" i="104" s="1"/>
  <c r="K22" i="104"/>
  <c r="L21" i="104"/>
  <c r="K21" i="104"/>
  <c r="L20" i="104"/>
  <c r="K20" i="104"/>
  <c r="L18" i="104"/>
  <c r="K18" i="104"/>
  <c r="L17" i="104"/>
  <c r="M17" i="104" s="1"/>
  <c r="K17" i="104"/>
  <c r="L16" i="104"/>
  <c r="K16" i="104"/>
  <c r="M16" i="104" s="1"/>
  <c r="L15" i="104"/>
  <c r="K15" i="104"/>
  <c r="L14" i="104"/>
  <c r="K14" i="104"/>
  <c r="L13" i="104"/>
  <c r="L12" i="104" s="1"/>
  <c r="K13" i="104"/>
  <c r="L11" i="104"/>
  <c r="K11" i="104"/>
  <c r="L27" i="104"/>
  <c r="L23" i="104"/>
  <c r="M30" i="104"/>
  <c r="M29" i="104"/>
  <c r="M18" i="104"/>
  <c r="M15" i="104"/>
  <c r="M14" i="104"/>
  <c r="M24" i="104"/>
  <c r="C77" i="91"/>
  <c r="B77" i="91"/>
  <c r="F15" i="102"/>
  <c r="E15" i="102"/>
  <c r="C15" i="102"/>
  <c r="B15" i="102"/>
  <c r="D15" i="102"/>
  <c r="G15" i="102"/>
  <c r="I76" i="91"/>
  <c r="H76" i="91"/>
  <c r="G76" i="91"/>
  <c r="D76" i="91"/>
  <c r="I75" i="91"/>
  <c r="H75" i="91"/>
  <c r="G75" i="91"/>
  <c r="D75" i="91"/>
  <c r="I74" i="91"/>
  <c r="J74" i="91" s="1"/>
  <c r="H74" i="91"/>
  <c r="G74" i="91"/>
  <c r="D74" i="91"/>
  <c r="I73" i="91"/>
  <c r="H73" i="91"/>
  <c r="G73" i="91"/>
  <c r="D73" i="91"/>
  <c r="I72" i="91"/>
  <c r="H72" i="91"/>
  <c r="G72" i="91"/>
  <c r="D72" i="91"/>
  <c r="I71" i="91"/>
  <c r="H71" i="91"/>
  <c r="G71" i="91"/>
  <c r="D71" i="91"/>
  <c r="D77" i="91" s="1"/>
  <c r="G83" i="91"/>
  <c r="D84" i="91"/>
  <c r="J72" i="91"/>
  <c r="J73" i="91"/>
  <c r="G81" i="91"/>
  <c r="D83" i="91"/>
  <c r="I77" i="91"/>
  <c r="J76" i="91"/>
  <c r="D86" i="91"/>
  <c r="G85" i="91"/>
  <c r="B87" i="91"/>
  <c r="H77" i="91"/>
  <c r="E87" i="91"/>
  <c r="G77" i="91"/>
  <c r="J85" i="91"/>
  <c r="G57" i="43"/>
  <c r="H57" i="43"/>
  <c r="E57" i="43"/>
  <c r="D57" i="43"/>
  <c r="I56" i="43"/>
  <c r="F56" i="43"/>
  <c r="I55" i="43"/>
  <c r="I57" i="43" s="1"/>
  <c r="F55" i="43"/>
  <c r="F57" i="43"/>
  <c r="F59" i="91"/>
  <c r="E59" i="91"/>
  <c r="C59" i="91"/>
  <c r="B59" i="91"/>
  <c r="I58" i="91"/>
  <c r="J58" i="91" s="1"/>
  <c r="H58" i="91"/>
  <c r="G58" i="91"/>
  <c r="D58" i="91"/>
  <c r="I57" i="91"/>
  <c r="H57" i="91"/>
  <c r="G57" i="91"/>
  <c r="D57" i="91"/>
  <c r="I56" i="91"/>
  <c r="J56" i="91" s="1"/>
  <c r="H56" i="91"/>
  <c r="G56" i="91"/>
  <c r="D56" i="91"/>
  <c r="I55" i="91"/>
  <c r="H55" i="91"/>
  <c r="G55" i="91"/>
  <c r="D55" i="91"/>
  <c r="I54" i="91"/>
  <c r="H54" i="91"/>
  <c r="G54" i="91"/>
  <c r="G59" i="91" s="1"/>
  <c r="D54" i="91"/>
  <c r="D59" i="91" s="1"/>
  <c r="I53" i="91"/>
  <c r="H53" i="91"/>
  <c r="G53" i="91"/>
  <c r="D53" i="91"/>
  <c r="F51" i="91"/>
  <c r="E51" i="91"/>
  <c r="C51" i="91"/>
  <c r="B51" i="91"/>
  <c r="I50" i="91"/>
  <c r="H50" i="91"/>
  <c r="G50" i="91"/>
  <c r="D50" i="91"/>
  <c r="I49" i="91"/>
  <c r="J49" i="91" s="1"/>
  <c r="H49" i="91"/>
  <c r="G49" i="91"/>
  <c r="D49" i="91"/>
  <c r="I48" i="91"/>
  <c r="H48" i="91"/>
  <c r="G48" i="91"/>
  <c r="D48" i="91"/>
  <c r="I47" i="91"/>
  <c r="J47" i="91" s="1"/>
  <c r="H47" i="91"/>
  <c r="G47" i="91"/>
  <c r="D47" i="91"/>
  <c r="I46" i="91"/>
  <c r="H46" i="91"/>
  <c r="G46" i="91"/>
  <c r="D46" i="91"/>
  <c r="I45" i="91"/>
  <c r="H45" i="91"/>
  <c r="G45" i="91"/>
  <c r="G51" i="91" s="1"/>
  <c r="D45" i="91"/>
  <c r="D51" i="91" s="1"/>
  <c r="F43" i="91"/>
  <c r="E43" i="91"/>
  <c r="C43" i="91"/>
  <c r="B43" i="91"/>
  <c r="I42" i="91"/>
  <c r="J42" i="91" s="1"/>
  <c r="H42" i="91"/>
  <c r="G42" i="91"/>
  <c r="D42" i="91"/>
  <c r="I41" i="91"/>
  <c r="H41" i="91"/>
  <c r="G41" i="91"/>
  <c r="D41" i="91"/>
  <c r="I40" i="91"/>
  <c r="J40" i="91" s="1"/>
  <c r="H40" i="91"/>
  <c r="G40" i="91"/>
  <c r="D40" i="91"/>
  <c r="I39" i="91"/>
  <c r="H39" i="91"/>
  <c r="G39" i="91"/>
  <c r="D39" i="91"/>
  <c r="I38" i="91"/>
  <c r="J38" i="91" s="1"/>
  <c r="J43" i="91" s="1"/>
  <c r="H38" i="91"/>
  <c r="G38" i="91"/>
  <c r="G43" i="91" s="1"/>
  <c r="D38" i="91"/>
  <c r="I37" i="91"/>
  <c r="H37" i="91"/>
  <c r="G37" i="91"/>
  <c r="D37" i="91"/>
  <c r="F35" i="91"/>
  <c r="E35" i="91"/>
  <c r="C35" i="91"/>
  <c r="B35" i="91"/>
  <c r="I34" i="91"/>
  <c r="H34" i="91"/>
  <c r="G34" i="91"/>
  <c r="D34" i="91"/>
  <c r="I33" i="91"/>
  <c r="J33" i="91" s="1"/>
  <c r="H33" i="91"/>
  <c r="G33" i="91"/>
  <c r="D33" i="91"/>
  <c r="I32" i="91"/>
  <c r="H32" i="91"/>
  <c r="G32" i="91"/>
  <c r="D32" i="91"/>
  <c r="I31" i="91"/>
  <c r="J31" i="91" s="1"/>
  <c r="H31" i="91"/>
  <c r="G31" i="91"/>
  <c r="D31" i="91"/>
  <c r="I30" i="91"/>
  <c r="H30" i="91"/>
  <c r="G30" i="91"/>
  <c r="D30" i="91"/>
  <c r="I29" i="91"/>
  <c r="H29" i="91"/>
  <c r="G29" i="91"/>
  <c r="G35" i="91" s="1"/>
  <c r="D29" i="91"/>
  <c r="D35" i="91" s="1"/>
  <c r="H51" i="91"/>
  <c r="J39" i="91"/>
  <c r="J41" i="91"/>
  <c r="J46" i="91"/>
  <c r="J48" i="91"/>
  <c r="J50" i="91"/>
  <c r="J55" i="91"/>
  <c r="H43" i="91"/>
  <c r="J57" i="91"/>
  <c r="J30" i="91"/>
  <c r="H59" i="91"/>
  <c r="H35" i="91"/>
  <c r="J32" i="91"/>
  <c r="J34" i="91"/>
  <c r="I43" i="91"/>
  <c r="J53" i="91"/>
  <c r="J37" i="91"/>
  <c r="D32" i="20"/>
  <c r="D33" i="20"/>
  <c r="D34" i="20"/>
  <c r="D35" i="20"/>
  <c r="D36" i="20"/>
  <c r="D37" i="20"/>
  <c r="D31" i="20"/>
  <c r="D18" i="20"/>
  <c r="D19" i="20"/>
  <c r="D20" i="20"/>
  <c r="D21" i="20"/>
  <c r="D22" i="20"/>
  <c r="D23" i="20"/>
  <c r="D24" i="20"/>
  <c r="D25" i="20"/>
  <c r="D26" i="20"/>
  <c r="D27" i="20"/>
  <c r="D28" i="20"/>
  <c r="D29" i="20"/>
  <c r="D17" i="20"/>
  <c r="D16" i="20" s="1"/>
  <c r="D11" i="20"/>
  <c r="D12" i="20"/>
  <c r="D13" i="20"/>
  <c r="D14" i="20"/>
  <c r="D15" i="20"/>
  <c r="D10" i="20"/>
  <c r="H11" i="63"/>
  <c r="H12" i="63"/>
  <c r="H13" i="63"/>
  <c r="H14" i="63"/>
  <c r="H15" i="63"/>
  <c r="H16" i="63"/>
  <c r="H34" i="63" s="1"/>
  <c r="H17" i="63"/>
  <c r="G11" i="63"/>
  <c r="G12" i="63"/>
  <c r="C34" i="63" s="1"/>
  <c r="G13" i="63"/>
  <c r="C35" i="63" s="1"/>
  <c r="G14" i="63"/>
  <c r="E34" i="63" s="1"/>
  <c r="G15" i="63"/>
  <c r="G16" i="63"/>
  <c r="G17" i="63"/>
  <c r="G35" i="63" s="1"/>
  <c r="H10" i="63"/>
  <c r="H18" i="63" s="1"/>
  <c r="G10" i="63"/>
  <c r="D33" i="93"/>
  <c r="E33" i="93"/>
  <c r="E32" i="93"/>
  <c r="D32" i="93"/>
  <c r="E31" i="93"/>
  <c r="D31" i="93"/>
  <c r="C16" i="91"/>
  <c r="E16" i="91"/>
  <c r="F16" i="91"/>
  <c r="C38" i="20"/>
  <c r="C42" i="20"/>
  <c r="C43" i="20" s="1"/>
  <c r="H41" i="57"/>
  <c r="G30" i="11"/>
  <c r="G29" i="11"/>
  <c r="I44" i="57"/>
  <c r="H44" i="57"/>
  <c r="G44" i="57"/>
  <c r="F44" i="57"/>
  <c r="I43" i="57"/>
  <c r="H43" i="57"/>
  <c r="G43" i="57"/>
  <c r="F43" i="57"/>
  <c r="P51" i="57"/>
  <c r="P52" i="57"/>
  <c r="N52" i="57"/>
  <c r="N51" i="57"/>
  <c r="C22" i="16"/>
  <c r="L52" i="57"/>
  <c r="J52" i="57"/>
  <c r="J51" i="57"/>
  <c r="E29" i="93"/>
  <c r="B16" i="91"/>
  <c r="D34" i="63"/>
  <c r="F35" i="63"/>
  <c r="G34" i="63"/>
  <c r="H35" i="63"/>
  <c r="C28" i="63"/>
  <c r="D28" i="63"/>
  <c r="E28" i="63"/>
  <c r="C29" i="63"/>
  <c r="E29" i="63"/>
  <c r="L51" i="57"/>
  <c r="M11" i="48"/>
  <c r="M12" i="48"/>
  <c r="M13" i="48"/>
  <c r="M14" i="48"/>
  <c r="M15" i="48"/>
  <c r="M16" i="48"/>
  <c r="M17" i="48"/>
  <c r="M18" i="48"/>
  <c r="K16" i="16"/>
  <c r="N11" i="48"/>
  <c r="N27" i="48" s="1"/>
  <c r="N12" i="48"/>
  <c r="N13" i="48"/>
  <c r="N14" i="48"/>
  <c r="N15" i="48"/>
  <c r="N16" i="48"/>
  <c r="N26" i="48" s="1"/>
  <c r="N17" i="48"/>
  <c r="N18" i="48"/>
  <c r="N19" i="48"/>
  <c r="M20" i="48"/>
  <c r="N20" i="48"/>
  <c r="M21" i="48"/>
  <c r="N21" i="48"/>
  <c r="M22" i="48"/>
  <c r="N22" i="48"/>
  <c r="M23" i="48"/>
  <c r="N23" i="48"/>
  <c r="I18" i="16"/>
  <c r="I21" i="16" s="1"/>
  <c r="I19" i="16"/>
  <c r="I20" i="16"/>
  <c r="S13" i="38"/>
  <c r="S14" i="38"/>
  <c r="Q15" i="38"/>
  <c r="R15" i="38"/>
  <c r="S9" i="38"/>
  <c r="S10" i="38"/>
  <c r="S11" i="38"/>
  <c r="S12" i="38"/>
  <c r="B15" i="38"/>
  <c r="C15" i="38"/>
  <c r="D15" i="38"/>
  <c r="J12" i="12"/>
  <c r="J18" i="16"/>
  <c r="J19" i="16"/>
  <c r="J20" i="16"/>
  <c r="I14" i="16"/>
  <c r="I15" i="16"/>
  <c r="I16" i="16"/>
  <c r="I17" i="16" s="1"/>
  <c r="J14" i="16"/>
  <c r="J15" i="16"/>
  <c r="J16" i="16"/>
  <c r="I9" i="16"/>
  <c r="I13" i="16" s="1"/>
  <c r="I10" i="16"/>
  <c r="I11" i="16"/>
  <c r="I12" i="16"/>
  <c r="J9" i="16"/>
  <c r="J13" i="16" s="1"/>
  <c r="J10" i="16"/>
  <c r="J11" i="16"/>
  <c r="J12" i="16"/>
  <c r="K11" i="16"/>
  <c r="K14" i="16"/>
  <c r="G24" i="12"/>
  <c r="H24" i="12"/>
  <c r="I15" i="100"/>
  <c r="K10" i="16"/>
  <c r="I16" i="91"/>
  <c r="N12" i="39"/>
  <c r="J18" i="12"/>
  <c r="K18" i="12" s="1"/>
  <c r="K23" i="12"/>
  <c r="N20" i="39"/>
  <c r="N16" i="39"/>
  <c r="K22" i="12"/>
  <c r="J15" i="12"/>
  <c r="K15" i="12" s="1"/>
  <c r="I41" i="57"/>
  <c r="K14" i="12"/>
  <c r="J14" i="100"/>
  <c r="N18" i="39"/>
  <c r="C27" i="61"/>
  <c r="N15" i="39"/>
  <c r="J17" i="16"/>
  <c r="N17" i="39"/>
  <c r="N13" i="39"/>
  <c r="J9" i="101"/>
  <c r="O52" i="57"/>
  <c r="F42" i="57"/>
  <c r="I42" i="57"/>
  <c r="H42" i="57"/>
  <c r="K52" i="57"/>
  <c r="G42" i="57"/>
  <c r="N11" i="39"/>
  <c r="K12" i="16"/>
  <c r="K9" i="16"/>
  <c r="K13" i="16" s="1"/>
  <c r="K19" i="12"/>
  <c r="K13" i="12"/>
  <c r="J11" i="100"/>
  <c r="D26" i="61"/>
  <c r="M52" i="57"/>
  <c r="M51" i="57"/>
  <c r="K20" i="16"/>
  <c r="F29" i="63"/>
  <c r="D35" i="63"/>
  <c r="F34" i="63"/>
  <c r="K9" i="12" l="1"/>
  <c r="J24" i="12"/>
  <c r="O31" i="112"/>
  <c r="J10" i="102"/>
  <c r="H15" i="102"/>
  <c r="H16" i="91"/>
  <c r="J11" i="91"/>
  <c r="B43" i="20"/>
  <c r="D43" i="20" s="1"/>
  <c r="D42" i="20"/>
  <c r="F20" i="63"/>
  <c r="F28" i="63"/>
  <c r="J150" i="91"/>
  <c r="E15" i="100"/>
  <c r="H8" i="100"/>
  <c r="G8" i="100"/>
  <c r="G15" i="100" s="1"/>
  <c r="B14" i="101"/>
  <c r="D8" i="101"/>
  <c r="D14" i="101" s="1"/>
  <c r="H8" i="101"/>
  <c r="D29" i="11"/>
  <c r="D25" i="11"/>
  <c r="D31" i="11" s="1"/>
  <c r="M45" i="39"/>
  <c r="H99" i="39"/>
  <c r="L88" i="39"/>
  <c r="I59" i="91"/>
  <c r="J54" i="91"/>
  <c r="J59" i="91" s="1"/>
  <c r="C119" i="121"/>
  <c r="M28" i="104"/>
  <c r="M27" i="104" s="1"/>
  <c r="K27" i="104"/>
  <c r="H186" i="91"/>
  <c r="J186" i="91" s="1"/>
  <c r="J95" i="91"/>
  <c r="H99" i="91"/>
  <c r="I126" i="91"/>
  <c r="I184" i="91"/>
  <c r="J120" i="91"/>
  <c r="J126" i="91" s="1"/>
  <c r="J105" i="91"/>
  <c r="J108" i="91" s="1"/>
  <c r="I108" i="91"/>
  <c r="N93" i="39"/>
  <c r="M63" i="39"/>
  <c r="M81" i="39"/>
  <c r="J29" i="91"/>
  <c r="J35" i="91" s="1"/>
  <c r="I35" i="91"/>
  <c r="M26" i="104"/>
  <c r="M23" i="104" s="1"/>
  <c r="K23" i="104"/>
  <c r="K17" i="16"/>
  <c r="K22" i="16" s="1"/>
  <c r="J139" i="91"/>
  <c r="J144" i="91" s="1"/>
  <c r="I185" i="91"/>
  <c r="J185" i="91" s="1"/>
  <c r="J143" i="91"/>
  <c r="I189" i="91"/>
  <c r="I153" i="91"/>
  <c r="J147" i="91"/>
  <c r="F28" i="11"/>
  <c r="F31" i="11" s="1"/>
  <c r="F29" i="11"/>
  <c r="I51" i="91"/>
  <c r="J45" i="91"/>
  <c r="J51" i="91" s="1"/>
  <c r="M11" i="104"/>
  <c r="K19" i="104"/>
  <c r="M21" i="104"/>
  <c r="H20" i="63"/>
  <c r="D43" i="91"/>
  <c r="N95" i="39"/>
  <c r="N21" i="39"/>
  <c r="I22" i="16"/>
  <c r="S15" i="38"/>
  <c r="E35" i="63"/>
  <c r="G19" i="63"/>
  <c r="J16" i="91"/>
  <c r="J158" i="91"/>
  <c r="J160" i="91"/>
  <c r="J163" i="91" s="1"/>
  <c r="J162" i="91"/>
  <c r="I172" i="91"/>
  <c r="J166" i="91"/>
  <c r="J170" i="91"/>
  <c r="J178" i="91"/>
  <c r="J180" i="91"/>
  <c r="G190" i="91"/>
  <c r="N81" i="39"/>
  <c r="L89" i="39"/>
  <c r="N89" i="39" s="1"/>
  <c r="L63" i="39"/>
  <c r="L81" i="39"/>
  <c r="L90" i="39"/>
  <c r="N90" i="39" s="1"/>
  <c r="J38" i="120"/>
  <c r="J21" i="120"/>
  <c r="B119" i="121"/>
  <c r="G18" i="63"/>
  <c r="G20" i="63" s="1"/>
  <c r="F87" i="91"/>
  <c r="J71" i="91"/>
  <c r="J75" i="91"/>
  <c r="K12" i="104"/>
  <c r="K31" i="104" s="1"/>
  <c r="M13" i="104"/>
  <c r="M12" i="104" s="1"/>
  <c r="G135" i="91"/>
  <c r="G31" i="11"/>
  <c r="H13" i="16"/>
  <c r="H22" i="16" s="1"/>
  <c r="H17" i="16"/>
  <c r="G22" i="16"/>
  <c r="K11" i="111"/>
  <c r="E17" i="111"/>
  <c r="L45" i="39"/>
  <c r="C99" i="39"/>
  <c r="G84" i="91"/>
  <c r="G87" i="91" s="1"/>
  <c r="J135" i="91"/>
  <c r="I187" i="91"/>
  <c r="J96" i="91"/>
  <c r="J140" i="91"/>
  <c r="H181" i="91"/>
  <c r="G18" i="73"/>
  <c r="H14" i="111"/>
  <c r="H17" i="111" s="1"/>
  <c r="I117" i="91"/>
  <c r="J112" i="91"/>
  <c r="J117" i="91" s="1"/>
  <c r="J104" i="91"/>
  <c r="I186" i="91"/>
  <c r="H189" i="91"/>
  <c r="J189" i="91" s="1"/>
  <c r="J107" i="91"/>
  <c r="J175" i="91"/>
  <c r="D24" i="12"/>
  <c r="E13" i="16"/>
  <c r="E22" i="16" s="1"/>
  <c r="J10" i="43"/>
  <c r="I16" i="43"/>
  <c r="J12" i="43"/>
  <c r="J11" i="102"/>
  <c r="I15" i="102"/>
  <c r="N31" i="112"/>
  <c r="C20" i="15"/>
  <c r="G99" i="39"/>
  <c r="K99" i="39"/>
  <c r="L92" i="39"/>
  <c r="L96" i="39"/>
  <c r="N96" i="39" s="1"/>
  <c r="J46" i="120"/>
  <c r="J30" i="120"/>
  <c r="J11" i="120"/>
  <c r="N44" i="122"/>
  <c r="J104" i="121"/>
  <c r="G99" i="91"/>
  <c r="I144" i="91"/>
  <c r="J148" i="91"/>
  <c r="I8" i="101"/>
  <c r="I14" i="101" s="1"/>
  <c r="C14" i="101"/>
  <c r="M88" i="39"/>
  <c r="M98" i="39"/>
  <c r="N98" i="39" s="1"/>
  <c r="O44" i="122"/>
  <c r="J21" i="16"/>
  <c r="J22" i="16" s="1"/>
  <c r="M27" i="48"/>
  <c r="H19" i="63"/>
  <c r="I99" i="91"/>
  <c r="J68" i="91"/>
  <c r="H68" i="91"/>
  <c r="J176" i="91"/>
  <c r="G184" i="91"/>
  <c r="D99" i="91"/>
  <c r="H18" i="61"/>
  <c r="H20" i="61" s="1"/>
  <c r="E21" i="16"/>
  <c r="C24" i="12"/>
  <c r="I12" i="12"/>
  <c r="E24" i="12"/>
  <c r="J99" i="39"/>
  <c r="B99" i="39"/>
  <c r="M92" i="39"/>
  <c r="J86" i="91"/>
  <c r="D82" i="91"/>
  <c r="H82" i="91"/>
  <c r="I53" i="120"/>
  <c r="M15" i="38"/>
  <c r="I82" i="91"/>
  <c r="J82" i="91" s="1"/>
  <c r="C87" i="91"/>
  <c r="J142" i="91"/>
  <c r="H16" i="43"/>
  <c r="O30" i="113"/>
  <c r="D99" i="39"/>
  <c r="D30" i="20"/>
  <c r="D9" i="20"/>
  <c r="D38" i="20" s="1"/>
  <c r="L19" i="104"/>
  <c r="L31" i="104" s="1"/>
  <c r="M20" i="104"/>
  <c r="H184" i="91"/>
  <c r="H126" i="91"/>
  <c r="H187" i="91"/>
  <c r="J187" i="91" s="1"/>
  <c r="D20" i="63"/>
  <c r="D29" i="63"/>
  <c r="I68" i="91"/>
  <c r="H163" i="91"/>
  <c r="I163" i="91"/>
  <c r="G172" i="91"/>
  <c r="C190" i="91"/>
  <c r="D190" i="91" s="1"/>
  <c r="H21" i="16"/>
  <c r="N33" i="108"/>
  <c r="C17" i="10"/>
  <c r="E41" i="57"/>
  <c r="K17" i="111"/>
  <c r="I99" i="39"/>
  <c r="I26" i="91"/>
  <c r="J22" i="91"/>
  <c r="J26" i="91" s="1"/>
  <c r="D81" i="91"/>
  <c r="H81" i="91"/>
  <c r="J45" i="120"/>
  <c r="J29" i="120"/>
  <c r="H53" i="120"/>
  <c r="J10" i="120"/>
  <c r="I87" i="91" l="1"/>
  <c r="D87" i="91"/>
  <c r="I24" i="12"/>
  <c r="K12" i="12"/>
  <c r="J181" i="91"/>
  <c r="J15" i="102"/>
  <c r="M99" i="39"/>
  <c r="H14" i="101"/>
  <c r="J8" i="101"/>
  <c r="J14" i="101" s="1"/>
  <c r="J53" i="120"/>
  <c r="I190" i="91"/>
  <c r="M19" i="104"/>
  <c r="M31" i="104" s="1"/>
  <c r="N92" i="39"/>
  <c r="J77" i="91"/>
  <c r="J172" i="91"/>
  <c r="K24" i="12"/>
  <c r="J8" i="100"/>
  <c r="J15" i="100" s="1"/>
  <c r="H15" i="100"/>
  <c r="H87" i="91"/>
  <c r="J81" i="91"/>
  <c r="J87" i="91" s="1"/>
  <c r="H190" i="91"/>
  <c r="J190" i="91" s="1"/>
  <c r="J184" i="91"/>
  <c r="J153" i="91"/>
  <c r="J16" i="43"/>
  <c r="J99" i="91"/>
  <c r="L99" i="39"/>
  <c r="N88" i="39"/>
  <c r="N99" i="39" l="1"/>
</calcChain>
</file>

<file path=xl/sharedStrings.xml><?xml version="1.0" encoding="utf-8"?>
<sst xmlns="http://schemas.openxmlformats.org/spreadsheetml/2006/main" count="3527" uniqueCount="1366">
  <si>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</si>
  <si>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</si>
  <si>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</si>
  <si>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</si>
  <si>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</si>
  <si>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</si>
  <si>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</si>
  <si>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</si>
  <si>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</si>
  <si>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</si>
  <si>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</si>
  <si>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</si>
  <si>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</si>
  <si>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</si>
  <si>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</si>
  <si>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</si>
  <si>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</si>
  <si>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</si>
  <si>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</si>
  <si>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</si>
  <si>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</si>
  <si>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</si>
  <si>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</si>
  <si>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</si>
  <si>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</si>
  <si>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</si>
  <si>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</si>
  <si>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</si>
  <si>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</si>
  <si>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</si>
  <si>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</si>
  <si>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</si>
  <si>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</si>
  <si>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</si>
  <si>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 xml:space="preserve">المجموع  </t>
  </si>
  <si>
    <t xml:space="preserve">Total  </t>
  </si>
  <si>
    <t>G.T</t>
  </si>
  <si>
    <t xml:space="preserve">المجموع  العام </t>
  </si>
  <si>
    <t xml:space="preserve"> مدرسون    </t>
  </si>
  <si>
    <t>Teachers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</si>
  <si>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</si>
  <si>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</si>
  <si>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</si>
  <si>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</si>
  <si>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</si>
  <si>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</si>
  <si>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</si>
  <si>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</si>
  <si>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</si>
  <si>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</si>
  <si>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</si>
  <si>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</si>
  <si>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</si>
  <si>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</si>
  <si>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</si>
  <si>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Prep. Schools, Total</t>
  </si>
  <si>
    <t xml:space="preserve">Arabic Prep. Schools </t>
  </si>
  <si>
    <t xml:space="preserve">Foreign Prep. Schools </t>
  </si>
  <si>
    <t xml:space="preserve">  مجموع المرحلة الثانوية</t>
  </si>
  <si>
    <t xml:space="preserve"> Secondary Schools, Total</t>
  </si>
  <si>
    <t>مدارس ثانوية عربية</t>
  </si>
  <si>
    <t>مدارس ثانوية أجنبية</t>
  </si>
  <si>
    <t xml:space="preserve">المجموع  العام  </t>
  </si>
  <si>
    <t xml:space="preserve">  الإبتدائية</t>
  </si>
  <si>
    <t xml:space="preserve">  Primary</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</si>
  <si>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</si>
  <si>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</si>
  <si>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</si>
  <si>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</si>
  <si>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</si>
  <si>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</si>
  <si>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</si>
  <si>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</si>
  <si>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</si>
  <si>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</si>
  <si>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</si>
  <si>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</si>
  <si>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</si>
  <si>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</si>
  <si>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</si>
  <si>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</si>
  <si>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</si>
  <si>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</si>
  <si>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</si>
  <si>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</si>
  <si>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</si>
  <si>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</si>
  <si>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</si>
  <si>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</si>
  <si>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</si>
  <si>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</si>
  <si>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</si>
  <si>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</si>
  <si>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</si>
  <si>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</si>
  <si>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</si>
  <si>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</si>
  <si>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</si>
  <si>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</si>
  <si>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</si>
  <si>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</si>
  <si>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</si>
  <si>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</si>
  <si>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</si>
  <si>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</si>
  <si>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</si>
  <si>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</si>
  <si>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</si>
  <si>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</si>
  <si>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</si>
  <si>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</si>
  <si>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</si>
  <si>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</si>
  <si>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</si>
  <si>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</si>
  <si>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</si>
  <si>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</si>
  <si>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</si>
  <si>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B.A In Education</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</si>
  <si>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</si>
  <si>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</si>
  <si>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</si>
  <si>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</si>
  <si>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</si>
  <si>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</si>
  <si>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</si>
  <si>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</si>
  <si>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</si>
  <si>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</si>
  <si>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</si>
  <si>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</si>
  <si>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</si>
  <si>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</si>
  <si>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</si>
  <si>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</si>
  <si>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</si>
  <si>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</si>
  <si>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</si>
  <si>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</si>
  <si>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</si>
  <si>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</si>
  <si>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</si>
  <si>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</si>
  <si>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</si>
  <si>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</si>
  <si>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</si>
  <si>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</si>
  <si>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</si>
  <si>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2 - أصول الدين</t>
  </si>
  <si>
    <t>2 - Usul AL-Din</t>
  </si>
  <si>
    <t xml:space="preserve">1 -  Sharia </t>
  </si>
  <si>
    <t>الإدارة العليا</t>
  </si>
  <si>
    <t>الدراسات العليا</t>
  </si>
  <si>
    <t>Post Graduate Studies</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</si>
  <si>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</si>
  <si>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</si>
  <si>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</si>
  <si>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</si>
  <si>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</si>
  <si>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</si>
  <si>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</si>
  <si>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</si>
  <si>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</si>
  <si>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</si>
  <si>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Art and Science</t>
  </si>
  <si>
    <t>القانون</t>
  </si>
  <si>
    <t>Law</t>
  </si>
  <si>
    <t>B.A In Art &amp; science</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</si>
  <si>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</si>
  <si>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</si>
  <si>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</si>
  <si>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</si>
  <si>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</si>
  <si>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</si>
  <si>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</si>
  <si>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</si>
  <si>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</si>
  <si>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</si>
  <si>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</si>
  <si>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</si>
  <si>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</si>
  <si>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</si>
  <si>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</si>
  <si>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</si>
  <si>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</si>
  <si>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</si>
  <si>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التربية
Education</t>
  </si>
  <si>
    <t>الاداب والعلوم
Art &amp; science</t>
  </si>
  <si>
    <t>الشريعة واصول الدين
Sharia &amp; Islamic Studies</t>
  </si>
  <si>
    <t>الهندسة
Engineering</t>
  </si>
  <si>
    <t>القانون
Law</t>
  </si>
  <si>
    <t>ذكور قطريون  Qatari males</t>
  </si>
  <si>
    <t>ذكور غير قطريين  Non-Qatari males</t>
  </si>
  <si>
    <r>
      <t xml:space="preserve">ذكور
</t>
    </r>
    <r>
      <rPr>
        <b/>
        <sz val="8"/>
        <rFont val="Arial"/>
        <family val="2"/>
      </rPr>
      <t>M</t>
    </r>
  </si>
  <si>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</si>
  <si>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</si>
  <si>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</si>
  <si>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</si>
  <si>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</si>
  <si>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</si>
  <si>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</si>
  <si>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</si>
  <si>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</si>
  <si>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</si>
  <si>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</si>
  <si>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</si>
  <si>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</si>
  <si>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</si>
  <si>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</si>
  <si>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</si>
  <si>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</si>
  <si>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</si>
  <si>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</si>
  <si>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</si>
  <si>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</si>
  <si>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</si>
  <si>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</si>
  <si>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 xml:space="preserve"> الابتدائية</t>
  </si>
  <si>
    <t>غير قطري
Non-Qatari</t>
  </si>
  <si>
    <t>قطري
Qatari</t>
  </si>
  <si>
    <t xml:space="preserve"> الابتدائية
Primary</t>
  </si>
  <si>
    <t>Graph 5</t>
  </si>
  <si>
    <t>Graph 4</t>
  </si>
  <si>
    <t>Non-Qatari</t>
  </si>
  <si>
    <t>Qatari</t>
  </si>
  <si>
    <t>غير قطري</t>
  </si>
  <si>
    <t>قطري</t>
  </si>
  <si>
    <t>مجموع الطلاب
(المدارس)</t>
  </si>
  <si>
    <t>مجموع الطلاب
(جامعات)</t>
  </si>
  <si>
    <t>22&lt;</t>
  </si>
  <si>
    <t>&gt;22</t>
  </si>
  <si>
    <t>&lt;3</t>
  </si>
  <si>
    <t>الظعاين</t>
  </si>
  <si>
    <t>التخصصية</t>
  </si>
  <si>
    <t>الثانوي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</si>
  <si>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</si>
  <si>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</si>
  <si>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</si>
  <si>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</si>
  <si>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</si>
  <si>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</si>
  <si>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</si>
  <si>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</si>
  <si>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</si>
  <si>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</si>
  <si>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</si>
  <si>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</si>
  <si>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</si>
  <si>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</si>
  <si>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</si>
  <si>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دول عربية اخرى</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</si>
  <si>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</si>
  <si>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</si>
  <si>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</si>
  <si>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</si>
  <si>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</si>
  <si>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</si>
  <si>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</si>
  <si>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</si>
  <si>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</si>
  <si>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</si>
  <si>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</si>
  <si>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</si>
  <si>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</si>
  <si>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</si>
  <si>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</si>
  <si>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</si>
  <si>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</si>
  <si>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</si>
  <si>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</si>
  <si>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</si>
  <si>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</si>
  <si>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</si>
  <si>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</si>
  <si>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</si>
  <si>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</si>
  <si>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</si>
  <si>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</si>
  <si>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</si>
  <si>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</si>
  <si>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</si>
  <si>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</si>
  <si>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</si>
  <si>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</si>
  <si>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</si>
  <si>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</si>
  <si>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</si>
  <si>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</si>
  <si>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</si>
  <si>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</si>
  <si>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</si>
  <si>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</si>
  <si>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</si>
  <si>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</si>
  <si>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Graduates</t>
  </si>
  <si>
    <t>Arts</t>
  </si>
  <si>
    <t>الفنون</t>
  </si>
  <si>
    <t>Law and Political Science</t>
  </si>
  <si>
    <t>القانون والعلوم السياسية</t>
  </si>
  <si>
    <t>Physical Sciences</t>
  </si>
  <si>
    <t>علوم الفيزياء</t>
  </si>
  <si>
    <t xml:space="preserve">English Language and Literature , General </t>
  </si>
  <si>
    <t>Computer Science</t>
  </si>
  <si>
    <t>عِلْم الحاسوب</t>
  </si>
  <si>
    <t>Arts and Sciences</t>
  </si>
  <si>
    <t>Medical Science</t>
  </si>
  <si>
    <t>علم الطب</t>
  </si>
  <si>
    <t>Medicine</t>
  </si>
  <si>
    <t>الطب</t>
  </si>
  <si>
    <t>Architecture</t>
  </si>
  <si>
    <t>الهندسة المعمارية</t>
  </si>
  <si>
    <t>Economy and Administration</t>
  </si>
  <si>
    <t>STUDENTS ON SCHOLARSHIPS ABROAD BY SPECIALIZATION OF STUDY</t>
  </si>
  <si>
    <t>Other</t>
  </si>
  <si>
    <t>Visual and Performing Arts</t>
  </si>
  <si>
    <t>الفنون البصرية والتمثيلية</t>
  </si>
  <si>
    <t>Social sciences</t>
  </si>
  <si>
    <t>علوم اجتماعية</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</si>
  <si>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</si>
  <si>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</si>
  <si>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</si>
  <si>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</si>
  <si>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</si>
  <si>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</si>
  <si>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</si>
  <si>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</si>
  <si>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</si>
  <si>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</si>
  <si>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</si>
  <si>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</si>
  <si>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</si>
  <si>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</si>
  <si>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College Preparation </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</si>
  <si>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</si>
  <si>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</si>
  <si>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</si>
  <si>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</si>
  <si>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</si>
  <si>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Canada</t>
  </si>
  <si>
    <t>كندا</t>
  </si>
  <si>
    <t>Ireland</t>
  </si>
  <si>
    <t>STUDENTS ON SCHOLARSHIPS ABROAD BY COUNTRY OF STUDY</t>
  </si>
  <si>
    <t>دكتوراه</t>
  </si>
  <si>
    <t>STUDENTS ON SCHOLARSHIPS ABROAD BY SPECIALIZATION AND SCIENTIFIC DEGREE</t>
  </si>
  <si>
    <r>
      <rPr>
        <b/>
        <vertAlign val="superscript"/>
        <sz val="10"/>
        <rFont val="Arial"/>
        <family val="2"/>
      </rPr>
      <t>(2)</t>
    </r>
    <r>
      <rPr>
        <b/>
        <sz val="10"/>
        <rFont val="Arial"/>
        <family val="2"/>
      </rPr>
      <t>المدارس الخاصة</t>
    </r>
  </si>
  <si>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</si>
  <si>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</si>
  <si>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</si>
  <si>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</si>
  <si>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</si>
  <si>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</si>
  <si>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</si>
  <si>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</si>
  <si>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</si>
  <si>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</si>
  <si>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</si>
  <si>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</si>
  <si>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</si>
  <si>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</si>
  <si>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</si>
  <si>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</si>
  <si>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</si>
  <si>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</si>
  <si>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</si>
  <si>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</si>
  <si>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</si>
  <si>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</si>
  <si>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</si>
  <si>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</si>
  <si>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</si>
  <si>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</si>
  <si>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</si>
  <si>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</si>
  <si>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</si>
  <si>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</si>
  <si>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</si>
  <si>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</si>
  <si>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</si>
  <si>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كلية الدراسات الاسلامية</t>
  </si>
  <si>
    <t>جامعة نورث وسترن</t>
  </si>
  <si>
    <t>جامعة كالجاري قطر</t>
  </si>
  <si>
    <t>College preparation</t>
  </si>
  <si>
    <t>فلسفه ودراسات دينية</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</si>
  <si>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</si>
  <si>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</si>
  <si>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</si>
  <si>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</si>
  <si>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</si>
  <si>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</si>
  <si>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</si>
  <si>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</si>
  <si>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</si>
  <si>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</si>
  <si>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</si>
  <si>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</si>
  <si>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</si>
  <si>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</si>
  <si>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</si>
  <si>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</si>
  <si>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</si>
  <si>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</si>
  <si>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</si>
  <si>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</si>
  <si>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</si>
  <si>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</si>
  <si>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</si>
  <si>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</si>
  <si>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</si>
  <si>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</si>
  <si>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United Arab Emirates</t>
  </si>
  <si>
    <t>المانيا</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</si>
  <si>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</si>
  <si>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</si>
  <si>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</si>
  <si>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</si>
  <si>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</si>
  <si>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</si>
  <si>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</si>
  <si>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</si>
  <si>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</si>
  <si>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</si>
  <si>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</si>
  <si>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</si>
  <si>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</si>
  <si>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</si>
  <si>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</si>
  <si>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</si>
  <si>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</si>
  <si>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</si>
  <si>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</si>
  <si>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</si>
  <si>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</si>
  <si>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</si>
  <si>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</si>
  <si>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</si>
  <si>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</si>
  <si>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</si>
  <si>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</si>
  <si>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</si>
  <si>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</si>
  <si>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</si>
  <si>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</si>
  <si>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</si>
  <si>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</si>
  <si>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</si>
  <si>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</si>
  <si>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</si>
  <si>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</si>
  <si>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</si>
  <si>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</si>
  <si>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</si>
  <si>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</si>
  <si>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</si>
  <si>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</si>
  <si>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</si>
  <si>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</si>
  <si>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</si>
  <si>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</si>
  <si>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</si>
  <si>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</si>
  <si>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r>
      <t xml:space="preserve"> قطري </t>
    </r>
    <r>
      <rPr>
        <b/>
        <sz val="8"/>
        <rFont val="Arial"/>
        <family val="2"/>
      </rPr>
      <t>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</si>
  <si>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</si>
  <si>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</si>
  <si>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</si>
  <si>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</si>
  <si>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</si>
  <si>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</si>
  <si>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</si>
  <si>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</si>
  <si>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</si>
  <si>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</si>
  <si>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</si>
  <si>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</si>
  <si>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</si>
  <si>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</si>
  <si>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</si>
  <si>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</si>
  <si>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</si>
  <si>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</si>
  <si>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</si>
  <si>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</si>
  <si>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</si>
  <si>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</si>
  <si>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</si>
  <si>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</si>
  <si>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المعهد الفرنسي - قطر</t>
  </si>
  <si>
    <t>_</t>
  </si>
  <si>
    <t>جامعة قطر</t>
  </si>
  <si>
    <t>خدمات السفر والسياحة</t>
  </si>
  <si>
    <t xml:space="preserve">4   -  Architectural Engineering </t>
  </si>
  <si>
    <t>5   -  هندسة كيميائية</t>
  </si>
  <si>
    <t>6  -   علوم الحاسب</t>
  </si>
  <si>
    <t>7 - هندسة الحاسب الالي</t>
  </si>
  <si>
    <t>8 - الهندسة الصناعية والنظم</t>
  </si>
  <si>
    <t>9 - ماجستير حوسبه</t>
  </si>
  <si>
    <t>5   -  Chemical Engineering</t>
  </si>
  <si>
    <t>6 -    Computer Sciences</t>
  </si>
  <si>
    <t xml:space="preserve">7 - Computer Engineering </t>
  </si>
  <si>
    <t>8 - Industerial &amp; System Engineering</t>
  </si>
  <si>
    <t>9 - Computing Masters</t>
  </si>
  <si>
    <t>10 - Engineering Management Masters</t>
  </si>
  <si>
    <t>10 - ماجستير ادارة هندسية</t>
  </si>
  <si>
    <t>2 - Doctor of Pharmacy</t>
  </si>
  <si>
    <t>2 - دكتور صيدله</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</si>
  <si>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</si>
  <si>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</si>
  <si>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</si>
  <si>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</si>
  <si>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</si>
  <si>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</si>
  <si>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</si>
  <si>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</si>
  <si>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</si>
  <si>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</si>
  <si>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</si>
  <si>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</si>
  <si>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</si>
  <si>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</si>
  <si>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</si>
  <si>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</si>
  <si>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</si>
  <si>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  الابتدائية</t>
  </si>
  <si>
    <t xml:space="preserve"> Non-Qatari</t>
  </si>
  <si>
    <t xml:space="preserve">غير قطري
</t>
  </si>
  <si>
    <r>
      <rPr>
        <b/>
        <vertAlign val="superscript"/>
        <sz val="10"/>
        <rFont val="Arial"/>
        <family val="2"/>
      </rPr>
      <t>(1)</t>
    </r>
    <r>
      <rPr>
        <b/>
        <sz val="10"/>
        <rFont val="Arial"/>
        <family val="2"/>
      </rPr>
      <t>المدارس الخاصة</t>
    </r>
  </si>
  <si>
    <t xml:space="preserve">STUDENTS BY TYPE OF EDUCATION, GENDER, GRADE AND LEVEL </t>
  </si>
  <si>
    <t>الطلاب حسب نوع التعليم  والنوع والصف والمرحلة</t>
  </si>
  <si>
    <t>المرحلة 
التعليمية</t>
  </si>
  <si>
    <t>الابتدائية</t>
  </si>
  <si>
    <t xml:space="preserve">الثانوية العامة </t>
  </si>
  <si>
    <t xml:space="preserve">  Educational Level
</t>
  </si>
  <si>
    <t>الطلاب الناجحون حسب النوع والصف والمرحلة التعليمية</t>
  </si>
  <si>
    <t>SUCCESSFUL STUDENTS BY TYPE, GRADE AND STAGE OF EDUCATION</t>
  </si>
  <si>
    <t>Grade</t>
  </si>
  <si>
    <t xml:space="preserve"> Other Certificates </t>
  </si>
  <si>
    <t xml:space="preserve">  كلية الصيدلة</t>
  </si>
  <si>
    <t xml:space="preserve">كلية المجتمع
Community College </t>
  </si>
  <si>
    <t>General Secondary</t>
  </si>
  <si>
    <t xml:space="preserve"> الثانوية العامة</t>
  </si>
  <si>
    <t xml:space="preserve">   Secondary</t>
  </si>
  <si>
    <t xml:space="preserve">                               Years &amp; Gender
 Educational Level </t>
  </si>
  <si>
    <t>Total of Students
(Schools)</t>
  </si>
  <si>
    <t>Total of Students
(Universities)</t>
  </si>
  <si>
    <t>ـــ</t>
  </si>
  <si>
    <t>2012/2013</t>
  </si>
  <si>
    <t>الموارد الطبيعية والمحافظة عليها</t>
  </si>
  <si>
    <t>Natural Rrsourcesand Conservation</t>
  </si>
  <si>
    <t>Science Technologies / Technicians</t>
  </si>
  <si>
    <t>Architecture and Related Services</t>
  </si>
  <si>
    <t>Philosophy and Religious Studies.</t>
  </si>
  <si>
    <t>Visual and Performing Arts.</t>
  </si>
  <si>
    <t>هندسة</t>
  </si>
  <si>
    <t>العلوم الاجتماعية</t>
  </si>
  <si>
    <t>College Preparation</t>
  </si>
  <si>
    <t>11 - ماجستير تخطيط وتصميم عمراني</t>
  </si>
  <si>
    <t>11 -Urban Planning and Design  Masters</t>
  </si>
  <si>
    <r>
      <t xml:space="preserve">الثانوية </t>
    </r>
    <r>
      <rPr>
        <b/>
        <vertAlign val="superscript"/>
        <sz val="12"/>
        <rFont val="Arial"/>
        <family val="2"/>
      </rPr>
      <t>(3)</t>
    </r>
  </si>
  <si>
    <t xml:space="preserve">  مجموع الحضانات</t>
  </si>
  <si>
    <t>حضانات أطفال عربية</t>
  </si>
  <si>
    <t>حضانات أطفال أجنبية</t>
  </si>
  <si>
    <t>المدارس الحكومية</t>
  </si>
  <si>
    <t>Gov. Schools</t>
  </si>
  <si>
    <t xml:space="preserve">الصيدلة </t>
  </si>
  <si>
    <t>علم النفس</t>
  </si>
  <si>
    <t>China</t>
  </si>
  <si>
    <t>Hungary</t>
  </si>
  <si>
    <t>Netherlands</t>
  </si>
  <si>
    <t>Spain</t>
  </si>
  <si>
    <t>الصين</t>
  </si>
  <si>
    <t>هنغاريا</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</si>
  <si>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</si>
  <si>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</si>
  <si>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</si>
  <si>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</si>
  <si>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</si>
  <si>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</si>
  <si>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  مجموع المرحلة الإعدادية</t>
  </si>
  <si>
    <t>مدارس إعدادية عربية</t>
  </si>
  <si>
    <t>مدارس إعدادية أجنبية</t>
  </si>
  <si>
    <t xml:space="preserve">إداريون    </t>
  </si>
  <si>
    <t xml:space="preserve"> إداريون    </t>
  </si>
  <si>
    <t>الهيئة التدريسية  والإدارية في المدارس الخاصة حسب نوع المدرسة والنوع</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</si>
  <si>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</si>
  <si>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</si>
  <si>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</si>
  <si>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</si>
  <si>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</si>
  <si>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</si>
  <si>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</si>
  <si>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إجمالي الموفدين خارج دولة قطر ( إيفاد خارجي )</t>
  </si>
  <si>
    <t>أخرى</t>
  </si>
  <si>
    <t>إيرلندا</t>
  </si>
  <si>
    <t>إيطاليا</t>
  </si>
  <si>
    <t>إسبانيا</t>
  </si>
  <si>
    <t>الولايات المتحدة الأمريكية</t>
  </si>
  <si>
    <t>الخريجون</t>
  </si>
  <si>
    <t>إدارة الأعمال والإدارة العامة</t>
  </si>
  <si>
    <t>تكنولوجيا الإتصالات وخدمات إسناد تقنيات</t>
  </si>
  <si>
    <t>خدمات الأمن والحماية</t>
  </si>
  <si>
    <t>الاتصال، صحافة، وبرامج ذات علاقة</t>
  </si>
  <si>
    <t>الإمارات</t>
  </si>
  <si>
    <t>ألمانيا</t>
  </si>
  <si>
    <t>إيرلنده</t>
  </si>
  <si>
    <t>أستراليا</t>
  </si>
  <si>
    <t>الموفدون الجدد (خارج دولة قطر) حسب مجال الدراسة والدرجة العلمية والنوع</t>
  </si>
  <si>
    <t>المهن الصحية والعلوم السريرية ذات الصلة</t>
  </si>
  <si>
    <t>الجسر الأكاديمي</t>
  </si>
  <si>
    <t>شمال الأطلنطي</t>
  </si>
  <si>
    <t>إناث Females</t>
  </si>
  <si>
    <t>الخريجون
Graduates</t>
  </si>
  <si>
    <t>الإعدادية
Preparatory</t>
  </si>
  <si>
    <t>2013/2014</t>
  </si>
  <si>
    <t>المغرب</t>
  </si>
  <si>
    <t>Morocco</t>
  </si>
  <si>
    <t>الهندسة المعمارية والخدمات ذات الصلة</t>
  </si>
  <si>
    <t>بناء الصفقات</t>
  </si>
  <si>
    <t>Psychology.</t>
  </si>
  <si>
    <t>جامعة حمد بن خليفة</t>
  </si>
  <si>
    <t>معهد الترجمه</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</si>
  <si>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</si>
  <si>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</si>
  <si>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</si>
  <si>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</si>
  <si>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</si>
  <si>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إجمالي الموفدين داخل دولة قطر ( إيفاد داخلي )</t>
  </si>
  <si>
    <t>3 - ماجستير صيدلة</t>
  </si>
  <si>
    <t>12 -Electrical Engineering Master</t>
  </si>
  <si>
    <t>12 -ماجستير الهندسة الكهربائية</t>
  </si>
  <si>
    <t>13 - ماجستير هندسة بيئية</t>
  </si>
  <si>
    <t>13 -Environmental Engineering Master</t>
  </si>
  <si>
    <t xml:space="preserve">Grade II   </t>
  </si>
  <si>
    <t>باريس</t>
  </si>
  <si>
    <t>نورث ويسترن</t>
  </si>
  <si>
    <t>لندن</t>
  </si>
  <si>
    <t>ويل</t>
  </si>
  <si>
    <t>فرجينيا</t>
  </si>
  <si>
    <r>
      <t>جامعة ستندن</t>
    </r>
    <r>
      <rPr>
        <b/>
        <vertAlign val="superscript"/>
        <sz val="12"/>
        <rFont val="Arial"/>
        <family val="2"/>
      </rPr>
      <t>(2)</t>
    </r>
  </si>
  <si>
    <t xml:space="preserve">                       الدرجه العلمية والنوع
 مجال الدراسة</t>
  </si>
  <si>
    <t xml:space="preserve">                           الجنسية والنوع 
    الدرجة العلمية</t>
  </si>
  <si>
    <t xml:space="preserve">                          Nationality &amp; Gender
   Academic Degree</t>
  </si>
  <si>
    <t>Grand Total</t>
  </si>
  <si>
    <t>المجموع  العام</t>
  </si>
  <si>
    <t>نوع 
المدرسة</t>
  </si>
  <si>
    <t xml:space="preserve"> حققت دولة  قطر  زيادة واضحة في عدد طلاب المراحل الدراسـية المختلفة. ورافق ذلك تطور في مدخلات التعليم من مدارس ومعلمين ومناهج … الخ . </t>
  </si>
  <si>
    <t xml:space="preserve">The State of Qatar has achieved a noticeable increase in number of students in all educational levels. This was accompanied with an increase in education inputs such as schools, teachers, curricula, etc.   </t>
  </si>
  <si>
    <t>إن دولة قطر تؤمن بأن التعليم هو أســاس التنمية لأي بلد. لذا فهي تعنى بمستوى جودة الفرد باعتباره رأس المال البشري الذي يعد أهم عنصر في عملية التنمية .</t>
  </si>
  <si>
    <t>- مؤسسة قطر للتربية والثقافة والعلوم وتنمية المجتمع .</t>
  </si>
  <si>
    <t xml:space="preserve">  - الجامعات الحكومية والخاصة .</t>
  </si>
  <si>
    <t>PERSONS ATTENDING NIGHT SCHOOLS AND ILLITERACY ERADICATION
CENTERS BY LEVEL OF EDUCATION AND GENDER</t>
  </si>
  <si>
    <r>
      <t>TOTAL STUDENTS ON SCHOLARSHIPS</t>
    </r>
    <r>
      <rPr>
        <b/>
        <vertAlign val="superscript"/>
        <sz val="12"/>
        <rFont val="Arial"/>
        <family val="2"/>
      </rPr>
      <t>(1)</t>
    </r>
    <r>
      <rPr>
        <b/>
        <sz val="12"/>
        <rFont val="Arial"/>
        <family val="2"/>
        <charset val="178"/>
      </rPr>
      <t xml:space="preserve"> (INTERNAL AND ABROAD) 
BY SCIENTIFIC DEGREE AND GENDER</t>
    </r>
  </si>
  <si>
    <t>The State of Qatar believes that education is the main foundation for development and that the quality of the individual as a human capital is the most important element in the development process.</t>
  </si>
  <si>
    <t>رياض الأطفال</t>
  </si>
  <si>
    <t>G.C.C</t>
  </si>
  <si>
    <t>2014/2015</t>
  </si>
  <si>
    <t>الخدمة الخارجية</t>
  </si>
  <si>
    <t>الشيحانية</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</si>
  <si>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</si>
  <si>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</si>
  <si>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</si>
  <si>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</si>
  <si>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</si>
  <si>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</si>
  <si>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</si>
  <si>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</si>
  <si>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</si>
  <si>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</si>
  <si>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</si>
  <si>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</si>
  <si>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</si>
  <si>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</si>
  <si>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المجموع الكلي</t>
  </si>
  <si>
    <t>كما يتناول الفصل  بيانات عن الجامعات الحكومية والخاصة من حيث عدد الطلاب والخريجين حسب تخصصاتهم والهيئة التدريسية حسب مؤهلاتها وجنسياتها .</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</si>
  <si>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</si>
  <si>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 </t>
  </si>
  <si>
    <t>جدول (61)</t>
  </si>
  <si>
    <t>TABLE (61)</t>
  </si>
  <si>
    <t>جدول (62)</t>
  </si>
  <si>
    <t>TABLE (62)</t>
  </si>
  <si>
    <t>جدول (63)</t>
  </si>
  <si>
    <t>TABLE (63)</t>
  </si>
  <si>
    <t>جدول (64)</t>
  </si>
  <si>
    <t>TABLE (64)</t>
  </si>
  <si>
    <t>جدول (65)</t>
  </si>
  <si>
    <t>TABLE (65)</t>
  </si>
  <si>
    <t>TABLE (66)</t>
  </si>
  <si>
    <t>جدول (67)</t>
  </si>
  <si>
    <t>TABLE (67)</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</si>
  <si>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</si>
  <si>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</si>
  <si>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</si>
  <si>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</si>
  <si>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</si>
  <si>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</si>
  <si>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</si>
  <si>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</si>
  <si>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</si>
  <si>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</si>
  <si>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</si>
  <si>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</si>
  <si>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</si>
  <si>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</si>
  <si>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</si>
  <si>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</si>
  <si>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</si>
  <si>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</si>
  <si>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</si>
  <si>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</si>
  <si>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</si>
  <si>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</si>
  <si>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</si>
  <si>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</si>
  <si>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</si>
  <si>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</si>
  <si>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</si>
  <si>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</si>
  <si>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</si>
  <si>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</si>
  <si>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</si>
  <si>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</si>
  <si>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</si>
  <si>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</si>
  <si>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</si>
  <si>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</si>
  <si>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</si>
  <si>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</si>
  <si>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</si>
  <si>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</si>
  <si>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</si>
  <si>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</si>
  <si>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</si>
  <si>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</si>
  <si>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</si>
  <si>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</si>
  <si>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</si>
  <si>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2015/2016</t>
  </si>
  <si>
    <r>
      <t>كلية المجتمع</t>
    </r>
    <r>
      <rPr>
        <b/>
        <vertAlign val="superscript"/>
        <sz val="12"/>
        <rFont val="Arial"/>
        <family val="2"/>
      </rPr>
      <t>(4)</t>
    </r>
  </si>
  <si>
    <t>9   -  السياسات والتخطيط والتنمية</t>
  </si>
  <si>
    <t>17 - دكتوراة هندسة مدنية</t>
  </si>
  <si>
    <t>4 - نظم المعلومات الادارية</t>
  </si>
  <si>
    <t>4 - Management Information System</t>
  </si>
  <si>
    <t>5   -  دراسات مالية ومصرفية</t>
  </si>
  <si>
    <t>5  - Finance and Bankng studies</t>
  </si>
  <si>
    <t>6   -  ماجستير إدارة اعمال</t>
  </si>
  <si>
    <t>6 -  Master in Buissness Mangement</t>
  </si>
  <si>
    <t>7   -  ماجستير محاسبة</t>
  </si>
  <si>
    <t>7 -  Accounting Masters</t>
  </si>
  <si>
    <t>كوريا الجنوبية</t>
  </si>
  <si>
    <t>Korea,South</t>
  </si>
  <si>
    <t>هولندا</t>
  </si>
  <si>
    <t>ماليزيا</t>
  </si>
  <si>
    <t>Malaysia</t>
  </si>
  <si>
    <t>بيئة</t>
  </si>
  <si>
    <t>Environment</t>
  </si>
  <si>
    <t>المالية والاقتصاد والاستثمار والمحاسبة</t>
  </si>
  <si>
    <t>Finance, Economy,Investment and Accounting</t>
  </si>
  <si>
    <t>علوم المكتبات</t>
  </si>
  <si>
    <t>Library Science</t>
  </si>
  <si>
    <t>طبي</t>
  </si>
  <si>
    <t>Medical</t>
  </si>
  <si>
    <t>Policy, Planning and Statistics</t>
  </si>
  <si>
    <t>Politics - International Affairs - Public Relationship</t>
  </si>
  <si>
    <t>كيمياء</t>
  </si>
  <si>
    <t>Chemistry</t>
  </si>
  <si>
    <t>السياسات والتخطيط والاحصاء</t>
  </si>
  <si>
    <t>اعداد كلية</t>
  </si>
  <si>
    <t>علوم الأسرة والمستهلك / العلوم الإنسانية</t>
  </si>
  <si>
    <t>علم المكتبات</t>
  </si>
  <si>
    <t>الغرب</t>
  </si>
  <si>
    <t>اسبانيا</t>
  </si>
  <si>
    <r>
      <t xml:space="preserve">  Arabic Schools</t>
    </r>
    <r>
      <rPr>
        <b/>
        <vertAlign val="superscript"/>
        <sz val="10"/>
        <rFont val="Arial"/>
        <family val="2"/>
      </rPr>
      <t>(1)</t>
    </r>
  </si>
  <si>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</si>
  <si>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</si>
  <si>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</si>
  <si>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</si>
  <si>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</si>
  <si>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</si>
  <si>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</si>
  <si>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</si>
  <si>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</si>
  <si>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</si>
  <si>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</si>
  <si>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</si>
  <si>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</si>
  <si>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</si>
  <si>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3 - تعليم ابتدائي</t>
  </si>
  <si>
    <t>4- التعليم الثانوي</t>
  </si>
  <si>
    <t>5 - دبلوم الطفولة المبكرة</t>
  </si>
  <si>
    <t>6 - دبلوم التربية الخاصة</t>
  </si>
  <si>
    <t>7 - دبلوم التعليم الابتدائي</t>
  </si>
  <si>
    <t>8 - دبلوم التعليم الثانوي</t>
  </si>
  <si>
    <t>9 - ماجستير قيادة تربوية</t>
  </si>
  <si>
    <t>10 - ماجستير تربية خاصة</t>
  </si>
  <si>
    <t>1 -  Arts Education</t>
  </si>
  <si>
    <t>2 -  Physical Education</t>
  </si>
  <si>
    <t xml:space="preserve">3 - Primary Education  </t>
  </si>
  <si>
    <t>4 - Secondary Education</t>
  </si>
  <si>
    <t>6 - Special Education Diploma</t>
  </si>
  <si>
    <t xml:space="preserve"> 7 - Primary Education Diploma</t>
  </si>
  <si>
    <t xml:space="preserve">9 -  Education Leadership Masters </t>
  </si>
  <si>
    <t xml:space="preserve"> 10 - Special Education Masters </t>
  </si>
  <si>
    <t>8 - Information</t>
  </si>
  <si>
    <t xml:space="preserve">                  University 
                   Title &amp; Gender
  Nationality</t>
  </si>
  <si>
    <t>الموفدون الجدد</t>
  </si>
  <si>
    <t>2016/2017</t>
  </si>
  <si>
    <t>2013/2012 - 2017/2016</t>
  </si>
  <si>
    <t>2012/2013 - 2016/2017</t>
  </si>
  <si>
    <t>2017/2016</t>
  </si>
  <si>
    <t>2013 /2014 - 2016 /2017</t>
  </si>
  <si>
    <t>2013 / 2014 - 2016 / 2017</t>
  </si>
  <si>
    <t>2015/2014 - 2017/2016</t>
  </si>
  <si>
    <t>2014/2015 - 2016/2017</t>
  </si>
  <si>
    <t>2014/2013 -2017/2016</t>
  </si>
  <si>
    <t xml:space="preserve"> 2013/2014 - 2016/2017</t>
  </si>
  <si>
    <r>
      <t>الطب</t>
    </r>
    <r>
      <rPr>
        <b/>
        <vertAlign val="superscript"/>
        <sz val="12"/>
        <rFont val="Arial"/>
        <family val="2"/>
      </rPr>
      <t>(2)</t>
    </r>
  </si>
  <si>
    <t>طفولة مبكرة</t>
  </si>
  <si>
    <t>تعليم ابتدائي</t>
  </si>
  <si>
    <t>التربية الخاصة</t>
  </si>
  <si>
    <t>Early Childhood</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</si>
  <si>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</si>
  <si>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</si>
  <si>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</si>
  <si>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</si>
  <si>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</si>
  <si>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</si>
  <si>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</si>
  <si>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</si>
  <si>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</si>
  <si>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</si>
  <si>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</si>
  <si>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</si>
  <si>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 xml:space="preserve"> ادارة الاعمال</t>
  </si>
  <si>
    <t>Accounting</t>
  </si>
  <si>
    <t>Business Administration</t>
  </si>
  <si>
    <t>مناهج الدراسة في التعليم والتقييم</t>
  </si>
  <si>
    <t>القيادة التربوية</t>
  </si>
  <si>
    <t>Education Leadership</t>
  </si>
  <si>
    <t>الهندسة المدنية</t>
  </si>
  <si>
    <t>الحوسبة</t>
  </si>
  <si>
    <t>الهندسة الكهربائية</t>
  </si>
  <si>
    <t>الادارة الهندسية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</si>
  <si>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</si>
  <si>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</si>
  <si>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</si>
  <si>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</si>
  <si>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</si>
  <si>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</si>
  <si>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</si>
  <si>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</si>
  <si>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</si>
  <si>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</si>
  <si>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</si>
  <si>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</si>
  <si>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</si>
  <si>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</si>
  <si>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</si>
  <si>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</si>
  <si>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</si>
  <si>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</si>
  <si>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</si>
  <si>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</si>
  <si>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Fiqh and Usul Al Fiqh</t>
  </si>
  <si>
    <t>Quranic Sciences and Exegesis</t>
  </si>
  <si>
    <t>Doctorate</t>
  </si>
  <si>
    <t>العلوم البيولوجية و البيئة</t>
  </si>
  <si>
    <t>علوم الحاسب</t>
  </si>
  <si>
    <t>B.Sc Health Sciences</t>
  </si>
  <si>
    <t>11 - ماجستير مناهج الدراسة في التعليم والتقييم</t>
  </si>
  <si>
    <t>10   - علم النفس</t>
  </si>
  <si>
    <t>11   -  كيمياء</t>
  </si>
  <si>
    <t>12   - بيولوجيا</t>
  </si>
  <si>
    <t>14 -  صحة عامة</t>
  </si>
  <si>
    <t>15 - علوم الغذاء والتغذية</t>
  </si>
  <si>
    <t>16 - الإحصاء</t>
  </si>
  <si>
    <t>17 - العلوم البيئية</t>
  </si>
  <si>
    <t>18 - علوم الرياضة</t>
  </si>
  <si>
    <t>19 - ما جستيرالعلوم البيئية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</si>
  <si>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</si>
  <si>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</si>
  <si>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</si>
  <si>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</si>
  <si>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</si>
  <si>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25 - دكتوارة العلوم البيولوجية و البيئة</t>
  </si>
  <si>
    <t>10 -  Psychology</t>
  </si>
  <si>
    <t>11   -  Chemistry</t>
  </si>
  <si>
    <t>12   -  Biology</t>
  </si>
  <si>
    <t>13  -  Biomedical Sciences</t>
  </si>
  <si>
    <t>14- Public Health</t>
  </si>
  <si>
    <t>15 - Food Seience</t>
  </si>
  <si>
    <t>18 - Sport Science</t>
  </si>
  <si>
    <t>19 -Enviromental Sciences Masters</t>
  </si>
  <si>
    <t>20 - Biomedical Laboratory Sciences Master</t>
  </si>
  <si>
    <t>21 -Master of Biomedical Sciences</t>
  </si>
  <si>
    <t>22 -Gulf Studies Master</t>
  </si>
  <si>
    <t>23 -Arabic Language &amp; Literature Master</t>
  </si>
  <si>
    <t>4- دعوة</t>
  </si>
  <si>
    <t>5 - ماجسترالفقه واصول الفقه</t>
  </si>
  <si>
    <t>6 -ماجستير التفسير وعلوم القران</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</si>
  <si>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</si>
  <si>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</si>
  <si>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</si>
  <si>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</si>
  <si>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</si>
  <si>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</si>
  <si>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</si>
  <si>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18 -PhD in Urban Planning and Design</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</si>
  <si>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</si>
  <si>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</si>
  <si>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</si>
  <si>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</si>
  <si>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</si>
  <si>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</si>
  <si>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</si>
  <si>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</si>
  <si>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</si>
  <si>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</si>
  <si>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</si>
  <si>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</si>
  <si>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</si>
  <si>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</si>
  <si>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</si>
  <si>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الفنون والعلوم</t>
  </si>
  <si>
    <t>الإعداد للكلية</t>
  </si>
  <si>
    <t>الاقتصاد والمحاسبة</t>
  </si>
  <si>
    <t>Economy and Accounting</t>
  </si>
  <si>
    <t>Foreign Language</t>
  </si>
  <si>
    <t>التعليم</t>
  </si>
  <si>
    <t>لغات اجنبية</t>
  </si>
  <si>
    <t>السياسة والتخطيط والإحصاء</t>
  </si>
  <si>
    <t>حسن الضيافة والاستجمام والسياحة</t>
  </si>
  <si>
    <t>كلية المجتمع</t>
  </si>
  <si>
    <t>صربيا</t>
  </si>
  <si>
    <t>Serbia</t>
  </si>
  <si>
    <t>Geographic Information Systems</t>
  </si>
  <si>
    <t>التقنيات الهندسية / الفنيين</t>
  </si>
  <si>
    <t>لغة اجنبية</t>
  </si>
  <si>
    <t>نظم المعلومات الجغرافية</t>
  </si>
  <si>
    <t>كلية العلوم الصحية
  Health Sciences</t>
  </si>
  <si>
    <t>معهد الدوحه</t>
  </si>
  <si>
    <t>حمد بن خليفة</t>
  </si>
  <si>
    <t>كارينجي</t>
  </si>
  <si>
    <t>بندن</t>
  </si>
  <si>
    <t>جورج</t>
  </si>
  <si>
    <t>نورث</t>
  </si>
  <si>
    <t>وايل</t>
  </si>
  <si>
    <t>حمد</t>
  </si>
  <si>
    <t>لاتنسى توضع التأسيس</t>
  </si>
  <si>
    <t>-  Qatar Foundation.</t>
  </si>
  <si>
    <t>- Public and private universities.</t>
  </si>
  <si>
    <t>- The Ministry of Education and Higher                    Education.</t>
  </si>
  <si>
    <t>- وزارة التعليم والتعليم العالي .</t>
  </si>
  <si>
    <r>
      <t>رياض الأطفال</t>
    </r>
    <r>
      <rPr>
        <b/>
        <vertAlign val="superscript"/>
        <sz val="12"/>
        <rFont val="Arial"/>
        <family val="2"/>
      </rPr>
      <t>(3)</t>
    </r>
  </si>
  <si>
    <r>
      <t xml:space="preserve"> الثانوية</t>
    </r>
    <r>
      <rPr>
        <b/>
        <vertAlign val="superscript"/>
        <sz val="12"/>
        <rFont val="Arial"/>
        <family val="2"/>
      </rPr>
      <t>(4)</t>
    </r>
  </si>
  <si>
    <t>(1) Independent schools.</t>
  </si>
  <si>
    <t>(2) Include Qatar Foundation schools.</t>
  </si>
  <si>
    <t>(3) Include nurseries.</t>
  </si>
  <si>
    <t>(4) Include  specialized Secondary.</t>
  </si>
  <si>
    <t>(1)  المدارس المستقلة.</t>
  </si>
  <si>
    <t>(2) تشمل مدارس مؤسسة قطر.</t>
  </si>
  <si>
    <t>(3) تشمل الحضانات.</t>
  </si>
  <si>
    <t>(4) تشمل الثانوية التخصصية.</t>
  </si>
  <si>
    <t>Type
Educ.</t>
  </si>
  <si>
    <r>
      <t>STUDENTS IN PUBLIC</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LEVEL OF EDUCATION AND GENDER </t>
    </r>
  </si>
  <si>
    <r>
      <t xml:space="preserve"> Pre-primary</t>
    </r>
    <r>
      <rPr>
        <b/>
        <vertAlign val="superscript"/>
        <sz val="12"/>
        <rFont val="Arial"/>
        <family val="2"/>
      </rPr>
      <t>(3)</t>
    </r>
  </si>
  <si>
    <r>
      <t xml:space="preserve"> Secondary</t>
    </r>
    <r>
      <rPr>
        <b/>
        <vertAlign val="superscript"/>
        <sz val="12"/>
        <rFont val="Arial"/>
        <family val="2"/>
      </rPr>
      <t>(4)</t>
    </r>
  </si>
  <si>
    <r>
      <t>رياض الأطفال</t>
    </r>
    <r>
      <rPr>
        <b/>
        <vertAlign val="superscript"/>
        <sz val="10"/>
        <rFont val="Arial"/>
        <family val="2"/>
      </rPr>
      <t>(1)</t>
    </r>
  </si>
  <si>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</si>
  <si>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</si>
  <si>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</si>
  <si>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</si>
  <si>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</si>
  <si>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</si>
  <si>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</si>
  <si>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</si>
  <si>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r>
      <t xml:space="preserve">Pre-primary </t>
    </r>
    <r>
      <rPr>
        <b/>
        <vertAlign val="superscript"/>
        <sz val="10"/>
        <rFont val="Arial"/>
        <family val="2"/>
      </rPr>
      <t>(1)</t>
    </r>
  </si>
  <si>
    <r>
      <t>Private Schools</t>
    </r>
    <r>
      <rPr>
        <b/>
        <vertAlign val="superscript"/>
        <sz val="10"/>
        <rFont val="Arial"/>
        <family val="2"/>
      </rPr>
      <t>(2)</t>
    </r>
  </si>
  <si>
    <r>
      <t xml:space="preserve"> Secondary</t>
    </r>
    <r>
      <rPr>
        <b/>
        <vertAlign val="superscript"/>
        <sz val="11"/>
        <rFont val="Arial"/>
        <family val="2"/>
      </rPr>
      <t>(3)</t>
    </r>
  </si>
  <si>
    <r>
      <rPr>
        <b/>
        <sz val="8"/>
        <rFont val="Arial"/>
        <family val="2"/>
      </rPr>
      <t>Pre-primary</t>
    </r>
    <r>
      <rPr>
        <b/>
        <vertAlign val="superscript"/>
        <sz val="11"/>
        <rFont val="Arial"/>
        <family val="2"/>
      </rPr>
      <t>(1)</t>
    </r>
  </si>
  <si>
    <r>
      <t>رياض الأطفال</t>
    </r>
    <r>
      <rPr>
        <b/>
        <vertAlign val="superscript"/>
        <sz val="12"/>
        <rFont val="Arial"/>
        <family val="2"/>
      </rPr>
      <t>(1)</t>
    </r>
  </si>
  <si>
    <t xml:space="preserve">             نوع التعليم
المرحلة
 التعليمية والنوع</t>
  </si>
  <si>
    <t>(1) Include nurseries.</t>
  </si>
  <si>
    <t>(2) Include Qatar Foundation Schools.</t>
  </si>
  <si>
    <t>(3) Include  specialized Secondary.</t>
  </si>
  <si>
    <t>(1) تشمل االحضانات.</t>
  </si>
  <si>
    <t>(3) تشمل الثانوية التخصصية.</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</si>
  <si>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</si>
  <si>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</si>
  <si>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</si>
  <si>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(2) تشمل مدارس مؤسسة قطر. </t>
  </si>
  <si>
    <r>
      <t>Private Schools</t>
    </r>
    <r>
      <rPr>
        <b/>
        <vertAlign val="superscript"/>
        <sz val="10.5"/>
        <rFont val="Arial"/>
        <family val="2"/>
      </rPr>
      <t>(2)</t>
    </r>
  </si>
  <si>
    <t xml:space="preserve">               نوع التعليم 
                 والجنسية
المرحلة 
التعليمية والنوع</t>
  </si>
  <si>
    <t xml:space="preserve">                Education Type 
                    &amp; Nationality
 Educational
 Level &amp; Gender</t>
  </si>
  <si>
    <t xml:space="preserve">الإعدادية </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</si>
  <si>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</si>
  <si>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</si>
  <si>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</si>
  <si>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الثانوية</t>
    </r>
    <r>
      <rPr>
        <b/>
        <vertAlign val="superscript"/>
        <sz val="12"/>
        <rFont val="Arial"/>
        <family val="2"/>
      </rPr>
      <t>(3)</t>
    </r>
  </si>
  <si>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</si>
  <si>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</si>
  <si>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</si>
  <si>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</si>
  <si>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</si>
  <si>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</si>
  <si>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</si>
  <si>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r>
      <rPr>
        <b/>
        <vertAlign val="superscript"/>
        <sz val="12"/>
        <rFont val="Arial"/>
        <family val="2"/>
      </rPr>
      <t>(1)</t>
    </r>
    <r>
      <rPr>
        <b/>
        <sz val="10"/>
        <rFont val="Arial"/>
        <family val="2"/>
      </rPr>
      <t>المدارس الخاصة</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</si>
  <si>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</si>
  <si>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</si>
  <si>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</si>
  <si>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</si>
  <si>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</si>
  <si>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r>
      <rPr>
        <b/>
        <vertAlign val="superscript"/>
        <sz val="12"/>
        <rFont val="Arial"/>
        <family val="2"/>
      </rPr>
      <t>(2)</t>
    </r>
    <r>
      <rPr>
        <b/>
        <sz val="10"/>
        <rFont val="Arial"/>
        <family val="2"/>
      </rPr>
      <t>ماقبل الابتدائية</t>
    </r>
    <r>
      <rPr>
        <b/>
        <sz val="8"/>
        <rFont val="Arial"/>
        <family val="2"/>
      </rPr>
      <t/>
    </r>
  </si>
  <si>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</si>
  <si>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</si>
  <si>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</si>
  <si>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</si>
  <si>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</si>
  <si>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</si>
  <si>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</si>
  <si>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  ناجح
</t>
    </r>
    <r>
      <rPr>
        <b/>
        <sz val="8"/>
        <rFont val="Arial"/>
        <family val="2"/>
      </rPr>
      <t>Pass</t>
    </r>
  </si>
  <si>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</si>
  <si>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</si>
  <si>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</si>
  <si>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</si>
  <si>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</si>
  <si>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</si>
  <si>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</si>
  <si>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</si>
  <si>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r>
      <t xml:space="preserve">  Secondary</t>
    </r>
    <r>
      <rPr>
        <b/>
        <vertAlign val="superscript"/>
        <sz val="10"/>
        <rFont val="Arial"/>
        <family val="2"/>
      </rPr>
      <t>(1)</t>
    </r>
  </si>
  <si>
    <r>
      <t>الثانوية</t>
    </r>
    <r>
      <rPr>
        <b/>
        <vertAlign val="superscript"/>
        <sz val="12"/>
        <rFont val="Arial"/>
        <family val="2"/>
      </rPr>
      <t>(1)</t>
    </r>
  </si>
  <si>
    <t>بنين</t>
  </si>
  <si>
    <t>بنات</t>
  </si>
  <si>
    <t>المرحلة التعليمية</t>
  </si>
  <si>
    <t>Education Level</t>
  </si>
  <si>
    <t xml:space="preserve">(1) تشمل الثانوية التخصصية. </t>
  </si>
  <si>
    <t>(1)Include specialized secondary.</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</si>
  <si>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</si>
  <si>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</si>
  <si>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</si>
  <si>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</si>
  <si>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</si>
  <si>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</si>
  <si>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t>الهيئة التدريسية  والادارية في المدارس الحكومية حسب المرحلة التعليمية والجنسية والنوع</t>
  </si>
  <si>
    <r>
      <t xml:space="preserve">  Foreign Schools</t>
    </r>
    <r>
      <rPr>
        <b/>
        <vertAlign val="superscript"/>
        <sz val="10"/>
        <rFont val="Arial"/>
        <family val="2"/>
      </rPr>
      <t>(2)</t>
    </r>
  </si>
  <si>
    <t xml:space="preserve">                          السنة 
  نوع المدرسة  والنوع  </t>
  </si>
  <si>
    <t xml:space="preserve">                                          Year
  Type of
 School &amp; Gender</t>
  </si>
  <si>
    <t>(1) المدارس العربية : مدارس  تتبع المعايير الوطنية لدولة قطر.</t>
  </si>
  <si>
    <t>(2) المدارس الاجنبية : مدارس تتبع المعايير الخاصة بها او بدولها.</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</si>
  <si>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</si>
  <si>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</si>
  <si>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</si>
  <si>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</si>
  <si>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Arabic Nurseries</t>
  </si>
  <si>
    <t xml:space="preserve">Foreign  Nurseries </t>
  </si>
  <si>
    <t>Nurseries, Total</t>
  </si>
  <si>
    <t xml:space="preserve">                          Nationality &amp; Gender
 Education Level </t>
  </si>
  <si>
    <t xml:space="preserve">                                  السنة 
نوع المدرسة والنوع</t>
  </si>
  <si>
    <t xml:space="preserve">                                                   Year
  Type of School &amp; Gender </t>
  </si>
  <si>
    <r>
      <t xml:space="preserve">غيرقطري </t>
    </r>
    <r>
      <rPr>
        <b/>
        <sz val="8"/>
        <rFont val="Arial"/>
        <family val="2"/>
      </rPr>
      <t>Non-Qatari</t>
    </r>
  </si>
  <si>
    <r>
      <t>رياض الأطفال</t>
    </r>
    <r>
      <rPr>
        <b/>
        <vertAlign val="superscript"/>
        <sz val="11"/>
        <rFont val="Arial"/>
        <family val="2"/>
      </rPr>
      <t>(1)</t>
    </r>
  </si>
  <si>
    <t xml:space="preserve">الهيئة التدريسية والإدارية في المدارس الخاصة حسب المرحلة التعليمية والجنسية والنوع </t>
  </si>
  <si>
    <t xml:space="preserve">                                                  Year
 Education Level  &amp; Gender</t>
  </si>
  <si>
    <t xml:space="preserve">                               السنة 
المرحلة التعليمية والنوع</t>
  </si>
  <si>
    <t>(2) Grade l  = Equivalent to 1st and 2nd ordinary primary .</t>
  </si>
  <si>
    <t xml:space="preserve">     Grade Il  = Equivalent to 3nd and 4th ordinary primary .</t>
  </si>
  <si>
    <t xml:space="preserve">     Grade IIl  = Equivalent to 5th ordinary primary .</t>
  </si>
  <si>
    <t xml:space="preserve">     Grade lV  = Equivalent to 6th ordinary primary .</t>
  </si>
  <si>
    <t>(2) الحلقة الأولى تقابل الصفين الأول والثاني من المرحلة الابتدائية.</t>
  </si>
  <si>
    <t xml:space="preserve">    الحلقة الثانية تقابل الصفين الثالث والرابع من المرحلة الابتدائية.</t>
  </si>
  <si>
    <t xml:space="preserve">    الحلقة الثالثة تقابل الصف الخامس من المرحلة الابتدائية.</t>
  </si>
  <si>
    <t xml:space="preserve">    الحلقة الرابعة تقابل الصف السادس من المرحلة الابتدائية.</t>
  </si>
  <si>
    <t xml:space="preserve">                             Nationality &amp; Gender
 Education Level &amp; Grade</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</si>
  <si>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</si>
  <si>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</si>
  <si>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</si>
  <si>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</si>
  <si>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r>
      <t>مسائي</t>
    </r>
    <r>
      <rPr>
        <b/>
        <vertAlign val="superscript"/>
        <sz val="11"/>
        <rFont val="Calibri"/>
        <family val="2"/>
        <scheme val="minor"/>
      </rPr>
      <t>(1)</t>
    </r>
  </si>
  <si>
    <r>
      <t>منازل</t>
    </r>
    <r>
      <rPr>
        <b/>
        <vertAlign val="superscript"/>
        <sz val="11"/>
        <rFont val="Calibri"/>
        <family val="2"/>
        <scheme val="minor"/>
      </rPr>
      <t>(2)</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</si>
  <si>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</si>
  <si>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</si>
  <si>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</si>
  <si>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(2) students enrolled in adult education centers and studied in their homes.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</si>
  <si>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</si>
  <si>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</si>
  <si>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r>
      <t>Evening</t>
    </r>
    <r>
      <rPr>
        <b/>
        <vertAlign val="superscript"/>
        <sz val="10"/>
        <rFont val="Calibri"/>
        <family val="2"/>
        <scheme val="minor"/>
      </rPr>
      <t>(1)</t>
    </r>
  </si>
  <si>
    <r>
      <t>Homes</t>
    </r>
    <r>
      <rPr>
        <b/>
        <vertAlign val="superscript"/>
        <sz val="10"/>
        <rFont val="Calibri"/>
        <family val="2"/>
        <scheme val="minor"/>
      </rPr>
      <t>(2)</t>
    </r>
  </si>
  <si>
    <r>
      <t>طلاب الكليات والجامعات الحكومية</t>
    </r>
    <r>
      <rPr>
        <b/>
        <vertAlign val="superscript"/>
        <sz val="12"/>
        <rFont val="Arial"/>
        <family val="2"/>
      </rPr>
      <t xml:space="preserve">(1) </t>
    </r>
    <r>
      <rPr>
        <b/>
        <sz val="16"/>
        <rFont val="Arial"/>
        <family val="2"/>
      </rPr>
      <t>حسب الكلية والنوع</t>
    </r>
  </si>
  <si>
    <t>(1) تشمل جامعة قطر وكلية المجتمع.</t>
  </si>
  <si>
    <t>(2) افتتحت في العام الدراسي  2016/2015.</t>
  </si>
  <si>
    <t>(3) افتتحت في العام الدراسي  2017/2016.</t>
  </si>
  <si>
    <t>(4) افتتحت في خريف عام 2011.</t>
  </si>
  <si>
    <t>(5) ادرجت بيانات الكلية في هذا العام.</t>
  </si>
  <si>
    <t>(1)Include the Qatar University and Community College.</t>
  </si>
  <si>
    <t>(2) Inaugurated in 2015/2016.</t>
  </si>
  <si>
    <t>(3) Inaugurated in 2016/2017.</t>
  </si>
  <si>
    <t>(4) Inaugurated in fall 2011.</t>
  </si>
  <si>
    <t>(5) College data were included this year.</t>
  </si>
  <si>
    <r>
      <t>العلوم الصحية</t>
    </r>
    <r>
      <rPr>
        <b/>
        <vertAlign val="superscript"/>
        <sz val="12"/>
        <rFont val="Arial"/>
        <family val="2"/>
      </rPr>
      <t>(3)</t>
    </r>
  </si>
  <si>
    <r>
      <t>Health Sciences</t>
    </r>
    <r>
      <rPr>
        <b/>
        <vertAlign val="superscript"/>
        <sz val="11"/>
        <rFont val="Arial"/>
        <family val="2"/>
      </rPr>
      <t>(3)</t>
    </r>
  </si>
  <si>
    <r>
      <t>Medicine</t>
    </r>
    <r>
      <rPr>
        <b/>
        <vertAlign val="superscript"/>
        <sz val="11"/>
        <rFont val="Arial"/>
        <family val="2"/>
      </rPr>
      <t>(2)</t>
    </r>
  </si>
  <si>
    <r>
      <t>Community College</t>
    </r>
    <r>
      <rPr>
        <b/>
        <vertAlign val="superscript"/>
        <sz val="11"/>
        <rFont val="Arial"/>
        <family val="2"/>
      </rPr>
      <t>(4)</t>
    </r>
  </si>
  <si>
    <r>
      <t>Ras Laffan Emergency and Safety College</t>
    </r>
    <r>
      <rPr>
        <b/>
        <vertAlign val="superscript"/>
        <sz val="11"/>
        <rFont val="Arial"/>
        <family val="2"/>
      </rPr>
      <t>(5)</t>
    </r>
  </si>
  <si>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</si>
  <si>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</si>
  <si>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</si>
  <si>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</si>
  <si>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</si>
  <si>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</si>
  <si>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</si>
  <si>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</si>
  <si>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</si>
  <si>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</si>
  <si>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</si>
  <si>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</si>
  <si>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</si>
  <si>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</si>
  <si>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 xml:space="preserve">                               السنة والجنسية
 الكلية ونوع التخصص </t>
  </si>
  <si>
    <t>17 -PhD in Civil Engineering</t>
  </si>
  <si>
    <t>16 -PhD in Computer Science</t>
  </si>
  <si>
    <t>24 -Material Sciences and Technology Masters</t>
  </si>
  <si>
    <t>5 - Master of Fiqh and Usul Al Fiqh</t>
  </si>
  <si>
    <t>9-  Policy, Planning and Dev.</t>
  </si>
  <si>
    <t xml:space="preserve">خريجو الكليات والجامعات الحكومية حسب الكلية ونوع التخصص والجنسية </t>
  </si>
  <si>
    <t>(1) تشمل جامعة قطر وكلية المجتمع وكلية راس لفان.</t>
  </si>
  <si>
    <t xml:space="preserve">           السنة والجنسية
  اللقب الجامعي </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</si>
  <si>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</si>
  <si>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Assistant Prof.</t>
  </si>
  <si>
    <t>Associate Prof.</t>
  </si>
  <si>
    <t>أستاذ مشارك</t>
  </si>
  <si>
    <t xml:space="preserve">                  Year &amp; Nationality
  University Title</t>
  </si>
  <si>
    <t>(1)Include the Qatar University, Community College and Ras Laffan College.</t>
  </si>
  <si>
    <t>(2)Include the Qatar University, Community College and Ras laffan College.</t>
  </si>
  <si>
    <t>(2) تشمل جامعة قطر وكلية المجتمع وكلية راس لفان.</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</si>
  <si>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</si>
  <si>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NATIONALITY,
 UNIVERSITY TITLE AND GENDER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</si>
  <si>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</si>
  <si>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</si>
  <si>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</si>
  <si>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</si>
  <si>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(2)University of the former C. H . N.</t>
  </si>
  <si>
    <t>(3)Opened in 2015/2016.</t>
  </si>
  <si>
    <t>( 2 ) جامعة سي اتش إن سابقا.</t>
  </si>
  <si>
    <t>( 3 ) تم الافتتاح في 2016/2015.</t>
  </si>
  <si>
    <r>
      <t>جامعة حمد بن خليفة 
وجامعات المدينة التعليمية</t>
    </r>
    <r>
      <rPr>
        <b/>
        <vertAlign val="superscript"/>
        <sz val="12"/>
        <rFont val="Arial"/>
        <family val="2"/>
      </rPr>
      <t>(1)</t>
    </r>
  </si>
  <si>
    <r>
      <t>معهد الدوحة للدراسات العليا</t>
    </r>
    <r>
      <rPr>
        <b/>
        <vertAlign val="superscript"/>
        <sz val="12"/>
        <rFont val="Arial"/>
        <family val="2"/>
      </rPr>
      <t>(3)</t>
    </r>
  </si>
  <si>
    <r>
      <rPr>
        <b/>
        <sz val="8"/>
        <rFont val="Arial"/>
        <family val="2"/>
      </rPr>
      <t>Hamad Bin Khalifa University
 and Education City Universities</t>
    </r>
    <r>
      <rPr>
        <b/>
        <vertAlign val="superscript"/>
        <sz val="11"/>
        <rFont val="Arial"/>
        <family val="2"/>
      </rPr>
      <t>(1)</t>
    </r>
  </si>
  <si>
    <r>
      <t>Doha Institute for Graduate Studies</t>
    </r>
    <r>
      <rPr>
        <b/>
        <vertAlign val="superscript"/>
        <sz val="11"/>
        <rFont val="Arial"/>
        <family val="2"/>
      </rPr>
      <t>(3)</t>
    </r>
  </si>
  <si>
    <t xml:space="preserve">                              الجنسية والنوع
   الجامعة والكلية</t>
  </si>
  <si>
    <r>
      <t>Hamad Bin Khalifa University
 and Education City Universities</t>
    </r>
    <r>
      <rPr>
        <b/>
        <vertAlign val="superscript"/>
        <sz val="10"/>
        <rFont val="Arial"/>
        <family val="2"/>
      </rPr>
      <t>(1)</t>
    </r>
  </si>
  <si>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</si>
  <si>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</si>
  <si>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</si>
  <si>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</si>
  <si>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</si>
  <si>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</si>
  <si>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Total students on scholarships (internal)</t>
  </si>
  <si>
    <t>Total Students on Scholarships Abroad (external)</t>
  </si>
  <si>
    <t>TABLE (87)</t>
  </si>
  <si>
    <t>جدول (87)</t>
  </si>
  <si>
    <t xml:space="preserve">                    الدرجة العلمية                                والنوع
   بلد الدراسة</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</si>
  <si>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</si>
  <si>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</si>
  <si>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</si>
  <si>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</si>
  <si>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Construction Trades</t>
  </si>
  <si>
    <t>Health Professions and Related Clinical Sciences</t>
  </si>
  <si>
    <t>Mathematics and Statistics</t>
  </si>
  <si>
    <t>Politics, International Affairs, Public Relationship</t>
  </si>
  <si>
    <t>الفنون المرئية والفنون المسرحية</t>
  </si>
  <si>
    <t>السياسة، الشؤون الدولية، العلاقات العامة</t>
  </si>
  <si>
    <t>دراسات متعددة / متعددة التخصصات</t>
  </si>
  <si>
    <t>Multi/ Interdisciplinary Studies</t>
  </si>
  <si>
    <t>الرياضيات والإحصاء</t>
  </si>
  <si>
    <t>الآداب والعلوم الليبرالية، الدراسات العامة</t>
  </si>
  <si>
    <t>اللغة الانجليزية وآدابها / رسائل</t>
  </si>
  <si>
    <t>العلوم البيولوجية والطبية الحيوية</t>
  </si>
  <si>
    <t>التواصل والصحافة والبرامج ذات الصلة</t>
  </si>
  <si>
    <t>الكمبيوتر وعلوم المعلومات وخدمات الدعم</t>
  </si>
  <si>
    <t>البناء / الصفقات</t>
  </si>
  <si>
    <t>المنطقة والدراسات الإثنية والثقافية والنوعية</t>
  </si>
  <si>
    <t>الزراعة والعمليات الزراعية والعلوم ذات الصلة</t>
  </si>
  <si>
    <t>الأعمال والإدارة والتسويق وخدمات الدعم ذات الصلة</t>
  </si>
  <si>
    <t>الآداب والعلوم الليبرالية والدراسات العامة</t>
  </si>
  <si>
    <t>إجمالي الموفدين (خارج دولة قطر) حسب مجال الدراسة والدرجه العلمية والنوع</t>
  </si>
  <si>
    <t>TOTAL STUDENTS ON SCHOLARSHIPS (ABROAD) BY FIELD OF STUDY, SCIENTIFIC DEGREE AND GENDER</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</si>
  <si>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</si>
  <si>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</si>
  <si>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</si>
  <si>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</si>
  <si>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</si>
  <si>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r>
      <t xml:space="preserve">                            </t>
    </r>
    <r>
      <rPr>
        <b/>
        <sz val="9"/>
        <rFont val="Arial"/>
        <family val="2"/>
      </rPr>
      <t xml:space="preserve">   Year &amp; Gender
  Country of Study</t>
    </r>
  </si>
  <si>
    <t>Foreign languages, literatures, and Linguistics</t>
  </si>
  <si>
    <t>NEW STUDENT ON SCHOLARSHIPS AT UNIVERSITIES  
AND COLLEGES INSIDE QATAR BY GENDER</t>
  </si>
  <si>
    <t>جامعة الدراسات العليا للإدارة</t>
  </si>
  <si>
    <t xml:space="preserve">                          السنة والنوع
 الكلية </t>
  </si>
  <si>
    <t>الثانوية العامة</t>
  </si>
  <si>
    <r>
      <t xml:space="preserve">  Primary</t>
    </r>
    <r>
      <rPr>
        <b/>
        <vertAlign val="superscript"/>
        <sz val="8"/>
        <rFont val="Arial"/>
        <family val="2"/>
      </rPr>
      <t xml:space="preserve"> </t>
    </r>
    <r>
      <rPr>
        <b/>
        <vertAlign val="superscript"/>
        <sz val="10"/>
        <rFont val="Arial"/>
        <family val="2"/>
      </rPr>
      <t>(2)</t>
    </r>
  </si>
  <si>
    <r>
      <t xml:space="preserve">  الابتدائية</t>
    </r>
    <r>
      <rPr>
        <b/>
        <vertAlign val="superscript"/>
        <sz val="12"/>
        <rFont val="Arial"/>
        <family val="2"/>
      </rPr>
      <t xml:space="preserve"> (2)</t>
    </r>
  </si>
  <si>
    <t xml:space="preserve">                        السنة والنوع
   الجامعات والكليات</t>
  </si>
  <si>
    <t xml:space="preserve"> الموفدون الجدد للجامعات والكليات داخل دولة قطر حسب النوع</t>
  </si>
  <si>
    <t xml:space="preserve">                                        Scientific Degree                                                          &amp; Gender
 Field of Study</t>
  </si>
  <si>
    <t>Computer, Information Sciences and Support Services</t>
  </si>
  <si>
    <t>Communication, Journalism and Related Programs</t>
  </si>
  <si>
    <t>Liberal Arts and Sciences, General Studies</t>
  </si>
  <si>
    <t>السياسة والشؤون الدولية والعلاقات العامة</t>
  </si>
  <si>
    <t>Politics, International Affairs and Public Relationship</t>
  </si>
  <si>
    <t>اللغات الأجنبية والآداب واللغويات</t>
  </si>
  <si>
    <t>Business, Management, Marketing and Related Support Services</t>
  </si>
  <si>
    <t>Natural Resources and Conservation</t>
  </si>
  <si>
    <t>الزراعة وعمليات الزراعة والعلوم ذات الصلة</t>
  </si>
  <si>
    <t>Agriculture, Agriculture Operations, and Related Sciences</t>
  </si>
  <si>
    <t>سياسة وشؤون الدولية والعلاقات العامة</t>
  </si>
  <si>
    <t>Politics,International Affairs and Public Relationship</t>
  </si>
  <si>
    <t>المنطقة العرقية والثقافية ودراسات النوع الاجتماعي</t>
  </si>
  <si>
    <t>Psychology</t>
  </si>
  <si>
    <t>زراعه عامه</t>
  </si>
  <si>
    <t>سياسة وشؤون دولية وعلاقات عامة</t>
  </si>
  <si>
    <t>العلوم التكنلوجيه/ فني</t>
  </si>
  <si>
    <t>Security and Protective Services</t>
  </si>
  <si>
    <t>Social Sciences</t>
  </si>
  <si>
    <t>Communication,Journalism and Related Programs</t>
  </si>
  <si>
    <t>اللغات الأجنبية وآداب وعِلْم لغة</t>
  </si>
  <si>
    <t>Communications Technologies/ Technicians and Support Services</t>
  </si>
  <si>
    <t>تكنولوجيا الاتصالات / فنيين وخدمات الدعم</t>
  </si>
  <si>
    <t>Finance, Economy, Investment and Accounting</t>
  </si>
  <si>
    <t>GRADUATES ON SCHOLARSHIPS (ABROAD)
BY FIELD OF STUDY AND GENDER</t>
  </si>
  <si>
    <t xml:space="preserve">                               السنة والنوع
 مجال الدراسة</t>
  </si>
  <si>
    <t xml:space="preserve">                                Scientific Degree                                                  &amp; Gender
 Field of Study</t>
  </si>
  <si>
    <t xml:space="preserve">                          الدرجه العلمية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</si>
  <si>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</si>
  <si>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</si>
  <si>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</si>
  <si>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</si>
  <si>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 xml:space="preserve">                                   Year &amp; Gender
 Field of Study</t>
  </si>
  <si>
    <t>NEW STUDENTS ON SCHOLARSHIPS (ABROAD) BY FIELD 
OF STUDY AND GENDER</t>
  </si>
  <si>
    <t>الهندسة المدنية ،عامة</t>
  </si>
  <si>
    <t>Civil Engineering, General</t>
  </si>
  <si>
    <t>Tourism and Travel Services Management</t>
  </si>
  <si>
    <t>العلوم الإنسانية / الدراسات الإنسانية</t>
  </si>
  <si>
    <t>NEW STUDENTS ON SCHOLARSHIPS AND GRADUATES (ABROAD)
 BY SCIENTIFIC DEGREE AND GENDER</t>
  </si>
  <si>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</si>
  <si>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</si>
  <si>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</si>
  <si>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</si>
  <si>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</si>
  <si>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</si>
  <si>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25-Doctorate Biological &amp; Environmental Sciences</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</si>
  <si>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</si>
  <si>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</si>
  <si>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</si>
  <si>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College of Islamic Studies</t>
  </si>
  <si>
    <t>Qatar University</t>
  </si>
  <si>
    <t>Carneige Mellon University</t>
  </si>
  <si>
    <t>Georgetown University</t>
  </si>
  <si>
    <t>Texas A&amp;m University</t>
  </si>
  <si>
    <t>Weill Cornell Medical College</t>
  </si>
  <si>
    <t>Calgary University Qatar</t>
  </si>
  <si>
    <t>Translation and Interpreting Institute</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</si>
  <si>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</si>
  <si>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</si>
  <si>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</si>
  <si>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</si>
  <si>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</si>
  <si>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</si>
  <si>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</si>
  <si>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</si>
  <si>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</si>
  <si>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                            السنة والنوع
 مجال الدراسة</t>
  </si>
  <si>
    <t>Agriculture, General</t>
  </si>
  <si>
    <t>اللغة والأدب الإنجليزي، عامه</t>
  </si>
  <si>
    <t>Humanities/ Humanistic Studies</t>
  </si>
  <si>
    <t>تقنيات الهندسة/ تقنيون</t>
  </si>
  <si>
    <t xml:space="preserve">                        Year &amp; Gender
 Scientific Degree</t>
  </si>
  <si>
    <t>Foreign Service</t>
  </si>
  <si>
    <t>English Language and Literature/ Letters</t>
  </si>
  <si>
    <t xml:space="preserve">                               Nationality &amp; Gender
  Universities and Collages</t>
  </si>
  <si>
    <t xml:space="preserve">                                الجنسية والنوع
   الجامعات والكليات</t>
  </si>
  <si>
    <r>
      <t>جامعة ستندن</t>
    </r>
    <r>
      <rPr>
        <b/>
        <vertAlign val="superscript"/>
        <sz val="12"/>
        <rFont val="Arial"/>
        <family val="2"/>
      </rPr>
      <t>(2)</t>
    </r>
    <r>
      <rPr>
        <b/>
        <sz val="12"/>
        <rFont val="Arial"/>
        <family val="2"/>
      </rPr>
      <t/>
    </r>
  </si>
  <si>
    <t>دبلوم كلية المجتمع</t>
  </si>
  <si>
    <t>Community College Diploma</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</si>
  <si>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</si>
  <si>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</si>
  <si>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</si>
  <si>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</si>
  <si>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</si>
  <si>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</si>
  <si>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</si>
  <si>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</si>
  <si>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</si>
  <si>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</si>
  <si>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المراحل التعليمية والنوع </t>
    </r>
  </si>
  <si>
    <r>
      <t>الطلاب حسب العمر والمرحلة التعليمية (حكومي وخاص</t>
    </r>
    <r>
      <rPr>
        <b/>
        <vertAlign val="superscript"/>
        <sz val="12"/>
        <rFont val="Arial"/>
        <family val="2"/>
      </rPr>
      <t>(1)</t>
    </r>
    <r>
      <rPr>
        <b/>
        <sz val="16"/>
        <rFont val="Arial"/>
        <family val="2"/>
      </rPr>
      <t>) والنوع</t>
    </r>
  </si>
  <si>
    <t xml:space="preserve">(1) تشمل جامعة قطر وكلية المجتمع وكلية راس لفان. </t>
  </si>
  <si>
    <t>1) تشمل جامعة قطر وكلية المجتمع.
(1)Include the Qatar University, Community College .</t>
  </si>
  <si>
    <t xml:space="preserve">                                Year &amp; Gender
 College </t>
  </si>
  <si>
    <r>
      <t>STUDENTS OF PUBLIC</t>
    </r>
    <r>
      <rPr>
        <b/>
        <vertAlign val="superscript"/>
        <sz val="12"/>
        <rFont val="Arial"/>
        <family val="2"/>
      </rPr>
      <t>(1)</t>
    </r>
    <r>
      <rPr>
        <b/>
        <sz val="12"/>
        <rFont val="Arial"/>
        <family val="2"/>
      </rPr>
      <t xml:space="preserve"> COLLEGES AND UNIVERSITIES BY COLLEGE AND GENDER</t>
    </r>
  </si>
  <si>
    <t>GRADUATES OF PUBLIC COLLEGES AND UNIVERSITIES BY COLLEGE,
 TYPE OF SPECIALIZATION AND NATIONALITY</t>
  </si>
  <si>
    <t xml:space="preserve">                                   Year &amp; Nationality
  College &amp; Field
  of Specialization </t>
  </si>
  <si>
    <t>+</t>
  </si>
  <si>
    <t>.</t>
  </si>
  <si>
    <t>Boys</t>
  </si>
  <si>
    <t>Girls</t>
  </si>
  <si>
    <t>الطلاب والمدرسون في المدارس الحكومية (بنين، بنات) حسب المرحلة التعليمية</t>
  </si>
  <si>
    <t>STUDENTS AND TEACHERS IN PUBLIC SCHOOLS (BOYS, GIRLS)  BY LEVEL OF EDUCATION</t>
  </si>
  <si>
    <t xml:space="preserve">  Others Countries</t>
  </si>
  <si>
    <r>
      <t>Stenden University in Qatar</t>
    </r>
    <r>
      <rPr>
        <b/>
        <vertAlign val="superscript"/>
        <sz val="11"/>
        <rFont val="Arial"/>
        <family val="2"/>
      </rPr>
      <t>(2)</t>
    </r>
  </si>
  <si>
    <t>Administrative Staff</t>
  </si>
  <si>
    <t>Master</t>
  </si>
  <si>
    <t>Bachelor</t>
  </si>
  <si>
    <t>Associate</t>
  </si>
  <si>
    <r>
      <t>Stenden University in Qatar</t>
    </r>
    <r>
      <rPr>
        <b/>
        <vertAlign val="superscript"/>
        <sz val="10"/>
        <rFont val="Arial"/>
        <family val="2"/>
      </rPr>
      <t>(2)</t>
    </r>
  </si>
  <si>
    <t>Biological &amp; Environmental Sci</t>
  </si>
  <si>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</si>
  <si>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</si>
  <si>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</si>
  <si>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</si>
  <si>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</si>
  <si>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</si>
  <si>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</si>
  <si>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</si>
  <si>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الادارة والاقتصاد
In Admin, &amp; Economics</t>
  </si>
  <si>
    <t xml:space="preserve">(1) 1- الجسر الاكاديمي -2- جامعة حمد بن خليفة -3- جامعة فرجينيا -4- جامعة جورج تاون
 -5 - جامعة كارينجي ميلون -6- كلية وايل كورنيل -7- جامعة تكساس - 8 - جامعة نورث وسترن- 9 - كلية لندن قطر -10 - جامعة باريس في قطر </t>
  </si>
  <si>
    <t>(1)Academice Bridge Program-2-Hamad Bin Khalifa University -3-Virginia -4- Georgetown -5- Carneige Mellon -6-Weill Cornell -7- Texas A&amp;M-8-North Western-9-  College London Qatar-10-HEC Paris in Qatar.</t>
  </si>
  <si>
    <t>(1) 1- الجسر الاكاديمي -2- جامعة حمد بن خليفة -3- جامعة فرجينيا -4- جامعة جورج تاون
 -5 - جامعة كارينجي ميلون -6- كلية وايل كورنيل -7- جامعة تكساس - 8 - جامعة نورث وسترن- 9 - كلية لندن قطر -10 - جامعة باريس في قطر.</t>
  </si>
  <si>
    <t>جدول (59)</t>
  </si>
  <si>
    <t>TABLE (59)</t>
  </si>
  <si>
    <t>جدول (60)</t>
  </si>
  <si>
    <t>TABLE (60)</t>
  </si>
  <si>
    <t>جدول  (66)</t>
  </si>
  <si>
    <t>جدول (68)</t>
  </si>
  <si>
    <t>The chapter also contains data related to  students, graduates by specialization and teachers by qualification and nationality in public and private universities.</t>
  </si>
  <si>
    <t>المدارس الحكومية
Government Schools</t>
  </si>
  <si>
    <t xml:space="preserve">Arabic Secondary Schools </t>
  </si>
  <si>
    <t xml:space="preserve">Foreign Secondary Schools </t>
  </si>
  <si>
    <t>PRIVATE  SCHOOLS’ TEACHING AND ADMINISTRATIVE  STAFF BY  LEVEL OF EDUCATION,
 NATIONALITY AND  GENDER</t>
  </si>
  <si>
    <r>
      <t>كلية راس لفان للطواري والسلامة</t>
    </r>
    <r>
      <rPr>
        <b/>
        <vertAlign val="superscript"/>
        <sz val="12"/>
        <rFont val="Arial"/>
        <family val="2"/>
      </rPr>
      <t>(5)</t>
    </r>
  </si>
  <si>
    <t>يكالوريوس علوم صحية</t>
  </si>
  <si>
    <t>بكالوريوس في القانون</t>
  </si>
  <si>
    <t>بكالوريوس في الإدارة والاقتصاد</t>
  </si>
  <si>
    <t>بكالوريوس في الهندسة</t>
  </si>
  <si>
    <t>بكالوريوس في الشريعة وأصول الدين</t>
  </si>
  <si>
    <t>بكالوريوس في الاداب والعلوم</t>
  </si>
  <si>
    <t>بكالوريوس في التربية</t>
  </si>
  <si>
    <t>شهادات أخرى :</t>
  </si>
  <si>
    <t>اللغة العربية وأدابها</t>
  </si>
  <si>
    <t>Material Science and Technology</t>
  </si>
  <si>
    <t>Curriculum in Education and Assessment</t>
  </si>
  <si>
    <t>5 - Early Childhood Diploma</t>
  </si>
  <si>
    <t xml:space="preserve"> 8 - Secondary Education Diploma</t>
  </si>
  <si>
    <t xml:space="preserve"> 11 - Curriculum in Education and Assessment Masters </t>
  </si>
  <si>
    <t>13 -  العلوم الحيوية الطبية</t>
  </si>
  <si>
    <t>16 - Statistics</t>
  </si>
  <si>
    <t>17 -Environmental Sciences</t>
  </si>
  <si>
    <t>(1) Not Including Staff In Administration.</t>
  </si>
  <si>
    <t>Top Administration</t>
  </si>
  <si>
    <t>University of Calgary in Qatar</t>
  </si>
  <si>
    <t>جامعة كالجاري في قطر</t>
  </si>
  <si>
    <t xml:space="preserve">                                   Scientific Degree 
                                               &amp; Gender
  Students on Scholarships</t>
  </si>
  <si>
    <t xml:space="preserve">                             الدرجة العلمية والنوع
   الموفدون</t>
  </si>
  <si>
    <t xml:space="preserve">                     السنة والنوع
 الدرجة العلمية</t>
  </si>
  <si>
    <t>Hospitality Leisure, Recreation and Tourism</t>
  </si>
  <si>
    <t>دراسات متعددة/ متعددة التخصصات</t>
  </si>
  <si>
    <t xml:space="preserve">Business Administration and Management </t>
  </si>
  <si>
    <t>Communnications Technologies, Technicians and Support Services</t>
  </si>
  <si>
    <t xml:space="preserve">                                   Year &amp; Gender
 Universities and Colleges</t>
  </si>
  <si>
    <t>Institute Francais du Qatar</t>
  </si>
  <si>
    <t>TABLE (78)</t>
  </si>
  <si>
    <t xml:space="preserve">                        Scientific Dgree                                 &amp; Gender
  Country of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</si>
</sst>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ر.ق.‏&quot;\ #,##0.00_-"/>
  </numFmts>
  <fonts count="78" x14ac:knownFonts="1">
    <font>
      <sz val="10"/>
      <name val="Arial"/>
      <charset val="178"/>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sz val="12"/>
      <color rgb="FF333333"/>
      <name val="Arial"/>
      <family val="2"/>
    </font>
    <font>
      <b/>
      <vertAlign val="superscript"/>
      <sz val="11"/>
      <name val="Arial"/>
      <family val="2"/>
    </font>
    <font>
      <b/>
      <sz val="11"/>
      <color rgb="FF0070C0"/>
      <name val="Arial"/>
      <family val="2"/>
    </font>
    <font>
      <b/>
      <sz val="12"/>
      <color rgb="FF00B050"/>
      <name val="Arial"/>
      <family val="2"/>
    </font>
    <font>
      <b/>
      <vertAlign val="superscript"/>
      <sz val="14"/>
      <name val="Arial"/>
      <family val="2"/>
    </font>
    <font>
      <sz val="10"/>
      <color rgb="FFFF0000"/>
      <name val="Arial"/>
      <family val="2"/>
    </font>
    <font>
      <sz val="11"/>
      <name val="Arial"/>
      <family val="2"/>
    </font>
    <font>
      <b/>
      <sz val="10"/>
      <color rgb="FFC00000"/>
      <name val="Arial"/>
      <family val="2"/>
    </font>
    <font>
      <sz val="10.5"/>
      <name val="Arial"/>
      <family val="2"/>
    </font>
    <font>
      <b/>
      <sz val="8"/>
      <color rgb="FF222222"/>
      <name val="Arial"/>
      <family val="2"/>
    </font>
    <font>
      <b/>
      <u/>
      <sz val="10"/>
      <name val="Arial"/>
      <family val="2"/>
    </font>
    <font>
      <b/>
      <vertAlign val="superscript"/>
      <sz val="10.5"/>
      <name val="Arial"/>
      <family val="2"/>
    </font>
    <font>
      <b/>
      <sz val="9"/>
      <name val="Arial"/>
      <family val="2"/>
      <charset val="178"/>
    </font>
    <font>
      <b/>
      <sz val="8.5"/>
      <name val="Arial"/>
      <family val="2"/>
    </font>
    <font>
      <b/>
      <sz val="10"/>
      <name val="Calibri"/>
      <family val="2"/>
      <scheme val="minor"/>
    </font>
    <font>
      <sz val="10"/>
      <name val="Calibri"/>
      <family val="2"/>
      <scheme val="minor"/>
    </font>
    <font>
      <b/>
      <vertAlign val="superscript"/>
      <sz val="10"/>
      <name val="Calibri"/>
      <family val="2"/>
      <scheme val="minor"/>
    </font>
    <font>
      <b/>
      <sz val="8"/>
      <color rgb="FF222222"/>
      <name val="Calibri"/>
      <family val="2"/>
      <scheme val="minor"/>
    </font>
    <font>
      <b/>
      <sz val="11"/>
      <name val="Calibri"/>
      <family val="2"/>
      <scheme val="minor"/>
    </font>
    <font>
      <b/>
      <sz val="9"/>
      <name val="Calibri"/>
      <family val="2"/>
      <scheme val="minor"/>
    </font>
    <font>
      <b/>
      <vertAlign val="superscript"/>
      <sz val="11"/>
      <name val="Calibri"/>
      <family val="2"/>
      <scheme val="minor"/>
    </font>
    <font>
      <b/>
      <sz val="8"/>
      <name val="Calibri"/>
      <family val="2"/>
      <scheme val="minor"/>
    </font>
    <font>
      <b/>
      <u/>
      <sz val="8"/>
      <name val="Arial"/>
      <family val="2"/>
    </font>
    <font>
      <b/>
      <sz val="10"/>
      <color rgb="FF222222"/>
      <name val="Arial"/>
      <family val="2"/>
    </font>
    <font>
      <b/>
      <sz val="16"/>
      <name val="Sakkal Majalla"/>
    </font>
    <font>
      <b/>
      <sz val="10"/>
      <name val="Arial Black"/>
      <family val="2"/>
    </font>
    <font>
      <b/>
      <sz val="12"/>
      <name val="Sakkal Majalla"/>
    </font>
    <font>
      <b/>
      <sz val="14"/>
      <name val="Sakkal Majalla"/>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s>
  <borders count="13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right style="thick">
        <color theme="0"/>
      </right>
      <top/>
      <bottom/>
      <diagonal/>
    </border>
    <border>
      <left style="thick">
        <color theme="0"/>
      </left>
      <right/>
      <top/>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bottom/>
      <diagonal/>
    </border>
    <border diagonalUp="1">
      <left/>
      <right style="thick">
        <color theme="0"/>
      </right>
      <top style="thin">
        <color indexed="64"/>
      </top>
      <bottom style="thick">
        <color theme="0"/>
      </bottom>
      <diagonal style="thick">
        <color theme="0"/>
      </diagonal>
    </border>
    <border diagonalDown="1">
      <left style="thick">
        <color theme="0"/>
      </left>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diagonalDown="1">
      <left style="thick">
        <color theme="0"/>
      </left>
      <right/>
      <top style="thick">
        <color theme="0"/>
      </top>
      <bottom style="thin">
        <color indexed="64"/>
      </bottom>
      <diagonal style="thick">
        <color theme="0"/>
      </diagonal>
    </border>
    <border>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style="thick">
        <color theme="0"/>
      </top>
      <bottom style="thin">
        <color theme="1"/>
      </bottom>
      <diagonal/>
    </border>
    <border>
      <left/>
      <right/>
      <top/>
      <bottom style="thin">
        <color indexed="64"/>
      </bottom>
      <diagonal/>
    </border>
    <border diagonalUp="1">
      <left style="thick">
        <color theme="0"/>
      </left>
      <right style="thick">
        <color theme="0"/>
      </right>
      <top/>
      <bottom style="thick">
        <color theme="0"/>
      </bottom>
      <diagonal style="thick">
        <color theme="0"/>
      </diagonal>
    </border>
    <border diagonalDown="1">
      <left style="thick">
        <color theme="0"/>
      </left>
      <right style="thick">
        <color theme="0"/>
      </right>
      <top/>
      <bottom style="thick">
        <color theme="0"/>
      </bottom>
      <diagonal style="thick">
        <color theme="0"/>
      </diagonal>
    </border>
    <border diagonalUp="1">
      <left/>
      <right style="thick">
        <color theme="0"/>
      </right>
      <top style="thin">
        <color indexed="64"/>
      </top>
      <bottom/>
      <diagonal style="thick">
        <color theme="0"/>
      </diagonal>
    </border>
    <border diagonalUp="1">
      <left/>
      <right style="thick">
        <color theme="0"/>
      </right>
      <top/>
      <bottom style="thin">
        <color indexed="64"/>
      </bottom>
      <diagonal style="thick">
        <color theme="0"/>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top style="thick">
        <color theme="0"/>
      </top>
      <bottom style="thick">
        <color theme="0"/>
      </bottom>
      <diagonal/>
    </border>
    <border>
      <left/>
      <right/>
      <top style="thick">
        <color theme="0"/>
      </top>
      <bottom style="thin">
        <color indexed="64"/>
      </bottom>
      <diagonal/>
    </border>
    <border diagonalUp="1">
      <left/>
      <right style="thick">
        <color theme="0"/>
      </right>
      <top/>
      <bottom/>
      <diagonal style="thick">
        <color theme="0"/>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style="thick">
        <color theme="0"/>
      </left>
      <right style="thick">
        <color theme="0"/>
      </right>
      <top style="thin">
        <color auto="1"/>
      </top>
      <bottom style="thin">
        <color theme="1"/>
      </bottom>
      <diagonal/>
    </border>
    <border>
      <left style="medium">
        <color theme="0"/>
      </left>
      <right style="medium">
        <color theme="0"/>
      </right>
      <top style="thin">
        <color theme="1"/>
      </top>
      <bottom/>
      <diagonal/>
    </border>
    <border>
      <left style="medium">
        <color theme="0"/>
      </left>
      <right style="thick">
        <color theme="0"/>
      </right>
      <top style="thin">
        <color theme="1"/>
      </top>
      <bottom/>
      <diagonal/>
    </border>
    <border>
      <left style="medium">
        <color theme="0"/>
      </left>
      <right style="thick">
        <color theme="0"/>
      </right>
      <top/>
      <bottom style="thin">
        <color indexed="64"/>
      </bottom>
      <diagonal/>
    </border>
    <border>
      <left/>
      <right style="thick">
        <color theme="0"/>
      </right>
      <top style="thin">
        <color auto="1"/>
      </top>
      <bottom style="thin">
        <color theme="1"/>
      </bottom>
      <diagonal/>
    </border>
    <border>
      <left style="thick">
        <color theme="0"/>
      </left>
      <right/>
      <top style="thin">
        <color auto="1"/>
      </top>
      <bottom style="thin">
        <color theme="1"/>
      </bottom>
      <diagonal/>
    </border>
    <border>
      <left style="thick">
        <color theme="0"/>
      </left>
      <right style="medium">
        <color theme="0"/>
      </right>
      <top/>
      <bottom style="medium">
        <color theme="0"/>
      </bottom>
      <diagonal/>
    </border>
    <border>
      <left style="thin">
        <color indexed="64"/>
      </left>
      <right/>
      <top style="thin">
        <color indexed="64"/>
      </top>
      <bottom style="thin">
        <color indexed="64"/>
      </bottom>
      <diagonal/>
    </border>
    <border diagonalUp="1">
      <left style="thick">
        <color theme="0"/>
      </left>
      <right style="thick">
        <color theme="0"/>
      </right>
      <top style="thick">
        <color theme="0"/>
      </top>
      <bottom/>
      <diagonal style="thick">
        <color theme="0"/>
      </diagonal>
    </border>
    <border diagonalUp="1">
      <left/>
      <right/>
      <top style="thin">
        <color indexed="64"/>
      </top>
      <bottom/>
      <diagonal style="thick">
        <color theme="0"/>
      </diagonal>
    </border>
    <border diagonalUp="1">
      <left/>
      <right/>
      <top/>
      <bottom/>
      <diagonal style="thick">
        <color theme="0"/>
      </diagonal>
    </border>
    <border diagonalUp="1">
      <left/>
      <right/>
      <top/>
      <bottom style="thin">
        <color indexed="64"/>
      </bottom>
      <diagonal style="thick">
        <color theme="0"/>
      </diagonal>
    </border>
    <border>
      <left style="thick">
        <color theme="0"/>
      </left>
      <right style="medium">
        <color theme="0"/>
      </right>
      <top style="thin">
        <color indexed="64"/>
      </top>
      <bottom/>
      <diagonal/>
    </border>
    <border>
      <left style="thick">
        <color theme="0"/>
      </left>
      <right style="medium">
        <color theme="0"/>
      </right>
      <top/>
      <bottom/>
      <diagonal/>
    </border>
    <border>
      <left style="thick">
        <color theme="0"/>
      </left>
      <right style="medium">
        <color theme="0"/>
      </right>
      <top/>
      <bottom style="thin">
        <color indexed="64"/>
      </bottom>
      <diagonal/>
    </border>
    <border>
      <left style="medium">
        <color theme="0"/>
      </left>
      <right/>
      <top/>
      <bottom style="thin">
        <color indexed="64"/>
      </bottom>
      <diagonal/>
    </border>
    <border>
      <left style="thick">
        <color theme="0"/>
      </left>
      <right style="thick">
        <color theme="0"/>
      </right>
      <top/>
      <bottom style="thin">
        <color theme="1"/>
      </bottom>
      <diagonal/>
    </border>
    <border>
      <left/>
      <right style="medium">
        <color rgb="FFF5F5F5"/>
      </right>
      <top style="thin">
        <color indexed="64"/>
      </top>
      <bottom/>
      <diagonal/>
    </border>
    <border>
      <left/>
      <right/>
      <top/>
      <bottom style="thick">
        <color theme="0"/>
      </bottom>
      <diagonal/>
    </border>
    <border>
      <left/>
      <right/>
      <top style="thick">
        <color theme="0"/>
      </top>
      <bottom/>
      <diagonal/>
    </border>
    <border>
      <left/>
      <right style="medium">
        <color theme="0"/>
      </right>
      <top style="medium">
        <color theme="0"/>
      </top>
      <bottom/>
      <diagonal/>
    </border>
    <border>
      <left style="medium">
        <color theme="0"/>
      </left>
      <right/>
      <top style="thin">
        <color indexed="64"/>
      </top>
      <bottom style="medium">
        <color theme="0"/>
      </bottom>
      <diagonal/>
    </border>
    <border>
      <left/>
      <right style="thick">
        <color theme="0"/>
      </right>
      <top style="thick">
        <color theme="0"/>
      </top>
      <bottom style="thin">
        <color theme="1"/>
      </bottom>
      <diagonal/>
    </border>
    <border>
      <left style="thick">
        <color theme="0"/>
      </left>
      <right/>
      <top style="thick">
        <color theme="0"/>
      </top>
      <bottom style="thin">
        <color theme="1"/>
      </bottom>
      <diagonal/>
    </border>
  </borders>
  <cellStyleXfs count="25">
    <xf numFmtId="0" fontId="0" fillId="0" borderId="0"/>
    <xf numFmtId="0" fontId="24" fillId="0" borderId="0" applyAlignment="0">
      <alignment horizontal="centerContinuous" vertical="center"/>
    </xf>
    <xf numFmtId="0" fontId="25" fillId="0" borderId="0" applyAlignment="0">
      <alignment horizontal="centerContinuous" vertical="center"/>
    </xf>
    <xf numFmtId="0" fontId="5" fillId="2" borderId="1">
      <alignment horizontal="right" vertical="center" wrapText="1"/>
    </xf>
    <xf numFmtId="1" fontId="21" fillId="2" borderId="2">
      <alignment horizontal="left" vertical="center" wrapText="1"/>
    </xf>
    <xf numFmtId="1" fontId="3" fillId="2" borderId="3">
      <alignment horizontal="center" vertical="center"/>
    </xf>
    <xf numFmtId="0" fontId="9" fillId="2" borderId="3">
      <alignment horizontal="center" vertical="center" wrapText="1"/>
    </xf>
    <xf numFmtId="0" fontId="26" fillId="2" borderId="3">
      <alignment horizontal="center" vertical="center" wrapText="1"/>
    </xf>
    <xf numFmtId="0" fontId="1" fillId="0" borderId="0">
      <alignment horizontal="center" vertical="center" readingOrder="2"/>
    </xf>
    <xf numFmtId="0" fontId="4" fillId="0" borderId="0">
      <alignment horizontal="left" vertical="center"/>
    </xf>
    <xf numFmtId="0" fontId="1" fillId="0" borderId="0"/>
    <xf numFmtId="0" fontId="32" fillId="0" borderId="0"/>
    <xf numFmtId="0" fontId="1" fillId="0" borderId="0"/>
    <xf numFmtId="0" fontId="1" fillId="0" borderId="0"/>
    <xf numFmtId="0" fontId="17" fillId="0" borderId="0">
      <alignment horizontal="right" vertical="center"/>
    </xf>
    <xf numFmtId="0" fontId="27" fillId="0" borderId="0">
      <alignment horizontal="left" vertical="center"/>
    </xf>
    <xf numFmtId="0" fontId="5" fillId="0" borderId="0">
      <alignment horizontal="right" vertical="center"/>
    </xf>
    <xf numFmtId="0" fontId="1" fillId="0" borderId="0">
      <alignment horizontal="left" vertical="center"/>
    </xf>
    <xf numFmtId="0" fontId="16" fillId="2" borderId="3" applyAlignment="0">
      <alignment horizontal="center" vertical="center"/>
    </xf>
    <xf numFmtId="0" fontId="17"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cellStyleXfs>
  <cellXfs count="1402">
    <xf numFmtId="0" fontId="0" fillId="0" borderId="0" xfId="0"/>
    <xf numFmtId="0" fontId="1" fillId="0" borderId="0" xfId="0" applyFont="1" applyAlignment="1">
      <alignment horizontal="justify" vertical="center"/>
    </xf>
    <xf numFmtId="0" fontId="8" fillId="0" borderId="0" xfId="0" applyFont="1" applyAlignment="1">
      <alignment horizontal="centerContinuous" vertical="center"/>
    </xf>
    <xf numFmtId="0" fontId="5" fillId="0" borderId="0" xfId="0" applyFont="1" applyAlignment="1">
      <alignment horizontal="centerContinuous" vertical="center"/>
    </xf>
    <xf numFmtId="0" fontId="1" fillId="0" borderId="0" xfId="0" applyFont="1" applyAlignment="1">
      <alignment horizontal="left"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0" fontId="13" fillId="0" borderId="0" xfId="0" applyFont="1" applyAlignment="1">
      <alignment horizontal="centerContinuous" vertical="center"/>
    </xf>
    <xf numFmtId="1" fontId="12" fillId="0" borderId="0" xfId="0" applyNumberFormat="1" applyFont="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xf>
    <xf numFmtId="1" fontId="12" fillId="0" borderId="0" xfId="0" applyNumberFormat="1" applyFont="1" applyBorder="1" applyAlignment="1">
      <alignment horizontal="left" vertical="center"/>
    </xf>
    <xf numFmtId="0" fontId="23" fillId="0" borderId="0" xfId="0" applyFont="1" applyAlignment="1">
      <alignment horizontal="right"/>
    </xf>
    <xf numFmtId="0" fontId="23" fillId="0" borderId="0" xfId="0" quotePrefix="1" applyFont="1" applyAlignment="1">
      <alignment horizontal="right"/>
    </xf>
    <xf numFmtId="0" fontId="5" fillId="0" borderId="0" xfId="16" applyFont="1">
      <alignment horizontal="right" vertical="center"/>
    </xf>
    <xf numFmtId="0" fontId="7" fillId="0" borderId="0" xfId="0" applyFont="1" applyBorder="1" applyAlignment="1">
      <alignment vertical="center"/>
    </xf>
    <xf numFmtId="0" fontId="1" fillId="0" borderId="0" xfId="0" applyFont="1" applyAlignment="1">
      <alignment vertical="center"/>
    </xf>
    <xf numFmtId="0" fontId="1" fillId="0" borderId="0" xfId="0" applyFont="1" applyAlignment="1">
      <alignment horizontal="centerContinuous" vertical="center"/>
    </xf>
    <xf numFmtId="0" fontId="20" fillId="0" borderId="0" xfId="17" applyFont="1">
      <alignment horizontal="left" vertical="center"/>
    </xf>
    <xf numFmtId="0" fontId="38" fillId="0" borderId="0" xfId="0" applyFont="1" applyBorder="1"/>
    <xf numFmtId="0" fontId="37" fillId="0" borderId="0" xfId="0" applyFont="1" applyBorder="1"/>
    <xf numFmtId="0" fontId="1" fillId="0" borderId="0" xfId="0" applyFont="1" applyBorder="1"/>
    <xf numFmtId="0" fontId="20" fillId="0" borderId="0" xfId="0" applyFont="1" applyBorder="1"/>
    <xf numFmtId="0" fontId="18" fillId="3" borderId="14" xfId="22" applyFont="1" applyFill="1" applyBorder="1">
      <alignment horizontal="left" vertical="center" wrapText="1" indent="1"/>
    </xf>
    <xf numFmtId="0" fontId="1" fillId="3" borderId="14" xfId="21" applyFont="1" applyFill="1" applyBorder="1" applyAlignment="1">
      <alignment horizontal="center" vertical="center"/>
    </xf>
    <xf numFmtId="0" fontId="1" fillId="4" borderId="14" xfId="21" applyFont="1" applyFill="1" applyBorder="1" applyAlignment="1">
      <alignment horizontal="center" vertical="center"/>
    </xf>
    <xf numFmtId="0" fontId="18" fillId="4" borderId="14" xfId="22" applyFont="1" applyFill="1" applyBorder="1">
      <alignment horizontal="left" vertical="center" wrapText="1" indent="1"/>
    </xf>
    <xf numFmtId="0" fontId="18" fillId="3" borderId="15" xfId="22" applyFont="1" applyFill="1" applyBorder="1">
      <alignment horizontal="left" vertical="center" wrapText="1" indent="1"/>
    </xf>
    <xf numFmtId="0" fontId="18" fillId="3" borderId="17" xfId="22" applyFont="1" applyFill="1" applyBorder="1">
      <alignment horizontal="left" vertical="center" wrapText="1" indent="1"/>
    </xf>
    <xf numFmtId="0" fontId="20" fillId="4" borderId="17" xfId="20" applyFont="1" applyFill="1" applyBorder="1">
      <alignment horizontal="right" vertical="center" wrapText="1" indent="1" readingOrder="2"/>
    </xf>
    <xf numFmtId="0" fontId="20" fillId="3" borderId="14" xfId="20" applyFont="1" applyFill="1" applyBorder="1" applyAlignment="1">
      <alignment horizontal="right" vertical="center" wrapText="1" readingOrder="2"/>
    </xf>
    <xf numFmtId="0" fontId="20" fillId="3" borderId="17" xfId="20" applyFont="1" applyFill="1" applyBorder="1">
      <alignment horizontal="right" vertical="center" wrapText="1" indent="1" readingOrder="2"/>
    </xf>
    <xf numFmtId="0" fontId="20" fillId="4" borderId="14" xfId="20" applyFont="1" applyFill="1" applyBorder="1" applyAlignment="1">
      <alignment horizontal="right" vertical="center" wrapText="1" readingOrder="2"/>
    </xf>
    <xf numFmtId="0" fontId="20" fillId="0" borderId="0" xfId="0" applyFont="1" applyAlignment="1">
      <alignment horizontal="left" vertical="center"/>
    </xf>
    <xf numFmtId="0" fontId="34" fillId="0" borderId="0" xfId="0" applyFont="1" applyAlignment="1">
      <alignment horizontal="left" vertical="center"/>
    </xf>
    <xf numFmtId="0" fontId="1" fillId="3" borderId="15" xfId="21" applyFont="1" applyFill="1" applyBorder="1">
      <alignment horizontal="right" vertical="center" indent="1"/>
    </xf>
    <xf numFmtId="0" fontId="1" fillId="3" borderId="15" xfId="21" applyFont="1" applyFill="1" applyBorder="1" applyAlignment="1">
      <alignment horizontal="center" vertical="center"/>
    </xf>
    <xf numFmtId="0" fontId="1" fillId="4" borderId="17" xfId="21" applyFont="1" applyFill="1" applyBorder="1" applyAlignment="1">
      <alignment horizontal="center" vertical="center"/>
    </xf>
    <xf numFmtId="0" fontId="20" fillId="3" borderId="17" xfId="20" applyFont="1" applyFill="1" applyBorder="1" applyAlignment="1">
      <alignment horizontal="center" vertical="center" wrapText="1" readingOrder="2"/>
    </xf>
    <xf numFmtId="0" fontId="1" fillId="0" borderId="0" xfId="0" applyFont="1" applyBorder="1" applyAlignment="1">
      <alignment vertical="center"/>
    </xf>
    <xf numFmtId="0" fontId="20" fillId="0" borderId="0" xfId="0" applyFont="1" applyBorder="1" applyAlignment="1">
      <alignment vertical="center"/>
    </xf>
    <xf numFmtId="0" fontId="20" fillId="3" borderId="14" xfId="20" applyFont="1" applyFill="1" applyBorder="1" applyAlignment="1">
      <alignment horizontal="right" vertical="center" wrapText="1" indent="4" readingOrder="2"/>
    </xf>
    <xf numFmtId="0" fontId="22" fillId="3" borderId="14" xfId="22" applyFont="1" applyFill="1" applyBorder="1" applyAlignment="1">
      <alignment horizontal="left" vertical="center" wrapText="1" indent="4"/>
    </xf>
    <xf numFmtId="0" fontId="38" fillId="0" borderId="0" xfId="0" applyFont="1" applyBorder="1" applyAlignment="1">
      <alignment vertical="center"/>
    </xf>
    <xf numFmtId="0" fontId="37" fillId="0" borderId="0" xfId="0" applyFont="1" applyBorder="1" applyAlignment="1">
      <alignment vertical="center"/>
    </xf>
    <xf numFmtId="0" fontId="11" fillId="0" borderId="0" xfId="0" applyFont="1" applyAlignment="1">
      <alignment horizontal="centerContinuous" vertical="center" wrapText="1"/>
    </xf>
    <xf numFmtId="0" fontId="1" fillId="0" borderId="0" xfId="0" applyFont="1" applyBorder="1" applyAlignment="1">
      <alignment horizontal="left" vertical="center"/>
    </xf>
    <xf numFmtId="0" fontId="20" fillId="0" borderId="0" xfId="0" applyFont="1" applyBorder="1" applyAlignment="1">
      <alignment horizontal="left" vertical="center"/>
    </xf>
    <xf numFmtId="0" fontId="18" fillId="3" borderId="14" xfId="22" applyFont="1" applyFill="1" applyBorder="1" applyAlignment="1">
      <alignment horizontal="left" vertical="center" wrapText="1" indent="2"/>
    </xf>
    <xf numFmtId="0" fontId="18" fillId="4" borderId="14" xfId="22" applyFont="1" applyFill="1" applyBorder="1" applyAlignment="1">
      <alignment horizontal="left" vertical="center" wrapText="1" indent="2"/>
    </xf>
    <xf numFmtId="0" fontId="20" fillId="4" borderId="16" xfId="6" applyFont="1" applyFill="1" applyBorder="1" applyAlignment="1">
      <alignment horizontal="center" vertical="center" textRotation="90" wrapText="1"/>
    </xf>
    <xf numFmtId="0" fontId="40" fillId="0" borderId="0" xfId="0" applyFont="1" applyAlignment="1">
      <alignment vertical="center" readingOrder="2"/>
    </xf>
    <xf numFmtId="0" fontId="41" fillId="0" borderId="0" xfId="0" applyFont="1" applyAlignment="1">
      <alignment horizontal="centerContinuous" vertical="center"/>
    </xf>
    <xf numFmtId="0" fontId="41" fillId="0" borderId="0" xfId="0" applyFont="1" applyBorder="1" applyAlignment="1">
      <alignment horizontal="left" vertical="center"/>
    </xf>
    <xf numFmtId="0" fontId="41" fillId="0" borderId="0" xfId="0" applyFont="1" applyBorder="1" applyAlignment="1">
      <alignment vertical="center"/>
    </xf>
    <xf numFmtId="0" fontId="3" fillId="0" borderId="0" xfId="0" applyFont="1" applyAlignment="1">
      <alignment vertical="center" readingOrder="2"/>
    </xf>
    <xf numFmtId="0" fontId="6" fillId="0" borderId="0" xfId="0" applyFont="1" applyBorder="1" applyAlignment="1">
      <alignment vertical="center"/>
    </xf>
    <xf numFmtId="0" fontId="3" fillId="0" borderId="0" xfId="0" applyFont="1" applyAlignment="1">
      <alignment vertical="center" readingOrder="1"/>
    </xf>
    <xf numFmtId="0" fontId="3" fillId="0" borderId="0" xfId="0" applyFont="1" applyBorder="1" applyAlignment="1">
      <alignment vertical="center"/>
    </xf>
    <xf numFmtId="0" fontId="20" fillId="4" borderId="25" xfId="0" applyFont="1" applyFill="1" applyBorder="1" applyAlignment="1">
      <alignment horizontal="center" wrapText="1"/>
    </xf>
    <xf numFmtId="0" fontId="20" fillId="4" borderId="26" xfId="20" applyFont="1" applyFill="1" applyBorder="1" applyAlignment="1">
      <alignment horizontal="center" vertical="center" wrapText="1" readingOrder="2"/>
    </xf>
    <xf numFmtId="0" fontId="22" fillId="3" borderId="15" xfId="22" applyFont="1" applyFill="1" applyBorder="1">
      <alignment horizontal="left" vertical="center" wrapText="1" indent="1"/>
    </xf>
    <xf numFmtId="0" fontId="20" fillId="4" borderId="14" xfId="20" applyFont="1" applyFill="1" applyBorder="1">
      <alignment horizontal="right" vertical="center" wrapText="1" indent="1" readingOrder="2"/>
    </xf>
    <xf numFmtId="0" fontId="22" fillId="4" borderId="14" xfId="22" applyFont="1" applyFill="1" applyBorder="1">
      <alignment horizontal="left" vertical="center" wrapText="1" indent="1"/>
    </xf>
    <xf numFmtId="0" fontId="20" fillId="3" borderId="14" xfId="20" applyFont="1" applyFill="1" applyBorder="1">
      <alignment horizontal="right" vertical="center" wrapText="1" indent="1" readingOrder="2"/>
    </xf>
    <xf numFmtId="0" fontId="1" fillId="0" borderId="0" xfId="10"/>
    <xf numFmtId="0" fontId="1" fillId="0" borderId="0" xfId="10" applyFont="1"/>
    <xf numFmtId="0" fontId="13" fillId="0" borderId="0" xfId="10" applyFont="1" applyBorder="1" applyAlignment="1">
      <alignment vertical="center"/>
    </xf>
    <xf numFmtId="1" fontId="12" fillId="0" borderId="0" xfId="10" applyNumberFormat="1" applyFont="1" applyBorder="1" applyAlignment="1">
      <alignment horizontal="center" vertical="center"/>
    </xf>
    <xf numFmtId="0" fontId="1" fillId="0" borderId="0" xfId="10" applyAlignment="1">
      <alignment vertical="center"/>
    </xf>
    <xf numFmtId="0" fontId="33" fillId="0" borderId="0" xfId="10" applyFont="1"/>
    <xf numFmtId="0" fontId="33" fillId="2" borderId="0" xfId="10" applyFont="1" applyFill="1" applyBorder="1" applyAlignment="1">
      <alignment horizontal="center" vertical="center" wrapText="1"/>
    </xf>
    <xf numFmtId="0" fontId="13" fillId="0" borderId="0" xfId="10" applyFont="1" applyAlignment="1">
      <alignment vertical="center"/>
    </xf>
    <xf numFmtId="0" fontId="1" fillId="0" borderId="0" xfId="10" applyFont="1" applyBorder="1" applyAlignment="1">
      <alignment vertical="center"/>
    </xf>
    <xf numFmtId="0" fontId="20" fillId="0" borderId="0" xfId="10" applyFont="1" applyBorder="1" applyAlignment="1">
      <alignment vertical="center"/>
    </xf>
    <xf numFmtId="0" fontId="11" fillId="0" borderId="0" xfId="10" applyFont="1" applyAlignment="1">
      <alignment horizontal="centerContinuous" vertical="center" wrapText="1"/>
    </xf>
    <xf numFmtId="0" fontId="38" fillId="0" borderId="0" xfId="10" applyFont="1" applyAlignment="1">
      <alignment horizontal="centerContinuous" vertical="center"/>
    </xf>
    <xf numFmtId="0" fontId="38" fillId="0" borderId="0" xfId="10" applyFont="1" applyBorder="1" applyAlignment="1">
      <alignment vertical="center"/>
    </xf>
    <xf numFmtId="0" fontId="37" fillId="0" borderId="0" xfId="10" applyFont="1" applyBorder="1" applyAlignment="1">
      <alignment vertical="center"/>
    </xf>
    <xf numFmtId="0" fontId="20" fillId="0" borderId="0" xfId="10" applyFont="1" applyBorder="1" applyAlignment="1"/>
    <xf numFmtId="0" fontId="22" fillId="0" borderId="14" xfId="19" applyFont="1" applyBorder="1" applyAlignment="1">
      <alignment horizontal="center" vertical="center"/>
    </xf>
    <xf numFmtId="0" fontId="22" fillId="0" borderId="15" xfId="19" applyFont="1" applyBorder="1" applyAlignment="1">
      <alignment horizontal="center" vertical="center"/>
    </xf>
    <xf numFmtId="0" fontId="22" fillId="4" borderId="14" xfId="19" applyFont="1" applyFill="1" applyBorder="1" applyAlignment="1">
      <alignment horizontal="center" vertical="center"/>
    </xf>
    <xf numFmtId="0" fontId="22" fillId="3" borderId="14" xfId="19" applyFont="1" applyFill="1" applyBorder="1" applyAlignment="1">
      <alignment horizontal="center" vertical="center"/>
    </xf>
    <xf numFmtId="0" fontId="22" fillId="3" borderId="16" xfId="19" applyFont="1" applyFill="1" applyBorder="1" applyAlignment="1">
      <alignment horizontal="center" vertical="center"/>
    </xf>
    <xf numFmtId="0" fontId="22" fillId="4" borderId="17" xfId="19" applyFont="1" applyFill="1" applyBorder="1" applyAlignment="1">
      <alignment horizontal="center" vertical="center"/>
    </xf>
    <xf numFmtId="0" fontId="22" fillId="3" borderId="18" xfId="19" applyFont="1" applyFill="1" applyBorder="1" applyAlignment="1">
      <alignment horizontal="center" vertical="center"/>
    </xf>
    <xf numFmtId="0" fontId="22" fillId="4" borderId="18" xfId="19" applyFont="1" applyFill="1" applyBorder="1" applyAlignment="1">
      <alignment horizontal="center" vertical="center"/>
    </xf>
    <xf numFmtId="0" fontId="22" fillId="4" borderId="16" xfId="19" applyFont="1" applyFill="1" applyBorder="1" applyAlignment="1">
      <alignment horizontal="center" vertical="center"/>
    </xf>
    <xf numFmtId="0" fontId="20" fillId="4" borderId="25" xfId="10" applyFont="1" applyFill="1" applyBorder="1" applyAlignment="1">
      <alignment horizontal="center" wrapText="1" readingOrder="1"/>
    </xf>
    <xf numFmtId="0" fontId="5" fillId="0" borderId="0" xfId="10" applyFont="1" applyAlignment="1">
      <alignment horizontal="centerContinuous" vertical="center"/>
    </xf>
    <xf numFmtId="0" fontId="1" fillId="0" borderId="0" xfId="10" applyFont="1" applyBorder="1"/>
    <xf numFmtId="0" fontId="38" fillId="0" borderId="0" xfId="10" applyFont="1" applyBorder="1"/>
    <xf numFmtId="0" fontId="37" fillId="0" borderId="0" xfId="10" applyFont="1" applyBorder="1" applyAlignment="1">
      <alignment horizontal="center" vertical="center" readingOrder="2"/>
    </xf>
    <xf numFmtId="0" fontId="20" fillId="4" borderId="20" xfId="0" applyFont="1" applyFill="1" applyBorder="1" applyAlignment="1">
      <alignment horizontal="center"/>
    </xf>
    <xf numFmtId="0" fontId="18" fillId="4" borderId="26" xfId="0" applyFont="1" applyFill="1" applyBorder="1" applyAlignment="1">
      <alignment horizontal="center" vertical="top"/>
    </xf>
    <xf numFmtId="0" fontId="1" fillId="0" borderId="0" xfId="10" applyFont="1" applyAlignment="1">
      <alignment vertical="center"/>
    </xf>
    <xf numFmtId="0" fontId="1" fillId="0" borderId="0" xfId="10" applyFont="1" applyAlignment="1">
      <alignment horizontal="left"/>
    </xf>
    <xf numFmtId="0" fontId="20" fillId="0" borderId="0" xfId="10" applyFont="1" applyAlignment="1">
      <alignment horizontal="centerContinuous" vertical="center"/>
    </xf>
    <xf numFmtId="0" fontId="33" fillId="0" borderId="0" xfId="12" applyFont="1"/>
    <xf numFmtId="0" fontId="7" fillId="0" borderId="0" xfId="10" applyFont="1" applyBorder="1" applyAlignment="1">
      <alignment vertical="center"/>
    </xf>
    <xf numFmtId="0" fontId="14" fillId="0" borderId="0" xfId="10" applyFont="1" applyAlignment="1">
      <alignment vertical="center"/>
    </xf>
    <xf numFmtId="0" fontId="36" fillId="0" borderId="0" xfId="10" applyFont="1"/>
    <xf numFmtId="0" fontId="35" fillId="0" borderId="0" xfId="10" applyFont="1" applyAlignment="1">
      <alignment vertical="center"/>
    </xf>
    <xf numFmtId="0" fontId="5" fillId="3" borderId="15" xfId="20" applyFont="1" applyFill="1" applyBorder="1" applyAlignment="1">
      <alignment horizontal="center" vertical="center" wrapText="1" readingOrder="2"/>
    </xf>
    <xf numFmtId="0" fontId="5" fillId="0" borderId="0" xfId="2" applyFont="1" applyAlignment="1">
      <alignment vertical="center"/>
    </xf>
    <xf numFmtId="0" fontId="5" fillId="0" borderId="0" xfId="10" applyFont="1" applyAlignment="1">
      <alignment horizontal="center" vertical="center"/>
    </xf>
    <xf numFmtId="0" fontId="1" fillId="0" borderId="0" xfId="10" applyFont="1" applyAlignment="1">
      <alignment horizontal="center" vertical="center"/>
    </xf>
    <xf numFmtId="0" fontId="37" fillId="0" borderId="0" xfId="1" applyFont="1" applyAlignment="1">
      <alignment vertical="center"/>
    </xf>
    <xf numFmtId="0" fontId="37" fillId="0" borderId="0" xfId="10" applyFont="1" applyAlignment="1">
      <alignment horizontal="center" vertical="center"/>
    </xf>
    <xf numFmtId="0" fontId="37" fillId="0" borderId="0" xfId="1" applyFont="1" applyAlignment="1">
      <alignment vertical="center" readingOrder="2"/>
    </xf>
    <xf numFmtId="0" fontId="37" fillId="0" borderId="0" xfId="10" applyFont="1" applyBorder="1"/>
    <xf numFmtId="0" fontId="1" fillId="0" borderId="0" xfId="12" applyFont="1"/>
    <xf numFmtId="0" fontId="1" fillId="0" borderId="0" xfId="10" applyFont="1" applyAlignment="1">
      <alignment horizontal="centerContinuous" vertical="center"/>
    </xf>
    <xf numFmtId="0" fontId="20" fillId="0" borderId="0" xfId="10" applyFont="1" applyAlignment="1">
      <alignment horizontal="left" vertical="center"/>
    </xf>
    <xf numFmtId="0" fontId="38" fillId="0" borderId="0" xfId="12" applyFont="1"/>
    <xf numFmtId="0" fontId="20" fillId="4" borderId="29" xfId="20" applyFont="1" applyFill="1" applyBorder="1" applyAlignment="1">
      <alignment horizontal="right" vertical="center" wrapText="1" indent="4" readingOrder="2"/>
    </xf>
    <xf numFmtId="0" fontId="5" fillId="0" borderId="0" xfId="10" applyFont="1" applyAlignment="1">
      <alignment vertical="center" readingOrder="1"/>
    </xf>
    <xf numFmtId="0" fontId="5" fillId="0" borderId="0" xfId="10" applyFont="1" applyBorder="1" applyAlignment="1">
      <alignment vertical="center"/>
    </xf>
    <xf numFmtId="0" fontId="40" fillId="0" borderId="0" xfId="10" applyFont="1" applyAlignment="1">
      <alignment vertical="center" readingOrder="2"/>
    </xf>
    <xf numFmtId="0" fontId="41" fillId="0" borderId="0" xfId="10" applyFont="1" applyAlignment="1">
      <alignment horizontal="centerContinuous" vertical="center"/>
    </xf>
    <xf numFmtId="0" fontId="41" fillId="0" borderId="0" xfId="10" applyFont="1" applyBorder="1" applyAlignment="1">
      <alignment horizontal="left" vertical="center"/>
    </xf>
    <xf numFmtId="0" fontId="41" fillId="0" borderId="0" xfId="10" applyFont="1" applyBorder="1" applyAlignment="1">
      <alignment vertical="center"/>
    </xf>
    <xf numFmtId="0" fontId="3" fillId="0" borderId="0" xfId="10" applyFont="1" applyAlignment="1">
      <alignment vertical="center" readingOrder="2"/>
    </xf>
    <xf numFmtId="0" fontId="6" fillId="0" borderId="0" xfId="10" applyFont="1" applyBorder="1" applyAlignment="1">
      <alignment vertical="center"/>
    </xf>
    <xf numFmtId="0" fontId="3" fillId="0" borderId="0" xfId="10" applyFont="1" applyAlignment="1">
      <alignment vertical="center" readingOrder="1"/>
    </xf>
    <xf numFmtId="0" fontId="3" fillId="0" borderId="0" xfId="10" applyFont="1" applyBorder="1" applyAlignment="1">
      <alignment vertical="center"/>
    </xf>
    <xf numFmtId="0" fontId="3" fillId="0" borderId="0" xfId="16" applyFont="1">
      <alignment horizontal="right" vertical="center"/>
    </xf>
    <xf numFmtId="0" fontId="6" fillId="0" borderId="0" xfId="10" applyFont="1" applyAlignment="1">
      <alignment horizontal="left" vertical="center"/>
    </xf>
    <xf numFmtId="1" fontId="1" fillId="0" borderId="0" xfId="10" applyNumberFormat="1" applyFont="1" applyAlignment="1">
      <alignment horizontal="center" vertical="center"/>
    </xf>
    <xf numFmtId="0" fontId="37" fillId="0" borderId="0" xfId="10" applyFont="1" applyAlignment="1">
      <alignment vertical="center" readingOrder="2"/>
    </xf>
    <xf numFmtId="0" fontId="38" fillId="0" borderId="0" xfId="10" applyFont="1" applyBorder="1" applyAlignment="1">
      <alignment horizontal="left" vertical="center"/>
    </xf>
    <xf numFmtId="0" fontId="22" fillId="3" borderId="19" xfId="10" applyFont="1" applyFill="1" applyBorder="1" applyAlignment="1">
      <alignment horizontal="center" vertical="center" readingOrder="2"/>
    </xf>
    <xf numFmtId="0" fontId="20" fillId="2" borderId="8" xfId="6" applyFont="1" applyBorder="1" applyAlignment="1">
      <alignment horizontal="center" vertical="center" wrapText="1"/>
    </xf>
    <xf numFmtId="0" fontId="15" fillId="2" borderId="9" xfId="6" applyFont="1" applyBorder="1" applyAlignment="1">
      <alignment vertical="center" wrapText="1"/>
    </xf>
    <xf numFmtId="0" fontId="15" fillId="2" borderId="10" xfId="6" applyFont="1" applyBorder="1" applyAlignment="1">
      <alignment vertical="center" wrapText="1"/>
    </xf>
    <xf numFmtId="0" fontId="1" fillId="3" borderId="14" xfId="20" applyFont="1" applyFill="1" applyBorder="1" applyAlignment="1">
      <alignment horizontal="right" vertical="center" wrapText="1" indent="2" readingOrder="2"/>
    </xf>
    <xf numFmtId="0" fontId="1" fillId="4" borderId="14" xfId="20" applyFont="1" applyFill="1" applyBorder="1" applyAlignment="1">
      <alignment horizontal="right" vertical="center" wrapText="1" indent="2" readingOrder="2"/>
    </xf>
    <xf numFmtId="0" fontId="20" fillId="4" borderId="14" xfId="20" applyFont="1" applyFill="1" applyBorder="1" applyAlignment="1">
      <alignment horizontal="right" vertical="center" wrapText="1" indent="1" readingOrder="2"/>
    </xf>
    <xf numFmtId="0" fontId="20" fillId="3" borderId="15" xfId="20" applyFont="1" applyFill="1" applyBorder="1" applyAlignment="1">
      <alignment horizontal="right" vertical="center" wrapText="1" indent="1" readingOrder="2"/>
    </xf>
    <xf numFmtId="0" fontId="1" fillId="0" borderId="0" xfId="10" applyFont="1" applyAlignment="1">
      <alignment wrapText="1"/>
    </xf>
    <xf numFmtId="0" fontId="1" fillId="0" borderId="0" xfId="10" applyFont="1" applyAlignment="1">
      <alignment horizontal="right" vertical="center" wrapText="1"/>
    </xf>
    <xf numFmtId="0" fontId="7" fillId="0" borderId="0" xfId="0" applyFont="1" applyAlignment="1">
      <alignment vertical="center"/>
    </xf>
    <xf numFmtId="3" fontId="7" fillId="4" borderId="14" xfId="21" applyNumberFormat="1" applyFont="1" applyFill="1" applyBorder="1" applyAlignment="1">
      <alignment horizontal="right" vertical="center" indent="1"/>
    </xf>
    <xf numFmtId="3" fontId="1" fillId="4" borderId="14" xfId="21" applyNumberFormat="1" applyFont="1" applyFill="1" applyBorder="1">
      <alignment horizontal="right" vertical="center" indent="1"/>
    </xf>
    <xf numFmtId="3" fontId="1" fillId="3" borderId="14" xfId="21" applyNumberFormat="1" applyFont="1" applyFill="1" applyBorder="1">
      <alignment horizontal="right" vertical="center" indent="1"/>
    </xf>
    <xf numFmtId="3" fontId="1" fillId="3" borderId="17" xfId="21" applyNumberFormat="1" applyFont="1" applyFill="1" applyBorder="1">
      <alignment horizontal="right" vertical="center" indent="1"/>
    </xf>
    <xf numFmtId="3" fontId="1" fillId="3" borderId="15" xfId="21" applyNumberFormat="1" applyFont="1" applyFill="1" applyBorder="1">
      <alignment horizontal="right" vertical="center" indent="1"/>
    </xf>
    <xf numFmtId="3" fontId="1" fillId="3" borderId="15" xfId="21" applyNumberFormat="1" applyFont="1" applyFill="1" applyBorder="1" applyAlignment="1">
      <alignment horizontal="right" vertical="center" indent="1"/>
    </xf>
    <xf numFmtId="3" fontId="1" fillId="4" borderId="14" xfId="21" applyNumberFormat="1" applyFont="1" applyFill="1" applyBorder="1" applyAlignment="1">
      <alignment horizontal="right" vertical="center" indent="1"/>
    </xf>
    <xf numFmtId="3" fontId="1" fillId="3" borderId="14" xfId="21" applyNumberFormat="1" applyFont="1" applyFill="1" applyBorder="1" applyAlignment="1">
      <alignment horizontal="right" vertical="center" indent="1"/>
    </xf>
    <xf numFmtId="3" fontId="1" fillId="4" borderId="16" xfId="21" applyNumberFormat="1" applyFont="1" applyFill="1" applyBorder="1" applyAlignment="1">
      <alignment horizontal="right" vertical="center" indent="1"/>
    </xf>
    <xf numFmtId="3" fontId="19" fillId="3" borderId="14" xfId="0" applyNumberFormat="1" applyFont="1" applyFill="1" applyBorder="1" applyAlignment="1">
      <alignment vertical="center"/>
    </xf>
    <xf numFmtId="3" fontId="1" fillId="3" borderId="17" xfId="21" applyNumberFormat="1" applyFont="1" applyFill="1" applyBorder="1" applyAlignment="1">
      <alignment horizontal="right" vertical="center" indent="1"/>
    </xf>
    <xf numFmtId="3" fontId="1" fillId="4" borderId="17" xfId="21" applyNumberFormat="1" applyFont="1" applyFill="1" applyBorder="1" applyAlignment="1">
      <alignment horizontal="right" vertical="center" indent="1"/>
    </xf>
    <xf numFmtId="3" fontId="1" fillId="3" borderId="20" xfId="21" applyNumberFormat="1" applyFont="1" applyFill="1" applyBorder="1" applyAlignment="1">
      <alignment horizontal="right" vertical="center" indent="1"/>
    </xf>
    <xf numFmtId="3" fontId="1" fillId="4" borderId="17" xfId="21" applyNumberFormat="1" applyFont="1" applyFill="1" applyBorder="1">
      <alignment horizontal="right" vertical="center" indent="1"/>
    </xf>
    <xf numFmtId="3" fontId="1" fillId="3" borderId="16" xfId="21" applyNumberFormat="1" applyFont="1" applyFill="1" applyBorder="1">
      <alignment horizontal="right" vertical="center" indent="1"/>
    </xf>
    <xf numFmtId="3" fontId="1" fillId="4" borderId="15" xfId="21" applyNumberFormat="1" applyFont="1" applyFill="1" applyBorder="1">
      <alignment horizontal="right" vertical="center" indent="1"/>
    </xf>
    <xf numFmtId="3" fontId="1" fillId="3" borderId="14" xfId="13" applyNumberFormat="1" applyFont="1" applyFill="1" applyBorder="1" applyAlignment="1">
      <alignment vertical="center" wrapText="1"/>
    </xf>
    <xf numFmtId="3" fontId="1" fillId="3" borderId="15" xfId="10" applyNumberFormat="1" applyFont="1" applyFill="1" applyBorder="1" applyAlignment="1">
      <alignment horizontal="right" vertical="center" indent="1"/>
    </xf>
    <xf numFmtId="3" fontId="1" fillId="4" borderId="14" xfId="10" applyNumberFormat="1" applyFont="1" applyFill="1" applyBorder="1" applyAlignment="1">
      <alignment horizontal="right" vertical="center" indent="1"/>
    </xf>
    <xf numFmtId="3" fontId="1" fillId="3" borderId="14" xfId="10" applyNumberFormat="1" applyFont="1" applyFill="1" applyBorder="1" applyAlignment="1">
      <alignment horizontal="right" vertical="center" indent="1"/>
    </xf>
    <xf numFmtId="3" fontId="7" fillId="3" borderId="15" xfId="21" applyNumberFormat="1" applyFont="1" applyFill="1" applyBorder="1" applyAlignment="1">
      <alignment horizontal="right" vertical="center" indent="1"/>
    </xf>
    <xf numFmtId="0" fontId="20" fillId="0" borderId="0" xfId="10" applyFont="1" applyBorder="1" applyAlignment="1">
      <alignment horizontal="center"/>
    </xf>
    <xf numFmtId="0" fontId="5" fillId="4" borderId="17" xfId="20" applyFont="1" applyFill="1" applyBorder="1" applyAlignment="1">
      <alignment horizontal="center" vertical="center" wrapText="1" readingOrder="2"/>
    </xf>
    <xf numFmtId="3" fontId="1" fillId="4" borderId="17" xfId="10" applyNumberFormat="1" applyFont="1" applyFill="1" applyBorder="1" applyAlignment="1">
      <alignment horizontal="right" vertical="center" indent="1"/>
    </xf>
    <xf numFmtId="0" fontId="20" fillId="0" borderId="19" xfId="10" applyFont="1" applyFill="1" applyBorder="1" applyAlignment="1">
      <alignment horizontal="center" vertical="center" readingOrder="2"/>
    </xf>
    <xf numFmtId="0" fontId="22" fillId="0" borderId="19" xfId="10" applyFont="1" applyFill="1" applyBorder="1" applyAlignment="1">
      <alignment horizontal="center" vertical="center"/>
    </xf>
    <xf numFmtId="0" fontId="20" fillId="0" borderId="19" xfId="18" applyFont="1" applyFill="1" applyBorder="1" applyAlignment="1">
      <alignment horizontal="center" vertical="center"/>
    </xf>
    <xf numFmtId="0" fontId="5" fillId="5" borderId="65" xfId="20" applyFont="1" applyFill="1" applyBorder="1">
      <alignment horizontal="right" vertical="center" wrapText="1" indent="1" readingOrder="2"/>
    </xf>
    <xf numFmtId="0" fontId="20" fillId="5" borderId="66" xfId="13" applyFont="1" applyFill="1" applyBorder="1" applyAlignment="1">
      <alignment horizontal="center" vertical="center" wrapText="1" readingOrder="1"/>
    </xf>
    <xf numFmtId="1" fontId="20" fillId="5" borderId="66" xfId="0" applyNumberFormat="1" applyFont="1" applyFill="1" applyBorder="1" applyAlignment="1">
      <alignment horizontal="right" vertical="center" indent="1"/>
    </xf>
    <xf numFmtId="0" fontId="5" fillId="0" borderId="65" xfId="20" applyFont="1" applyFill="1" applyBorder="1">
      <alignment horizontal="right" vertical="center" wrapText="1" indent="1" readingOrder="2"/>
    </xf>
    <xf numFmtId="1" fontId="20" fillId="0" borderId="66" xfId="0" applyNumberFormat="1" applyFont="1" applyFill="1" applyBorder="1" applyAlignment="1">
      <alignment horizontal="center" vertical="center"/>
    </xf>
    <xf numFmtId="0" fontId="20" fillId="0" borderId="66" xfId="13" applyFont="1" applyFill="1" applyBorder="1" applyAlignment="1">
      <alignment horizontal="center" vertical="center" wrapText="1" readingOrder="1"/>
    </xf>
    <xf numFmtId="1" fontId="20" fillId="0" borderId="66" xfId="0" applyNumberFormat="1" applyFont="1" applyFill="1" applyBorder="1" applyAlignment="1">
      <alignment horizontal="right" vertical="center" indent="1"/>
    </xf>
    <xf numFmtId="0" fontId="5" fillId="6" borderId="65" xfId="20" applyFont="1" applyFill="1" applyBorder="1">
      <alignment horizontal="right" vertical="center" wrapText="1" indent="1" readingOrder="2"/>
    </xf>
    <xf numFmtId="0" fontId="20" fillId="6" borderId="66" xfId="13" applyFont="1" applyFill="1" applyBorder="1" applyAlignment="1">
      <alignment horizontal="center" vertical="center" wrapText="1" readingOrder="1"/>
    </xf>
    <xf numFmtId="1" fontId="20" fillId="6" borderId="66" xfId="0" applyNumberFormat="1" applyFont="1" applyFill="1" applyBorder="1" applyAlignment="1">
      <alignment horizontal="right" vertical="center" indent="1"/>
    </xf>
    <xf numFmtId="0" fontId="44" fillId="0" borderId="0" xfId="0" applyFont="1"/>
    <xf numFmtId="3" fontId="1" fillId="3" borderId="16" xfId="21" applyNumberFormat="1" applyFont="1" applyFill="1" applyBorder="1" applyAlignment="1">
      <alignment horizontal="right" vertical="center" indent="1"/>
    </xf>
    <xf numFmtId="0" fontId="20" fillId="5" borderId="66" xfId="13" applyFont="1" applyFill="1" applyBorder="1" applyAlignment="1">
      <alignment horizontal="center" vertical="center" wrapText="1" readingOrder="1"/>
    </xf>
    <xf numFmtId="3" fontId="0" fillId="0" borderId="0" xfId="0" applyNumberFormat="1"/>
    <xf numFmtId="0" fontId="8" fillId="0" borderId="0" xfId="0" applyFont="1" applyAlignment="1">
      <alignment horizontal="center"/>
    </xf>
    <xf numFmtId="0" fontId="11" fillId="0" borderId="0" xfId="0" applyFont="1" applyAlignment="1">
      <alignment vertical="center"/>
    </xf>
    <xf numFmtId="0" fontId="5" fillId="0" borderId="0" xfId="0" applyFont="1" applyAlignment="1">
      <alignment horizontal="center" vertical="center"/>
    </xf>
    <xf numFmtId="0" fontId="45" fillId="0" borderId="0" xfId="0" applyFont="1" applyAlignment="1">
      <alignment vertical="center"/>
    </xf>
    <xf numFmtId="0" fontId="8" fillId="0" borderId="0" xfId="0" applyFont="1" applyAlignment="1">
      <alignment horizontal="center" vertical="center"/>
    </xf>
    <xf numFmtId="0" fontId="5" fillId="0" borderId="0" xfId="0" applyFont="1" applyAlignment="1">
      <alignment vertical="top"/>
    </xf>
    <xf numFmtId="0" fontId="46" fillId="0" borderId="0" xfId="0" applyFont="1" applyAlignment="1">
      <alignment vertical="top"/>
    </xf>
    <xf numFmtId="0" fontId="5" fillId="0" borderId="0" xfId="0" applyFont="1" applyAlignment="1">
      <alignment horizontal="right" vertical="center" wrapText="1" readingOrder="2"/>
    </xf>
    <xf numFmtId="0" fontId="1" fillId="0" borderId="0" xfId="0" applyFont="1" applyBorder="1" applyAlignment="1">
      <alignment horizontal="left" vertical="center" wrapText="1"/>
    </xf>
    <xf numFmtId="0" fontId="1" fillId="0" borderId="0" xfId="10" applyFont="1" applyAlignment="1">
      <alignment horizontal="center"/>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4" borderId="14" xfId="20" applyFont="1" applyFill="1" applyBorder="1" applyAlignment="1">
      <alignment horizontal="center" vertical="center" wrapText="1" readingOrder="2"/>
    </xf>
    <xf numFmtId="0" fontId="20" fillId="3" borderId="18" xfId="20" applyFont="1" applyFill="1" applyBorder="1" applyAlignment="1">
      <alignment horizontal="center" vertical="center" wrapText="1" readingOrder="2"/>
    </xf>
    <xf numFmtId="0" fontId="20" fillId="3" borderId="18" xfId="18" applyFont="1" applyFill="1" applyBorder="1" applyAlignment="1">
      <alignment horizontal="center" vertical="center"/>
    </xf>
    <xf numFmtId="0" fontId="20" fillId="4" borderId="15" xfId="18" applyFont="1" applyFill="1" applyBorder="1" applyAlignment="1">
      <alignment horizontal="center" vertical="center"/>
    </xf>
    <xf numFmtId="0" fontId="20" fillId="3" borderId="15" xfId="20" applyFont="1" applyFill="1" applyBorder="1">
      <alignment horizontal="right" vertical="center" wrapText="1" indent="1" readingOrder="2"/>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4" borderId="18" xfId="18" applyFont="1" applyFill="1" applyBorder="1" applyAlignment="1">
      <alignment horizontal="center" vertical="center"/>
    </xf>
    <xf numFmtId="0" fontId="20" fillId="4" borderId="19" xfId="18" applyFont="1" applyFill="1" applyBorder="1" applyAlignment="1">
      <alignment horizontal="center" vertical="center"/>
    </xf>
    <xf numFmtId="0" fontId="22" fillId="4" borderId="19" xfId="18" applyFont="1" applyFill="1" applyBorder="1" applyAlignment="1">
      <alignment horizontal="center" vertical="center"/>
    </xf>
    <xf numFmtId="0" fontId="5" fillId="0" borderId="0" xfId="10" applyFont="1" applyBorder="1" applyAlignment="1">
      <alignment horizontal="center" vertical="center"/>
    </xf>
    <xf numFmtId="0" fontId="43" fillId="3" borderId="14" xfId="13" applyFont="1" applyFill="1" applyBorder="1" applyAlignment="1">
      <alignment horizontal="right" vertical="center" wrapText="1" indent="2" readingOrder="1"/>
    </xf>
    <xf numFmtId="0" fontId="22" fillId="3" borderId="14" xfId="13" applyFont="1" applyFill="1" applyBorder="1" applyAlignment="1">
      <alignment horizontal="left" vertical="center" wrapText="1" indent="1" readingOrder="1"/>
    </xf>
    <xf numFmtId="0" fontId="43" fillId="4" borderId="14" xfId="13" applyFont="1" applyFill="1" applyBorder="1" applyAlignment="1">
      <alignment horizontal="right" vertical="center" wrapText="1" indent="2" readingOrder="1"/>
    </xf>
    <xf numFmtId="0" fontId="22" fillId="4" borderId="14" xfId="13" applyFont="1" applyFill="1" applyBorder="1" applyAlignment="1">
      <alignment horizontal="left" vertical="center" wrapText="1" indent="1" readingOrder="1"/>
    </xf>
    <xf numFmtId="0" fontId="1" fillId="0" borderId="0" xfId="10" applyFont="1" applyAlignment="1"/>
    <xf numFmtId="0" fontId="1" fillId="0" borderId="0" xfId="10" applyFont="1" applyBorder="1" applyAlignment="1">
      <alignment horizontal="left" vertical="center"/>
    </xf>
    <xf numFmtId="1" fontId="20" fillId="0" borderId="0" xfId="10" applyNumberFormat="1" applyFont="1" applyBorder="1" applyAlignment="1">
      <alignment horizontal="left" vertical="center"/>
    </xf>
    <xf numFmtId="1" fontId="20" fillId="0" borderId="0" xfId="10" applyNumberFormat="1" applyFont="1" applyBorder="1" applyAlignment="1">
      <alignment horizontal="center" vertical="center"/>
    </xf>
    <xf numFmtId="0" fontId="20" fillId="0" borderId="0" xfId="10" applyFont="1" applyBorder="1" applyAlignment="1">
      <alignment horizontal="right" readingOrder="2"/>
    </xf>
    <xf numFmtId="0" fontId="20" fillId="0" borderId="0" xfId="14" applyFont="1" applyAlignment="1">
      <alignment horizontal="right" vertical="center" readingOrder="2"/>
    </xf>
    <xf numFmtId="0" fontId="21" fillId="0" borderId="0" xfId="10" applyFont="1" applyAlignment="1">
      <alignment horizontal="left"/>
    </xf>
    <xf numFmtId="0" fontId="22" fillId="0" borderId="0" xfId="10" applyFont="1" applyBorder="1" applyAlignment="1"/>
    <xf numFmtId="0" fontId="20" fillId="2" borderId="10" xfId="6" applyFont="1" applyBorder="1" applyAlignment="1">
      <alignment horizontal="center" vertical="center" wrapText="1"/>
    </xf>
    <xf numFmtId="3" fontId="1" fillId="0" borderId="0" xfId="10" applyNumberFormat="1" applyFont="1" applyAlignment="1">
      <alignment horizontal="center"/>
    </xf>
    <xf numFmtId="3" fontId="1" fillId="0" borderId="0" xfId="10" applyNumberFormat="1" applyFont="1"/>
    <xf numFmtId="0" fontId="20" fillId="2" borderId="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20" xfId="0" applyFont="1" applyFill="1" applyBorder="1" applyAlignment="1">
      <alignment horizontal="center" wrapText="1"/>
    </xf>
    <xf numFmtId="3" fontId="1" fillId="0" borderId="0" xfId="10" applyNumberFormat="1" applyFont="1" applyAlignment="1">
      <alignment vertical="center"/>
    </xf>
    <xf numFmtId="0" fontId="18" fillId="0" borderId="64" xfId="0" applyFont="1" applyFill="1" applyBorder="1" applyAlignment="1">
      <alignment horizontal="left" vertical="center" wrapText="1" indent="1"/>
    </xf>
    <xf numFmtId="0" fontId="18" fillId="4" borderId="67" xfId="0" applyFont="1" applyFill="1" applyBorder="1" applyAlignment="1">
      <alignment horizontal="left" vertical="center" wrapText="1" indent="1"/>
    </xf>
    <xf numFmtId="0" fontId="18" fillId="0" borderId="67" xfId="0" applyFont="1" applyFill="1" applyBorder="1" applyAlignment="1">
      <alignment horizontal="left" vertical="center" wrapText="1" indent="1"/>
    </xf>
    <xf numFmtId="0" fontId="18" fillId="0" borderId="74" xfId="0" applyFont="1" applyFill="1" applyBorder="1" applyAlignment="1">
      <alignment horizontal="left" vertical="center" wrapText="1" indent="1"/>
    </xf>
    <xf numFmtId="0" fontId="20" fillId="0" borderId="65" xfId="0" applyFont="1" applyFill="1" applyBorder="1" applyAlignment="1">
      <alignment horizontal="right" vertical="center" wrapText="1" indent="1"/>
    </xf>
    <xf numFmtId="0" fontId="20" fillId="4" borderId="65" xfId="0" applyFont="1" applyFill="1" applyBorder="1" applyAlignment="1">
      <alignment horizontal="right" vertical="center" wrapText="1" indent="1"/>
    </xf>
    <xf numFmtId="0" fontId="20" fillId="0" borderId="72" xfId="0" applyFont="1" applyFill="1" applyBorder="1" applyAlignment="1">
      <alignment horizontal="right" vertical="center" wrapText="1" indent="1"/>
    </xf>
    <xf numFmtId="0" fontId="20" fillId="0" borderId="62" xfId="0" applyFont="1" applyFill="1" applyBorder="1" applyAlignment="1">
      <alignment horizontal="right" vertical="center" wrapText="1" indent="1"/>
    </xf>
    <xf numFmtId="0" fontId="20" fillId="4" borderId="75" xfId="0" applyFont="1" applyFill="1" applyBorder="1" applyAlignment="1">
      <alignment horizontal="center" vertical="center" wrapText="1"/>
    </xf>
    <xf numFmtId="0" fontId="20" fillId="4" borderId="31" xfId="0" applyFont="1" applyFill="1" applyBorder="1" applyAlignment="1">
      <alignment horizontal="center" vertical="center" wrapText="1" readingOrder="1"/>
    </xf>
    <xf numFmtId="0" fontId="22" fillId="4" borderId="76" xfId="0" applyFont="1" applyFill="1" applyBorder="1" applyAlignment="1">
      <alignment horizontal="center" vertical="center" wrapText="1"/>
    </xf>
    <xf numFmtId="0" fontId="5" fillId="4" borderId="65" xfId="0" applyFont="1" applyFill="1" applyBorder="1" applyAlignment="1">
      <alignment horizontal="right" vertical="center"/>
    </xf>
    <xf numFmtId="0" fontId="20" fillId="4" borderId="67" xfId="0" applyFont="1" applyFill="1" applyBorder="1" applyAlignment="1">
      <alignment vertical="center" wrapText="1"/>
    </xf>
    <xf numFmtId="0" fontId="5" fillId="0" borderId="65" xfId="0" applyFont="1" applyFill="1" applyBorder="1" applyAlignment="1">
      <alignment horizontal="right" vertical="center" readingOrder="2"/>
    </xf>
    <xf numFmtId="0" fontId="20" fillId="0" borderId="67" xfId="0" applyFont="1" applyFill="1" applyBorder="1" applyAlignment="1">
      <alignment vertical="center" wrapText="1"/>
    </xf>
    <xf numFmtId="0" fontId="37" fillId="4" borderId="65" xfId="0" applyFont="1" applyFill="1" applyBorder="1" applyAlignment="1">
      <alignment horizontal="center" vertical="center" wrapText="1"/>
    </xf>
    <xf numFmtId="0" fontId="5" fillId="4" borderId="67" xfId="0" applyFont="1" applyFill="1" applyBorder="1" applyAlignment="1">
      <alignment horizontal="center" vertical="center" wrapText="1"/>
    </xf>
    <xf numFmtId="0" fontId="5" fillId="0" borderId="65" xfId="0" applyFont="1" applyFill="1" applyBorder="1" applyAlignment="1">
      <alignment horizontal="right" vertical="center" wrapText="1"/>
    </xf>
    <xf numFmtId="0" fontId="20" fillId="0" borderId="67" xfId="0" applyFont="1" applyFill="1" applyBorder="1" applyAlignment="1">
      <alignment horizontal="left" vertical="center" wrapText="1"/>
    </xf>
    <xf numFmtId="0" fontId="5" fillId="4" borderId="65" xfId="0" applyFont="1" applyFill="1" applyBorder="1" applyAlignment="1">
      <alignment horizontal="right" vertical="center" wrapText="1"/>
    </xf>
    <xf numFmtId="0" fontId="20" fillId="4" borderId="67" xfId="0" applyFont="1" applyFill="1" applyBorder="1"/>
    <xf numFmtId="0" fontId="20" fillId="4" borderId="67" xfId="0" applyFont="1" applyFill="1" applyBorder="1" applyAlignment="1">
      <alignment wrapText="1"/>
    </xf>
    <xf numFmtId="0" fontId="1" fillId="0" borderId="63" xfId="0" applyFont="1" applyFill="1" applyBorder="1" applyAlignment="1">
      <alignment horizontal="center" vertical="center"/>
    </xf>
    <xf numFmtId="0" fontId="1" fillId="4" borderId="66"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73" xfId="0" applyFont="1" applyFill="1" applyBorder="1" applyAlignment="1">
      <alignment horizontal="center" vertical="center"/>
    </xf>
    <xf numFmtId="0" fontId="20" fillId="0" borderId="0" xfId="10" applyFont="1" applyBorder="1" applyAlignment="1">
      <alignment readingOrder="2"/>
    </xf>
    <xf numFmtId="0" fontId="33" fillId="0" borderId="0" xfId="10" applyFont="1" applyBorder="1" applyAlignment="1">
      <alignment vertical="center" readingOrder="2"/>
    </xf>
    <xf numFmtId="0" fontId="20" fillId="0" borderId="0" xfId="10" applyFont="1" applyAlignment="1">
      <alignment vertical="center"/>
    </xf>
    <xf numFmtId="0" fontId="1" fillId="0" borderId="0" xfId="10" applyFont="1" applyBorder="1" applyAlignment="1">
      <alignment vertical="center" wrapText="1"/>
    </xf>
    <xf numFmtId="0" fontId="1" fillId="0" borderId="0" xfId="10" applyFont="1" applyBorder="1" applyAlignment="1">
      <alignment horizontal="center"/>
    </xf>
    <xf numFmtId="3" fontId="1" fillId="0" borderId="0" xfId="10" applyNumberFormat="1" applyFont="1" applyBorder="1" applyAlignment="1">
      <alignment vertical="center"/>
    </xf>
    <xf numFmtId="0" fontId="5" fillId="2" borderId="0" xfId="20" applyFont="1" applyBorder="1" applyAlignment="1">
      <alignment horizontal="center" vertical="center" wrapText="1" readingOrder="2"/>
    </xf>
    <xf numFmtId="0" fontId="5" fillId="4" borderId="14" xfId="20" applyFont="1" applyFill="1" applyBorder="1" applyAlignment="1">
      <alignment horizontal="center" vertical="center" wrapText="1" readingOrder="2"/>
    </xf>
    <xf numFmtId="0" fontId="5" fillId="3" borderId="14" xfId="20" applyFont="1" applyFill="1" applyBorder="1" applyAlignment="1">
      <alignment horizontal="center" vertical="center" wrapText="1" readingOrder="2"/>
    </xf>
    <xf numFmtId="0" fontId="5" fillId="0" borderId="17" xfId="20" applyFont="1" applyFill="1" applyBorder="1" applyAlignment="1">
      <alignment horizontal="center" vertical="center" wrapText="1" readingOrder="2"/>
    </xf>
    <xf numFmtId="3" fontId="1" fillId="0" borderId="17" xfId="21" applyNumberFormat="1" applyFont="1" applyFill="1" applyBorder="1" applyAlignment="1">
      <alignment horizontal="right" vertical="center" indent="1"/>
    </xf>
    <xf numFmtId="0" fontId="1" fillId="0" borderId="0" xfId="10" applyFont="1" applyAlignment="1">
      <alignment horizontal="right" wrapText="1" readingOrder="2"/>
    </xf>
    <xf numFmtId="1" fontId="20" fillId="0" borderId="0" xfId="0" applyNumberFormat="1" applyFont="1" applyBorder="1" applyAlignment="1">
      <alignment horizontal="center" vertical="center"/>
    </xf>
    <xf numFmtId="3" fontId="20" fillId="3" borderId="15" xfId="21" applyNumberFormat="1" applyFont="1" applyFill="1" applyBorder="1" applyAlignment="1">
      <alignment horizontal="right" vertical="center" indent="1"/>
    </xf>
    <xf numFmtId="3" fontId="20" fillId="3" borderId="14" xfId="21" applyNumberFormat="1" applyFont="1" applyFill="1" applyBorder="1" applyAlignment="1">
      <alignment horizontal="right" vertical="center" indent="1"/>
    </xf>
    <xf numFmtId="3" fontId="20" fillId="4" borderId="14" xfId="21" applyNumberFormat="1" applyFont="1" applyFill="1" applyBorder="1" applyAlignment="1">
      <alignment horizontal="right" vertical="center" indent="1"/>
    </xf>
    <xf numFmtId="3" fontId="20" fillId="3" borderId="17" xfId="21" applyNumberFormat="1" applyFont="1" applyFill="1" applyBorder="1" applyAlignment="1">
      <alignment horizontal="right" vertical="center" indent="1"/>
    </xf>
    <xf numFmtId="3" fontId="20" fillId="3" borderId="18" xfId="18" applyNumberFormat="1" applyFont="1" applyFill="1" applyBorder="1" applyAlignment="1">
      <alignment horizontal="right" vertical="center" indent="1"/>
    </xf>
    <xf numFmtId="3" fontId="20" fillId="3" borderId="19" xfId="18" applyNumberFormat="1" applyFont="1" applyFill="1" applyBorder="1" applyAlignment="1">
      <alignment horizontal="right" vertical="center" indent="1"/>
    </xf>
    <xf numFmtId="0" fontId="1" fillId="0" borderId="0" xfId="0" applyFont="1"/>
    <xf numFmtId="1" fontId="6" fillId="0" borderId="0" xfId="0" applyNumberFormat="1" applyFont="1" applyBorder="1" applyAlignment="1">
      <alignment horizontal="center" vertical="center"/>
    </xf>
    <xf numFmtId="3" fontId="20" fillId="3" borderId="18" xfId="21" applyNumberFormat="1" applyFont="1" applyFill="1" applyBorder="1" applyAlignment="1">
      <alignment horizontal="right" vertical="center" indent="1"/>
    </xf>
    <xf numFmtId="0" fontId="7" fillId="0" borderId="0" xfId="0" applyFont="1" applyBorder="1"/>
    <xf numFmtId="3" fontId="20" fillId="4" borderId="16" xfId="21" applyNumberFormat="1" applyFont="1" applyFill="1" applyBorder="1" applyAlignment="1">
      <alignment horizontal="right" vertical="center" indent="1"/>
    </xf>
    <xf numFmtId="3" fontId="20" fillId="4" borderId="19" xfId="21" applyNumberFormat="1" applyFont="1" applyFill="1" applyBorder="1" applyAlignment="1">
      <alignment horizontal="right" vertical="center" indent="1"/>
    </xf>
    <xf numFmtId="0" fontId="1" fillId="0" borderId="0" xfId="0" applyFont="1" applyAlignment="1">
      <alignment horizontal="center"/>
    </xf>
    <xf numFmtId="0" fontId="7" fillId="0" borderId="0" xfId="0" applyFont="1"/>
    <xf numFmtId="0" fontId="47" fillId="0" borderId="0" xfId="0" applyFont="1" applyAlignment="1">
      <alignment horizontal="centerContinuous" vertical="center"/>
    </xf>
    <xf numFmtId="0" fontId="7" fillId="0" borderId="0" xfId="0" applyFont="1" applyAlignment="1">
      <alignment horizontal="centerContinuous" vertical="center"/>
    </xf>
    <xf numFmtId="3" fontId="20" fillId="3" borderId="14" xfId="19" applyNumberFormat="1" applyFont="1" applyFill="1" applyBorder="1" applyAlignment="1">
      <alignment horizontal="right" vertical="center" indent="1"/>
    </xf>
    <xf numFmtId="3" fontId="20" fillId="4" borderId="17" xfId="19" applyNumberFormat="1" applyFont="1" applyFill="1" applyBorder="1" applyAlignment="1">
      <alignment horizontal="right" vertical="center" indent="1"/>
    </xf>
    <xf numFmtId="3" fontId="20" fillId="3" borderId="14" xfId="18" applyNumberFormat="1" applyFont="1" applyFill="1" applyBorder="1" applyAlignment="1">
      <alignment horizontal="right" vertical="center" indent="1"/>
    </xf>
    <xf numFmtId="3" fontId="20" fillId="3" borderId="16" xfId="18" applyNumberFormat="1" applyFont="1" applyFill="1" applyBorder="1" applyAlignment="1">
      <alignment horizontal="right" vertical="center" indent="1"/>
    </xf>
    <xf numFmtId="0" fontId="47" fillId="0" borderId="0" xfId="0" applyFont="1" applyAlignment="1">
      <alignment vertical="center"/>
    </xf>
    <xf numFmtId="3" fontId="20" fillId="3" borderId="18" xfId="21" applyNumberFormat="1" applyFont="1" applyFill="1" applyBorder="1">
      <alignment horizontal="right" vertical="center" indent="1"/>
    </xf>
    <xf numFmtId="3" fontId="20" fillId="4" borderId="14" xfId="21" applyNumberFormat="1" applyFont="1" applyFill="1" applyBorder="1">
      <alignment horizontal="right" vertical="center" indent="1"/>
    </xf>
    <xf numFmtId="3" fontId="20" fillId="4" borderId="18" xfId="21" applyNumberFormat="1" applyFont="1" applyFill="1" applyBorder="1">
      <alignment horizontal="right" vertical="center" indent="1"/>
    </xf>
    <xf numFmtId="3" fontId="20" fillId="3" borderId="15" xfId="19" applyNumberFormat="1" applyFont="1" applyFill="1" applyBorder="1" applyAlignment="1">
      <alignment horizontal="right" vertical="center" indent="1"/>
    </xf>
    <xf numFmtId="3" fontId="20" fillId="4" borderId="14" xfId="19" applyNumberFormat="1" applyFont="1" applyFill="1" applyBorder="1" applyAlignment="1">
      <alignment horizontal="right" vertical="center" indent="1"/>
    </xf>
    <xf numFmtId="49" fontId="48" fillId="0" borderId="0" xfId="0" applyNumberFormat="1" applyFont="1" applyAlignment="1">
      <alignment vertical="center"/>
    </xf>
    <xf numFmtId="3" fontId="20" fillId="4" borderId="19" xfId="18" applyNumberFormat="1" applyFont="1" applyFill="1" applyBorder="1" applyAlignment="1">
      <alignment horizontal="right" vertical="center" indent="1"/>
    </xf>
    <xf numFmtId="3" fontId="20" fillId="3" borderId="17" xfId="19" applyNumberFormat="1" applyFont="1" applyFill="1" applyBorder="1" applyAlignment="1">
      <alignment horizontal="right" vertical="center" indent="1"/>
    </xf>
    <xf numFmtId="3" fontId="20" fillId="4" borderId="18" xfId="18" applyNumberFormat="1" applyFont="1" applyFill="1" applyBorder="1" applyAlignment="1">
      <alignment horizontal="right" vertical="center" indent="1"/>
    </xf>
    <xf numFmtId="0" fontId="22" fillId="0" borderId="0" xfId="15" applyFont="1">
      <alignment horizontal="left" vertical="center"/>
    </xf>
    <xf numFmtId="0" fontId="1" fillId="3" borderId="0" xfId="0" applyFont="1" applyFill="1" applyAlignment="1">
      <alignment vertical="center"/>
    </xf>
    <xf numFmtId="0" fontId="1" fillId="0" borderId="0" xfId="0" applyFont="1" applyAlignment="1">
      <alignment horizontal="right" vertical="center" wrapText="1"/>
    </xf>
    <xf numFmtId="1" fontId="20" fillId="0" borderId="0" xfId="0" applyNumberFormat="1" applyFont="1" applyBorder="1" applyAlignment="1">
      <alignment horizontal="left" vertical="center"/>
    </xf>
    <xf numFmtId="0" fontId="20" fillId="3" borderId="15" xfId="19" applyFont="1" applyFill="1" applyBorder="1" applyAlignment="1">
      <alignment horizontal="center" vertical="center"/>
    </xf>
    <xf numFmtId="0" fontId="20" fillId="4" borderId="14" xfId="19" applyFont="1" applyFill="1" applyBorder="1" applyAlignment="1">
      <alignment horizontal="center" vertical="center"/>
    </xf>
    <xf numFmtId="0" fontId="20" fillId="3" borderId="14" xfId="19" applyFont="1" applyFill="1" applyBorder="1" applyAlignment="1">
      <alignment horizontal="center" vertical="center"/>
    </xf>
    <xf numFmtId="0" fontId="20" fillId="4" borderId="17" xfId="19" applyFont="1" applyFill="1" applyBorder="1" applyAlignment="1">
      <alignment horizontal="center" vertical="center"/>
    </xf>
    <xf numFmtId="0" fontId="20" fillId="3" borderId="19" xfId="18" applyFont="1" applyFill="1" applyBorder="1" applyAlignment="1">
      <alignment vertical="center"/>
    </xf>
    <xf numFmtId="3" fontId="20" fillId="3" borderId="19" xfId="19" applyNumberFormat="1" applyFont="1" applyFill="1" applyBorder="1">
      <alignment horizontal="right" vertical="center" indent="1"/>
    </xf>
    <xf numFmtId="3" fontId="20" fillId="4" borderId="19" xfId="19" applyNumberFormat="1" applyFont="1" applyFill="1" applyBorder="1">
      <alignment horizontal="right" vertical="center" indent="1"/>
    </xf>
    <xf numFmtId="0" fontId="11" fillId="0" borderId="0" xfId="10" applyFont="1" applyAlignment="1">
      <alignment vertical="center"/>
    </xf>
    <xf numFmtId="0" fontId="21" fillId="0" borderId="0" xfId="0" applyFont="1" applyBorder="1" applyAlignment="1">
      <alignment horizontal="right" vertical="center" readingOrder="2"/>
    </xf>
    <xf numFmtId="0" fontId="22" fillId="0" borderId="0" xfId="0" applyFont="1"/>
    <xf numFmtId="3" fontId="20" fillId="3" borderId="15" xfId="10" applyNumberFormat="1" applyFont="1" applyFill="1" applyBorder="1" applyAlignment="1">
      <alignment horizontal="right" vertical="center" indent="1"/>
    </xf>
    <xf numFmtId="3" fontId="20" fillId="4" borderId="14" xfId="10" applyNumberFormat="1" applyFont="1" applyFill="1" applyBorder="1" applyAlignment="1">
      <alignment horizontal="right" vertical="center" indent="1"/>
    </xf>
    <xf numFmtId="3" fontId="20" fillId="3" borderId="14" xfId="10" applyNumberFormat="1" applyFont="1" applyFill="1" applyBorder="1" applyAlignment="1">
      <alignment horizontal="right" vertical="center" indent="1"/>
    </xf>
    <xf numFmtId="3" fontId="20" fillId="4" borderId="17" xfId="10" applyNumberFormat="1" applyFont="1" applyFill="1" applyBorder="1" applyAlignment="1">
      <alignment horizontal="right" vertical="center" indent="1"/>
    </xf>
    <xf numFmtId="3" fontId="20" fillId="0" borderId="19" xfId="10" applyNumberFormat="1" applyFont="1" applyFill="1" applyBorder="1" applyAlignment="1">
      <alignment horizontal="right" vertical="center" indent="1"/>
    </xf>
    <xf numFmtId="1" fontId="6" fillId="0" borderId="0" xfId="10" applyNumberFormat="1" applyFont="1" applyBorder="1" applyAlignment="1">
      <alignment horizontal="left" vertical="center"/>
    </xf>
    <xf numFmtId="1" fontId="6" fillId="0" borderId="0" xfId="10" applyNumberFormat="1" applyFont="1" applyBorder="1" applyAlignment="1">
      <alignment horizontal="center" vertical="center"/>
    </xf>
    <xf numFmtId="0" fontId="7" fillId="0" borderId="0" xfId="10" applyFont="1" applyBorder="1" applyAlignment="1">
      <alignment horizontal="left" vertical="center"/>
    </xf>
    <xf numFmtId="3" fontId="1" fillId="3" borderId="18" xfId="21" applyNumberFormat="1" applyFont="1" applyFill="1" applyBorder="1" applyAlignment="1">
      <alignment horizontal="right" vertical="center" indent="1"/>
    </xf>
    <xf numFmtId="3" fontId="1" fillId="4" borderId="15" xfId="21" applyNumberFormat="1" applyFont="1" applyFill="1" applyBorder="1" applyAlignment="1">
      <alignment horizontal="right" vertical="center" indent="1"/>
    </xf>
    <xf numFmtId="3" fontId="1" fillId="4" borderId="18" xfId="21" applyNumberFormat="1" applyFont="1" applyFill="1" applyBorder="1" applyAlignment="1">
      <alignment horizontal="right" vertical="center" indent="1"/>
    </xf>
    <xf numFmtId="3" fontId="20" fillId="0" borderId="19" xfId="18" applyNumberFormat="1" applyFont="1" applyFill="1" applyBorder="1" applyAlignment="1">
      <alignment horizontal="right" vertical="center" indent="1"/>
    </xf>
    <xf numFmtId="0" fontId="6" fillId="3" borderId="15" xfId="13" applyFont="1" applyFill="1" applyBorder="1" applyAlignment="1">
      <alignment horizontal="right" vertical="center" wrapText="1" indent="2" readingOrder="1"/>
    </xf>
    <xf numFmtId="0" fontId="6" fillId="4" borderId="14" xfId="13" applyFont="1" applyFill="1" applyBorder="1" applyAlignment="1">
      <alignment horizontal="right" vertical="center" wrapText="1" indent="2" readingOrder="1"/>
    </xf>
    <xf numFmtId="0" fontId="7" fillId="0" borderId="0" xfId="10" applyFont="1"/>
    <xf numFmtId="0" fontId="1" fillId="0" borderId="66" xfId="21" applyFont="1" applyFill="1" applyBorder="1" applyAlignment="1">
      <alignment horizontal="right" vertical="center" indent="1"/>
    </xf>
    <xf numFmtId="0" fontId="1" fillId="4" borderId="66" xfId="21" applyFont="1" applyFill="1" applyBorder="1" applyAlignment="1">
      <alignment horizontal="right" vertical="center" indent="1"/>
    </xf>
    <xf numFmtId="0" fontId="1" fillId="0" borderId="63" xfId="21" applyFont="1" applyFill="1" applyBorder="1" applyAlignment="1">
      <alignment horizontal="right" vertical="center" indent="1"/>
    </xf>
    <xf numFmtId="0" fontId="20" fillId="0" borderId="63" xfId="21" applyFont="1" applyFill="1" applyBorder="1" applyAlignment="1">
      <alignment horizontal="right" vertical="center" indent="1"/>
    </xf>
    <xf numFmtId="3" fontId="20" fillId="4" borderId="18" xfId="21" applyNumberFormat="1" applyFont="1" applyFill="1" applyBorder="1" applyAlignment="1">
      <alignment horizontal="right" vertical="center" indent="1"/>
    </xf>
    <xf numFmtId="3" fontId="7" fillId="3" borderId="15" xfId="13" applyNumberFormat="1" applyFont="1" applyFill="1" applyBorder="1" applyAlignment="1">
      <alignment horizontal="left" vertical="center" wrapText="1" indent="1" readingOrder="1"/>
    </xf>
    <xf numFmtId="3" fontId="7" fillId="4" borderId="14" xfId="13" applyNumberFormat="1" applyFont="1" applyFill="1" applyBorder="1" applyAlignment="1">
      <alignment horizontal="left" vertical="center" wrapText="1" indent="1" readingOrder="1"/>
    </xf>
    <xf numFmtId="3" fontId="7" fillId="4" borderId="17" xfId="13" applyNumberFormat="1" applyFont="1" applyFill="1" applyBorder="1" applyAlignment="1">
      <alignment horizontal="left" vertical="center" wrapText="1" indent="1" readingOrder="1"/>
    </xf>
    <xf numFmtId="3" fontId="1" fillId="3" borderId="15" xfId="13" applyNumberFormat="1" applyFont="1" applyFill="1" applyBorder="1" applyAlignment="1">
      <alignment horizontal="right" vertical="center" indent="1"/>
    </xf>
    <xf numFmtId="3" fontId="1" fillId="4" borderId="14" xfId="13" applyNumberFormat="1" applyFont="1" applyFill="1" applyBorder="1" applyAlignment="1">
      <alignment horizontal="right" vertical="center" indent="1"/>
    </xf>
    <xf numFmtId="3" fontId="1" fillId="3" borderId="14" xfId="13" applyNumberFormat="1" applyFont="1" applyFill="1" applyBorder="1" applyAlignment="1">
      <alignment horizontal="right" vertical="center" indent="1"/>
    </xf>
    <xf numFmtId="3" fontId="1" fillId="4" borderId="17" xfId="13" applyNumberFormat="1" applyFont="1" applyFill="1" applyBorder="1" applyAlignment="1">
      <alignment horizontal="right" vertical="center" indent="1"/>
    </xf>
    <xf numFmtId="3" fontId="20" fillId="3" borderId="19" xfId="13" applyNumberFormat="1" applyFont="1" applyFill="1" applyBorder="1" applyAlignment="1">
      <alignment horizontal="right" vertical="center" indent="1"/>
    </xf>
    <xf numFmtId="0" fontId="43" fillId="3" borderId="18" xfId="13" applyFont="1" applyFill="1" applyBorder="1" applyAlignment="1">
      <alignment horizontal="right" vertical="center" wrapText="1" indent="2" readingOrder="1"/>
    </xf>
    <xf numFmtId="0" fontId="22" fillId="3" borderId="18" xfId="13" applyFont="1" applyFill="1" applyBorder="1" applyAlignment="1">
      <alignment horizontal="left" vertical="center" wrapText="1" indent="1" readingOrder="1"/>
    </xf>
    <xf numFmtId="0" fontId="43" fillId="3" borderId="16" xfId="13" applyFont="1" applyFill="1" applyBorder="1" applyAlignment="1">
      <alignment horizontal="right" vertical="center" wrapText="1" indent="2" readingOrder="1"/>
    </xf>
    <xf numFmtId="0" fontId="22" fillId="3" borderId="16" xfId="13" applyFont="1" applyFill="1" applyBorder="1" applyAlignment="1">
      <alignment horizontal="left" vertical="center" wrapText="1" indent="1" readingOrder="1"/>
    </xf>
    <xf numFmtId="0" fontId="20" fillId="4" borderId="19" xfId="0" applyFont="1" applyFill="1" applyBorder="1" applyAlignment="1">
      <alignment horizontal="center" vertical="center" readingOrder="2"/>
    </xf>
    <xf numFmtId="0" fontId="22" fillId="4" borderId="19" xfId="0" applyFont="1" applyFill="1" applyBorder="1" applyAlignment="1">
      <alignment horizontal="center" vertical="center"/>
    </xf>
    <xf numFmtId="0" fontId="22" fillId="4" borderId="26" xfId="0" applyFont="1" applyFill="1" applyBorder="1" applyAlignment="1">
      <alignment horizontal="center" vertical="center" readingOrder="2"/>
    </xf>
    <xf numFmtId="0" fontId="20" fillId="3" borderId="77" xfId="20" applyFont="1" applyFill="1" applyBorder="1">
      <alignment horizontal="right" vertical="center" wrapText="1" indent="1" readingOrder="2"/>
    </xf>
    <xf numFmtId="0" fontId="20" fillId="4" borderId="79" xfId="20" applyFont="1" applyFill="1" applyBorder="1">
      <alignment horizontal="right" vertical="center" wrapText="1" indent="1" readingOrder="2"/>
    </xf>
    <xf numFmtId="0" fontId="20" fillId="3" borderId="79" xfId="20" applyFont="1" applyFill="1" applyBorder="1">
      <alignment horizontal="right" vertical="center" wrapText="1" indent="1" readingOrder="2"/>
    </xf>
    <xf numFmtId="0" fontId="20" fillId="3" borderId="69" xfId="20" applyFont="1" applyFill="1" applyBorder="1">
      <alignment horizontal="right" vertical="center" wrapText="1" indent="1" readingOrder="2"/>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0" fillId="4" borderId="19" xfId="0" applyNumberFormat="1" applyFont="1" applyFill="1" applyBorder="1" applyAlignment="1">
      <alignment horizontal="right" vertical="center" indent="1"/>
    </xf>
    <xf numFmtId="3" fontId="1" fillId="0" borderId="18" xfId="10" applyNumberFormat="1" applyFont="1" applyBorder="1" applyAlignment="1">
      <alignment horizontal="right" vertical="center" indent="1"/>
    </xf>
    <xf numFmtId="3" fontId="1" fillId="0" borderId="14" xfId="10" applyNumberFormat="1" applyFont="1" applyBorder="1" applyAlignment="1">
      <alignment horizontal="right" vertical="center" indent="1"/>
    </xf>
    <xf numFmtId="3" fontId="1" fillId="0" borderId="16" xfId="10" applyNumberFormat="1" applyFont="1" applyBorder="1" applyAlignment="1">
      <alignment horizontal="right" vertical="center" indent="1"/>
    </xf>
    <xf numFmtId="3" fontId="20" fillId="0" borderId="14" xfId="19" applyNumberFormat="1" applyFont="1" applyFill="1" applyBorder="1" applyAlignment="1">
      <alignment horizontal="right" vertical="center" indent="1"/>
    </xf>
    <xf numFmtId="3" fontId="1" fillId="3" borderId="15" xfId="20" applyNumberFormat="1" applyFont="1" applyFill="1" applyBorder="1" applyAlignment="1">
      <alignment horizontal="right" vertical="center" indent="1"/>
    </xf>
    <xf numFmtId="3" fontId="1" fillId="3" borderId="14" xfId="20" applyNumberFormat="1" applyFont="1" applyFill="1" applyBorder="1" applyAlignment="1">
      <alignment horizontal="right" vertical="center" indent="1"/>
    </xf>
    <xf numFmtId="3" fontId="1" fillId="4" borderId="14" xfId="20" applyNumberFormat="1" applyFont="1" applyFill="1" applyBorder="1" applyAlignment="1">
      <alignment horizontal="right" vertical="center" indent="1"/>
    </xf>
    <xf numFmtId="3" fontId="1" fillId="3" borderId="17" xfId="20" applyNumberFormat="1" applyFont="1" applyFill="1" applyBorder="1" applyAlignment="1">
      <alignment horizontal="right" vertical="center" indent="1"/>
    </xf>
    <xf numFmtId="0" fontId="20" fillId="0" borderId="0" xfId="10" applyFont="1" applyBorder="1" applyAlignment="1">
      <alignment horizontal="center" vertical="center" readingOrder="2"/>
    </xf>
    <xf numFmtId="0" fontId="20" fillId="0" borderId="0" xfId="10" applyFont="1" applyBorder="1"/>
    <xf numFmtId="3" fontId="20" fillId="3" borderId="16" xfId="21" applyNumberFormat="1" applyFont="1" applyFill="1" applyBorder="1" applyAlignment="1">
      <alignment horizontal="right" vertical="center" indent="1"/>
    </xf>
    <xf numFmtId="0" fontId="20" fillId="0" borderId="0" xfId="10" applyFont="1" applyBorder="1" applyAlignment="1">
      <alignment vertical="center" readingOrder="2"/>
    </xf>
    <xf numFmtId="0" fontId="1" fillId="0" borderId="0" xfId="10" applyFont="1" applyAlignment="1">
      <alignment vertical="center" wrapText="1"/>
    </xf>
    <xf numFmtId="0" fontId="20" fillId="3" borderId="65" xfId="0" applyFont="1" applyFill="1" applyBorder="1" applyAlignment="1">
      <alignment horizontal="right" vertical="center" wrapText="1" indent="1"/>
    </xf>
    <xf numFmtId="0" fontId="1" fillId="3" borderId="66" xfId="0" applyFont="1" applyFill="1" applyBorder="1" applyAlignment="1">
      <alignment horizontal="center" vertical="center"/>
    </xf>
    <xf numFmtId="0" fontId="18" fillId="3" borderId="67" xfId="0" applyFont="1" applyFill="1" applyBorder="1" applyAlignment="1">
      <alignment horizontal="left" vertical="center" wrapText="1" indent="1"/>
    </xf>
    <xf numFmtId="0" fontId="5" fillId="3" borderId="65" xfId="0" applyFont="1" applyFill="1" applyBorder="1" applyAlignment="1">
      <alignment horizontal="right" vertical="center"/>
    </xf>
    <xf numFmtId="0" fontId="20" fillId="3" borderId="67" xfId="0" applyFont="1" applyFill="1" applyBorder="1" applyAlignment="1">
      <alignment vertical="center" wrapText="1"/>
    </xf>
    <xf numFmtId="3" fontId="20" fillId="4" borderId="19" xfId="21" applyNumberFormat="1" applyFont="1" applyFill="1" applyBorder="1" applyAlignment="1">
      <alignment horizontal="center" vertical="center"/>
    </xf>
    <xf numFmtId="3" fontId="1" fillId="4" borderId="14" xfId="21" applyNumberFormat="1" applyFont="1" applyFill="1" applyBorder="1" applyAlignment="1">
      <alignment horizontal="center" vertical="center"/>
    </xf>
    <xf numFmtId="0" fontId="5" fillId="0" borderId="0" xfId="2" applyFont="1" applyAlignment="1">
      <alignment horizontal="center" vertical="center"/>
    </xf>
    <xf numFmtId="0" fontId="20" fillId="4" borderId="21" xfId="0" applyFont="1" applyFill="1" applyBorder="1" applyAlignment="1">
      <alignment horizontal="center" wrapText="1"/>
    </xf>
    <xf numFmtId="0" fontId="20" fillId="2" borderId="1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19" xfId="0" applyFont="1" applyFill="1" applyBorder="1" applyAlignment="1">
      <alignment horizontal="center" vertical="center" wrapText="1"/>
    </xf>
    <xf numFmtId="3" fontId="20" fillId="3" borderId="19" xfId="21" applyNumberFormat="1" applyFont="1" applyFill="1" applyBorder="1" applyAlignment="1">
      <alignment horizontal="center" vertical="center"/>
    </xf>
    <xf numFmtId="3" fontId="20" fillId="4" borderId="19" xfId="10" applyNumberFormat="1" applyFont="1" applyFill="1" applyBorder="1" applyAlignment="1">
      <alignment horizontal="right" vertical="center" indent="1"/>
    </xf>
    <xf numFmtId="0" fontId="20" fillId="0" borderId="0" xfId="0" applyFont="1"/>
    <xf numFmtId="0" fontId="11" fillId="0" borderId="0" xfId="10" applyFont="1" applyBorder="1" applyAlignment="1">
      <alignment vertical="center"/>
    </xf>
    <xf numFmtId="3" fontId="20" fillId="3" borderId="19" xfId="13" applyNumberFormat="1" applyFont="1" applyFill="1" applyBorder="1" applyAlignment="1">
      <alignment horizontal="left" vertical="center" wrapText="1" indent="1" readingOrder="1"/>
    </xf>
    <xf numFmtId="0" fontId="1" fillId="4" borderId="84" xfId="21" applyFont="1" applyFill="1" applyBorder="1" applyAlignment="1">
      <alignment horizontal="right" vertical="center" indent="1"/>
    </xf>
    <xf numFmtId="0" fontId="20" fillId="4" borderId="84" xfId="21" applyFont="1" applyFill="1" applyBorder="1" applyAlignment="1">
      <alignment horizontal="right" vertical="center" indent="1"/>
    </xf>
    <xf numFmtId="0" fontId="1" fillId="0" borderId="85" xfId="21" applyFont="1" applyFill="1" applyBorder="1" applyAlignment="1">
      <alignment horizontal="right" vertical="center" indent="1"/>
    </xf>
    <xf numFmtId="0" fontId="20" fillId="0" borderId="85" xfId="21" applyFont="1" applyFill="1" applyBorder="1" applyAlignment="1">
      <alignment horizontal="right" vertical="center" indent="1"/>
    </xf>
    <xf numFmtId="0" fontId="1" fillId="0" borderId="84" xfId="21" applyFont="1" applyFill="1" applyBorder="1" applyAlignment="1">
      <alignment horizontal="right" vertical="center" indent="1"/>
    </xf>
    <xf numFmtId="0" fontId="20" fillId="0" borderId="84" xfId="21" applyFont="1" applyFill="1" applyBorder="1" applyAlignment="1">
      <alignment horizontal="right" vertical="center" indent="1"/>
    </xf>
    <xf numFmtId="0" fontId="20" fillId="0" borderId="31" xfId="21" applyFont="1" applyFill="1" applyBorder="1" applyAlignment="1">
      <alignment horizontal="right" vertical="center" indent="1"/>
    </xf>
    <xf numFmtId="0" fontId="20" fillId="3" borderId="94" xfId="20" applyFont="1" applyFill="1" applyBorder="1">
      <alignment horizontal="right" vertical="center" wrapText="1" indent="1" readingOrder="2"/>
    </xf>
    <xf numFmtId="0" fontId="22" fillId="3" borderId="95" xfId="22" applyFont="1" applyFill="1" applyBorder="1">
      <alignment horizontal="left" vertical="center" wrapText="1" indent="1"/>
    </xf>
    <xf numFmtId="0" fontId="20" fillId="4" borderId="28" xfId="20" applyFont="1" applyFill="1" applyBorder="1" applyAlignment="1">
      <alignment horizontal="right" vertical="center" wrapText="1" indent="2" readingOrder="2"/>
    </xf>
    <xf numFmtId="0" fontId="18" fillId="4" borderId="27" xfId="22" applyFont="1" applyFill="1" applyBorder="1" applyAlignment="1">
      <alignment horizontal="left" vertical="center" wrapText="1" indent="2"/>
    </xf>
    <xf numFmtId="0" fontId="20" fillId="3" borderId="28" xfId="20" applyFont="1" applyFill="1" applyBorder="1" applyAlignment="1">
      <alignment horizontal="right" vertical="center" wrapText="1" indent="2" readingOrder="2"/>
    </xf>
    <xf numFmtId="0" fontId="18" fillId="3" borderId="27" xfId="22" applyFont="1" applyFill="1" applyBorder="1" applyAlignment="1">
      <alignment horizontal="left" vertical="center" wrapText="1" indent="2"/>
    </xf>
    <xf numFmtId="0" fontId="20" fillId="4" borderId="96" xfId="20" applyFont="1" applyFill="1" applyBorder="1" applyAlignment="1">
      <alignment horizontal="right" vertical="center" wrapText="1" indent="2" readingOrder="2"/>
    </xf>
    <xf numFmtId="0" fontId="18" fillId="4" borderId="97" xfId="22" applyFont="1" applyFill="1" applyBorder="1" applyAlignment="1">
      <alignment horizontal="left" vertical="center" wrapText="1" indent="2"/>
    </xf>
    <xf numFmtId="0" fontId="20" fillId="3" borderId="30" xfId="20" applyFont="1" applyFill="1" applyBorder="1" applyAlignment="1">
      <alignment horizontal="right" vertical="center" wrapText="1" indent="2" readingOrder="2"/>
    </xf>
    <xf numFmtId="0" fontId="18" fillId="3" borderId="29" xfId="22" applyFont="1" applyFill="1" applyBorder="1" applyAlignment="1">
      <alignment horizontal="left" vertical="center" wrapText="1" indent="2"/>
    </xf>
    <xf numFmtId="0" fontId="20" fillId="4" borderId="94" xfId="20" applyFont="1" applyFill="1" applyBorder="1">
      <alignment horizontal="right" vertical="center" wrapText="1" indent="1" readingOrder="2"/>
    </xf>
    <xf numFmtId="0" fontId="22" fillId="4" borderId="95" xfId="22" applyFont="1" applyFill="1" applyBorder="1">
      <alignment horizontal="left" vertical="center" wrapText="1" indent="1"/>
    </xf>
    <xf numFmtId="0" fontId="20" fillId="3" borderId="96" xfId="20" applyFont="1" applyFill="1" applyBorder="1" applyAlignment="1">
      <alignment horizontal="right" vertical="center" wrapText="1" indent="2" readingOrder="2"/>
    </xf>
    <xf numFmtId="0" fontId="18" fillId="3" borderId="97" xfId="22" applyFont="1" applyFill="1" applyBorder="1" applyAlignment="1">
      <alignment horizontal="left" vertical="center" wrapText="1" indent="2"/>
    </xf>
    <xf numFmtId="0" fontId="20" fillId="4" borderId="53" xfId="20" applyFont="1" applyFill="1" applyBorder="1" applyAlignment="1">
      <alignment horizontal="center" vertical="center" wrapText="1" readingOrder="2"/>
    </xf>
    <xf numFmtId="0" fontId="22" fillId="4" borderId="52" xfId="22" applyFont="1" applyFill="1" applyBorder="1" applyAlignment="1">
      <alignment horizontal="center" vertical="center" wrapText="1"/>
    </xf>
    <xf numFmtId="0" fontId="20" fillId="3" borderId="53" xfId="20" applyFont="1" applyFill="1" applyBorder="1" applyAlignment="1">
      <alignment horizontal="center" vertical="center" wrapText="1" readingOrder="2"/>
    </xf>
    <xf numFmtId="0" fontId="22" fillId="3" borderId="52" xfId="22" applyFont="1" applyFill="1" applyBorder="1" applyAlignment="1">
      <alignment horizontal="center" vertical="center" wrapText="1"/>
    </xf>
    <xf numFmtId="0" fontId="43" fillId="3" borderId="17" xfId="13" applyFont="1" applyFill="1" applyBorder="1" applyAlignment="1">
      <alignment horizontal="right" vertical="center" wrapText="1" indent="2" readingOrder="1"/>
    </xf>
    <xf numFmtId="3" fontId="1" fillId="0" borderId="17" xfId="10" applyNumberFormat="1" applyFont="1" applyBorder="1" applyAlignment="1">
      <alignment horizontal="right" vertical="center" indent="1"/>
    </xf>
    <xf numFmtId="0" fontId="22" fillId="3" borderId="17" xfId="13" applyFont="1" applyFill="1" applyBorder="1" applyAlignment="1">
      <alignment horizontal="left" vertical="center" wrapText="1" indent="1" readingOrder="1"/>
    </xf>
    <xf numFmtId="0" fontId="20" fillId="4" borderId="87" xfId="21" applyFont="1" applyFill="1" applyBorder="1" applyAlignment="1">
      <alignment horizontal="right" vertical="center" indent="1"/>
    </xf>
    <xf numFmtId="0" fontId="1" fillId="0" borderId="0" xfId="10" applyFont="1" applyBorder="1" applyAlignment="1">
      <alignment horizontal="center" vertical="center" wrapText="1"/>
    </xf>
    <xf numFmtId="3" fontId="1" fillId="3" borderId="15" xfId="12" applyNumberFormat="1" applyFont="1" applyFill="1" applyBorder="1" applyAlignment="1">
      <alignment horizontal="center" vertical="center"/>
    </xf>
    <xf numFmtId="3" fontId="1" fillId="3" borderId="14" xfId="12" applyNumberFormat="1" applyFont="1" applyFill="1" applyBorder="1" applyAlignment="1">
      <alignment horizontal="center" vertical="center"/>
    </xf>
    <xf numFmtId="3" fontId="1" fillId="4" borderId="14" xfId="12" applyNumberFormat="1" applyFont="1" applyFill="1" applyBorder="1" applyAlignment="1">
      <alignment horizontal="center" vertical="center"/>
    </xf>
    <xf numFmtId="3" fontId="1" fillId="4" borderId="17" xfId="12" applyNumberFormat="1" applyFont="1" applyFill="1" applyBorder="1" applyAlignment="1">
      <alignment horizontal="center" vertical="center"/>
    </xf>
    <xf numFmtId="3" fontId="20" fillId="3" borderId="18" xfId="12" applyNumberFormat="1" applyFont="1" applyFill="1" applyBorder="1" applyAlignment="1">
      <alignment horizontal="center" vertical="center"/>
    </xf>
    <xf numFmtId="3" fontId="20" fillId="3" borderId="14" xfId="12" applyNumberFormat="1" applyFont="1" applyFill="1" applyBorder="1" applyAlignment="1">
      <alignment horizontal="center" vertical="center"/>
    </xf>
    <xf numFmtId="3" fontId="20" fillId="3" borderId="16" xfId="12" applyNumberFormat="1" applyFont="1" applyFill="1" applyBorder="1" applyAlignment="1">
      <alignment horizontal="center" vertical="center"/>
    </xf>
    <xf numFmtId="3" fontId="1" fillId="0" borderId="0" xfId="10" applyNumberFormat="1" applyFont="1" applyBorder="1" applyAlignment="1">
      <alignment vertical="center" wrapText="1"/>
    </xf>
    <xf numFmtId="0" fontId="5" fillId="0" borderId="0" xfId="10" applyFont="1" applyBorder="1" applyAlignment="1">
      <alignment horizontal="right" vertical="center"/>
    </xf>
    <xf numFmtId="0" fontId="1" fillId="0" borderId="0" xfId="10" applyFont="1" applyBorder="1" applyAlignment="1">
      <alignment horizontal="centerContinuous" vertical="center"/>
    </xf>
    <xf numFmtId="0" fontId="11" fillId="0" borderId="0" xfId="10" applyFont="1" applyBorder="1" applyAlignment="1">
      <alignment horizontal="left" vertical="center"/>
    </xf>
    <xf numFmtId="0" fontId="5" fillId="0" borderId="0" xfId="10" applyFont="1" applyBorder="1" applyAlignment="1">
      <alignment horizontal="left" vertical="center"/>
    </xf>
    <xf numFmtId="0" fontId="5" fillId="0" borderId="0" xfId="16" applyFont="1" applyBorder="1">
      <alignment horizontal="right" vertical="center"/>
    </xf>
    <xf numFmtId="0" fontId="20" fillId="0" borderId="0" xfId="17" applyFont="1" applyBorder="1">
      <alignment horizontal="left" vertical="center"/>
    </xf>
    <xf numFmtId="3" fontId="1" fillId="3" borderId="18" xfId="21" applyNumberFormat="1" applyFont="1" applyFill="1" applyBorder="1" applyAlignment="1">
      <alignment horizontal="center" vertical="center"/>
    </xf>
    <xf numFmtId="3" fontId="1" fillId="4" borderId="18" xfId="10" applyNumberFormat="1" applyFont="1" applyFill="1" applyBorder="1" applyAlignment="1">
      <alignment horizontal="right" vertical="center" indent="1"/>
    </xf>
    <xf numFmtId="3" fontId="1" fillId="3" borderId="16" xfId="10" applyNumberFormat="1" applyFont="1" applyFill="1" applyBorder="1" applyAlignment="1">
      <alignment horizontal="right" vertical="center" indent="1"/>
    </xf>
    <xf numFmtId="3" fontId="1" fillId="3" borderId="16" xfId="21" applyNumberFormat="1" applyFont="1" applyFill="1" applyBorder="1" applyAlignment="1">
      <alignment horizontal="center" vertical="center"/>
    </xf>
    <xf numFmtId="0" fontId="20" fillId="3" borderId="53" xfId="10" applyFont="1" applyFill="1" applyBorder="1" applyAlignment="1">
      <alignment horizontal="center" vertical="center" readingOrder="2"/>
    </xf>
    <xf numFmtId="0" fontId="43" fillId="3" borderId="0" xfId="13" applyFont="1" applyFill="1" applyBorder="1" applyAlignment="1">
      <alignment horizontal="right" vertical="center" wrapText="1" indent="1" readingOrder="1"/>
    </xf>
    <xf numFmtId="0" fontId="43" fillId="4" borderId="0" xfId="13" applyFont="1" applyFill="1" applyBorder="1" applyAlignment="1">
      <alignment horizontal="right" vertical="center" wrapText="1" indent="1" readingOrder="1"/>
    </xf>
    <xf numFmtId="0" fontId="43" fillId="4" borderId="99" xfId="13" applyFont="1" applyFill="1" applyBorder="1" applyAlignment="1">
      <alignment horizontal="right" vertical="center" wrapText="1" indent="1" readingOrder="1"/>
    </xf>
    <xf numFmtId="0" fontId="6" fillId="3" borderId="20" xfId="13" applyFont="1" applyFill="1" applyBorder="1" applyAlignment="1">
      <alignment horizontal="right" vertical="center" wrapText="1" indent="2" readingOrder="1"/>
    </xf>
    <xf numFmtId="3" fontId="7" fillId="3" borderId="20" xfId="13" applyNumberFormat="1" applyFont="1" applyFill="1" applyBorder="1" applyAlignment="1">
      <alignment horizontal="left" vertical="center" wrapText="1" indent="1" readingOrder="1"/>
    </xf>
    <xf numFmtId="0" fontId="22" fillId="3" borderId="19" xfId="13" applyFont="1" applyFill="1" applyBorder="1" applyAlignment="1">
      <alignment horizontal="center" vertical="center" wrapText="1" readingOrder="1"/>
    </xf>
    <xf numFmtId="0" fontId="20" fillId="3" borderId="19" xfId="13" applyFont="1" applyFill="1" applyBorder="1" applyAlignment="1">
      <alignment horizontal="center" vertical="center" wrapText="1" readingOrder="1"/>
    </xf>
    <xf numFmtId="0" fontId="49" fillId="0" borderId="0" xfId="10" applyFont="1" applyBorder="1" applyAlignment="1">
      <alignment vertical="center"/>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3" borderId="15" xfId="20" applyFont="1" applyFill="1" applyBorder="1" applyAlignment="1">
      <alignment horizontal="center" vertical="center" wrapText="1" readingOrder="2"/>
    </xf>
    <xf numFmtId="0" fontId="20" fillId="4" borderId="30" xfId="20" applyFont="1" applyFill="1" applyBorder="1" applyAlignment="1">
      <alignment horizontal="center" vertical="center" wrapText="1" readingOrder="2"/>
    </xf>
    <xf numFmtId="0" fontId="20" fillId="3" borderId="20"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26" xfId="20" applyFont="1" applyFill="1" applyBorder="1" applyAlignment="1">
      <alignment horizontal="right" vertical="center" wrapText="1" indent="4" readingOrder="2"/>
    </xf>
    <xf numFmtId="0" fontId="22" fillId="3" borderId="52" xfId="22" applyFont="1" applyFill="1" applyBorder="1" applyAlignment="1">
      <alignment horizontal="left" vertical="center" indent="1"/>
    </xf>
    <xf numFmtId="0" fontId="20" fillId="3" borderId="95" xfId="22" applyFont="1" applyFill="1" applyBorder="1" applyAlignment="1">
      <alignment horizontal="center" vertical="center" wrapText="1"/>
    </xf>
    <xf numFmtId="0" fontId="20" fillId="4" borderId="27" xfId="22" applyFont="1" applyFill="1" applyBorder="1" applyAlignment="1">
      <alignment horizontal="center" vertical="center" wrapText="1"/>
    </xf>
    <xf numFmtId="0" fontId="20" fillId="3" borderId="27" xfId="22" applyFont="1" applyFill="1" applyBorder="1" applyAlignment="1">
      <alignment horizontal="center" vertical="center" wrapText="1"/>
    </xf>
    <xf numFmtId="0" fontId="20" fillId="0" borderId="97" xfId="22" applyFont="1" applyFill="1" applyBorder="1" applyAlignment="1">
      <alignment horizontal="center" vertical="center" wrapText="1"/>
    </xf>
    <xf numFmtId="0" fontId="20" fillId="4" borderId="97" xfId="22" applyFont="1" applyFill="1" applyBorder="1" applyAlignment="1">
      <alignment horizontal="center" vertical="center" wrapText="1"/>
    </xf>
    <xf numFmtId="0" fontId="22" fillId="0" borderId="52" xfId="18" applyFont="1" applyFill="1" applyBorder="1" applyAlignment="1">
      <alignment horizontal="center" vertical="center"/>
    </xf>
    <xf numFmtId="3" fontId="20" fillId="3" borderId="20" xfId="18" applyNumberFormat="1" applyFont="1" applyFill="1" applyBorder="1" applyAlignment="1">
      <alignment horizontal="right" vertical="center" indent="1"/>
    </xf>
    <xf numFmtId="1" fontId="22" fillId="4" borderId="0" xfId="4" applyFont="1" applyFill="1" applyBorder="1">
      <alignment horizontal="left" vertical="center" wrapText="1"/>
    </xf>
    <xf numFmtId="0" fontId="20" fillId="4" borderId="81" xfId="20" applyFont="1" applyFill="1" applyBorder="1" applyAlignment="1">
      <alignment horizontal="right" vertical="center" wrapText="1" indent="4" readingOrder="2"/>
    </xf>
    <xf numFmtId="0" fontId="20" fillId="3" borderId="81" xfId="20" applyFont="1" applyFill="1" applyBorder="1" applyAlignment="1">
      <alignment horizontal="right" vertical="center" wrapText="1" indent="4" readingOrder="2"/>
    </xf>
    <xf numFmtId="3" fontId="20" fillId="3" borderId="53" xfId="21" applyNumberFormat="1" applyFont="1" applyFill="1" applyBorder="1" applyAlignment="1">
      <alignment horizontal="center" vertical="center"/>
    </xf>
    <xf numFmtId="3" fontId="20" fillId="3" borderId="19" xfId="21" applyNumberFormat="1" applyFont="1" applyFill="1" applyBorder="1" applyAlignment="1">
      <alignment horizontal="right" vertical="center" indent="1"/>
    </xf>
    <xf numFmtId="0" fontId="20" fillId="4" borderId="14" xfId="20" applyFont="1" applyFill="1" applyBorder="1" applyAlignment="1">
      <alignment horizontal="center" vertical="center" wrapText="1" readingOrder="2"/>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6" fillId="3" borderId="15" xfId="13" applyFont="1" applyFill="1" applyBorder="1" applyAlignment="1">
      <alignment horizontal="center" vertical="center" wrapText="1"/>
    </xf>
    <xf numFmtId="0" fontId="20" fillId="4" borderId="26" xfId="0" applyFont="1" applyFill="1" applyBorder="1" applyAlignment="1">
      <alignment horizontal="center" vertical="center" wrapText="1"/>
    </xf>
    <xf numFmtId="3" fontId="1" fillId="0" borderId="0" xfId="0" applyNumberFormat="1" applyFont="1" applyAlignment="1">
      <alignment vertical="center"/>
    </xf>
    <xf numFmtId="3" fontId="20" fillId="4" borderId="17" xfId="13" applyNumberFormat="1" applyFont="1" applyFill="1" applyBorder="1" applyAlignment="1">
      <alignment horizontal="right" vertical="center" wrapText="1" indent="1"/>
    </xf>
    <xf numFmtId="0" fontId="52" fillId="0" borderId="0" xfId="0" applyFont="1"/>
    <xf numFmtId="0" fontId="53" fillId="0" borderId="0" xfId="10" applyFont="1"/>
    <xf numFmtId="3" fontId="20" fillId="4" borderId="26" xfId="21" applyNumberFormat="1" applyFont="1" applyFill="1" applyBorder="1" applyAlignment="1">
      <alignment horizontal="right" vertical="center" indent="1"/>
    </xf>
    <xf numFmtId="0" fontId="7" fillId="0" borderId="0" xfId="10" applyFont="1" applyAlignment="1">
      <alignment vertical="center"/>
    </xf>
    <xf numFmtId="0" fontId="55" fillId="0" borderId="0" xfId="12" applyFont="1"/>
    <xf numFmtId="0" fontId="55" fillId="0" borderId="0" xfId="0" applyFont="1" applyAlignment="1">
      <alignment vertical="center"/>
    </xf>
    <xf numFmtId="0" fontId="5" fillId="3" borderId="0" xfId="16" applyFont="1" applyFill="1">
      <alignment horizontal="right" vertical="center"/>
    </xf>
    <xf numFmtId="0" fontId="5" fillId="3" borderId="0" xfId="10" applyFont="1" applyFill="1" applyAlignment="1">
      <alignment horizontal="right" vertical="center"/>
    </xf>
    <xf numFmtId="0" fontId="1" fillId="3" borderId="0" xfId="10" applyFont="1" applyFill="1" applyAlignment="1">
      <alignment vertical="center"/>
    </xf>
    <xf numFmtId="0" fontId="1" fillId="3" borderId="0" xfId="10" applyFont="1" applyFill="1" applyAlignment="1">
      <alignment horizontal="centerContinuous" vertical="center"/>
    </xf>
    <xf numFmtId="0" fontId="11" fillId="3" borderId="0" xfId="10" applyFont="1" applyFill="1" applyAlignment="1">
      <alignment horizontal="left" vertical="center"/>
    </xf>
    <xf numFmtId="0" fontId="20" fillId="3" borderId="0" xfId="17" applyFont="1" applyFill="1">
      <alignment horizontal="left" vertical="center"/>
    </xf>
    <xf numFmtId="3" fontId="1" fillId="0" borderId="0" xfId="10" applyNumberFormat="1" applyFont="1" applyBorder="1"/>
    <xf numFmtId="0" fontId="43" fillId="4" borderId="17" xfId="13" applyFont="1" applyFill="1" applyBorder="1" applyAlignment="1">
      <alignment horizontal="right" vertical="center" wrapText="1" indent="2" readingOrder="1"/>
    </xf>
    <xf numFmtId="0" fontId="22" fillId="4" borderId="17" xfId="13" applyFont="1" applyFill="1" applyBorder="1" applyAlignment="1">
      <alignment horizontal="left" vertical="center" wrapText="1" indent="1" readingOrder="1"/>
    </xf>
    <xf numFmtId="3" fontId="20" fillId="0" borderId="19" xfId="10" applyNumberFormat="1" applyFont="1" applyBorder="1" applyAlignment="1">
      <alignment horizontal="right" vertical="center" indent="1"/>
    </xf>
    <xf numFmtId="0" fontId="1" fillId="0" borderId="0" xfId="10" applyFont="1" applyAlignment="1">
      <alignment horizontal="justify" vertical="center"/>
    </xf>
    <xf numFmtId="0" fontId="56" fillId="0" borderId="0" xfId="10" applyFont="1" applyAlignment="1">
      <alignment horizontal="justify" vertical="center"/>
    </xf>
    <xf numFmtId="0" fontId="2" fillId="0" borderId="0" xfId="10" applyFont="1" applyAlignment="1">
      <alignment vertical="top"/>
    </xf>
    <xf numFmtId="0" fontId="8" fillId="0" borderId="0" xfId="10" applyFont="1" applyBorder="1" applyAlignment="1">
      <alignment vertical="top"/>
    </xf>
    <xf numFmtId="0" fontId="1" fillId="0" borderId="0" xfId="10" applyFont="1" applyBorder="1" applyAlignment="1">
      <alignment horizontal="justify" vertical="center"/>
    </xf>
    <xf numFmtId="0" fontId="31" fillId="0" borderId="0" xfId="10" applyFont="1" applyAlignment="1">
      <alignment vertical="center"/>
    </xf>
    <xf numFmtId="3" fontId="1" fillId="4" borderId="17" xfId="20" applyNumberFormat="1" applyFont="1" applyFill="1" applyBorder="1" applyAlignment="1">
      <alignment horizontal="right" vertical="center" indent="1"/>
    </xf>
    <xf numFmtId="3" fontId="20" fillId="4" borderId="17" xfId="21" applyNumberFormat="1" applyFont="1" applyFill="1" applyBorder="1" applyAlignment="1">
      <alignment horizontal="right" vertical="center" indent="1"/>
    </xf>
    <xf numFmtId="0" fontId="20" fillId="3" borderId="98" xfId="20" applyFont="1" applyFill="1" applyBorder="1">
      <alignment horizontal="right" vertical="center" wrapText="1" indent="1" readingOrder="2"/>
    </xf>
    <xf numFmtId="3" fontId="20" fillId="3" borderId="98" xfId="21" applyNumberFormat="1" applyFont="1" applyFill="1" applyBorder="1" applyAlignment="1">
      <alignment horizontal="right" vertical="center" indent="1"/>
    </xf>
    <xf numFmtId="3" fontId="20" fillId="3" borderId="98" xfId="20" applyNumberFormat="1" applyFont="1" applyFill="1" applyBorder="1" applyAlignment="1">
      <alignment horizontal="right" vertical="center" indent="1"/>
    </xf>
    <xf numFmtId="0" fontId="22" fillId="3" borderId="98" xfId="22" applyFont="1" applyFill="1" applyBorder="1" applyAlignment="1">
      <alignment horizontal="left" vertical="center" wrapText="1"/>
    </xf>
    <xf numFmtId="0" fontId="20" fillId="3" borderId="18" xfId="20" applyFont="1" applyFill="1" applyBorder="1">
      <alignment horizontal="right" vertical="center" wrapText="1" indent="1" readingOrder="2"/>
    </xf>
    <xf numFmtId="3" fontId="20" fillId="3" borderId="18" xfId="20" applyNumberFormat="1" applyFont="1" applyFill="1" applyBorder="1" applyAlignment="1">
      <alignment horizontal="right" vertical="center" indent="1"/>
    </xf>
    <xf numFmtId="0" fontId="22" fillId="3" borderId="18" xfId="22" applyFont="1" applyFill="1" applyBorder="1" applyAlignment="1">
      <alignment horizontal="left" vertical="center" wrapText="1"/>
    </xf>
    <xf numFmtId="0" fontId="22" fillId="3" borderId="15" xfId="22" applyFont="1" applyFill="1" applyBorder="1" applyAlignment="1">
      <alignment horizontal="center" vertical="center" wrapText="1"/>
    </xf>
    <xf numFmtId="0" fontId="20" fillId="3" borderId="94" xfId="20" applyFont="1" applyFill="1" applyBorder="1" applyAlignment="1">
      <alignment horizontal="right" vertical="center" wrapText="1" indent="1" readingOrder="2"/>
    </xf>
    <xf numFmtId="0" fontId="20" fillId="4" borderId="28" xfId="20" applyFont="1" applyFill="1" applyBorder="1" applyAlignment="1">
      <alignment horizontal="right" vertical="center" wrapText="1" indent="1" readingOrder="2"/>
    </xf>
    <xf numFmtId="0" fontId="20" fillId="3" borderId="28" xfId="20" applyFont="1" applyFill="1" applyBorder="1" applyAlignment="1">
      <alignment horizontal="right" vertical="center" wrapText="1" indent="1" readingOrder="2"/>
    </xf>
    <xf numFmtId="3" fontId="57" fillId="3" borderId="0" xfId="10" applyNumberFormat="1" applyFont="1" applyFill="1" applyAlignment="1">
      <alignment vertical="center"/>
    </xf>
    <xf numFmtId="0" fontId="20" fillId="3" borderId="118" xfId="20" applyFont="1" applyFill="1" applyBorder="1">
      <alignment horizontal="right" vertical="center" wrapText="1" indent="1" readingOrder="2"/>
    </xf>
    <xf numFmtId="0" fontId="20" fillId="4" borderId="69" xfId="20" applyFont="1" applyFill="1" applyBorder="1">
      <alignment horizontal="right" vertical="center" wrapText="1" indent="1" readingOrder="2"/>
    </xf>
    <xf numFmtId="3" fontId="0" fillId="4" borderId="68" xfId="0" applyNumberFormat="1" applyFill="1" applyBorder="1" applyAlignment="1">
      <alignment horizontal="right" vertical="center" indent="1"/>
    </xf>
    <xf numFmtId="0" fontId="20" fillId="3" borderId="32" xfId="0" applyFont="1" applyFill="1" applyBorder="1" applyAlignment="1">
      <alignment horizontal="center" vertical="center" readingOrder="2"/>
    </xf>
    <xf numFmtId="3" fontId="20" fillId="3" borderId="31" xfId="0" applyNumberFormat="1" applyFont="1" applyFill="1" applyBorder="1" applyAlignment="1">
      <alignment horizontal="right" vertical="center" indent="1"/>
    </xf>
    <xf numFmtId="0" fontId="22" fillId="3" borderId="33" xfId="0" applyFont="1" applyFill="1" applyBorder="1" applyAlignment="1">
      <alignment horizontal="center" vertical="center"/>
    </xf>
    <xf numFmtId="0" fontId="1" fillId="4" borderId="0" xfId="10" applyFont="1" applyFill="1" applyBorder="1" applyAlignment="1">
      <alignment horizontal="right" vertical="center" wrapText="1" indent="1" readingOrder="2"/>
    </xf>
    <xf numFmtId="0" fontId="18" fillId="4" borderId="15" xfId="22" applyFont="1" applyFill="1" applyBorder="1" applyAlignment="1">
      <alignment horizontal="left" vertical="center" wrapText="1" indent="2"/>
    </xf>
    <xf numFmtId="3" fontId="7" fillId="4" borderId="15" xfId="21" applyNumberFormat="1" applyFont="1" applyFill="1" applyBorder="1" applyAlignment="1">
      <alignment horizontal="right" vertical="center" indent="1"/>
    </xf>
    <xf numFmtId="0" fontId="20" fillId="3" borderId="20" xfId="20" applyFont="1" applyFill="1" applyBorder="1" applyAlignment="1">
      <alignment horizontal="right" vertical="center" wrapText="1" indent="1" readingOrder="2"/>
    </xf>
    <xf numFmtId="3" fontId="7" fillId="3" borderId="20" xfId="21" applyNumberFormat="1" applyFont="1" applyFill="1" applyBorder="1" applyAlignment="1">
      <alignment horizontal="right" vertical="center" indent="1"/>
    </xf>
    <xf numFmtId="0" fontId="20" fillId="4" borderId="66" xfId="21" applyNumberFormat="1" applyFont="1" applyFill="1" applyBorder="1" applyAlignment="1">
      <alignment horizontal="right" vertical="center" indent="1"/>
    </xf>
    <xf numFmtId="0" fontId="43" fillId="3" borderId="53" xfId="13" applyFont="1" applyFill="1" applyBorder="1" applyAlignment="1">
      <alignment horizontal="center" vertical="center" wrapText="1" readingOrder="1"/>
    </xf>
    <xf numFmtId="0" fontId="20" fillId="4" borderId="25" xfId="0" applyFont="1" applyFill="1" applyBorder="1" applyAlignment="1">
      <alignment horizontal="center" vertical="center" readingOrder="2"/>
    </xf>
    <xf numFmtId="0" fontId="22" fillId="3" borderId="54" xfId="22" applyFont="1" applyFill="1" applyBorder="1">
      <alignment horizontal="left" vertical="center" wrapText="1" indent="1"/>
    </xf>
    <xf numFmtId="0" fontId="20" fillId="3" borderId="55" xfId="20" applyFont="1" applyFill="1" applyBorder="1">
      <alignment horizontal="right" vertical="center" wrapText="1" indent="1" readingOrder="2"/>
    </xf>
    <xf numFmtId="3" fontId="1" fillId="3" borderId="18" xfId="21" applyNumberFormat="1" applyFont="1" applyFill="1" applyBorder="1">
      <alignment horizontal="right" vertical="center" indent="1"/>
    </xf>
    <xf numFmtId="0" fontId="21" fillId="3" borderId="96" xfId="20" applyFont="1" applyFill="1" applyBorder="1" applyAlignment="1">
      <alignment horizontal="right" vertical="center" wrapText="1" indent="2" readingOrder="2"/>
    </xf>
    <xf numFmtId="0" fontId="20" fillId="3" borderId="94" xfId="20" applyFont="1" applyFill="1" applyBorder="1" applyAlignment="1">
      <alignment horizontal="right" vertical="center" wrapText="1" indent="2" readingOrder="2"/>
    </xf>
    <xf numFmtId="0" fontId="18" fillId="3" borderId="95" xfId="22" applyFont="1" applyFill="1" applyBorder="1" applyAlignment="1">
      <alignment horizontal="left" vertical="center" wrapText="1" indent="2"/>
    </xf>
    <xf numFmtId="0" fontId="20" fillId="3" borderId="81" xfId="20" applyFont="1" applyFill="1" applyBorder="1" applyAlignment="1">
      <alignment horizontal="right" vertical="center" wrapText="1" indent="2" readingOrder="2"/>
    </xf>
    <xf numFmtId="0" fontId="20" fillId="4" borderId="25" xfId="0" applyFont="1" applyFill="1" applyBorder="1" applyAlignment="1">
      <alignment horizontal="center" vertical="center" readingOrder="2"/>
    </xf>
    <xf numFmtId="0" fontId="22" fillId="4" borderId="16" xfId="22" applyFont="1" applyFill="1" applyBorder="1" applyAlignment="1">
      <alignment horizontal="center" vertical="center" wrapText="1"/>
    </xf>
    <xf numFmtId="0" fontId="1" fillId="3" borderId="28" xfId="20" applyFont="1" applyFill="1" applyBorder="1">
      <alignment horizontal="right" vertical="center" wrapText="1" indent="1" readingOrder="2"/>
    </xf>
    <xf numFmtId="0" fontId="1" fillId="4" borderId="28" xfId="20" applyFont="1" applyFill="1" applyBorder="1">
      <alignment horizontal="right" vertical="center" wrapText="1" indent="1" readingOrder="2"/>
    </xf>
    <xf numFmtId="0" fontId="1" fillId="3" borderId="94" xfId="20" applyFont="1" applyFill="1" applyBorder="1">
      <alignment horizontal="right" vertical="center" wrapText="1" indent="1" readingOrder="2"/>
    </xf>
    <xf numFmtId="0" fontId="1" fillId="3" borderId="96" xfId="20" applyFont="1" applyFill="1" applyBorder="1">
      <alignment horizontal="right" vertical="center" wrapText="1" indent="1" readingOrder="2"/>
    </xf>
    <xf numFmtId="0" fontId="60" fillId="3" borderId="96" xfId="20" applyFont="1" applyFill="1" applyBorder="1">
      <alignment horizontal="right" vertical="center" wrapText="1" indent="1" readingOrder="2"/>
    </xf>
    <xf numFmtId="0" fontId="20" fillId="3" borderId="15" xfId="20" applyFont="1" applyFill="1" applyBorder="1">
      <alignment horizontal="right" vertical="center" wrapText="1" indent="1" readingOrder="2"/>
    </xf>
    <xf numFmtId="0" fontId="20" fillId="4" borderId="19" xfId="18" applyFont="1" applyFill="1" applyBorder="1" applyAlignment="1">
      <alignment horizontal="center" vertical="center"/>
    </xf>
    <xf numFmtId="3" fontId="1" fillId="4" borderId="20" xfId="21" applyNumberFormat="1" applyFont="1" applyFill="1" applyBorder="1">
      <alignment horizontal="right" vertical="center" indent="1"/>
    </xf>
    <xf numFmtId="0" fontId="18" fillId="3" borderId="82" xfId="22" applyFont="1" applyFill="1" applyBorder="1" applyAlignment="1">
      <alignment horizontal="left" vertical="center" wrapText="1" indent="2"/>
    </xf>
    <xf numFmtId="3" fontId="20" fillId="3" borderId="19" xfId="21" applyNumberFormat="1" applyFont="1" applyFill="1" applyBorder="1">
      <alignment horizontal="right" vertical="center" indent="1"/>
    </xf>
    <xf numFmtId="0" fontId="13" fillId="0" borderId="0" xfId="0" applyFont="1" applyFill="1" applyBorder="1" applyAlignment="1">
      <alignment vertical="center"/>
    </xf>
    <xf numFmtId="0" fontId="20" fillId="3" borderId="15" xfId="20" applyFont="1" applyFill="1" applyBorder="1" applyAlignment="1">
      <alignment horizontal="center" vertical="center" wrapText="1" readingOrder="2"/>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20" fillId="4" borderId="26" xfId="0" applyFont="1" applyFill="1" applyBorder="1" applyAlignment="1">
      <alignment horizontal="center" vertical="center" wrapText="1"/>
    </xf>
    <xf numFmtId="0" fontId="20" fillId="3" borderId="18" xfId="18" applyFont="1" applyFill="1" applyBorder="1" applyAlignment="1">
      <alignment horizontal="right" vertical="center" indent="1"/>
    </xf>
    <xf numFmtId="0" fontId="22" fillId="3" borderId="18" xfId="18" applyFont="1" applyFill="1" applyBorder="1" applyAlignment="1">
      <alignment horizontal="left" vertical="center" indent="1"/>
    </xf>
    <xf numFmtId="0" fontId="20" fillId="4" borderId="15" xfId="20" applyFont="1" applyFill="1" applyBorder="1" applyAlignment="1">
      <alignment horizontal="right" vertical="center" wrapText="1" indent="1" readingOrder="2"/>
    </xf>
    <xf numFmtId="0" fontId="20" fillId="4" borderId="26" xfId="18" applyFont="1" applyFill="1" applyBorder="1" applyAlignment="1">
      <alignment horizontal="center" vertical="center" wrapText="1"/>
    </xf>
    <xf numFmtId="0" fontId="22" fillId="3" borderId="20" xfId="22" applyFont="1" applyFill="1" applyBorder="1" applyAlignment="1">
      <alignment horizontal="left" vertical="center" wrapText="1" indent="4"/>
    </xf>
    <xf numFmtId="0" fontId="22" fillId="4" borderId="20" xfId="22" applyFont="1" applyFill="1" applyBorder="1" applyAlignment="1">
      <alignment horizontal="left" vertical="center" wrapText="1" indent="4"/>
    </xf>
    <xf numFmtId="0" fontId="22" fillId="4" borderId="26" xfId="22" applyFont="1" applyFill="1" applyBorder="1" applyAlignment="1">
      <alignment horizontal="left" vertical="center" wrapText="1" indent="4"/>
    </xf>
    <xf numFmtId="0" fontId="20" fillId="4" borderId="25" xfId="6" applyFont="1" applyFill="1" applyBorder="1" applyAlignment="1">
      <alignment horizontal="center" wrapText="1"/>
    </xf>
    <xf numFmtId="0" fontId="22" fillId="4" borderId="26" xfId="10" applyFont="1" applyFill="1" applyBorder="1" applyAlignment="1">
      <alignment horizontal="center" vertical="top" wrapText="1" readingOrder="1"/>
    </xf>
    <xf numFmtId="0" fontId="22" fillId="4" borderId="26" xfId="0" applyFont="1" applyFill="1" applyBorder="1" applyAlignment="1">
      <alignment horizontal="center" vertical="top"/>
    </xf>
    <xf numFmtId="0" fontId="22" fillId="4" borderId="14" xfId="22" applyFont="1" applyFill="1" applyBorder="1" applyAlignment="1">
      <alignment horizontal="center" vertical="center" wrapText="1"/>
    </xf>
    <xf numFmtId="0" fontId="18" fillId="0" borderId="0" xfId="10" applyFont="1" applyAlignment="1">
      <alignment horizontal="left" vertical="center"/>
    </xf>
    <xf numFmtId="0" fontId="20" fillId="3" borderId="94" xfId="20" applyFont="1" applyFill="1" applyBorder="1" applyAlignment="1">
      <alignment horizontal="center" vertical="center" wrapText="1" readingOrder="2"/>
    </xf>
    <xf numFmtId="0" fontId="22" fillId="3" borderId="95" xfId="22" applyFont="1" applyFill="1" applyBorder="1" applyAlignment="1">
      <alignment horizontal="center" vertical="center" wrapText="1"/>
    </xf>
    <xf numFmtId="49" fontId="20" fillId="3" borderId="53" xfId="10" applyNumberFormat="1" applyFont="1" applyFill="1" applyBorder="1" applyAlignment="1">
      <alignment horizontal="right" vertical="center" indent="1"/>
    </xf>
    <xf numFmtId="0" fontId="22" fillId="0" borderId="18" xfId="22" applyFont="1" applyFill="1" applyBorder="1" applyAlignment="1">
      <alignment horizontal="left" vertical="center" wrapText="1" indent="1"/>
    </xf>
    <xf numFmtId="0" fontId="22" fillId="4" borderId="14" xfId="22" applyFont="1" applyFill="1" applyBorder="1" applyAlignment="1">
      <alignment horizontal="left" vertical="center" wrapText="1" indent="1"/>
    </xf>
    <xf numFmtId="0" fontId="22" fillId="0" borderId="14" xfId="22" applyFont="1" applyFill="1" applyBorder="1" applyAlignment="1">
      <alignment horizontal="left" vertical="center" wrapText="1" indent="1"/>
    </xf>
    <xf numFmtId="0" fontId="22" fillId="4" borderId="16" xfId="22" applyFont="1" applyFill="1" applyBorder="1" applyAlignment="1">
      <alignment horizontal="left" vertical="center" wrapText="1" indent="1"/>
    </xf>
    <xf numFmtId="0" fontId="22" fillId="4" borderId="18" xfId="22" applyFont="1" applyFill="1" applyBorder="1" applyAlignment="1">
      <alignment horizontal="left" vertical="center" wrapText="1" indent="1"/>
    </xf>
    <xf numFmtId="3" fontId="1" fillId="0" borderId="18" xfId="21" applyNumberFormat="1" applyFont="1" applyFill="1" applyBorder="1" applyAlignment="1">
      <alignment horizontal="right" vertical="center" indent="1"/>
    </xf>
    <xf numFmtId="3" fontId="20" fillId="0" borderId="18" xfId="21" applyNumberFormat="1" applyFont="1" applyFill="1" applyBorder="1" applyAlignment="1">
      <alignment horizontal="right" vertical="center" indent="1"/>
    </xf>
    <xf numFmtId="3" fontId="20" fillId="4" borderId="15" xfId="21" applyNumberFormat="1" applyFont="1" applyFill="1" applyBorder="1" applyAlignment="1">
      <alignment horizontal="right" vertical="center" indent="1"/>
    </xf>
    <xf numFmtId="3" fontId="1" fillId="0" borderId="15" xfId="21" applyNumberFormat="1" applyFont="1" applyFill="1" applyBorder="1" applyAlignment="1">
      <alignment horizontal="right" vertical="center" indent="1"/>
    </xf>
    <xf numFmtId="3" fontId="20" fillId="0" borderId="15" xfId="21" applyNumberFormat="1" applyFont="1" applyFill="1" applyBorder="1" applyAlignment="1">
      <alignment horizontal="right" vertical="center" indent="1"/>
    </xf>
    <xf numFmtId="3" fontId="1" fillId="4" borderId="26" xfId="21" applyNumberFormat="1" applyFont="1" applyFill="1" applyBorder="1" applyAlignment="1">
      <alignment horizontal="right" vertical="center" indent="1"/>
    </xf>
    <xf numFmtId="3" fontId="20" fillId="0" borderId="19" xfId="21" applyNumberFormat="1" applyFont="1" applyFill="1" applyBorder="1" applyAlignment="1">
      <alignment horizontal="right" vertical="center" indent="1"/>
    </xf>
    <xf numFmtId="3" fontId="1" fillId="4" borderId="25" xfId="21" applyNumberFormat="1" applyFont="1" applyFill="1" applyBorder="1" applyAlignment="1">
      <alignment horizontal="right" vertical="center" indent="1"/>
    </xf>
    <xf numFmtId="0" fontId="22" fillId="4" borderId="26" xfId="0" applyFont="1" applyFill="1" applyBorder="1" applyAlignment="1">
      <alignment horizontal="center" vertical="top" wrapText="1"/>
    </xf>
    <xf numFmtId="0" fontId="22" fillId="3" borderId="14" xfId="22" applyFont="1" applyFill="1" applyBorder="1" applyAlignment="1">
      <alignment horizontal="left" vertical="center" wrapText="1" indent="1"/>
    </xf>
    <xf numFmtId="0" fontId="22" fillId="3" borderId="16" xfId="22" applyFont="1" applyFill="1" applyBorder="1" applyAlignment="1">
      <alignment horizontal="left" vertical="center" wrapText="1" indent="1"/>
    </xf>
    <xf numFmtId="0" fontId="22" fillId="4" borderId="19" xfId="22" applyFont="1" applyFill="1" applyBorder="1" applyAlignment="1">
      <alignment horizontal="left" vertical="center" wrapText="1" indent="1"/>
    </xf>
    <xf numFmtId="0" fontId="22" fillId="3" borderId="18" xfId="22" applyFont="1" applyFill="1" applyBorder="1" applyAlignment="1">
      <alignment horizontal="left" vertical="center" wrapText="1" indent="1"/>
    </xf>
    <xf numFmtId="49" fontId="20" fillId="3" borderId="19" xfId="10" applyNumberFormat="1" applyFont="1" applyFill="1" applyBorder="1" applyAlignment="1">
      <alignment horizontal="right" vertical="center" indent="1"/>
    </xf>
    <xf numFmtId="0" fontId="20" fillId="0" borderId="18" xfId="20" applyFont="1" applyFill="1" applyBorder="1" applyAlignment="1">
      <alignment horizontal="right" vertical="center" wrapText="1" indent="1" readingOrder="2"/>
    </xf>
    <xf numFmtId="0" fontId="20" fillId="0" borderId="14" xfId="20" applyFont="1" applyFill="1" applyBorder="1" applyAlignment="1">
      <alignment horizontal="right" vertical="center" wrapText="1" indent="1" readingOrder="2"/>
    </xf>
    <xf numFmtId="0" fontId="20" fillId="4" borderId="16" xfId="20" applyFont="1" applyFill="1" applyBorder="1" applyAlignment="1">
      <alignment horizontal="right" vertical="center" wrapText="1" indent="1" readingOrder="2"/>
    </xf>
    <xf numFmtId="3" fontId="20" fillId="3" borderId="19" xfId="10" applyNumberFormat="1" applyFont="1" applyFill="1" applyBorder="1" applyAlignment="1">
      <alignment horizontal="right" vertical="center" indent="1"/>
    </xf>
    <xf numFmtId="0" fontId="20" fillId="4" borderId="18" xfId="20" applyFont="1" applyFill="1" applyBorder="1" applyAlignment="1">
      <alignment horizontal="right" vertical="center" wrapText="1" indent="1" readingOrder="2"/>
    </xf>
    <xf numFmtId="0" fontId="20" fillId="0" borderId="19" xfId="20" applyFont="1" applyFill="1" applyBorder="1" applyAlignment="1">
      <alignment horizontal="right" vertical="center" wrapText="1" indent="1" readingOrder="2"/>
    </xf>
    <xf numFmtId="0" fontId="22" fillId="3" borderId="19" xfId="22" applyFont="1" applyFill="1" applyBorder="1" applyAlignment="1">
      <alignment horizontal="left" vertical="center" wrapText="1" indent="1"/>
    </xf>
    <xf numFmtId="0" fontId="22" fillId="4" borderId="26" xfId="22" applyFont="1" applyFill="1" applyBorder="1" applyAlignment="1">
      <alignment horizontal="left" vertical="center" wrapText="1" indent="1"/>
    </xf>
    <xf numFmtId="0" fontId="20" fillId="4" borderId="53" xfId="0" applyFont="1" applyFill="1" applyBorder="1" applyAlignment="1">
      <alignment horizontal="center" vertical="center" wrapText="1"/>
    </xf>
    <xf numFmtId="3" fontId="20" fillId="4" borderId="18" xfId="10" applyNumberFormat="1" applyFont="1" applyFill="1" applyBorder="1" applyAlignment="1">
      <alignment horizontal="right" vertical="center" indent="1"/>
    </xf>
    <xf numFmtId="3" fontId="20" fillId="3" borderId="16" xfId="10" applyNumberFormat="1" applyFont="1" applyFill="1" applyBorder="1" applyAlignment="1">
      <alignment horizontal="right" vertical="center" indent="1"/>
    </xf>
    <xf numFmtId="0" fontId="20" fillId="4" borderId="128" xfId="12" applyFont="1" applyFill="1" applyBorder="1" applyAlignment="1">
      <alignment horizontal="center" vertical="center" wrapText="1"/>
    </xf>
    <xf numFmtId="0" fontId="20" fillId="4" borderId="26" xfId="12" applyFont="1" applyFill="1" applyBorder="1" applyAlignment="1">
      <alignment horizontal="center" vertical="center" wrapText="1"/>
    </xf>
    <xf numFmtId="0" fontId="20" fillId="3" borderId="15" xfId="12" applyFont="1" applyFill="1" applyBorder="1" applyAlignment="1">
      <alignment horizontal="right" vertical="center" indent="1"/>
    </xf>
    <xf numFmtId="0" fontId="20" fillId="3" borderId="14" xfId="12" applyFont="1" applyFill="1" applyBorder="1" applyAlignment="1">
      <alignment horizontal="right" vertical="center" indent="1"/>
    </xf>
    <xf numFmtId="0" fontId="20" fillId="4" borderId="14" xfId="12" applyFont="1" applyFill="1" applyBorder="1" applyAlignment="1">
      <alignment horizontal="right" vertical="center" indent="1"/>
    </xf>
    <xf numFmtId="0" fontId="20" fillId="4" borderId="17" xfId="12" applyFont="1" applyFill="1" applyBorder="1" applyAlignment="1">
      <alignment horizontal="right" vertical="center" indent="1"/>
    </xf>
    <xf numFmtId="0" fontId="20" fillId="3" borderId="55" xfId="12" applyFont="1" applyFill="1" applyBorder="1" applyAlignment="1">
      <alignment horizontal="right" vertical="center" indent="1"/>
    </xf>
    <xf numFmtId="0" fontId="20" fillId="3" borderId="28" xfId="12" applyFont="1" applyFill="1" applyBorder="1" applyAlignment="1">
      <alignment horizontal="right" vertical="center" indent="1"/>
    </xf>
    <xf numFmtId="0" fontId="20" fillId="3" borderId="30" xfId="12" applyFont="1" applyFill="1" applyBorder="1" applyAlignment="1">
      <alignment horizontal="right" vertical="center" indent="1"/>
    </xf>
    <xf numFmtId="0" fontId="22" fillId="3" borderId="15" xfId="12" applyFont="1" applyFill="1" applyBorder="1" applyAlignment="1">
      <alignment horizontal="left" vertical="center" indent="1"/>
    </xf>
    <xf numFmtId="0" fontId="22" fillId="3" borderId="14" xfId="12" applyFont="1" applyFill="1" applyBorder="1" applyAlignment="1">
      <alignment horizontal="left" vertical="center" indent="1"/>
    </xf>
    <xf numFmtId="0" fontId="22" fillId="4" borderId="14" xfId="12" applyFont="1" applyFill="1" applyBorder="1" applyAlignment="1">
      <alignment horizontal="left" vertical="center" indent="1"/>
    </xf>
    <xf numFmtId="0" fontId="22" fillId="4" borderId="16" xfId="12" applyFont="1" applyFill="1" applyBorder="1" applyAlignment="1">
      <alignment horizontal="left" vertical="center" indent="1"/>
    </xf>
    <xf numFmtId="0" fontId="22" fillId="3" borderId="29" xfId="12" applyFont="1" applyFill="1" applyBorder="1" applyAlignment="1">
      <alignment horizontal="left" vertical="center" indent="1"/>
    </xf>
    <xf numFmtId="0" fontId="22" fillId="4" borderId="26" xfId="6" applyFont="1" applyFill="1" applyBorder="1" applyAlignment="1">
      <alignment horizontal="center" vertical="top" wrapText="1"/>
    </xf>
    <xf numFmtId="0" fontId="22" fillId="3" borderId="15" xfId="22" applyFont="1" applyFill="1" applyBorder="1" applyAlignment="1">
      <alignment horizontal="left" vertical="center" wrapText="1"/>
    </xf>
    <xf numFmtId="0" fontId="22" fillId="3" borderId="14" xfId="22" applyFont="1" applyFill="1" applyBorder="1" applyAlignment="1">
      <alignment horizontal="left" vertical="center" wrapText="1"/>
    </xf>
    <xf numFmtId="0" fontId="22" fillId="4" borderId="14" xfId="22" applyFont="1" applyFill="1" applyBorder="1" applyAlignment="1">
      <alignment horizontal="left" vertical="center" wrapText="1"/>
    </xf>
    <xf numFmtId="0" fontId="22" fillId="3" borderId="17" xfId="22" applyFont="1" applyFill="1" applyBorder="1" applyAlignment="1">
      <alignment horizontal="left" vertical="center" wrapText="1"/>
    </xf>
    <xf numFmtId="0" fontId="22" fillId="4" borderId="17" xfId="22" applyFont="1" applyFill="1" applyBorder="1" applyAlignment="1">
      <alignment horizontal="left" vertical="center" wrapText="1"/>
    </xf>
    <xf numFmtId="0" fontId="22" fillId="3" borderId="15" xfId="22" applyFont="1" applyFill="1" applyBorder="1" applyAlignment="1">
      <alignment horizontal="left" vertical="center" wrapText="1" indent="1"/>
    </xf>
    <xf numFmtId="0" fontId="62" fillId="3" borderId="26" xfId="18" applyFont="1" applyFill="1" applyBorder="1" applyAlignment="1">
      <alignment horizontal="left" vertical="center" indent="1"/>
    </xf>
    <xf numFmtId="0" fontId="15" fillId="3" borderId="26" xfId="18" applyFont="1" applyFill="1" applyBorder="1" applyAlignment="1">
      <alignment horizontal="right" vertical="center" indent="1"/>
    </xf>
    <xf numFmtId="0" fontId="15" fillId="3" borderId="19" xfId="20" applyFont="1" applyFill="1" applyBorder="1">
      <alignment horizontal="right" vertical="center" wrapText="1" indent="1" readingOrder="2"/>
    </xf>
    <xf numFmtId="3" fontId="20" fillId="3" borderId="19" xfId="20" applyNumberFormat="1" applyFont="1" applyFill="1" applyBorder="1" applyAlignment="1">
      <alignment horizontal="left" vertical="center" wrapText="1" indent="1" readingOrder="1"/>
    </xf>
    <xf numFmtId="0" fontId="21" fillId="3" borderId="19" xfId="22" applyFont="1" applyFill="1" applyBorder="1">
      <alignment horizontal="left" vertical="center" wrapText="1" indent="1"/>
    </xf>
    <xf numFmtId="1" fontId="6" fillId="0" borderId="0" xfId="0" applyNumberFormat="1" applyFont="1" applyBorder="1" applyAlignment="1">
      <alignment horizontal="center" vertical="center" wrapText="1"/>
    </xf>
    <xf numFmtId="0" fontId="7" fillId="0" borderId="0" xfId="0" applyFont="1" applyAlignment="1">
      <alignment horizontal="right" vertical="center"/>
    </xf>
    <xf numFmtId="0" fontId="22" fillId="4" borderId="17" xfId="22" applyFont="1" applyFill="1" applyBorder="1" applyAlignment="1">
      <alignment horizontal="center" vertical="center" wrapText="1"/>
    </xf>
    <xf numFmtId="0" fontId="1" fillId="4" borderId="15" xfId="21" applyFont="1" applyFill="1" applyBorder="1">
      <alignment horizontal="right" vertical="center" indent="1"/>
    </xf>
    <xf numFmtId="0" fontId="22" fillId="4" borderId="15" xfId="22" applyFont="1" applyFill="1" applyBorder="1" applyAlignment="1">
      <alignment horizontal="left" vertical="center" wrapText="1" indent="1"/>
    </xf>
    <xf numFmtId="3" fontId="20" fillId="3" borderId="19" xfId="19" applyNumberFormat="1" applyFont="1" applyFill="1" applyBorder="1" applyAlignment="1">
      <alignment horizontal="right" vertical="center" indent="1"/>
    </xf>
    <xf numFmtId="3" fontId="20" fillId="4" borderId="19" xfId="19" applyNumberFormat="1" applyFont="1" applyFill="1" applyBorder="1" applyAlignment="1">
      <alignment horizontal="right" vertical="center" indent="1"/>
    </xf>
    <xf numFmtId="0" fontId="20" fillId="4" borderId="95" xfId="20" applyFont="1" applyFill="1" applyBorder="1" applyAlignment="1">
      <alignment horizontal="right" vertical="center" wrapText="1" indent="4" readingOrder="2"/>
    </xf>
    <xf numFmtId="0" fontId="20" fillId="4" borderId="94" xfId="20" applyFont="1" applyFill="1" applyBorder="1" applyAlignment="1">
      <alignment horizontal="center" vertical="center" wrapText="1" readingOrder="2"/>
    </xf>
    <xf numFmtId="3" fontId="20" fillId="4" borderId="15" xfId="19" applyNumberFormat="1" applyFont="1" applyFill="1" applyBorder="1" applyAlignment="1">
      <alignment horizontal="right" vertical="center" indent="1"/>
    </xf>
    <xf numFmtId="0" fontId="20" fillId="3" borderId="97" xfId="20" applyFont="1" applyFill="1" applyBorder="1" applyAlignment="1">
      <alignment horizontal="right" vertical="center" wrapText="1" indent="4" readingOrder="2"/>
    </xf>
    <xf numFmtId="0" fontId="20" fillId="3" borderId="96" xfId="20" applyFont="1" applyFill="1" applyBorder="1" applyAlignment="1">
      <alignment horizontal="center" vertical="center" wrapText="1" readingOrder="2"/>
    </xf>
    <xf numFmtId="0" fontId="20" fillId="3" borderId="95" xfId="20" applyFont="1" applyFill="1" applyBorder="1" applyAlignment="1">
      <alignment horizontal="right" vertical="center" wrapText="1" indent="4" readingOrder="2"/>
    </xf>
    <xf numFmtId="0" fontId="20" fillId="4" borderId="97" xfId="20" applyFont="1" applyFill="1" applyBorder="1" applyAlignment="1">
      <alignment horizontal="right" vertical="center" wrapText="1" indent="4" readingOrder="2"/>
    </xf>
    <xf numFmtId="0" fontId="20" fillId="4" borderId="96" xfId="20" applyFont="1" applyFill="1" applyBorder="1" applyAlignment="1">
      <alignment horizontal="center" vertical="center" wrapText="1" readingOrder="2"/>
    </xf>
    <xf numFmtId="0" fontId="22" fillId="4" borderId="29" xfId="22" applyFont="1" applyFill="1" applyBorder="1" applyAlignment="1">
      <alignment horizontal="center" vertical="center" wrapText="1"/>
    </xf>
    <xf numFmtId="0" fontId="22" fillId="4" borderId="95" xfId="22" applyFont="1" applyFill="1" applyBorder="1" applyAlignment="1">
      <alignment horizontal="center" vertical="center" wrapText="1"/>
    </xf>
    <xf numFmtId="0" fontId="22" fillId="3" borderId="97" xfId="22" applyFont="1" applyFill="1" applyBorder="1" applyAlignment="1">
      <alignment horizontal="center" vertical="center" wrapText="1"/>
    </xf>
    <xf numFmtId="0" fontId="22" fillId="4" borderId="97" xfId="22" applyFont="1" applyFill="1" applyBorder="1" applyAlignment="1">
      <alignment horizontal="center" vertical="center" wrapText="1"/>
    </xf>
    <xf numFmtId="0" fontId="33" fillId="3" borderId="15" xfId="20" applyFont="1" applyFill="1" applyBorder="1">
      <alignment horizontal="right" vertical="center" wrapText="1" indent="1" readingOrder="2"/>
    </xf>
    <xf numFmtId="0" fontId="33" fillId="3" borderId="15" xfId="20" applyFont="1" applyFill="1" applyBorder="1" applyAlignment="1">
      <alignment horizontal="center" vertical="center" wrapText="1" readingOrder="2"/>
    </xf>
    <xf numFmtId="3" fontId="58" fillId="3" borderId="15" xfId="21" applyNumberFormat="1" applyFont="1" applyFill="1" applyBorder="1">
      <alignment horizontal="right" vertical="center" indent="1"/>
    </xf>
    <xf numFmtId="0" fontId="58" fillId="3" borderId="15" xfId="22" applyFont="1" applyFill="1" applyBorder="1" applyAlignment="1">
      <alignment horizontal="center" vertical="center" wrapText="1"/>
    </xf>
    <xf numFmtId="0" fontId="63" fillId="3" borderId="15" xfId="22" applyFont="1" applyFill="1" applyBorder="1">
      <alignment horizontal="left" vertical="center" wrapText="1" indent="1"/>
    </xf>
    <xf numFmtId="0" fontId="63" fillId="4" borderId="14" xfId="22" applyFont="1" applyFill="1" applyBorder="1">
      <alignment horizontal="left" vertical="center" wrapText="1" indent="1"/>
    </xf>
    <xf numFmtId="0" fontId="33" fillId="4" borderId="14" xfId="20" applyFont="1" applyFill="1" applyBorder="1">
      <alignment horizontal="right" vertical="center" wrapText="1" indent="1" readingOrder="2"/>
    </xf>
    <xf numFmtId="0" fontId="22" fillId="4" borderId="18" xfId="22" applyFont="1" applyFill="1" applyBorder="1" applyAlignment="1">
      <alignment horizontal="center" vertical="center" wrapText="1"/>
    </xf>
    <xf numFmtId="0" fontId="22" fillId="4" borderId="130" xfId="22" applyFont="1" applyFill="1" applyBorder="1">
      <alignment horizontal="left" vertical="center" wrapText="1" indent="1"/>
    </xf>
    <xf numFmtId="0" fontId="22" fillId="3" borderId="131" xfId="22" applyFont="1" applyFill="1" applyBorder="1">
      <alignment horizontal="left" vertical="center" wrapText="1" indent="1"/>
    </xf>
    <xf numFmtId="0" fontId="22" fillId="3" borderId="130" xfId="22" applyFont="1" applyFill="1" applyBorder="1">
      <alignment horizontal="left" vertical="center" wrapText="1" indent="1"/>
    </xf>
    <xf numFmtId="0" fontId="22" fillId="4" borderId="131" xfId="22" applyFont="1" applyFill="1" applyBorder="1">
      <alignment horizontal="left" vertical="center" wrapText="1" indent="1"/>
    </xf>
    <xf numFmtId="0" fontId="22" fillId="4" borderId="108" xfId="22" applyFont="1" applyFill="1" applyBorder="1">
      <alignment horizontal="left" vertical="center" wrapText="1" indent="1"/>
    </xf>
    <xf numFmtId="49" fontId="20" fillId="4" borderId="81" xfId="20" applyNumberFormat="1" applyFont="1" applyFill="1" applyBorder="1" applyAlignment="1">
      <alignment horizontal="right" vertical="center" wrapText="1" indent="4" readingOrder="2"/>
    </xf>
    <xf numFmtId="0" fontId="22" fillId="4" borderId="82" xfId="22" applyFont="1" applyFill="1" applyBorder="1" applyAlignment="1">
      <alignment horizontal="left" vertical="center" wrapText="1" indent="4"/>
    </xf>
    <xf numFmtId="0" fontId="22" fillId="3" borderId="82" xfId="22" applyFont="1" applyFill="1" applyBorder="1" applyAlignment="1">
      <alignment horizontal="left" vertical="center" wrapText="1" indent="4"/>
    </xf>
    <xf numFmtId="3" fontId="22" fillId="3" borderId="52" xfId="21" applyNumberFormat="1" applyFont="1" applyFill="1" applyBorder="1" applyAlignment="1">
      <alignment horizontal="center" vertical="center"/>
    </xf>
    <xf numFmtId="0" fontId="15" fillId="4" borderId="53" xfId="20" applyFont="1" applyFill="1" applyBorder="1">
      <alignment horizontal="right" vertical="center" wrapText="1" indent="1" readingOrder="2"/>
    </xf>
    <xf numFmtId="0" fontId="62" fillId="4" borderId="52" xfId="22" applyFont="1" applyFill="1" applyBorder="1">
      <alignment horizontal="left" vertical="center" wrapText="1" indent="1"/>
    </xf>
    <xf numFmtId="0" fontId="15" fillId="3" borderId="53" xfId="20" applyFont="1" applyFill="1" applyBorder="1">
      <alignment horizontal="right" vertical="center" wrapText="1" indent="1" readingOrder="2"/>
    </xf>
    <xf numFmtId="0" fontId="62" fillId="3" borderId="52" xfId="22" applyFont="1" applyFill="1" applyBorder="1">
      <alignment horizontal="left" vertical="center" wrapText="1" indent="1"/>
    </xf>
    <xf numFmtId="0" fontId="22" fillId="3" borderId="14" xfId="22" applyFont="1" applyFill="1" applyBorder="1">
      <alignment horizontal="left" vertical="center" wrapText="1" indent="1"/>
    </xf>
    <xf numFmtId="0" fontId="22" fillId="3" borderId="17" xfId="22" applyFont="1" applyFill="1" applyBorder="1">
      <alignment horizontal="left" vertical="center" wrapText="1" indent="1"/>
    </xf>
    <xf numFmtId="0" fontId="22" fillId="3" borderId="15" xfId="22" applyFont="1" applyFill="1" applyBorder="1" applyAlignment="1">
      <alignment horizontal="center" vertical="center" wrapText="1"/>
    </xf>
    <xf numFmtId="0" fontId="20" fillId="3" borderId="15" xfId="20" applyFont="1" applyFill="1" applyBorder="1" applyAlignment="1">
      <alignment horizontal="center" vertical="center" wrapText="1" readingOrder="2"/>
    </xf>
    <xf numFmtId="0" fontId="22" fillId="4" borderId="17" xfId="22" applyFont="1" applyFill="1" applyBorder="1" applyAlignment="1">
      <alignment horizontal="center" vertical="center" wrapText="1"/>
    </xf>
    <xf numFmtId="0" fontId="22" fillId="4" borderId="15"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2" fillId="3" borderId="17" xfId="22" applyFont="1" applyFill="1" applyBorder="1" applyAlignment="1">
      <alignment horizontal="center" vertical="center" wrapText="1"/>
    </xf>
    <xf numFmtId="0" fontId="20" fillId="4" borderId="18" xfId="20" applyFont="1" applyFill="1" applyBorder="1" applyAlignment="1">
      <alignment horizontal="center" vertical="center" wrapText="1" readingOrder="2"/>
    </xf>
    <xf numFmtId="0" fontId="22" fillId="4" borderId="15" xfId="22" applyFont="1" applyFill="1" applyBorder="1" applyAlignment="1">
      <alignment horizontal="left" vertical="center" wrapText="1" indent="1"/>
    </xf>
    <xf numFmtId="0" fontId="22" fillId="4" borderId="26" xfId="6" applyFont="1" applyFill="1" applyBorder="1" applyAlignment="1">
      <alignment horizontal="center" vertical="top" wrapText="1"/>
    </xf>
    <xf numFmtId="0" fontId="20" fillId="4" borderId="17" xfId="20" applyFont="1" applyFill="1" applyBorder="1" applyAlignment="1">
      <alignment horizontal="right" vertical="center" wrapText="1" indent="1" readingOrder="2"/>
    </xf>
    <xf numFmtId="0" fontId="20" fillId="4" borderId="19" xfId="18" applyFont="1" applyFill="1" applyBorder="1" applyAlignment="1">
      <alignment horizontal="center" vertical="center"/>
    </xf>
    <xf numFmtId="0" fontId="20" fillId="4" borderId="19" xfId="18" applyFont="1" applyFill="1" applyBorder="1" applyAlignment="1">
      <alignment horizontal="center" vertical="center" wrapText="1"/>
    </xf>
    <xf numFmtId="0" fontId="20" fillId="4" borderId="25" xfId="6" applyFont="1" applyFill="1" applyBorder="1" applyAlignment="1">
      <alignment horizontal="center" wrapText="1"/>
    </xf>
    <xf numFmtId="0" fontId="20" fillId="3" borderId="15" xfId="20" applyFont="1" applyFill="1" applyBorder="1" applyAlignment="1">
      <alignment horizontal="right" vertical="center" wrapText="1" readingOrder="2"/>
    </xf>
    <xf numFmtId="0" fontId="20" fillId="4" borderId="17" xfId="20" applyFont="1" applyFill="1" applyBorder="1" applyAlignment="1">
      <alignment horizontal="right" vertical="center" wrapText="1" readingOrder="2"/>
    </xf>
    <xf numFmtId="0" fontId="22" fillId="4" borderId="17" xfId="22" applyFont="1" applyFill="1" applyBorder="1">
      <alignment horizontal="left" vertical="center" wrapText="1" indent="1"/>
    </xf>
    <xf numFmtId="0" fontId="20" fillId="4" borderId="15" xfId="20" applyFont="1" applyFill="1" applyBorder="1" applyAlignment="1">
      <alignment horizontal="right" vertical="center" wrapText="1" readingOrder="2"/>
    </xf>
    <xf numFmtId="0" fontId="22" fillId="4" borderId="15" xfId="22" applyFont="1" applyFill="1" applyBorder="1">
      <alignment horizontal="left" vertical="center" wrapText="1" indent="1"/>
    </xf>
    <xf numFmtId="0" fontId="64" fillId="3" borderId="110" xfId="20" applyFont="1" applyFill="1" applyBorder="1" applyAlignment="1">
      <alignment horizontal="right" vertical="center" wrapText="1" indent="1" readingOrder="2"/>
    </xf>
    <xf numFmtId="3" fontId="65" fillId="3" borderId="71" xfId="21" applyNumberFormat="1" applyFont="1" applyFill="1" applyBorder="1" applyAlignment="1">
      <alignment horizontal="right" vertical="center" indent="1"/>
    </xf>
    <xf numFmtId="3" fontId="64" fillId="3" borderId="71" xfId="21" applyNumberFormat="1" applyFont="1" applyFill="1" applyBorder="1" applyAlignment="1">
      <alignment horizontal="right" vertical="center" indent="1"/>
    </xf>
    <xf numFmtId="3" fontId="64" fillId="3" borderId="31" xfId="21" applyNumberFormat="1" applyFont="1" applyFill="1" applyBorder="1" applyAlignment="1">
      <alignment horizontal="right" vertical="center" indent="1"/>
    </xf>
    <xf numFmtId="0" fontId="65" fillId="0" borderId="0" xfId="0" applyFont="1"/>
    <xf numFmtId="0" fontId="71" fillId="3" borderId="110" xfId="20" applyFont="1" applyFill="1" applyBorder="1" applyAlignment="1">
      <alignment horizontal="left" vertical="center" wrapText="1" indent="1" readingOrder="2"/>
    </xf>
    <xf numFmtId="0" fontId="71" fillId="3" borderId="62" xfId="20" applyFont="1" applyFill="1" applyBorder="1" applyAlignment="1">
      <alignment horizontal="left" vertical="center" wrapText="1" indent="1" readingOrder="2"/>
    </xf>
    <xf numFmtId="0" fontId="64" fillId="3" borderId="132" xfId="20" applyFont="1" applyFill="1" applyBorder="1" applyAlignment="1">
      <alignment horizontal="right" vertical="center" wrapText="1" indent="1" readingOrder="2"/>
    </xf>
    <xf numFmtId="3" fontId="65" fillId="3" borderId="68" xfId="21" applyNumberFormat="1" applyFont="1" applyFill="1" applyBorder="1" applyAlignment="1">
      <alignment horizontal="right" vertical="center" indent="1"/>
    </xf>
    <xf numFmtId="3" fontId="64" fillId="3" borderId="68" xfId="21" applyNumberFormat="1" applyFont="1" applyFill="1" applyBorder="1" applyAlignment="1">
      <alignment horizontal="right" vertical="center" indent="1"/>
    </xf>
    <xf numFmtId="3" fontId="64" fillId="3" borderId="84" xfId="21" applyNumberFormat="1" applyFont="1" applyFill="1" applyBorder="1" applyAlignment="1">
      <alignment horizontal="right" vertical="center" indent="1"/>
    </xf>
    <xf numFmtId="0" fontId="71" fillId="3" borderId="132" xfId="20" applyFont="1" applyFill="1" applyBorder="1" applyAlignment="1">
      <alignment horizontal="left" vertical="center" wrapText="1" indent="1" readingOrder="2"/>
    </xf>
    <xf numFmtId="0" fontId="64" fillId="4" borderId="62" xfId="20" applyFont="1" applyFill="1" applyBorder="1" applyAlignment="1">
      <alignment horizontal="right" vertical="center" wrapText="1" indent="1" readingOrder="2"/>
    </xf>
    <xf numFmtId="3" fontId="65" fillId="4" borderId="63" xfId="21" applyNumberFormat="1" applyFont="1" applyFill="1" applyBorder="1" applyAlignment="1">
      <alignment horizontal="right" vertical="center" indent="1"/>
    </xf>
    <xf numFmtId="3" fontId="64" fillId="4" borderId="63" xfId="21" applyNumberFormat="1" applyFont="1" applyFill="1" applyBorder="1" applyAlignment="1">
      <alignment horizontal="right" vertical="center" indent="1"/>
    </xf>
    <xf numFmtId="0" fontId="71" fillId="4" borderId="63" xfId="20" applyFont="1" applyFill="1" applyBorder="1" applyAlignment="1">
      <alignment horizontal="left" vertical="center" wrapText="1" indent="1" readingOrder="2"/>
    </xf>
    <xf numFmtId="0" fontId="64" fillId="3" borderId="31" xfId="20" applyFont="1" applyFill="1" applyBorder="1" applyAlignment="1">
      <alignment horizontal="right" vertical="center" wrapText="1" indent="1" readingOrder="2"/>
    </xf>
    <xf numFmtId="0" fontId="71" fillId="3" borderId="75" xfId="20" applyFont="1" applyFill="1" applyBorder="1" applyAlignment="1">
      <alignment horizontal="left" vertical="center" wrapText="1" indent="1" readingOrder="2"/>
    </xf>
    <xf numFmtId="0" fontId="64" fillId="4" borderId="132" xfId="20" applyFont="1" applyFill="1" applyBorder="1" applyAlignment="1">
      <alignment horizontal="right" vertical="center" wrapText="1" indent="1" readingOrder="2"/>
    </xf>
    <xf numFmtId="3" fontId="65" fillId="4" borderId="68" xfId="21" applyNumberFormat="1" applyFont="1" applyFill="1" applyBorder="1" applyAlignment="1">
      <alignment horizontal="right" vertical="center" indent="1"/>
    </xf>
    <xf numFmtId="3" fontId="64" fillId="4" borderId="68" xfId="21" applyNumberFormat="1" applyFont="1" applyFill="1" applyBorder="1" applyAlignment="1">
      <alignment horizontal="right" vertical="center" indent="1"/>
    </xf>
    <xf numFmtId="0" fontId="71" fillId="4" borderId="68" xfId="20" applyFont="1" applyFill="1" applyBorder="1" applyAlignment="1">
      <alignment horizontal="left" vertical="center" wrapText="1" indent="1" readingOrder="2"/>
    </xf>
    <xf numFmtId="0" fontId="64" fillId="4" borderId="31" xfId="20" applyFont="1" applyFill="1" applyBorder="1" applyAlignment="1">
      <alignment horizontal="right" vertical="center" wrapText="1" indent="1" readingOrder="2"/>
    </xf>
    <xf numFmtId="3" fontId="64" fillId="4" borderId="31" xfId="21" applyNumberFormat="1" applyFont="1" applyFill="1" applyBorder="1" applyAlignment="1">
      <alignment horizontal="right" vertical="center" indent="1"/>
    </xf>
    <xf numFmtId="0" fontId="71" fillId="4" borderId="31" xfId="20" applyFont="1" applyFill="1" applyBorder="1" applyAlignment="1">
      <alignment horizontal="left" vertical="center" wrapText="1" indent="1" readingOrder="2"/>
    </xf>
    <xf numFmtId="3" fontId="64" fillId="3" borderId="85" xfId="21" applyNumberFormat="1" applyFont="1" applyFill="1" applyBorder="1" applyAlignment="1">
      <alignment horizontal="right" vertical="center" indent="1"/>
    </xf>
    <xf numFmtId="0" fontId="64" fillId="4" borderId="85" xfId="0" applyFont="1" applyFill="1" applyBorder="1" applyAlignment="1">
      <alignment horizontal="center" wrapText="1"/>
    </xf>
    <xf numFmtId="0" fontId="71" fillId="4" borderId="111" xfId="0" applyFont="1" applyFill="1" applyBorder="1" applyAlignment="1">
      <alignment horizontal="center" vertical="top" wrapText="1"/>
    </xf>
    <xf numFmtId="0" fontId="64" fillId="4" borderId="113" xfId="0" applyFont="1" applyFill="1" applyBorder="1" applyAlignment="1">
      <alignment horizontal="center" wrapText="1"/>
    </xf>
    <xf numFmtId="0" fontId="64" fillId="4" borderId="114" xfId="0" applyFont="1" applyFill="1" applyBorder="1" applyAlignment="1">
      <alignment horizontal="center" wrapText="1"/>
    </xf>
    <xf numFmtId="0" fontId="20" fillId="4" borderId="15" xfId="20" applyFont="1" applyFill="1" applyBorder="1">
      <alignment horizontal="right" vertical="center" wrapText="1" indent="1" readingOrder="2"/>
    </xf>
    <xf numFmtId="0" fontId="22" fillId="4" borderId="111" xfId="0" applyFont="1" applyFill="1" applyBorder="1" applyAlignment="1">
      <alignment horizontal="center" vertical="top" wrapText="1"/>
    </xf>
    <xf numFmtId="0" fontId="22" fillId="4" borderId="115" xfId="0" applyFont="1" applyFill="1" applyBorder="1" applyAlignment="1">
      <alignment horizontal="center" vertical="top" wrapText="1"/>
    </xf>
    <xf numFmtId="0" fontId="20" fillId="4" borderId="19" xfId="20" applyFont="1" applyFill="1" applyBorder="1" applyAlignment="1">
      <alignment horizontal="center" vertical="center" wrapText="1" readingOrder="2"/>
    </xf>
    <xf numFmtId="0" fontId="22" fillId="4" borderId="19" xfId="22" applyFont="1" applyFill="1" applyBorder="1" applyAlignment="1">
      <alignment horizontal="center" vertical="center" wrapText="1"/>
    </xf>
    <xf numFmtId="0" fontId="20" fillId="3" borderId="19" xfId="20" applyFont="1" applyFill="1" applyBorder="1" applyAlignment="1">
      <alignment horizontal="center" vertical="center" wrapText="1" readingOrder="2"/>
    </xf>
    <xf numFmtId="0" fontId="22" fillId="3" borderId="19" xfId="22" applyFont="1" applyFill="1" applyBorder="1" applyAlignment="1">
      <alignment horizontal="center" vertical="center" wrapText="1"/>
    </xf>
    <xf numFmtId="3" fontId="20" fillId="0" borderId="17" xfId="19" applyNumberFormat="1" applyFont="1" applyFill="1" applyBorder="1" applyAlignment="1">
      <alignment horizontal="right" vertical="center" indent="1"/>
    </xf>
    <xf numFmtId="0" fontId="18" fillId="3" borderId="95" xfId="22" applyFont="1" applyFill="1" applyBorder="1">
      <alignment horizontal="left" vertical="center" wrapText="1" indent="1"/>
    </xf>
    <xf numFmtId="0" fontId="18" fillId="4" borderId="27" xfId="22" applyFont="1" applyFill="1" applyBorder="1">
      <alignment horizontal="left" vertical="center" wrapText="1" indent="1"/>
    </xf>
    <xf numFmtId="0" fontId="18" fillId="3" borderId="27" xfId="22" applyFont="1" applyFill="1" applyBorder="1">
      <alignment horizontal="left" vertical="center" wrapText="1" indent="1"/>
    </xf>
    <xf numFmtId="0" fontId="22" fillId="4" borderId="27" xfId="22" applyFont="1" applyFill="1" applyBorder="1">
      <alignment horizontal="left" vertical="center" wrapText="1" indent="1"/>
    </xf>
    <xf numFmtId="0" fontId="18" fillId="3" borderId="97" xfId="22" applyFont="1" applyFill="1" applyBorder="1">
      <alignment horizontal="left" vertical="center" wrapText="1" indent="1"/>
    </xf>
    <xf numFmtId="0" fontId="72" fillId="3" borderId="97" xfId="22" applyFont="1" applyFill="1" applyBorder="1">
      <alignment horizontal="left" vertical="center" wrapText="1" indent="1"/>
    </xf>
    <xf numFmtId="0" fontId="20" fillId="4" borderId="94" xfId="20" applyFont="1" applyFill="1" applyBorder="1" applyAlignment="1">
      <alignment horizontal="right" vertical="center" wrapText="1" indent="2" readingOrder="2"/>
    </xf>
    <xf numFmtId="0" fontId="18" fillId="4" borderId="95" xfId="22" applyFont="1" applyFill="1" applyBorder="1" applyAlignment="1">
      <alignment horizontal="left" vertical="center" wrapText="1" indent="2"/>
    </xf>
    <xf numFmtId="0" fontId="20" fillId="4" borderId="81" xfId="20" applyFont="1" applyFill="1" applyBorder="1" applyAlignment="1">
      <alignment horizontal="right" vertical="center" wrapText="1" indent="2" readingOrder="2"/>
    </xf>
    <xf numFmtId="0" fontId="18" fillId="4" borderId="82" xfId="22" applyFont="1" applyFill="1" applyBorder="1" applyAlignment="1">
      <alignment horizontal="left" vertical="center" wrapText="1" indent="2"/>
    </xf>
    <xf numFmtId="0" fontId="20" fillId="4" borderId="20" xfId="6" applyFont="1" applyFill="1" applyBorder="1">
      <alignment horizontal="center" vertical="center" wrapText="1"/>
    </xf>
    <xf numFmtId="0" fontId="22" fillId="4" borderId="26" xfId="6" applyFont="1" applyFill="1" applyBorder="1" applyAlignment="1">
      <alignment horizontal="center" vertical="top" wrapText="1" readingOrder="1"/>
    </xf>
    <xf numFmtId="0" fontId="20" fillId="4" borderId="20" xfId="6" applyFont="1" applyFill="1" applyBorder="1" applyAlignment="1">
      <alignment horizontal="center" wrapText="1"/>
    </xf>
    <xf numFmtId="0" fontId="29" fillId="3" borderId="78" xfId="22" applyFont="1" applyFill="1" applyBorder="1">
      <alignment horizontal="left" vertical="center" wrapText="1" indent="1"/>
    </xf>
    <xf numFmtId="0" fontId="22" fillId="4" borderId="80" xfId="22" applyFont="1" applyFill="1" applyBorder="1">
      <alignment horizontal="left" vertical="center" wrapText="1" indent="1"/>
    </xf>
    <xf numFmtId="0" fontId="22" fillId="3" borderId="80" xfId="22" applyFont="1" applyFill="1" applyBorder="1">
      <alignment horizontal="left" vertical="center" wrapText="1" indent="1"/>
    </xf>
    <xf numFmtId="0" fontId="22" fillId="3" borderId="70" xfId="22" applyFont="1" applyFill="1" applyBorder="1">
      <alignment horizontal="left" vertical="center" wrapText="1" indent="1"/>
    </xf>
    <xf numFmtId="0" fontId="22" fillId="4" borderId="70" xfId="22" applyFont="1" applyFill="1" applyBorder="1">
      <alignment horizontal="left" vertical="center" wrapText="1" indent="1"/>
    </xf>
    <xf numFmtId="0" fontId="20" fillId="4" borderId="25" xfId="0" applyFont="1" applyFill="1" applyBorder="1" applyAlignment="1">
      <alignment horizontal="center" readingOrder="2"/>
    </xf>
    <xf numFmtId="0" fontId="22" fillId="4" borderId="26" xfId="0" applyFont="1" applyFill="1" applyBorder="1" applyAlignment="1">
      <alignment horizontal="center" vertical="top" readingOrder="2"/>
    </xf>
    <xf numFmtId="3" fontId="20" fillId="0" borderId="71" xfId="0" applyNumberFormat="1" applyFont="1" applyBorder="1" applyAlignment="1">
      <alignment horizontal="right" vertical="center" indent="1"/>
    </xf>
    <xf numFmtId="3" fontId="20" fillId="4" borderId="66" xfId="0" applyNumberFormat="1" applyFont="1" applyFill="1" applyBorder="1" applyAlignment="1">
      <alignment horizontal="right" vertical="center" indent="1"/>
    </xf>
    <xf numFmtId="3" fontId="20" fillId="0" borderId="66" xfId="0" applyNumberFormat="1" applyFont="1" applyBorder="1" applyAlignment="1">
      <alignment horizontal="right" vertical="center" indent="1"/>
    </xf>
    <xf numFmtId="3" fontId="20" fillId="0" borderId="68" xfId="0" applyNumberFormat="1" applyFont="1" applyBorder="1" applyAlignment="1">
      <alignment horizontal="right" vertical="center" indent="1"/>
    </xf>
    <xf numFmtId="3" fontId="20" fillId="4" borderId="68" xfId="0" applyNumberFormat="1" applyFont="1" applyFill="1" applyBorder="1" applyAlignment="1">
      <alignment horizontal="right" vertical="center" indent="1"/>
    </xf>
    <xf numFmtId="0" fontId="22" fillId="3" borderId="78" xfId="22" applyFont="1" applyFill="1" applyBorder="1">
      <alignment horizontal="left" vertical="center" wrapText="1" indent="1"/>
    </xf>
    <xf numFmtId="3" fontId="20" fillId="4" borderId="14" xfId="0" applyNumberFormat="1" applyFont="1" applyFill="1" applyBorder="1" applyAlignment="1">
      <alignment horizontal="right" vertical="center" indent="1"/>
    </xf>
    <xf numFmtId="3" fontId="20" fillId="0" borderId="14" xfId="0" applyNumberFormat="1" applyFont="1" applyBorder="1" applyAlignment="1">
      <alignment horizontal="right" vertical="center" indent="1"/>
    </xf>
    <xf numFmtId="3" fontId="20" fillId="0" borderId="17" xfId="0" applyNumberFormat="1" applyFont="1" applyBorder="1" applyAlignment="1">
      <alignment horizontal="right" vertical="center" indent="1"/>
    </xf>
    <xf numFmtId="0" fontId="20" fillId="3" borderId="15" xfId="6" applyFont="1" applyFill="1" applyBorder="1" applyAlignment="1">
      <alignment horizontal="right" vertical="center" wrapText="1" indent="1"/>
    </xf>
    <xf numFmtId="0" fontId="20" fillId="4" borderId="14" xfId="6" applyFont="1" applyFill="1" applyBorder="1" applyAlignment="1">
      <alignment horizontal="right" vertical="center" wrapText="1" indent="1"/>
    </xf>
    <xf numFmtId="0" fontId="20" fillId="3" borderId="14" xfId="6" applyFont="1" applyFill="1" applyBorder="1" applyAlignment="1">
      <alignment horizontal="right" vertical="center" wrapText="1" indent="1"/>
    </xf>
    <xf numFmtId="0" fontId="22" fillId="3" borderId="15" xfId="6" applyFont="1" applyFill="1" applyBorder="1" applyAlignment="1">
      <alignment horizontal="left" vertical="center" wrapText="1" indent="1"/>
    </xf>
    <xf numFmtId="0" fontId="22" fillId="4" borderId="14" xfId="6" applyFont="1" applyFill="1" applyBorder="1" applyAlignment="1">
      <alignment horizontal="left" vertical="center" wrapText="1" indent="1"/>
    </xf>
    <xf numFmtId="0" fontId="22" fillId="3" borderId="14" xfId="6" applyFont="1" applyFill="1" applyBorder="1" applyAlignment="1">
      <alignment horizontal="left" vertical="center" wrapText="1" indent="1"/>
    </xf>
    <xf numFmtId="0" fontId="22" fillId="4" borderId="17" xfId="6" applyFont="1" applyFill="1" applyBorder="1" applyAlignment="1">
      <alignment horizontal="left" vertical="center" wrapText="1" indent="1"/>
    </xf>
    <xf numFmtId="3" fontId="20" fillId="3" borderId="15" xfId="13" applyNumberFormat="1" applyFont="1" applyFill="1" applyBorder="1" applyAlignment="1">
      <alignment horizontal="left" vertical="center" wrapText="1" indent="1" readingOrder="1"/>
    </xf>
    <xf numFmtId="3" fontId="20" fillId="4" borderId="17" xfId="13" applyNumberFormat="1" applyFont="1" applyFill="1" applyBorder="1" applyAlignment="1">
      <alignment horizontal="left" vertical="center" wrapText="1" indent="1" readingOrder="1"/>
    </xf>
    <xf numFmtId="0" fontId="22" fillId="3" borderId="15" xfId="13" applyFont="1" applyFill="1" applyBorder="1" applyAlignment="1">
      <alignment horizontal="left" vertical="center" wrapText="1" indent="2" readingOrder="1"/>
    </xf>
    <xf numFmtId="3" fontId="22" fillId="4" borderId="17" xfId="13" applyNumberFormat="1" applyFont="1" applyFill="1" applyBorder="1" applyAlignment="1">
      <alignment horizontal="left" vertical="center" wrapText="1" indent="1" readingOrder="1"/>
    </xf>
    <xf numFmtId="3" fontId="20" fillId="4" borderId="14" xfId="13" applyNumberFormat="1" applyFont="1" applyFill="1" applyBorder="1" applyAlignment="1">
      <alignment horizontal="left" vertical="center" wrapText="1" indent="1" readingOrder="1"/>
    </xf>
    <xf numFmtId="3" fontId="20" fillId="3" borderId="20" xfId="13" applyNumberFormat="1" applyFont="1" applyFill="1" applyBorder="1" applyAlignment="1">
      <alignment horizontal="left" vertical="center" wrapText="1" indent="1" readingOrder="1"/>
    </xf>
    <xf numFmtId="0" fontId="22" fillId="4" borderId="14" xfId="13" applyFont="1" applyFill="1" applyBorder="1" applyAlignment="1">
      <alignment horizontal="left" vertical="center" wrapText="1" indent="2" readingOrder="1"/>
    </xf>
    <xf numFmtId="0" fontId="22" fillId="3" borderId="20" xfId="13" applyFont="1" applyFill="1" applyBorder="1" applyAlignment="1">
      <alignment horizontal="left" vertical="center" wrapText="1" indent="2" readingOrder="1"/>
    </xf>
    <xf numFmtId="3" fontId="20" fillId="4" borderId="19" xfId="13" applyNumberFormat="1" applyFont="1" applyFill="1" applyBorder="1" applyAlignment="1">
      <alignment horizontal="center" vertical="center" wrapText="1" readingOrder="1"/>
    </xf>
    <xf numFmtId="0" fontId="20" fillId="0" borderId="104" xfId="21" applyFont="1" applyFill="1" applyBorder="1" applyAlignment="1">
      <alignment horizontal="right" vertical="center" wrapText="1" indent="1"/>
    </xf>
    <xf numFmtId="0" fontId="20" fillId="4" borderId="105" xfId="21" applyFont="1" applyFill="1" applyBorder="1" applyAlignment="1">
      <alignment horizontal="right" vertical="center" wrapText="1" indent="1" readingOrder="2"/>
    </xf>
    <xf numFmtId="0" fontId="20" fillId="0" borderId="0" xfId="10" applyFont="1" applyBorder="1" applyAlignment="1">
      <alignment horizontal="right" vertical="center" wrapText="1" indent="1" readingOrder="2"/>
    </xf>
    <xf numFmtId="0" fontId="20" fillId="0" borderId="11" xfId="10" applyFont="1" applyBorder="1" applyAlignment="1">
      <alignment horizontal="center" vertical="center" wrapText="1"/>
    </xf>
    <xf numFmtId="0" fontId="21" fillId="0" borderId="11" xfId="10" applyFont="1" applyBorder="1" applyAlignment="1">
      <alignment horizontal="center" vertical="center"/>
    </xf>
    <xf numFmtId="0" fontId="20" fillId="4" borderId="75" xfId="13" applyFont="1" applyFill="1" applyBorder="1" applyAlignment="1">
      <alignment horizontal="center" vertical="center" wrapText="1" readingOrder="1"/>
    </xf>
    <xf numFmtId="3" fontId="20" fillId="4" borderId="31" xfId="13" applyNumberFormat="1" applyFont="1" applyFill="1" applyBorder="1" applyAlignment="1">
      <alignment horizontal="left" vertical="center" wrapText="1" indent="1" readingOrder="1"/>
    </xf>
    <xf numFmtId="0" fontId="22" fillId="4" borderId="76" xfId="13" applyFont="1" applyFill="1" applyBorder="1" applyAlignment="1">
      <alignment horizontal="center" vertical="center" wrapText="1" readingOrder="1"/>
    </xf>
    <xf numFmtId="0" fontId="20" fillId="4" borderId="31" xfId="21" applyFont="1" applyFill="1" applyBorder="1" applyAlignment="1">
      <alignment horizontal="right" vertical="center" indent="1"/>
    </xf>
    <xf numFmtId="0" fontId="1" fillId="4" borderId="68" xfId="21" applyFont="1" applyFill="1" applyBorder="1" applyAlignment="1">
      <alignment horizontal="right" vertical="center" indent="1"/>
    </xf>
    <xf numFmtId="0" fontId="20" fillId="4" borderId="68" xfId="21" applyNumberFormat="1" applyFont="1" applyFill="1" applyBorder="1" applyAlignment="1">
      <alignment horizontal="right" vertical="center" indent="1"/>
    </xf>
    <xf numFmtId="0" fontId="5" fillId="0" borderId="75" xfId="22" applyFont="1" applyFill="1" applyBorder="1" applyAlignment="1">
      <alignment horizontal="center" vertical="center" wrapText="1"/>
    </xf>
    <xf numFmtId="0" fontId="21" fillId="0" borderId="31" xfId="21" applyFont="1" applyFill="1" applyBorder="1" applyAlignment="1">
      <alignment horizontal="center" vertical="center"/>
    </xf>
    <xf numFmtId="0" fontId="21" fillId="3" borderId="52" xfId="13" applyFont="1" applyFill="1" applyBorder="1" applyAlignment="1">
      <alignment horizontal="center" vertical="center" wrapText="1" readingOrder="1"/>
    </xf>
    <xf numFmtId="0" fontId="20" fillId="4" borderId="15" xfId="20" applyFont="1" applyFill="1" applyBorder="1" applyAlignment="1">
      <alignment horizontal="center" vertical="center" wrapText="1" readingOrder="2"/>
    </xf>
    <xf numFmtId="3" fontId="20" fillId="4" borderId="17" xfId="21" applyNumberFormat="1" applyFont="1" applyFill="1" applyBorder="1">
      <alignment horizontal="right" vertical="center" indent="1"/>
    </xf>
    <xf numFmtId="3" fontId="20" fillId="3" borderId="15" xfId="21" applyNumberFormat="1" applyFont="1" applyFill="1" applyBorder="1">
      <alignment horizontal="right" vertical="center" indent="1"/>
    </xf>
    <xf numFmtId="3" fontId="20" fillId="3" borderId="17" xfId="21" applyNumberFormat="1" applyFont="1" applyFill="1" applyBorder="1">
      <alignment horizontal="right" vertical="center" indent="1"/>
    </xf>
    <xf numFmtId="0" fontId="20" fillId="4" borderId="17" xfId="18" applyFont="1" applyFill="1" applyBorder="1" applyAlignment="1">
      <alignment horizontal="center" vertical="center"/>
    </xf>
    <xf numFmtId="3" fontId="20" fillId="4" borderId="20" xfId="21" applyNumberFormat="1" applyFont="1" applyFill="1" applyBorder="1">
      <alignment horizontal="right" vertical="center" indent="1"/>
    </xf>
    <xf numFmtId="0" fontId="22" fillId="4" borderId="19" xfId="18" applyFont="1" applyFill="1" applyBorder="1" applyAlignment="1">
      <alignment horizontal="center" vertical="center" wrapText="1"/>
    </xf>
    <xf numFmtId="3" fontId="20" fillId="4" borderId="17" xfId="18" applyNumberFormat="1" applyFont="1" applyFill="1" applyBorder="1" applyAlignment="1">
      <alignment horizontal="right" vertical="center" indent="1"/>
    </xf>
    <xf numFmtId="3" fontId="20" fillId="4" borderId="19" xfId="18" applyNumberFormat="1" applyFont="1" applyFill="1" applyBorder="1" applyAlignment="1">
      <alignment horizontal="left" vertical="center" wrapText="1" indent="1"/>
    </xf>
    <xf numFmtId="0" fontId="20" fillId="3" borderId="20" xfId="20" applyFont="1" applyFill="1" applyBorder="1">
      <alignment horizontal="right" vertical="center" wrapText="1" indent="1" readingOrder="2"/>
    </xf>
    <xf numFmtId="0" fontId="22" fillId="3" borderId="20" xfId="22" applyFont="1" applyFill="1" applyBorder="1">
      <alignment horizontal="left" vertical="center" wrapText="1" indent="1"/>
    </xf>
    <xf numFmtId="0" fontId="20" fillId="3" borderId="19" xfId="20" applyFont="1" applyFill="1" applyBorder="1" applyAlignment="1">
      <alignment horizontal="right" vertical="center" wrapText="1" readingOrder="2"/>
    </xf>
    <xf numFmtId="0" fontId="22" fillId="3" borderId="19" xfId="22" applyFont="1" applyFill="1" applyBorder="1">
      <alignment horizontal="left" vertical="center" wrapText="1" indent="1"/>
    </xf>
    <xf numFmtId="0" fontId="22" fillId="0" borderId="64" xfId="22" applyFont="1" applyFill="1" applyBorder="1" applyAlignment="1">
      <alignment horizontal="left" vertical="center" wrapText="1" indent="1"/>
    </xf>
    <xf numFmtId="0" fontId="73" fillId="0" borderId="0" xfId="0" applyFont="1" applyAlignment="1">
      <alignment horizontal="right" vertical="center" indent="1" readingOrder="2"/>
    </xf>
    <xf numFmtId="0" fontId="20" fillId="4" borderId="14" xfId="13" applyFont="1" applyFill="1" applyBorder="1" applyAlignment="1">
      <alignment horizontal="right" vertical="center" wrapText="1" indent="1" readingOrder="2"/>
    </xf>
    <xf numFmtId="0" fontId="73" fillId="0" borderId="0" xfId="0" applyFont="1" applyAlignment="1">
      <alignment horizontal="right" vertical="center" wrapText="1" indent="1" readingOrder="2"/>
    </xf>
    <xf numFmtId="0" fontId="20" fillId="4" borderId="17" xfId="13" applyFont="1" applyFill="1" applyBorder="1" applyAlignment="1">
      <alignment horizontal="right" vertical="center" wrapText="1" indent="1" readingOrder="2"/>
    </xf>
    <xf numFmtId="0" fontId="22" fillId="0" borderId="0" xfId="22" applyFont="1" applyFill="1" applyBorder="1" applyAlignment="1">
      <alignment horizontal="left" vertical="center" wrapText="1" indent="1"/>
    </xf>
    <xf numFmtId="0" fontId="22" fillId="4" borderId="81" xfId="13" applyFont="1" applyFill="1" applyBorder="1" applyAlignment="1">
      <alignment horizontal="left" vertical="center" wrapText="1" indent="1" readingOrder="1"/>
    </xf>
    <xf numFmtId="0" fontId="22" fillId="3" borderId="81" xfId="13" applyFont="1" applyFill="1" applyBorder="1" applyAlignment="1">
      <alignment horizontal="left" vertical="center" wrapText="1" indent="1" readingOrder="1"/>
    </xf>
    <xf numFmtId="0" fontId="22" fillId="4" borderId="11" xfId="10" applyFont="1" applyFill="1" applyBorder="1" applyAlignment="1">
      <alignment horizontal="center" vertical="center"/>
    </xf>
    <xf numFmtId="0" fontId="20" fillId="4" borderId="84" xfId="21" applyFont="1" applyFill="1" applyBorder="1" applyAlignment="1">
      <alignment horizontal="right" vertical="center" indent="1" readingOrder="2"/>
    </xf>
    <xf numFmtId="0" fontId="20" fillId="4" borderId="84" xfId="21" applyFont="1" applyFill="1" applyBorder="1" applyAlignment="1">
      <alignment horizontal="right" vertical="center" wrapText="1" indent="1" readingOrder="2"/>
    </xf>
    <xf numFmtId="0" fontId="22" fillId="3" borderId="20" xfId="22" applyFont="1" applyFill="1" applyBorder="1" applyAlignment="1">
      <alignment horizontal="left" vertical="center" wrapText="1" indent="1"/>
    </xf>
    <xf numFmtId="0" fontId="1" fillId="3" borderId="98" xfId="20" applyFont="1" applyFill="1" applyBorder="1" applyAlignment="1">
      <alignment horizontal="right" vertical="center" wrapText="1" indent="2" readingOrder="2"/>
    </xf>
    <xf numFmtId="3" fontId="1" fillId="3" borderId="98" xfId="21" applyNumberFormat="1" applyFont="1" applyFill="1" applyBorder="1" applyAlignment="1">
      <alignment horizontal="right" vertical="center" indent="1"/>
    </xf>
    <xf numFmtId="0" fontId="18" fillId="3" borderId="98" xfId="22" applyFont="1" applyFill="1" applyBorder="1" applyAlignment="1">
      <alignment horizontal="left" vertical="center" wrapText="1" indent="2"/>
    </xf>
    <xf numFmtId="0" fontId="1" fillId="3" borderId="14" xfId="20" applyFont="1" applyFill="1" applyBorder="1" applyAlignment="1">
      <alignment horizontal="right" vertical="center" wrapText="1" indent="1" readingOrder="2"/>
    </xf>
    <xf numFmtId="0" fontId="20" fillId="0" borderId="85" xfId="10" applyFont="1" applyBorder="1" applyAlignment="1">
      <alignment horizontal="right" vertical="center" wrapText="1" indent="1" readingOrder="2"/>
    </xf>
    <xf numFmtId="0" fontId="73" fillId="0" borderId="84" xfId="0" applyFont="1" applyBorder="1" applyAlignment="1">
      <alignment horizontal="right" vertical="center" wrapText="1" indent="1"/>
    </xf>
    <xf numFmtId="0" fontId="73" fillId="0" borderId="84" xfId="0" applyFont="1" applyBorder="1" applyAlignment="1">
      <alignment horizontal="right" vertical="center" indent="1"/>
    </xf>
    <xf numFmtId="0" fontId="20" fillId="0" borderId="84" xfId="10" applyFont="1" applyBorder="1" applyAlignment="1">
      <alignment horizontal="right" vertical="center" wrapText="1" indent="1" readingOrder="2"/>
    </xf>
    <xf numFmtId="0" fontId="20" fillId="4" borderId="31" xfId="10" applyFont="1" applyFill="1" applyBorder="1" applyAlignment="1">
      <alignment horizontal="center" vertical="center"/>
    </xf>
    <xf numFmtId="0" fontId="71" fillId="0" borderId="64" xfId="22" applyFont="1" applyFill="1" applyBorder="1" applyAlignment="1">
      <alignment horizontal="left" vertical="center" wrapText="1" indent="1" readingOrder="1"/>
    </xf>
    <xf numFmtId="0" fontId="71" fillId="4" borderId="14" xfId="13" applyFont="1" applyFill="1" applyBorder="1" applyAlignment="1">
      <alignment horizontal="left" vertical="center" wrapText="1" indent="1" readingOrder="1"/>
    </xf>
    <xf numFmtId="0" fontId="71" fillId="0" borderId="66" xfId="21" applyFont="1" applyFill="1" applyBorder="1" applyAlignment="1">
      <alignment horizontal="left" vertical="center" wrapText="1" indent="1" readingOrder="1"/>
    </xf>
    <xf numFmtId="0" fontId="71" fillId="4" borderId="17" xfId="13" applyFont="1" applyFill="1" applyBorder="1" applyAlignment="1">
      <alignment horizontal="left" vertical="center" wrapText="1" indent="1" readingOrder="1"/>
    </xf>
    <xf numFmtId="0" fontId="22" fillId="3" borderId="18" xfId="10" applyFont="1" applyFill="1" applyBorder="1" applyAlignment="1">
      <alignment horizontal="center" vertical="center"/>
    </xf>
    <xf numFmtId="0" fontId="22" fillId="3" borderId="15" xfId="10" applyFont="1" applyFill="1" applyBorder="1" applyAlignment="1">
      <alignment horizontal="center" vertical="center"/>
    </xf>
    <xf numFmtId="0" fontId="22" fillId="4" borderId="15" xfId="10" applyFont="1" applyFill="1" applyBorder="1" applyAlignment="1">
      <alignment horizontal="center" vertical="center"/>
    </xf>
    <xf numFmtId="0" fontId="22" fillId="4" borderId="18" xfId="10" applyFont="1" applyFill="1" applyBorder="1" applyAlignment="1">
      <alignment horizontal="center" vertical="center"/>
    </xf>
    <xf numFmtId="0" fontId="22" fillId="4" borderId="17" xfId="22" applyFont="1" applyFill="1" applyBorder="1" applyAlignment="1">
      <alignment horizontal="left" vertical="center" wrapText="1" indent="1"/>
    </xf>
    <xf numFmtId="0" fontId="20" fillId="4" borderId="17" xfId="20" applyFont="1" applyFill="1" applyBorder="1" applyAlignment="1">
      <alignment horizontal="right" vertical="center" wrapText="1" indent="1" readingOrder="2"/>
    </xf>
    <xf numFmtId="0" fontId="20" fillId="4" borderId="106" xfId="21" applyFont="1" applyFill="1" applyBorder="1" applyAlignment="1">
      <alignment horizontal="right" vertical="center" wrapText="1" indent="1" readingOrder="2"/>
    </xf>
    <xf numFmtId="0" fontId="1" fillId="4" borderId="111" xfId="21" applyFont="1" applyFill="1" applyBorder="1" applyAlignment="1">
      <alignment horizontal="right" vertical="center" indent="1"/>
    </xf>
    <xf numFmtId="0" fontId="20" fillId="4" borderId="111" xfId="21" applyFont="1" applyFill="1" applyBorder="1" applyAlignment="1">
      <alignment horizontal="right" vertical="center" indent="1"/>
    </xf>
    <xf numFmtId="0" fontId="20" fillId="4" borderId="127" xfId="21" applyFont="1" applyFill="1" applyBorder="1" applyAlignment="1">
      <alignment horizontal="right" vertical="center" indent="1"/>
    </xf>
    <xf numFmtId="0" fontId="22" fillId="0" borderId="86" xfId="22" applyFont="1" applyFill="1" applyBorder="1" applyAlignment="1">
      <alignment horizontal="left" vertical="center" wrapText="1" indent="1"/>
    </xf>
    <xf numFmtId="0" fontId="22" fillId="4" borderId="82" xfId="13" applyFont="1" applyFill="1" applyBorder="1" applyAlignment="1">
      <alignment horizontal="left" vertical="center" wrapText="1" indent="1" readingOrder="1"/>
    </xf>
    <xf numFmtId="0" fontId="22" fillId="0" borderId="87" xfId="22" applyFont="1" applyFill="1" applyBorder="1" applyAlignment="1">
      <alignment horizontal="left" vertical="center" wrapText="1" indent="1"/>
    </xf>
    <xf numFmtId="0" fontId="22" fillId="4" borderId="22" xfId="13" applyFont="1" applyFill="1" applyBorder="1" applyAlignment="1">
      <alignment horizontal="left" vertical="center" wrapText="1" indent="1" readingOrder="1"/>
    </xf>
    <xf numFmtId="0" fontId="22" fillId="3" borderId="15" xfId="13" applyFont="1" applyFill="1" applyBorder="1" applyAlignment="1">
      <alignment horizontal="left" vertical="center" wrapText="1" indent="1" readingOrder="1"/>
    </xf>
    <xf numFmtId="3" fontId="20" fillId="4" borderId="19" xfId="13" applyNumberFormat="1" applyFont="1" applyFill="1" applyBorder="1" applyAlignment="1">
      <alignment horizontal="left" vertical="center" wrapText="1" indent="1" readingOrder="1"/>
    </xf>
    <xf numFmtId="0" fontId="20" fillId="3" borderId="17" xfId="18" applyFont="1" applyFill="1" applyBorder="1" applyAlignment="1">
      <alignment horizontal="right" vertical="center" indent="1"/>
    </xf>
    <xf numFmtId="0" fontId="22" fillId="3" borderId="17" xfId="18" applyFont="1" applyFill="1" applyBorder="1" applyAlignment="1">
      <alignment horizontal="left" vertical="center" indent="1"/>
    </xf>
    <xf numFmtId="0" fontId="20" fillId="3" borderId="19" xfId="18" applyFont="1" applyFill="1" applyBorder="1" applyAlignment="1">
      <alignment horizontal="center" vertical="center"/>
    </xf>
    <xf numFmtId="0" fontId="20" fillId="4" borderId="19" xfId="18" applyFont="1" applyFill="1" applyBorder="1" applyAlignment="1">
      <alignment horizontal="center" vertical="center" wrapText="1"/>
    </xf>
    <xf numFmtId="3" fontId="22" fillId="4" borderId="19" xfId="13" applyNumberFormat="1" applyFont="1" applyFill="1" applyBorder="1" applyAlignment="1">
      <alignment horizontal="center" vertical="center" wrapText="1" readingOrder="1"/>
    </xf>
    <xf numFmtId="3" fontId="20" fillId="4" borderId="26" xfId="18" applyNumberFormat="1" applyFont="1" applyFill="1" applyBorder="1" applyAlignment="1">
      <alignment horizontal="right" vertical="center" indent="1"/>
    </xf>
    <xf numFmtId="0" fontId="20" fillId="3" borderId="17" xfId="20" applyFont="1" applyFill="1" applyBorder="1" applyAlignment="1">
      <alignment horizontal="right" vertical="center" wrapText="1" indent="1" readingOrder="2"/>
    </xf>
    <xf numFmtId="0" fontId="1" fillId="3" borderId="17" xfId="21" applyFont="1" applyFill="1" applyBorder="1">
      <alignment horizontal="right" vertical="center" indent="1"/>
    </xf>
    <xf numFmtId="0" fontId="22" fillId="3" borderId="17" xfId="22" applyFont="1" applyFill="1" applyBorder="1" applyAlignment="1">
      <alignment horizontal="left" vertical="center" wrapText="1" indent="1"/>
    </xf>
    <xf numFmtId="0" fontId="20" fillId="3" borderId="19" xfId="20" applyFont="1" applyFill="1" applyBorder="1" applyAlignment="1">
      <alignment horizontal="right" vertical="center" wrapText="1" indent="1" readingOrder="2"/>
    </xf>
    <xf numFmtId="0" fontId="20" fillId="3" borderId="19" xfId="19" applyFont="1" applyFill="1" applyBorder="1">
      <alignment horizontal="right" vertical="center" indent="1"/>
    </xf>
    <xf numFmtId="0" fontId="1" fillId="4" borderId="17" xfId="21" applyFont="1" applyFill="1" applyBorder="1">
      <alignment horizontal="right" vertical="center" indent="1"/>
    </xf>
    <xf numFmtId="0" fontId="20" fillId="4" borderId="19" xfId="20" applyFont="1" applyFill="1" applyBorder="1" applyAlignment="1">
      <alignment horizontal="right" vertical="center" wrapText="1" indent="1" readingOrder="2"/>
    </xf>
    <xf numFmtId="0" fontId="20" fillId="4" borderId="19" xfId="19" applyFont="1" applyFill="1" applyBorder="1">
      <alignment horizontal="right" vertical="center" indent="1"/>
    </xf>
    <xf numFmtId="0" fontId="20" fillId="3" borderId="17" xfId="18" applyFont="1" applyFill="1" applyBorder="1" applyAlignment="1">
      <alignment horizontal="center" vertical="center"/>
    </xf>
    <xf numFmtId="3" fontId="20" fillId="3" borderId="17" xfId="18" applyNumberFormat="1" applyFont="1" applyFill="1" applyBorder="1" applyAlignment="1">
      <alignment horizontal="right" vertical="center" indent="1"/>
    </xf>
    <xf numFmtId="0" fontId="20" fillId="3" borderId="19" xfId="18" applyFont="1" applyFill="1" applyBorder="1" applyAlignment="1">
      <alignment horizontal="right" vertical="center" indent="1"/>
    </xf>
    <xf numFmtId="0" fontId="22" fillId="3" borderId="19" xfId="18" applyFont="1" applyFill="1" applyBorder="1" applyAlignment="1">
      <alignment horizontal="left" vertical="center" indent="1"/>
    </xf>
    <xf numFmtId="3" fontId="20" fillId="4" borderId="19" xfId="21" applyNumberFormat="1" applyFont="1" applyFill="1" applyBorder="1">
      <alignment horizontal="right" vertical="center" indent="1"/>
    </xf>
    <xf numFmtId="0" fontId="1" fillId="0" borderId="0" xfId="0" applyFont="1" applyAlignment="1">
      <alignment wrapText="1"/>
    </xf>
    <xf numFmtId="0" fontId="1" fillId="0" borderId="0" xfId="0" applyFont="1" applyBorder="1" applyAlignment="1">
      <alignment vertical="center" wrapText="1"/>
    </xf>
    <xf numFmtId="0" fontId="20" fillId="3" borderId="71" xfId="20" applyFont="1" applyFill="1" applyBorder="1" applyAlignment="1">
      <alignment horizontal="center" vertical="center" wrapText="1" readingOrder="2"/>
    </xf>
    <xf numFmtId="3" fontId="1" fillId="3" borderId="71" xfId="10" applyNumberFormat="1" applyFont="1" applyFill="1" applyBorder="1" applyAlignment="1">
      <alignment horizontal="right" vertical="center" indent="1"/>
    </xf>
    <xf numFmtId="3" fontId="20" fillId="3" borderId="71" xfId="10" applyNumberFormat="1" applyFont="1" applyFill="1" applyBorder="1" applyAlignment="1">
      <alignment horizontal="right" vertical="center" indent="1"/>
    </xf>
    <xf numFmtId="0" fontId="18" fillId="3" borderId="71" xfId="22" applyFont="1" applyFill="1" applyBorder="1" applyAlignment="1">
      <alignment horizontal="center" vertical="center" wrapText="1"/>
    </xf>
    <xf numFmtId="0" fontId="20" fillId="3" borderId="66" xfId="20" applyFont="1" applyFill="1" applyBorder="1" applyAlignment="1">
      <alignment horizontal="center" vertical="center" wrapText="1" readingOrder="2"/>
    </xf>
    <xf numFmtId="3" fontId="1" fillId="3" borderId="66" xfId="10" applyNumberFormat="1" applyFont="1" applyFill="1" applyBorder="1" applyAlignment="1">
      <alignment horizontal="right" vertical="center" indent="1"/>
    </xf>
    <xf numFmtId="3" fontId="20" fillId="3" borderId="66" xfId="10" applyNumberFormat="1" applyFont="1" applyFill="1" applyBorder="1" applyAlignment="1">
      <alignment horizontal="right" vertical="center" indent="1"/>
    </xf>
    <xf numFmtId="0" fontId="18" fillId="3" borderId="66" xfId="22" applyFont="1" applyFill="1" applyBorder="1" applyAlignment="1">
      <alignment horizontal="center" vertical="center" wrapText="1"/>
    </xf>
    <xf numFmtId="0" fontId="20" fillId="4" borderId="66" xfId="20" applyFont="1" applyFill="1" applyBorder="1" applyAlignment="1">
      <alignment horizontal="center" vertical="center" wrapText="1" readingOrder="2"/>
    </xf>
    <xf numFmtId="3" fontId="1" fillId="4" borderId="66" xfId="21" applyNumberFormat="1" applyFont="1" applyFill="1" applyBorder="1" applyAlignment="1">
      <alignment horizontal="right" vertical="center" indent="1"/>
    </xf>
    <xf numFmtId="3" fontId="20" fillId="4" borderId="66" xfId="21" applyNumberFormat="1" applyFont="1" applyFill="1" applyBorder="1" applyAlignment="1">
      <alignment horizontal="right" vertical="center" indent="1"/>
    </xf>
    <xf numFmtId="0" fontId="18" fillId="4" borderId="66" xfId="22" applyFont="1" applyFill="1" applyBorder="1" applyAlignment="1">
      <alignment horizontal="center" vertical="center" wrapText="1"/>
    </xf>
    <xf numFmtId="3" fontId="1" fillId="3" borderId="66" xfId="21" applyNumberFormat="1" applyFont="1" applyFill="1" applyBorder="1" applyAlignment="1">
      <alignment horizontal="right" vertical="center" indent="1"/>
    </xf>
    <xf numFmtId="3" fontId="20" fillId="3" borderId="66" xfId="21" applyNumberFormat="1" applyFont="1" applyFill="1" applyBorder="1" applyAlignment="1">
      <alignment horizontal="right" vertical="center" indent="1"/>
    </xf>
    <xf numFmtId="0" fontId="20" fillId="7" borderId="66" xfId="20" applyFont="1" applyFill="1" applyBorder="1" applyAlignment="1">
      <alignment horizontal="center" vertical="center" wrapText="1" readingOrder="2"/>
    </xf>
    <xf numFmtId="3" fontId="1" fillId="7" borderId="66" xfId="21" applyNumberFormat="1" applyFont="1" applyFill="1" applyBorder="1" applyAlignment="1">
      <alignment horizontal="right" vertical="center" indent="1"/>
    </xf>
    <xf numFmtId="3" fontId="20" fillId="7" borderId="66" xfId="21" applyNumberFormat="1" applyFont="1" applyFill="1" applyBorder="1" applyAlignment="1">
      <alignment horizontal="right" vertical="center" indent="1"/>
    </xf>
    <xf numFmtId="0" fontId="18" fillId="7" borderId="66" xfId="22" applyFont="1" applyFill="1" applyBorder="1" applyAlignment="1">
      <alignment horizontal="center" vertical="center" wrapText="1"/>
    </xf>
    <xf numFmtId="0" fontId="20" fillId="7" borderId="73" xfId="20" applyFont="1" applyFill="1" applyBorder="1" applyAlignment="1">
      <alignment horizontal="center" vertical="center" wrapText="1" readingOrder="2"/>
    </xf>
    <xf numFmtId="3" fontId="1" fillId="7" borderId="73" xfId="21" applyNumberFormat="1" applyFont="1" applyFill="1" applyBorder="1" applyAlignment="1">
      <alignment horizontal="right" vertical="center" indent="1"/>
    </xf>
    <xf numFmtId="3" fontId="20" fillId="7" borderId="73" xfId="21" applyNumberFormat="1" applyFont="1" applyFill="1" applyBorder="1" applyAlignment="1">
      <alignment horizontal="right" vertical="center" indent="1"/>
    </xf>
    <xf numFmtId="0" fontId="18" fillId="7" borderId="73" xfId="22" applyFont="1" applyFill="1" applyBorder="1" applyAlignment="1">
      <alignment horizontal="center" vertical="center" wrapText="1"/>
    </xf>
    <xf numFmtId="0" fontId="20" fillId="4" borderId="71" xfId="20" applyFont="1" applyFill="1" applyBorder="1" applyAlignment="1">
      <alignment horizontal="center" vertical="center" wrapText="1" readingOrder="2"/>
    </xf>
    <xf numFmtId="3" fontId="20" fillId="4" borderId="71" xfId="21" applyNumberFormat="1" applyFont="1" applyFill="1" applyBorder="1" applyAlignment="1">
      <alignment horizontal="right" vertical="center" indent="1"/>
    </xf>
    <xf numFmtId="0" fontId="22" fillId="4" borderId="71" xfId="22" applyFont="1" applyFill="1" applyBorder="1" applyAlignment="1">
      <alignment horizontal="center" vertical="center" wrapText="1"/>
    </xf>
    <xf numFmtId="0" fontId="22" fillId="4" borderId="66" xfId="22" applyFont="1" applyFill="1" applyBorder="1" applyAlignment="1">
      <alignment horizontal="center" vertical="center" wrapText="1"/>
    </xf>
    <xf numFmtId="0" fontId="20" fillId="4" borderId="73" xfId="20" applyFont="1" applyFill="1" applyBorder="1" applyAlignment="1">
      <alignment horizontal="center" vertical="center" wrapText="1" readingOrder="2"/>
    </xf>
    <xf numFmtId="3" fontId="20" fillId="4" borderId="73" xfId="21" applyNumberFormat="1" applyFont="1" applyFill="1" applyBorder="1" applyAlignment="1">
      <alignment horizontal="right" vertical="center" indent="1"/>
    </xf>
    <xf numFmtId="0" fontId="22" fillId="4" borderId="73" xfId="22" applyFont="1" applyFill="1" applyBorder="1" applyAlignment="1">
      <alignment horizontal="center" vertical="center" wrapText="1"/>
    </xf>
    <xf numFmtId="0" fontId="1" fillId="0" borderId="0" xfId="10" applyFont="1" applyAlignment="1">
      <alignment horizontal="center"/>
    </xf>
    <xf numFmtId="0" fontId="20" fillId="4" borderId="53" xfId="20" applyFont="1" applyFill="1" applyBorder="1" applyAlignment="1">
      <alignment horizontal="center" vertical="center" wrapText="1" readingOrder="2"/>
    </xf>
    <xf numFmtId="0" fontId="22" fillId="4" borderId="52" xfId="22" applyFont="1" applyFill="1" applyBorder="1" applyAlignment="1">
      <alignment horizontal="center" vertical="center" wrapText="1"/>
    </xf>
    <xf numFmtId="0" fontId="22"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20" fillId="4" borderId="25" xfId="0" applyFont="1" applyFill="1" applyBorder="1" applyAlignment="1">
      <alignment horizontal="center" readingOrder="2"/>
    </xf>
    <xf numFmtId="0" fontId="20" fillId="3" borderId="116" xfId="20" applyFont="1" applyFill="1" applyBorder="1" applyAlignment="1">
      <alignment horizontal="center" vertical="center" wrapText="1" readingOrder="2"/>
    </xf>
    <xf numFmtId="3" fontId="20" fillId="3" borderId="112" xfId="19" applyNumberFormat="1" applyFont="1" applyFill="1" applyBorder="1">
      <alignment horizontal="right" vertical="center" indent="1"/>
    </xf>
    <xf numFmtId="0" fontId="22" fillId="3" borderId="117" xfId="22" applyFont="1" applyFill="1" applyBorder="1" applyAlignment="1">
      <alignment horizontal="center" vertical="center" wrapText="1"/>
    </xf>
    <xf numFmtId="3" fontId="1" fillId="3" borderId="20" xfId="19" applyNumberFormat="1" applyFont="1" applyFill="1" applyBorder="1">
      <alignment horizontal="right" vertical="center" indent="1"/>
    </xf>
    <xf numFmtId="0" fontId="21" fillId="4" borderId="96" xfId="20" applyFont="1" applyFill="1" applyBorder="1" applyAlignment="1">
      <alignment horizontal="right" vertical="center" wrapText="1" indent="2" readingOrder="2"/>
    </xf>
    <xf numFmtId="3" fontId="20" fillId="4" borderId="20" xfId="19" applyNumberFormat="1" applyFont="1" applyFill="1" applyBorder="1">
      <alignment horizontal="right" vertical="center" indent="1"/>
    </xf>
    <xf numFmtId="0" fontId="22" fillId="4" borderId="119" xfId="22" applyFont="1" applyFill="1" applyBorder="1" applyAlignment="1">
      <alignment horizontal="center" vertical="center" wrapText="1"/>
    </xf>
    <xf numFmtId="0" fontId="22" fillId="4" borderId="82" xfId="22" applyFont="1" applyFill="1" applyBorder="1" applyAlignment="1">
      <alignment horizontal="left" vertical="center" wrapText="1" indent="2"/>
    </xf>
    <xf numFmtId="0" fontId="60" fillId="3" borderId="94" xfId="20" applyFont="1" applyFill="1" applyBorder="1">
      <alignment horizontal="right" vertical="center" wrapText="1" indent="1" readingOrder="2"/>
    </xf>
    <xf numFmtId="0" fontId="72" fillId="3" borderId="95" xfId="22" applyFont="1" applyFill="1" applyBorder="1">
      <alignment horizontal="left" vertical="center" wrapText="1" indent="1"/>
    </xf>
    <xf numFmtId="0" fontId="60" fillId="3" borderId="28" xfId="20" applyFont="1" applyFill="1" applyBorder="1">
      <alignment horizontal="right" vertical="center" wrapText="1" indent="1" readingOrder="2"/>
    </xf>
    <xf numFmtId="0" fontId="72" fillId="3" borderId="27" xfId="22" applyFont="1" applyFill="1" applyBorder="1">
      <alignment horizontal="left" vertical="center" wrapText="1" indent="1"/>
    </xf>
    <xf numFmtId="0" fontId="1" fillId="3" borderId="134" xfId="20" applyFont="1" applyFill="1" applyBorder="1">
      <alignment horizontal="right" vertical="center" wrapText="1" indent="1" readingOrder="2"/>
    </xf>
    <xf numFmtId="3" fontId="20" fillId="3" borderId="98" xfId="19" applyNumberFormat="1" applyFont="1" applyFill="1" applyBorder="1" applyAlignment="1">
      <alignment horizontal="right" vertical="center" indent="1"/>
    </xf>
    <xf numFmtId="0" fontId="18" fillId="3" borderId="135" xfId="22" applyFont="1" applyFill="1" applyBorder="1">
      <alignment horizontal="left" vertical="center" wrapText="1" indent="1"/>
    </xf>
    <xf numFmtId="0" fontId="20" fillId="3" borderId="23" xfId="20" applyFont="1" applyFill="1" applyBorder="1" applyAlignment="1">
      <alignment horizontal="right" vertical="center" wrapText="1" indent="2" readingOrder="2"/>
    </xf>
    <xf numFmtId="3" fontId="1" fillId="3" borderId="26" xfId="21" applyNumberFormat="1" applyFont="1" applyFill="1" applyBorder="1">
      <alignment horizontal="right" vertical="center" indent="1"/>
    </xf>
    <xf numFmtId="0" fontId="18" fillId="3" borderId="22" xfId="22" applyFont="1" applyFill="1" applyBorder="1" applyAlignment="1">
      <alignment horizontal="left" vertical="center" wrapText="1" indent="2"/>
    </xf>
    <xf numFmtId="0" fontId="20" fillId="4" borderId="30" xfId="20" applyFont="1" applyFill="1" applyBorder="1" applyAlignment="1">
      <alignment horizontal="right" vertical="center" wrapText="1" indent="2" readingOrder="2"/>
    </xf>
    <xf numFmtId="3" fontId="1" fillId="4" borderId="16" xfId="21" applyNumberFormat="1" applyFont="1" applyFill="1" applyBorder="1">
      <alignment horizontal="right" vertical="center" indent="1"/>
    </xf>
    <xf numFmtId="0" fontId="18" fillId="4" borderId="29" xfId="22" applyFont="1" applyFill="1" applyBorder="1" applyAlignment="1">
      <alignment horizontal="left" vertical="center" wrapText="1" indent="2"/>
    </xf>
    <xf numFmtId="0" fontId="74" fillId="0" borderId="0" xfId="10" applyFont="1" applyAlignment="1">
      <alignment horizontal="center" vertical="center"/>
    </xf>
    <xf numFmtId="0" fontId="75" fillId="0" borderId="0" xfId="10" applyFont="1" applyAlignment="1">
      <alignment horizontal="center" vertical="center"/>
    </xf>
    <xf numFmtId="0" fontId="76" fillId="0" borderId="0" xfId="10" applyFont="1" applyBorder="1" applyAlignment="1">
      <alignment horizontal="right" vertical="center" wrapText="1" indent="1" readingOrder="2"/>
    </xf>
    <xf numFmtId="49" fontId="76" fillId="0" borderId="0" xfId="10" applyNumberFormat="1" applyFont="1" applyBorder="1" applyAlignment="1">
      <alignment horizontal="right" vertical="center" wrapText="1" indent="1" readingOrder="2"/>
    </xf>
    <xf numFmtId="0" fontId="1" fillId="0" borderId="0" xfId="10" applyFont="1" applyBorder="1" applyAlignment="1">
      <alignment horizontal="left" vertical="center" wrapText="1" indent="1"/>
    </xf>
    <xf numFmtId="0" fontId="20" fillId="0" borderId="0" xfId="10" applyFont="1" applyBorder="1" applyAlignment="1">
      <alignment horizontal="left" vertical="center" wrapText="1" indent="1"/>
    </xf>
    <xf numFmtId="49" fontId="1" fillId="0" borderId="0" xfId="10" applyNumberFormat="1" applyFont="1" applyBorder="1" applyAlignment="1">
      <alignment horizontal="left" vertical="center" wrapText="1" indent="1"/>
    </xf>
    <xf numFmtId="0" fontId="77" fillId="0" borderId="0" xfId="10" applyFont="1" applyBorder="1" applyAlignment="1">
      <alignment horizontal="right" vertical="center" wrapText="1" indent="1" readingOrder="2"/>
    </xf>
    <xf numFmtId="0" fontId="20" fillId="2" borderId="1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4" borderId="52" xfId="6" applyFont="1" applyFill="1" applyBorder="1" applyAlignment="1">
      <alignment horizontal="center" vertical="center" wrapText="1"/>
    </xf>
    <xf numFmtId="0" fontId="20" fillId="4" borderId="53" xfId="6" applyFont="1" applyFill="1" applyBorder="1" applyAlignment="1">
      <alignment horizontal="center" vertical="center" wrapText="1"/>
    </xf>
    <xf numFmtId="0" fontId="22" fillId="3" borderId="25" xfId="22" applyFont="1" applyFill="1" applyBorder="1" applyAlignment="1">
      <alignment horizontal="center" vertical="center" wrapText="1"/>
    </xf>
    <xf numFmtId="0" fontId="22" fillId="3" borderId="20" xfId="22" applyFont="1" applyFill="1" applyBorder="1" applyAlignment="1">
      <alignment horizontal="center" vertical="center" wrapText="1"/>
    </xf>
    <xf numFmtId="0" fontId="22" fillId="3" borderId="26" xfId="22" applyFont="1" applyFill="1" applyBorder="1" applyAlignment="1">
      <alignment horizontal="center" vertical="center" wrapText="1"/>
    </xf>
    <xf numFmtId="0" fontId="22" fillId="4" borderId="17" xfId="22" applyFont="1" applyFill="1" applyBorder="1" applyAlignment="1">
      <alignment horizontal="center" vertical="center" wrapText="1"/>
    </xf>
    <xf numFmtId="0" fontId="22" fillId="4" borderId="26" xfId="22" applyFont="1" applyFill="1" applyBorder="1" applyAlignment="1">
      <alignment horizontal="center" vertical="center" wrapText="1"/>
    </xf>
    <xf numFmtId="0" fontId="22" fillId="3" borderId="17" xfId="22" applyFont="1" applyFill="1" applyBorder="1" applyAlignment="1">
      <alignment horizontal="center" vertical="center" wrapText="1"/>
    </xf>
    <xf numFmtId="0" fontId="22" fillId="3" borderId="15" xfId="22" applyFont="1" applyFill="1" applyBorder="1" applyAlignment="1">
      <alignment horizontal="center" vertical="center" wrapText="1"/>
    </xf>
    <xf numFmtId="0" fontId="22" fillId="4" borderId="25" xfId="22" applyFont="1" applyFill="1" applyBorder="1" applyAlignment="1">
      <alignment horizontal="center" vertical="center" wrapText="1"/>
    </xf>
    <xf numFmtId="0" fontId="22" fillId="4" borderId="20"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22" fillId="0" borderId="83" xfId="10" applyFont="1" applyBorder="1" applyAlignment="1">
      <alignment horizontal="left"/>
    </xf>
    <xf numFmtId="0" fontId="22" fillId="0" borderId="0" xfId="10" applyFont="1" applyAlignment="1">
      <alignment horizontal="left"/>
    </xf>
    <xf numFmtId="0" fontId="22" fillId="0" borderId="0" xfId="10" applyFont="1" applyBorder="1" applyAlignment="1">
      <alignment horizontal="left"/>
    </xf>
    <xf numFmtId="0" fontId="1" fillId="0" borderId="0" xfId="10" applyFont="1" applyAlignment="1">
      <alignment horizontal="center"/>
    </xf>
    <xf numFmtId="0" fontId="22" fillId="4" borderId="25" xfId="18" applyFont="1" applyFill="1" applyBorder="1" applyAlignment="1">
      <alignment horizontal="center" vertical="center" wrapText="1"/>
    </xf>
    <xf numFmtId="0" fontId="22" fillId="4" borderId="26" xfId="18" applyFont="1" applyFill="1" applyBorder="1" applyAlignment="1">
      <alignment horizontal="center" vertical="center" wrapText="1"/>
    </xf>
    <xf numFmtId="0" fontId="5" fillId="0" borderId="0" xfId="2" applyFont="1" applyAlignment="1">
      <alignment horizontal="center" vertical="center" wrapText="1"/>
    </xf>
    <xf numFmtId="0" fontId="5" fillId="0" borderId="0" xfId="2" applyFont="1" applyAlignment="1">
      <alignment horizontal="center" vertical="center"/>
    </xf>
    <xf numFmtId="0" fontId="20" fillId="3" borderId="15" xfId="20" applyFont="1" applyFill="1" applyBorder="1" applyAlignment="1">
      <alignment horizontal="center" vertical="center" wrapText="1" readingOrder="2"/>
    </xf>
    <xf numFmtId="0" fontId="15" fillId="4" borderId="34" xfId="3" applyFont="1" applyFill="1" applyBorder="1">
      <alignment horizontal="right" vertical="center" wrapText="1"/>
    </xf>
    <xf numFmtId="0" fontId="15" fillId="4" borderId="120" xfId="3" applyFont="1" applyFill="1" applyBorder="1">
      <alignment horizontal="right" vertical="center" wrapText="1"/>
    </xf>
    <xf numFmtId="0" fontId="22" fillId="4" borderId="15" xfId="22" applyFont="1" applyFill="1" applyBorder="1" applyAlignment="1">
      <alignment horizontal="center" vertical="center" wrapText="1"/>
    </xf>
    <xf numFmtId="0" fontId="37" fillId="0" borderId="0" xfId="1" applyFont="1" applyAlignment="1">
      <alignment horizontal="center" vertical="center"/>
    </xf>
    <xf numFmtId="1" fontId="21" fillId="4" borderId="40" xfId="4" applyFont="1" applyFill="1" applyBorder="1">
      <alignment horizontal="left" vertical="center" wrapText="1"/>
    </xf>
    <xf numFmtId="1" fontId="21" fillId="4" borderId="41" xfId="4" applyFont="1" applyFill="1" applyBorder="1">
      <alignment horizontal="left" vertical="center" wrapText="1"/>
    </xf>
    <xf numFmtId="0" fontId="37" fillId="0" borderId="0" xfId="1" applyFont="1" applyAlignment="1">
      <alignment horizontal="center" vertical="center" readingOrder="2"/>
    </xf>
    <xf numFmtId="0" fontId="20" fillId="4" borderId="18" xfId="18" applyFont="1" applyFill="1" applyBorder="1" applyAlignment="1">
      <alignment horizontal="center" vertical="center" wrapText="1"/>
    </xf>
    <xf numFmtId="0" fontId="20" fillId="4" borderId="16" xfId="18" applyFont="1" applyFill="1" applyBorder="1" applyAlignment="1">
      <alignment horizontal="center" vertical="center" wrapText="1"/>
    </xf>
    <xf numFmtId="0" fontId="22" fillId="4" borderId="86" xfId="22" applyFont="1" applyFill="1" applyBorder="1" applyAlignment="1">
      <alignment horizontal="center" vertical="center" wrapText="1"/>
    </xf>
    <xf numFmtId="0" fontId="22" fillId="4" borderId="87" xfId="22" applyFont="1" applyFill="1" applyBorder="1" applyAlignment="1">
      <alignment horizontal="center" vertical="center" wrapText="1"/>
    </xf>
    <xf numFmtId="0" fontId="22" fillId="4" borderId="127" xfId="22" applyFont="1" applyFill="1" applyBorder="1" applyAlignment="1">
      <alignment horizontal="center" vertical="center" wrapText="1"/>
    </xf>
    <xf numFmtId="0" fontId="22" fillId="4" borderId="67" xfId="22" applyFont="1" applyFill="1" applyBorder="1" applyAlignment="1">
      <alignment horizontal="center" vertical="center" wrapText="1"/>
    </xf>
    <xf numFmtId="0" fontId="22" fillId="7" borderId="67" xfId="22" applyFont="1" applyFill="1" applyBorder="1" applyAlignment="1">
      <alignment horizontal="center" vertical="center" wrapText="1"/>
    </xf>
    <xf numFmtId="0" fontId="22" fillId="7" borderId="74" xfId="22" applyFont="1" applyFill="1" applyBorder="1" applyAlignment="1">
      <alignment horizontal="center" vertical="center" wrapText="1"/>
    </xf>
    <xf numFmtId="0" fontId="8" fillId="0" borderId="0" xfId="1" applyFont="1" applyAlignment="1">
      <alignment horizontal="center" vertical="center" readingOrder="2"/>
    </xf>
    <xf numFmtId="0" fontId="5" fillId="0" borderId="0" xfId="2" applyFont="1" applyBorder="1" applyAlignment="1">
      <alignment horizontal="center" vertical="center"/>
    </xf>
    <xf numFmtId="0" fontId="15" fillId="4" borderId="102" xfId="3" applyFont="1" applyFill="1" applyBorder="1" applyAlignment="1">
      <alignment horizontal="right" vertical="center" wrapText="1" indent="1"/>
    </xf>
    <xf numFmtId="0" fontId="15" fillId="4" borderId="38" xfId="3" applyFont="1" applyFill="1" applyBorder="1" applyAlignment="1">
      <alignment horizontal="right" vertical="center" wrapText="1" indent="1"/>
    </xf>
    <xf numFmtId="0" fontId="15" fillId="4" borderId="103" xfId="3" applyFont="1" applyFill="1" applyBorder="1" applyAlignment="1">
      <alignment horizontal="right" vertical="center" wrapText="1" indent="1"/>
    </xf>
    <xf numFmtId="0" fontId="15" fillId="4" borderId="39" xfId="3" applyFont="1" applyFill="1" applyBorder="1" applyAlignment="1">
      <alignment horizontal="right" vertical="center" wrapText="1" indent="1"/>
    </xf>
    <xf numFmtId="0" fontId="22" fillId="0" borderId="83" xfId="10" applyFont="1" applyBorder="1" applyAlignment="1">
      <alignment horizontal="left" vertical="center"/>
    </xf>
    <xf numFmtId="0" fontId="37" fillId="0" borderId="0" xfId="1" applyFont="1" applyBorder="1" applyAlignment="1">
      <alignment horizontal="center" vertical="center" wrapText="1"/>
    </xf>
    <xf numFmtId="0" fontId="37" fillId="0" borderId="0" xfId="1" applyFont="1" applyBorder="1" applyAlignment="1">
      <alignment horizontal="center" vertical="center"/>
    </xf>
    <xf numFmtId="0" fontId="37" fillId="0" borderId="0" xfId="1" applyFont="1" applyBorder="1" applyAlignment="1">
      <alignment horizontal="center" vertical="center" readingOrder="2"/>
    </xf>
    <xf numFmtId="0" fontId="22" fillId="3" borderId="133" xfId="22" applyFont="1" applyFill="1" applyBorder="1" applyAlignment="1">
      <alignment horizontal="center" vertical="center" wrapText="1"/>
    </xf>
    <xf numFmtId="0" fontId="22" fillId="3" borderId="67" xfId="22" applyFont="1" applyFill="1" applyBorder="1" applyAlignment="1">
      <alignment horizontal="center" vertical="center" wrapText="1"/>
    </xf>
    <xf numFmtId="0" fontId="20" fillId="4" borderId="65" xfId="10" applyFont="1" applyFill="1" applyBorder="1" applyAlignment="1">
      <alignment horizontal="center" vertical="center"/>
    </xf>
    <xf numFmtId="0" fontId="20" fillId="3" borderId="110" xfId="20" applyFont="1" applyFill="1" applyBorder="1" applyAlignment="1">
      <alignment horizontal="center" vertical="center" wrapText="1" readingOrder="2"/>
    </xf>
    <xf numFmtId="0" fontId="20" fillId="3" borderId="65" xfId="20" applyFont="1" applyFill="1" applyBorder="1" applyAlignment="1">
      <alignment horizontal="center" vertical="center" wrapText="1" readingOrder="2"/>
    </xf>
    <xf numFmtId="0" fontId="20" fillId="3" borderId="65" xfId="10" applyFont="1" applyFill="1" applyBorder="1"/>
    <xf numFmtId="0" fontId="21" fillId="4" borderId="40" xfId="10" applyFont="1" applyFill="1" applyBorder="1" applyAlignment="1">
      <alignment horizontal="left" vertical="center" wrapText="1" indent="1" readingOrder="1"/>
    </xf>
    <xf numFmtId="0" fontId="21" fillId="4" borderId="47" xfId="10" applyFont="1" applyFill="1" applyBorder="1" applyAlignment="1">
      <alignment horizontal="left" vertical="center" wrapText="1" indent="1" readingOrder="1"/>
    </xf>
    <xf numFmtId="0" fontId="21" fillId="4" borderId="41" xfId="10" applyFont="1" applyFill="1" applyBorder="1" applyAlignment="1">
      <alignment horizontal="left" vertical="center" wrapText="1" indent="1" readingOrder="1"/>
    </xf>
    <xf numFmtId="0" fontId="21" fillId="4" borderId="49" xfId="10" applyFont="1" applyFill="1" applyBorder="1" applyAlignment="1">
      <alignment horizontal="left" vertical="center" wrapText="1" indent="1" readingOrder="1"/>
    </xf>
    <xf numFmtId="0" fontId="5" fillId="0" borderId="0" xfId="10" applyFont="1" applyBorder="1" applyAlignment="1">
      <alignment horizontal="center" vertical="center" wrapText="1"/>
    </xf>
    <xf numFmtId="0" fontId="5" fillId="0" borderId="0" xfId="10" applyFont="1" applyBorder="1" applyAlignment="1">
      <alignment horizontal="center" vertical="center"/>
    </xf>
    <xf numFmtId="0" fontId="20" fillId="3" borderId="65" xfId="10" applyFont="1" applyFill="1" applyBorder="1" applyAlignment="1">
      <alignment horizontal="center" vertical="center"/>
    </xf>
    <xf numFmtId="0" fontId="20" fillId="4" borderId="65" xfId="20" applyFont="1" applyFill="1" applyBorder="1" applyAlignment="1">
      <alignment horizontal="center" vertical="center" wrapText="1" readingOrder="2"/>
    </xf>
    <xf numFmtId="0" fontId="20" fillId="4" borderId="104" xfId="20" applyFont="1" applyFill="1" applyBorder="1" applyAlignment="1">
      <alignment horizontal="center" vertical="center" wrapText="1" readingOrder="2"/>
    </xf>
    <xf numFmtId="0" fontId="20" fillId="4" borderId="105" xfId="20" applyFont="1" applyFill="1" applyBorder="1" applyAlignment="1">
      <alignment horizontal="center" vertical="center" wrapText="1" readingOrder="2"/>
    </xf>
    <xf numFmtId="0" fontId="20" fillId="4" borderId="106" xfId="20" applyFont="1" applyFill="1" applyBorder="1" applyAlignment="1">
      <alignment horizontal="center" vertical="center" wrapText="1" readingOrder="2"/>
    </xf>
    <xf numFmtId="0" fontId="20" fillId="7" borderId="65" xfId="10" applyFont="1" applyFill="1" applyBorder="1" applyAlignment="1">
      <alignment horizontal="center" vertical="center"/>
    </xf>
    <xf numFmtId="0" fontId="20" fillId="7" borderId="72" xfId="10" applyFont="1" applyFill="1" applyBorder="1" applyAlignment="1">
      <alignment horizontal="center" vertical="center"/>
    </xf>
    <xf numFmtId="0" fontId="22" fillId="3" borderId="54" xfId="0" applyFont="1" applyFill="1" applyBorder="1" applyAlignment="1">
      <alignment horizontal="center" vertical="center"/>
    </xf>
    <xf numFmtId="0" fontId="22" fillId="3" borderId="27" xfId="0" applyFont="1" applyFill="1" applyBorder="1" applyAlignment="1">
      <alignment horizontal="center" vertical="center"/>
    </xf>
    <xf numFmtId="0" fontId="22" fillId="3" borderId="29" xfId="0" applyFont="1" applyFill="1" applyBorder="1" applyAlignment="1">
      <alignment horizontal="center" vertical="center"/>
    </xf>
    <xf numFmtId="0" fontId="22" fillId="4" borderId="27" xfId="22" applyFont="1" applyFill="1" applyBorder="1" applyAlignment="1">
      <alignment horizontal="center" vertical="center" wrapText="1"/>
    </xf>
    <xf numFmtId="0" fontId="22" fillId="4" borderId="26" xfId="0" applyFont="1" applyFill="1" applyBorder="1" applyAlignment="1">
      <alignment horizontal="center" vertical="top" wrapText="1" readingOrder="1"/>
    </xf>
    <xf numFmtId="0" fontId="20" fillId="3" borderId="55" xfId="20" applyFont="1" applyFill="1" applyBorder="1" applyAlignment="1">
      <alignment horizontal="center" vertical="center" wrapText="1" readingOrder="2"/>
    </xf>
    <xf numFmtId="0" fontId="20" fillId="3" borderId="28" xfId="20" applyFont="1" applyFill="1" applyBorder="1" applyAlignment="1">
      <alignment horizontal="center" vertical="center" wrapText="1" readingOrder="2"/>
    </xf>
    <xf numFmtId="0" fontId="20" fillId="3" borderId="30" xfId="20" applyFont="1" applyFill="1" applyBorder="1" applyAlignment="1">
      <alignment horizontal="center" vertical="center" wrapText="1" readingOrder="2"/>
    </xf>
    <xf numFmtId="0" fontId="21" fillId="4" borderId="40" xfId="0" applyFont="1" applyFill="1" applyBorder="1" applyAlignment="1">
      <alignment horizontal="left" vertical="center" wrapText="1" indent="1" readingOrder="1"/>
    </xf>
    <xf numFmtId="0" fontId="21" fillId="4" borderId="47" xfId="0" applyFont="1" applyFill="1" applyBorder="1" applyAlignment="1">
      <alignment horizontal="left" vertical="center" wrapText="1" indent="1" readingOrder="1"/>
    </xf>
    <xf numFmtId="0" fontId="21" fillId="4" borderId="42" xfId="0" applyFont="1" applyFill="1" applyBorder="1" applyAlignment="1">
      <alignment horizontal="left" vertical="center" wrapText="1" indent="1" readingOrder="1"/>
    </xf>
    <xf numFmtId="0" fontId="21" fillId="4" borderId="48" xfId="0" applyFont="1" applyFill="1" applyBorder="1" applyAlignment="1">
      <alignment horizontal="left" vertical="center" wrapText="1" indent="1" readingOrder="1"/>
    </xf>
    <xf numFmtId="0" fontId="21" fillId="4" borderId="41" xfId="0" applyFont="1" applyFill="1" applyBorder="1" applyAlignment="1">
      <alignment horizontal="left" vertical="center" wrapText="1" indent="1" readingOrder="1"/>
    </xf>
    <xf numFmtId="0" fontId="21" fillId="4" borderId="49" xfId="0" applyFont="1" applyFill="1" applyBorder="1" applyAlignment="1">
      <alignment horizontal="left" vertical="center" wrapText="1" indent="1" readingOrder="1"/>
    </xf>
    <xf numFmtId="0" fontId="22" fillId="3" borderId="27" xfId="22" applyFont="1" applyFill="1" applyBorder="1" applyAlignment="1">
      <alignment horizontal="center" vertical="center" wrapText="1"/>
    </xf>
    <xf numFmtId="0" fontId="20" fillId="4" borderId="28" xfId="20" applyFont="1" applyFill="1" applyBorder="1" applyAlignment="1">
      <alignment horizontal="center" vertical="center" wrapText="1" readingOrder="2"/>
    </xf>
    <xf numFmtId="0" fontId="20" fillId="4" borderId="30" xfId="20" applyFont="1" applyFill="1" applyBorder="1" applyAlignment="1">
      <alignment horizontal="center" vertical="center" wrapText="1" readingOrder="2"/>
    </xf>
    <xf numFmtId="0" fontId="22" fillId="4" borderId="29" xfId="22" applyFont="1" applyFill="1" applyBorder="1" applyAlignment="1">
      <alignment horizontal="center" vertical="center" wrapText="1"/>
    </xf>
    <xf numFmtId="0" fontId="1" fillId="4" borderId="28" xfId="0" applyFont="1" applyFill="1" applyBorder="1"/>
    <xf numFmtId="0" fontId="1" fillId="3" borderId="28" xfId="0" applyFont="1" applyFill="1" applyBorder="1"/>
    <xf numFmtId="0" fontId="15" fillId="4" borderId="121" xfId="3" applyFont="1" applyFill="1" applyBorder="1" applyAlignment="1">
      <alignment horizontal="right" vertical="center" wrapText="1" indent="1"/>
    </xf>
    <xf numFmtId="0" fontId="15" fillId="4" borderId="122" xfId="3" applyFont="1" applyFill="1" applyBorder="1" applyAlignment="1">
      <alignment horizontal="right" vertical="center" wrapText="1" indent="1"/>
    </xf>
    <xf numFmtId="0" fontId="15" fillId="4" borderId="109" xfId="3" applyFont="1" applyFill="1" applyBorder="1" applyAlignment="1">
      <alignment horizontal="right" vertical="center" wrapText="1" indent="1"/>
    </xf>
    <xf numFmtId="0" fontId="15" fillId="4" borderId="123" xfId="3" applyFont="1" applyFill="1" applyBorder="1" applyAlignment="1">
      <alignment horizontal="right" vertical="center" wrapText="1" indent="1"/>
    </xf>
    <xf numFmtId="0" fontId="37" fillId="0" borderId="0" xfId="1" applyFont="1" applyBorder="1" applyAlignment="1">
      <alignment horizontal="center"/>
    </xf>
    <xf numFmtId="0" fontId="28" fillId="3" borderId="54" xfId="11" applyFont="1" applyFill="1" applyBorder="1" applyAlignment="1">
      <alignment horizontal="center" vertical="center"/>
    </xf>
    <xf numFmtId="0" fontId="28" fillId="3" borderId="27" xfId="11" applyFont="1" applyFill="1" applyBorder="1" applyAlignment="1">
      <alignment horizontal="center" vertical="center"/>
    </xf>
    <xf numFmtId="0" fontId="20" fillId="4" borderId="25" xfId="0" applyFont="1" applyFill="1" applyBorder="1" applyAlignment="1">
      <alignment horizontal="center" wrapText="1" readingOrder="1"/>
    </xf>
    <xf numFmtId="0" fontId="1" fillId="0" borderId="0" xfId="10" applyFont="1" applyBorder="1" applyAlignment="1">
      <alignment horizontal="center"/>
    </xf>
    <xf numFmtId="0" fontId="1" fillId="0" borderId="0" xfId="10" applyFont="1" applyBorder="1" applyAlignment="1">
      <alignment horizontal="center" vertical="center" wrapText="1"/>
    </xf>
    <xf numFmtId="0" fontId="20" fillId="0" borderId="83" xfId="10" applyFont="1" applyBorder="1" applyAlignment="1">
      <alignment horizontal="right" readingOrder="2"/>
    </xf>
    <xf numFmtId="0" fontId="20" fillId="0" borderId="0" xfId="10" applyFont="1" applyBorder="1" applyAlignment="1">
      <alignment horizontal="right" readingOrder="2"/>
    </xf>
    <xf numFmtId="0" fontId="22" fillId="3" borderId="95" xfId="22" applyFont="1" applyFill="1" applyBorder="1" applyAlignment="1">
      <alignment horizontal="center" vertical="center" wrapText="1"/>
    </xf>
    <xf numFmtId="49" fontId="20" fillId="3" borderId="55" xfId="20" applyNumberFormat="1" applyFont="1" applyFill="1" applyBorder="1" applyAlignment="1">
      <alignment horizontal="center" vertical="center" wrapText="1" readingOrder="2"/>
    </xf>
    <xf numFmtId="49" fontId="1" fillId="3" borderId="28" xfId="0" applyNumberFormat="1" applyFont="1" applyFill="1" applyBorder="1"/>
    <xf numFmtId="0" fontId="15" fillId="4" borderId="43" xfId="3" applyFont="1" applyFill="1" applyBorder="1" applyAlignment="1">
      <alignment horizontal="right" vertical="center" wrapText="1" indent="1"/>
    </xf>
    <xf numFmtId="49" fontId="20" fillId="4" borderId="28" xfId="20" applyNumberFormat="1" applyFont="1" applyFill="1" applyBorder="1" applyAlignment="1">
      <alignment horizontal="center" vertical="center" wrapText="1" readingOrder="2"/>
    </xf>
    <xf numFmtId="49" fontId="20" fillId="4" borderId="30" xfId="20" applyNumberFormat="1" applyFont="1" applyFill="1" applyBorder="1" applyAlignment="1">
      <alignment horizontal="center" vertical="center" wrapText="1" readingOrder="2"/>
    </xf>
    <xf numFmtId="0" fontId="22" fillId="0" borderId="83" xfId="10" applyFont="1" applyBorder="1" applyAlignment="1"/>
    <xf numFmtId="0" fontId="22" fillId="0" borderId="0" xfId="10" applyFont="1" applyAlignment="1"/>
    <xf numFmtId="0" fontId="22" fillId="0" borderId="0" xfId="10" applyFont="1" applyBorder="1" applyAlignment="1"/>
    <xf numFmtId="0" fontId="20" fillId="4" borderId="21" xfId="20" applyFont="1" applyFill="1" applyBorder="1" applyAlignment="1">
      <alignment horizontal="center" wrapText="1" readingOrder="2"/>
    </xf>
    <xf numFmtId="0" fontId="20" fillId="4" borderId="24" xfId="20" applyFont="1" applyFill="1" applyBorder="1" applyAlignment="1">
      <alignment horizontal="center" wrapText="1" readingOrder="2"/>
    </xf>
    <xf numFmtId="0" fontId="20" fillId="4" borderId="82" xfId="20" applyFont="1" applyFill="1" applyBorder="1" applyAlignment="1">
      <alignment horizontal="center" wrapText="1" readingOrder="2"/>
    </xf>
    <xf numFmtId="0" fontId="20" fillId="4" borderId="81" xfId="20" applyFont="1" applyFill="1" applyBorder="1" applyAlignment="1">
      <alignment horizontal="center" wrapText="1" readingOrder="2"/>
    </xf>
    <xf numFmtId="0" fontId="20" fillId="4" borderId="25"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2" fillId="4" borderId="22" xfId="22" applyFont="1" applyFill="1" applyBorder="1" applyAlignment="1">
      <alignment horizontal="center" vertical="center" wrapText="1"/>
    </xf>
    <xf numFmtId="0" fontId="22" fillId="4" borderId="23" xfId="22" applyFont="1" applyFill="1" applyBorder="1" applyAlignment="1">
      <alignment horizontal="center" vertical="center" wrapText="1"/>
    </xf>
    <xf numFmtId="0" fontId="20" fillId="4" borderId="83" xfId="20" applyFont="1" applyFill="1" applyBorder="1" applyAlignment="1">
      <alignment horizontal="center" vertical="top" wrapText="1" readingOrder="2"/>
    </xf>
    <xf numFmtId="0" fontId="20" fillId="4" borderId="24" xfId="20" applyFont="1" applyFill="1" applyBorder="1" applyAlignment="1">
      <alignment horizontal="center" vertical="top" wrapText="1" readingOrder="2"/>
    </xf>
    <xf numFmtId="0" fontId="20" fillId="4" borderId="21" xfId="20" applyFont="1" applyFill="1" applyBorder="1" applyAlignment="1">
      <alignment horizontal="center" vertical="top" wrapText="1" readingOrder="2"/>
    </xf>
    <xf numFmtId="0" fontId="20" fillId="4" borderId="83" xfId="0" applyFont="1" applyFill="1" applyBorder="1" applyAlignment="1">
      <alignment horizontal="center" wrapText="1" readingOrder="1"/>
    </xf>
    <xf numFmtId="0" fontId="20" fillId="4" borderId="24" xfId="0" applyFont="1" applyFill="1" applyBorder="1" applyAlignment="1">
      <alignment horizontal="center" wrapText="1" readingOrder="1"/>
    </xf>
    <xf numFmtId="0" fontId="20" fillId="4" borderId="21" xfId="0" applyFont="1" applyFill="1" applyBorder="1" applyAlignment="1">
      <alignment horizontal="center" wrapText="1" readingOrder="1"/>
    </xf>
    <xf numFmtId="0" fontId="5" fillId="3" borderId="0" xfId="2" applyFont="1" applyFill="1" applyAlignment="1">
      <alignment horizontal="center" vertical="center"/>
    </xf>
    <xf numFmtId="0" fontId="37" fillId="3" borderId="0" xfId="1" applyFont="1" applyFill="1" applyAlignment="1">
      <alignment horizontal="center"/>
    </xf>
    <xf numFmtId="0" fontId="37" fillId="3" borderId="0" xfId="1" applyFont="1" applyFill="1" applyAlignment="1">
      <alignment horizontal="center" vertical="center" readingOrder="2"/>
    </xf>
    <xf numFmtId="0" fontId="22" fillId="4" borderId="0" xfId="0" applyFont="1" applyFill="1" applyBorder="1" applyAlignment="1">
      <alignment horizontal="center" vertical="top" wrapText="1" readingOrder="1"/>
    </xf>
    <xf numFmtId="0" fontId="22" fillId="4" borderId="81" xfId="0" applyFont="1" applyFill="1" applyBorder="1" applyAlignment="1">
      <alignment horizontal="center" vertical="top" wrapText="1" readingOrder="1"/>
    </xf>
    <xf numFmtId="0" fontId="22" fillId="4" borderId="82" xfId="0" applyFont="1" applyFill="1" applyBorder="1" applyAlignment="1">
      <alignment horizontal="center" vertical="top" wrapText="1" readingOrder="1"/>
    </xf>
    <xf numFmtId="0" fontId="20" fillId="4" borderId="104" xfId="3" applyFont="1" applyFill="1" applyBorder="1" applyAlignment="1">
      <alignment horizontal="center" vertical="center" wrapText="1"/>
    </xf>
    <xf numFmtId="0" fontId="20" fillId="4" borderId="105" xfId="3" applyFont="1" applyFill="1" applyBorder="1" applyAlignment="1">
      <alignment horizontal="center" vertical="center" wrapText="1"/>
    </xf>
    <xf numFmtId="0" fontId="20" fillId="4" borderId="106" xfId="3" applyFont="1" applyFill="1" applyBorder="1" applyAlignment="1">
      <alignment horizontal="center" vertical="center" wrapText="1"/>
    </xf>
    <xf numFmtId="0" fontId="20" fillId="4" borderId="85" xfId="3" applyFont="1" applyFill="1" applyBorder="1" applyAlignment="1">
      <alignment horizontal="center" vertical="center" wrapText="1"/>
    </xf>
    <xf numFmtId="0" fontId="20" fillId="4" borderId="84" xfId="3" applyFont="1" applyFill="1" applyBorder="1" applyAlignment="1">
      <alignment horizontal="center" vertical="center" wrapText="1"/>
    </xf>
    <xf numFmtId="0" fontId="20" fillId="4" borderId="111" xfId="3" applyFont="1" applyFill="1" applyBorder="1" applyAlignment="1">
      <alignment horizontal="center" vertical="center" wrapText="1"/>
    </xf>
    <xf numFmtId="0" fontId="22" fillId="4" borderId="124" xfId="0" applyFont="1" applyFill="1" applyBorder="1" applyAlignment="1">
      <alignment horizontal="center" vertical="center" wrapText="1" readingOrder="1"/>
    </xf>
    <xf numFmtId="0" fontId="22" fillId="4" borderId="125" xfId="0" applyFont="1" applyFill="1" applyBorder="1" applyAlignment="1">
      <alignment horizontal="center" vertical="center" wrapText="1" readingOrder="1"/>
    </xf>
    <xf numFmtId="0" fontId="22" fillId="4" borderId="126" xfId="0" applyFont="1" applyFill="1" applyBorder="1" applyAlignment="1">
      <alignment horizontal="center" vertical="center" wrapText="1" readingOrder="1"/>
    </xf>
    <xf numFmtId="0" fontId="22" fillId="4" borderId="86" xfId="0" applyFont="1" applyFill="1" applyBorder="1" applyAlignment="1">
      <alignment horizontal="center" vertical="center" readingOrder="1"/>
    </xf>
    <xf numFmtId="0" fontId="22" fillId="4" borderId="87" xfId="0" applyFont="1" applyFill="1" applyBorder="1" applyAlignment="1">
      <alignment horizontal="center" vertical="center" readingOrder="1"/>
    </xf>
    <xf numFmtId="0" fontId="22" fillId="4" borderId="127" xfId="0" applyFont="1" applyFill="1" applyBorder="1" applyAlignment="1">
      <alignment horizontal="center" vertical="center" readingOrder="1"/>
    </xf>
    <xf numFmtId="0" fontId="22" fillId="4" borderId="82" xfId="20" applyFont="1" applyFill="1" applyBorder="1" applyAlignment="1">
      <alignment horizontal="center" vertical="top" wrapText="1" readingOrder="2"/>
    </xf>
    <xf numFmtId="0" fontId="22" fillId="4" borderId="81" xfId="20" applyFont="1" applyFill="1" applyBorder="1" applyAlignment="1">
      <alignment horizontal="center" vertical="top" wrapText="1" readingOrder="2"/>
    </xf>
    <xf numFmtId="0" fontId="22" fillId="4" borderId="99" xfId="22" applyFont="1" applyFill="1" applyBorder="1" applyAlignment="1">
      <alignment horizontal="center" vertical="center" wrapText="1"/>
    </xf>
    <xf numFmtId="3" fontId="20" fillId="4" borderId="24" xfId="10" applyNumberFormat="1" applyFont="1" applyFill="1" applyBorder="1" applyAlignment="1">
      <alignment horizontal="center" vertical="center"/>
    </xf>
    <xf numFmtId="3" fontId="20" fillId="4" borderId="81" xfId="10" applyNumberFormat="1" applyFont="1" applyFill="1" applyBorder="1" applyAlignment="1">
      <alignment horizontal="center" vertical="center"/>
    </xf>
    <xf numFmtId="3" fontId="20" fillId="4" borderId="23" xfId="10" applyNumberFormat="1" applyFont="1" applyFill="1" applyBorder="1" applyAlignment="1">
      <alignment horizontal="center" vertical="center"/>
    </xf>
    <xf numFmtId="3" fontId="20" fillId="3" borderId="24" xfId="10" applyNumberFormat="1" applyFont="1" applyFill="1" applyBorder="1" applyAlignment="1">
      <alignment horizontal="center" vertical="center"/>
    </xf>
    <xf numFmtId="3" fontId="20" fillId="3" borderId="81" xfId="10" applyNumberFormat="1" applyFont="1" applyFill="1" applyBorder="1" applyAlignment="1">
      <alignment horizontal="center" vertical="center"/>
    </xf>
    <xf numFmtId="3" fontId="20" fillId="3" borderId="23" xfId="10" applyNumberFormat="1" applyFont="1" applyFill="1" applyBorder="1" applyAlignment="1">
      <alignment horizontal="center" vertical="center"/>
    </xf>
    <xf numFmtId="0" fontId="20" fillId="4" borderId="24" xfId="20" applyFont="1" applyFill="1" applyBorder="1" applyAlignment="1">
      <alignment horizontal="center" vertical="center" readingOrder="2"/>
    </xf>
    <xf numFmtId="0" fontId="20" fillId="4" borderId="81" xfId="20" applyFont="1" applyFill="1" applyBorder="1" applyAlignment="1">
      <alignment horizontal="center" vertical="center" readingOrder="2"/>
    </xf>
    <xf numFmtId="0" fontId="20" fillId="4" borderId="23" xfId="20" applyFont="1" applyFill="1" applyBorder="1" applyAlignment="1">
      <alignment horizontal="center" vertical="center" readingOrder="2"/>
    </xf>
    <xf numFmtId="0" fontId="20" fillId="0" borderId="24" xfId="20" applyFont="1" applyFill="1" applyBorder="1" applyAlignment="1">
      <alignment horizontal="center" vertical="center" wrapText="1" readingOrder="2"/>
    </xf>
    <xf numFmtId="0" fontId="20" fillId="0" borderId="81" xfId="20" applyFont="1" applyFill="1" applyBorder="1" applyAlignment="1">
      <alignment horizontal="center" vertical="center" wrapText="1" readingOrder="2"/>
    </xf>
    <xf numFmtId="0" fontId="20" fillId="0" borderId="23" xfId="20" applyFont="1" applyFill="1" applyBorder="1" applyAlignment="1">
      <alignment horizontal="center" vertical="center" wrapText="1" readingOrder="2"/>
    </xf>
    <xf numFmtId="0" fontId="22" fillId="4" borderId="21" xfId="22" applyFont="1" applyFill="1" applyBorder="1" applyAlignment="1">
      <alignment horizontal="center" vertical="center" wrapText="1"/>
    </xf>
    <xf numFmtId="0" fontId="22" fillId="4" borderId="82" xfId="22" applyFont="1" applyFill="1" applyBorder="1" applyAlignment="1">
      <alignment horizontal="center" vertical="center" wrapText="1"/>
    </xf>
    <xf numFmtId="0" fontId="22" fillId="3" borderId="21" xfId="22" applyFont="1" applyFill="1" applyBorder="1" applyAlignment="1">
      <alignment horizontal="center" vertical="center"/>
    </xf>
    <xf numFmtId="0" fontId="22" fillId="3" borderId="82" xfId="22" applyFont="1" applyFill="1" applyBorder="1" applyAlignment="1">
      <alignment horizontal="center" vertical="center"/>
    </xf>
    <xf numFmtId="0" fontId="22" fillId="3" borderId="22" xfId="22" applyFont="1" applyFill="1" applyBorder="1" applyAlignment="1">
      <alignment horizontal="center" vertical="center"/>
    </xf>
    <xf numFmtId="0" fontId="22" fillId="0" borderId="21" xfId="22" applyFont="1" applyFill="1" applyBorder="1" applyAlignment="1">
      <alignment horizontal="center" vertical="center" wrapText="1"/>
    </xf>
    <xf numFmtId="0" fontId="22" fillId="0" borderId="82" xfId="22" applyFont="1" applyFill="1" applyBorder="1" applyAlignment="1">
      <alignment horizontal="center" vertical="center" wrapText="1"/>
    </xf>
    <xf numFmtId="0" fontId="22" fillId="0" borderId="22" xfId="22" applyFont="1" applyFill="1" applyBorder="1" applyAlignment="1">
      <alignment horizontal="center" vertical="center" wrapText="1"/>
    </xf>
    <xf numFmtId="0" fontId="20" fillId="4" borderId="11" xfId="20" applyFont="1" applyFill="1" applyBorder="1" applyAlignment="1">
      <alignment horizontal="center" vertical="center" wrapText="1" readingOrder="2"/>
    </xf>
    <xf numFmtId="0" fontId="20" fillId="4" borderId="53" xfId="20" applyFont="1" applyFill="1" applyBorder="1" applyAlignment="1">
      <alignment horizontal="center" vertical="center" wrapText="1" readingOrder="2"/>
    </xf>
    <xf numFmtId="0" fontId="22" fillId="4" borderId="52" xfId="22" applyFont="1" applyFill="1" applyBorder="1" applyAlignment="1">
      <alignment horizontal="center" vertical="center" wrapText="1"/>
    </xf>
    <xf numFmtId="0" fontId="22" fillId="4" borderId="11" xfId="22" applyFont="1" applyFill="1" applyBorder="1" applyAlignment="1">
      <alignment horizontal="center" vertical="center" wrapText="1"/>
    </xf>
    <xf numFmtId="0" fontId="5" fillId="0" borderId="0" xfId="10" applyFont="1" applyAlignment="1">
      <alignment horizontal="center" vertical="center"/>
    </xf>
    <xf numFmtId="0" fontId="15" fillId="4" borderId="44" xfId="3" applyFont="1" applyFill="1" applyBorder="1">
      <alignment horizontal="right" vertical="center" wrapText="1"/>
    </xf>
    <xf numFmtId="0" fontId="15" fillId="4" borderId="45" xfId="3" applyFont="1" applyFill="1" applyBorder="1">
      <alignment horizontal="right" vertical="center" wrapText="1"/>
    </xf>
    <xf numFmtId="0" fontId="15" fillId="4" borderId="46" xfId="3" applyFont="1" applyFill="1" applyBorder="1">
      <alignment horizontal="right" vertical="center" wrapText="1"/>
    </xf>
    <xf numFmtId="1" fontId="21" fillId="4" borderId="47" xfId="4" applyFont="1" applyFill="1" applyBorder="1" applyAlignment="1">
      <alignment horizontal="left" vertical="center" wrapText="1"/>
    </xf>
    <xf numFmtId="1" fontId="21" fillId="4" borderId="48" xfId="4" applyFont="1" applyFill="1" applyBorder="1" applyAlignment="1">
      <alignment horizontal="left" vertical="center" wrapText="1"/>
    </xf>
    <xf numFmtId="1" fontId="21" fillId="4" borderId="49" xfId="4" applyFont="1" applyFill="1" applyBorder="1" applyAlignment="1">
      <alignment horizontal="left" vertical="center" wrapText="1"/>
    </xf>
    <xf numFmtId="49" fontId="22" fillId="4" borderId="26" xfId="0" applyNumberFormat="1" applyFont="1" applyFill="1" applyBorder="1" applyAlignment="1">
      <alignment horizontal="center" vertical="top" wrapText="1" readingOrder="1"/>
    </xf>
    <xf numFmtId="0" fontId="50" fillId="0" borderId="0" xfId="0" applyFont="1" applyAlignment="1">
      <alignment horizontal="center" vertical="center"/>
    </xf>
    <xf numFmtId="3" fontId="21" fillId="4" borderId="25" xfId="10" applyNumberFormat="1" applyFont="1" applyFill="1" applyBorder="1" applyAlignment="1">
      <alignment horizontal="center" vertical="center"/>
    </xf>
    <xf numFmtId="3" fontId="21" fillId="4" borderId="20" xfId="10" applyNumberFormat="1" applyFont="1" applyFill="1" applyBorder="1" applyAlignment="1">
      <alignment horizontal="center" vertical="center"/>
    </xf>
    <xf numFmtId="3" fontId="21" fillId="4" borderId="26" xfId="10" applyNumberFormat="1" applyFont="1" applyFill="1" applyBorder="1" applyAlignment="1">
      <alignment horizontal="center" vertical="center"/>
    </xf>
    <xf numFmtId="3" fontId="21" fillId="4" borderId="21" xfId="10" applyNumberFormat="1" applyFont="1" applyFill="1" applyBorder="1" applyAlignment="1">
      <alignment horizontal="center" vertical="center"/>
    </xf>
    <xf numFmtId="3" fontId="21" fillId="4" borderId="82" xfId="10" applyNumberFormat="1" applyFont="1" applyFill="1" applyBorder="1" applyAlignment="1">
      <alignment horizontal="center" vertical="center"/>
    </xf>
    <xf numFmtId="3" fontId="21" fillId="4" borderId="22" xfId="10" applyNumberFormat="1" applyFont="1" applyFill="1" applyBorder="1" applyAlignment="1">
      <alignment horizontal="center" vertical="center"/>
    </xf>
    <xf numFmtId="3" fontId="15" fillId="4" borderId="25" xfId="10" applyNumberFormat="1" applyFont="1" applyFill="1" applyBorder="1" applyAlignment="1">
      <alignment horizontal="center" vertical="center"/>
    </xf>
    <xf numFmtId="3" fontId="15" fillId="4" borderId="20" xfId="10" applyNumberFormat="1" applyFont="1" applyFill="1" applyBorder="1" applyAlignment="1">
      <alignment horizontal="center" vertical="center"/>
    </xf>
    <xf numFmtId="3" fontId="15" fillId="4" borderId="26" xfId="10" applyNumberFormat="1" applyFont="1" applyFill="1" applyBorder="1" applyAlignment="1">
      <alignment horizontal="center" vertical="center"/>
    </xf>
    <xf numFmtId="0" fontId="15" fillId="4" borderId="24" xfId="3" applyFont="1" applyFill="1" applyBorder="1" applyAlignment="1">
      <alignment horizontal="center" vertical="center" wrapText="1"/>
    </xf>
    <xf numFmtId="0" fontId="15" fillId="4" borderId="81" xfId="3" applyFont="1" applyFill="1" applyBorder="1" applyAlignment="1">
      <alignment horizontal="center" vertical="center" wrapText="1"/>
    </xf>
    <xf numFmtId="0" fontId="15" fillId="4" borderId="23" xfId="3" applyFont="1" applyFill="1" applyBorder="1" applyAlignment="1">
      <alignment horizontal="center" vertical="center" wrapText="1"/>
    </xf>
    <xf numFmtId="0" fontId="20" fillId="4" borderId="19" xfId="0" applyFont="1" applyFill="1" applyBorder="1" applyAlignment="1">
      <alignment horizontal="center" vertical="center" wrapText="1" readingOrder="1"/>
    </xf>
    <xf numFmtId="3" fontId="20" fillId="4" borderId="24" xfId="21" applyNumberFormat="1" applyFont="1" applyFill="1" applyBorder="1" applyAlignment="1">
      <alignment horizontal="center" vertical="center"/>
    </xf>
    <xf numFmtId="3" fontId="20" fillId="4" borderId="81" xfId="21" applyNumberFormat="1" applyFont="1" applyFill="1" applyBorder="1" applyAlignment="1">
      <alignment horizontal="center" vertical="center"/>
    </xf>
    <xf numFmtId="3" fontId="20" fillId="4" borderId="23" xfId="21" applyNumberFormat="1" applyFont="1" applyFill="1" applyBorder="1" applyAlignment="1">
      <alignment horizontal="center" vertical="center"/>
    </xf>
    <xf numFmtId="3" fontId="20" fillId="3" borderId="53" xfId="10" applyNumberFormat="1" applyFont="1" applyFill="1" applyBorder="1" applyAlignment="1">
      <alignment horizontal="center" vertical="center"/>
    </xf>
    <xf numFmtId="3" fontId="20" fillId="3" borderId="19" xfId="10" applyNumberFormat="1" applyFont="1" applyFill="1" applyBorder="1" applyAlignment="1">
      <alignment horizontal="center" vertical="center"/>
    </xf>
    <xf numFmtId="3" fontId="22" fillId="3" borderId="19" xfId="21" applyNumberFormat="1" applyFont="1" applyFill="1" applyBorder="1" applyAlignment="1">
      <alignment horizontal="center" vertical="center"/>
    </xf>
    <xf numFmtId="3" fontId="22" fillId="3" borderId="52" xfId="21" applyNumberFormat="1" applyFont="1" applyFill="1" applyBorder="1" applyAlignment="1">
      <alignment horizontal="center" vertical="center"/>
    </xf>
    <xf numFmtId="0" fontId="22" fillId="3" borderId="21" xfId="22" applyFont="1" applyFill="1" applyBorder="1" applyAlignment="1">
      <alignment horizontal="center" vertical="center" wrapText="1"/>
    </xf>
    <xf numFmtId="0" fontId="22" fillId="3" borderId="82" xfId="22" applyFont="1" applyFill="1" applyBorder="1" applyAlignment="1">
      <alignment horizontal="center" vertical="center" wrapText="1"/>
    </xf>
    <xf numFmtId="0" fontId="22" fillId="3" borderId="22" xfId="22" applyFont="1" applyFill="1" applyBorder="1" applyAlignment="1">
      <alignment horizontal="center" vertical="center" wrapText="1"/>
    </xf>
    <xf numFmtId="0" fontId="22" fillId="4" borderId="21" xfId="22" applyFont="1" applyFill="1" applyBorder="1" applyAlignment="1">
      <alignment horizontal="center" vertical="center"/>
    </xf>
    <xf numFmtId="0" fontId="22" fillId="4" borderId="82" xfId="22" applyFont="1" applyFill="1" applyBorder="1" applyAlignment="1">
      <alignment horizontal="center" vertical="center"/>
    </xf>
    <xf numFmtId="0" fontId="22" fillId="4" borderId="22" xfId="22" applyFont="1" applyFill="1" applyBorder="1" applyAlignment="1">
      <alignment horizontal="center" vertical="center"/>
    </xf>
    <xf numFmtId="0" fontId="20" fillId="0" borderId="0" xfId="12" applyFont="1" applyBorder="1" applyAlignment="1">
      <alignment horizontal="right" readingOrder="2"/>
    </xf>
    <xf numFmtId="0" fontId="22" fillId="0" borderId="0" xfId="12" applyFont="1" applyBorder="1" applyAlignment="1">
      <alignment horizontal="left"/>
    </xf>
    <xf numFmtId="0" fontId="22" fillId="3" borderId="55" xfId="12" applyFont="1" applyFill="1" applyBorder="1" applyAlignment="1">
      <alignment horizontal="center" vertical="center"/>
    </xf>
    <xf numFmtId="0" fontId="22" fillId="3" borderId="28" xfId="12" applyFont="1" applyFill="1" applyBorder="1" applyAlignment="1">
      <alignment horizontal="center" vertical="center"/>
    </xf>
    <xf numFmtId="0" fontId="22" fillId="3" borderId="30" xfId="12" applyFont="1" applyFill="1" applyBorder="1" applyAlignment="1">
      <alignment horizontal="center" vertical="center"/>
    </xf>
    <xf numFmtId="0" fontId="20" fillId="3" borderId="54" xfId="12" applyFont="1" applyFill="1" applyBorder="1" applyAlignment="1">
      <alignment horizontal="center" vertical="center"/>
    </xf>
    <xf numFmtId="0" fontId="20" fillId="3" borderId="27" xfId="12" applyFont="1" applyFill="1" applyBorder="1" applyAlignment="1">
      <alignment horizontal="center" vertical="center"/>
    </xf>
    <xf numFmtId="0" fontId="20" fillId="3" borderId="29" xfId="12" applyFont="1" applyFill="1" applyBorder="1" applyAlignment="1">
      <alignment horizontal="center" vertical="center"/>
    </xf>
    <xf numFmtId="0" fontId="20" fillId="4" borderId="18" xfId="12" applyFont="1" applyFill="1" applyBorder="1" applyAlignment="1">
      <alignment horizontal="center" vertical="center" wrapText="1"/>
    </xf>
    <xf numFmtId="0" fontId="20" fillId="4" borderId="16" xfId="12" applyFont="1" applyFill="1" applyBorder="1" applyAlignment="1">
      <alignment horizontal="center" vertical="center" wrapText="1"/>
    </xf>
    <xf numFmtId="0" fontId="20" fillId="4" borderId="30" xfId="12" applyFont="1" applyFill="1" applyBorder="1" applyAlignment="1">
      <alignment horizontal="center" vertical="center" wrapText="1"/>
    </xf>
    <xf numFmtId="0" fontId="20" fillId="4" borderId="29" xfId="12" applyFont="1" applyFill="1" applyBorder="1" applyAlignment="1">
      <alignment horizontal="center" vertical="center" wrapText="1"/>
    </xf>
    <xf numFmtId="0" fontId="20" fillId="4" borderId="52" xfId="12" applyFont="1" applyFill="1" applyBorder="1" applyAlignment="1">
      <alignment horizontal="center" vertical="center" wrapText="1"/>
    </xf>
    <xf numFmtId="0" fontId="20" fillId="4" borderId="53" xfId="12" applyFont="1" applyFill="1" applyBorder="1" applyAlignment="1">
      <alignment horizontal="center" vertical="center" wrapText="1"/>
    </xf>
    <xf numFmtId="0" fontId="15" fillId="4" borderId="21" xfId="12" applyFont="1" applyFill="1" applyBorder="1" applyAlignment="1">
      <alignment horizontal="center" vertical="center"/>
    </xf>
    <xf numFmtId="0" fontId="15" fillId="4" borderId="22" xfId="12" applyFont="1" applyFill="1" applyBorder="1" applyAlignment="1">
      <alignment horizontal="center" vertical="center"/>
    </xf>
    <xf numFmtId="0" fontId="21" fillId="4" borderId="24" xfId="12" applyFont="1" applyFill="1" applyBorder="1" applyAlignment="1">
      <alignment horizontal="center" vertical="center"/>
    </xf>
    <xf numFmtId="0" fontId="21" fillId="4" borderId="23" xfId="12" applyFont="1" applyFill="1" applyBorder="1" applyAlignment="1">
      <alignment horizontal="center" vertical="center"/>
    </xf>
    <xf numFmtId="0" fontId="22" fillId="4" borderId="18" xfId="12" applyFont="1" applyFill="1" applyBorder="1" applyAlignment="1">
      <alignment horizontal="center" vertical="center" wrapText="1"/>
    </xf>
    <xf numFmtId="0" fontId="22" fillId="4" borderId="16" xfId="12" applyFont="1" applyFill="1" applyBorder="1" applyAlignment="1">
      <alignment horizontal="center" vertical="center" wrapText="1"/>
    </xf>
    <xf numFmtId="0" fontId="20" fillId="3" borderId="15" xfId="12" applyFont="1" applyFill="1" applyBorder="1" applyAlignment="1">
      <alignment horizontal="center" vertical="center"/>
    </xf>
    <xf numFmtId="0" fontId="20" fillId="3" borderId="14" xfId="12" applyFont="1" applyFill="1" applyBorder="1" applyAlignment="1">
      <alignment horizontal="center" vertical="center"/>
    </xf>
    <xf numFmtId="0" fontId="20" fillId="4" borderId="14" xfId="12" applyFont="1" applyFill="1" applyBorder="1" applyAlignment="1">
      <alignment horizontal="center" vertical="center"/>
    </xf>
    <xf numFmtId="0" fontId="22" fillId="4" borderId="14" xfId="12" applyFont="1" applyFill="1" applyBorder="1" applyAlignment="1">
      <alignment horizontal="center" vertical="center"/>
    </xf>
    <xf numFmtId="0" fontId="22" fillId="4" borderId="17" xfId="12" applyFont="1" applyFill="1" applyBorder="1" applyAlignment="1">
      <alignment horizontal="center" vertical="center"/>
    </xf>
    <xf numFmtId="0" fontId="22" fillId="3" borderId="15" xfId="12" applyFont="1" applyFill="1" applyBorder="1" applyAlignment="1">
      <alignment horizontal="center" vertical="center"/>
    </xf>
    <xf numFmtId="0" fontId="22" fillId="3"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3" borderId="15" xfId="18" applyFont="1" applyFill="1" applyBorder="1" applyAlignment="1">
      <alignment horizontal="right" vertical="center" indent="1"/>
    </xf>
    <xf numFmtId="0" fontId="20" fillId="3" borderId="16" xfId="18" applyFont="1" applyFill="1" applyBorder="1" applyAlignment="1">
      <alignment horizontal="right" vertical="center" indent="1"/>
    </xf>
    <xf numFmtId="0" fontId="20" fillId="3" borderId="18" xfId="18" applyFont="1" applyFill="1" applyBorder="1" applyAlignment="1">
      <alignment horizontal="right" vertical="center" indent="1"/>
    </xf>
    <xf numFmtId="0" fontId="20" fillId="3" borderId="17" xfId="18" applyFont="1" applyFill="1" applyBorder="1" applyAlignment="1">
      <alignment horizontal="right" vertical="center" indent="1"/>
    </xf>
    <xf numFmtId="0" fontId="22" fillId="4" borderId="17" xfId="22" applyFont="1" applyFill="1" applyBorder="1" applyAlignment="1">
      <alignment horizontal="left" vertical="center" wrapText="1" indent="1"/>
    </xf>
    <xf numFmtId="0" fontId="22" fillId="4" borderId="15" xfId="22" applyFont="1" applyFill="1" applyBorder="1" applyAlignment="1">
      <alignment horizontal="left" vertical="center" wrapText="1" indent="1"/>
    </xf>
    <xf numFmtId="0" fontId="20" fillId="4" borderId="17" xfId="20" applyFont="1" applyFill="1" applyBorder="1" applyAlignment="1">
      <alignment horizontal="right" vertical="center" wrapText="1" indent="1" readingOrder="2"/>
    </xf>
    <xf numFmtId="0" fontId="20" fillId="4" borderId="15" xfId="20" applyFont="1" applyFill="1" applyBorder="1" applyAlignment="1">
      <alignment horizontal="right" vertical="center" wrapText="1" indent="1" readingOrder="2"/>
    </xf>
    <xf numFmtId="0" fontId="22" fillId="3" borderId="15" xfId="18" applyFont="1" applyFill="1" applyBorder="1" applyAlignment="1">
      <alignment horizontal="left" vertical="center" indent="1"/>
    </xf>
    <xf numFmtId="0" fontId="22" fillId="3" borderId="16" xfId="18" applyFont="1" applyFill="1" applyBorder="1" applyAlignment="1">
      <alignment horizontal="left" vertical="center" indent="1"/>
    </xf>
    <xf numFmtId="0" fontId="22" fillId="3" borderId="18" xfId="18" applyFont="1" applyFill="1" applyBorder="1" applyAlignment="1">
      <alignment horizontal="left" vertical="center" indent="1"/>
    </xf>
    <xf numFmtId="0" fontId="20" fillId="3" borderId="25" xfId="18" applyFont="1" applyFill="1" applyBorder="1" applyAlignment="1">
      <alignment horizontal="center" vertical="center"/>
    </xf>
    <xf numFmtId="0" fontId="20" fillId="3" borderId="128" xfId="18" applyFont="1" applyFill="1" applyBorder="1" applyAlignment="1">
      <alignment horizontal="center" vertical="center"/>
    </xf>
    <xf numFmtId="0" fontId="15" fillId="4" borderId="50" xfId="3" applyFont="1" applyFill="1" applyBorder="1">
      <alignment horizontal="right" vertical="center" wrapText="1"/>
    </xf>
    <xf numFmtId="0" fontId="15" fillId="4" borderId="35" xfId="3" applyFont="1" applyFill="1" applyBorder="1">
      <alignment horizontal="right" vertical="center" wrapText="1"/>
    </xf>
    <xf numFmtId="0" fontId="22" fillId="3" borderId="25" xfId="18" applyFont="1" applyFill="1" applyBorder="1" applyAlignment="1">
      <alignment horizontal="center" vertical="center"/>
    </xf>
    <xf numFmtId="0" fontId="22" fillId="3" borderId="128" xfId="18" applyFont="1" applyFill="1" applyBorder="1" applyAlignment="1">
      <alignment horizontal="center" vertical="center"/>
    </xf>
    <xf numFmtId="0" fontId="22" fillId="3" borderId="17" xfId="18" applyFont="1" applyFill="1" applyBorder="1" applyAlignment="1">
      <alignment horizontal="left" vertical="center" indent="1"/>
    </xf>
    <xf numFmtId="0" fontId="22" fillId="4" borderId="26" xfId="6" applyFont="1" applyFill="1" applyBorder="1" applyAlignment="1">
      <alignment horizontal="center" vertical="top" wrapText="1"/>
    </xf>
    <xf numFmtId="1" fontId="21" fillId="4" borderId="36" xfId="4" applyFont="1" applyFill="1" applyBorder="1">
      <alignment horizontal="left" vertical="center" wrapText="1"/>
    </xf>
    <xf numFmtId="1" fontId="21" fillId="4" borderId="51" xfId="4" applyFont="1" applyFill="1" applyBorder="1">
      <alignment horizontal="left" vertical="center" wrapText="1"/>
    </xf>
    <xf numFmtId="1" fontId="21" fillId="4" borderId="37" xfId="4" applyFont="1" applyFill="1" applyBorder="1">
      <alignment horizontal="left" vertical="center" wrapText="1"/>
    </xf>
    <xf numFmtId="0" fontId="20" fillId="4" borderId="21" xfId="6" applyFont="1" applyFill="1" applyBorder="1" applyAlignment="1">
      <alignment horizontal="center" vertical="center" wrapText="1"/>
    </xf>
    <xf numFmtId="0" fontId="20" fillId="4" borderId="24" xfId="6" applyFont="1" applyFill="1" applyBorder="1" applyAlignment="1">
      <alignment horizontal="center" vertical="center" wrapText="1"/>
    </xf>
    <xf numFmtId="0" fontId="22" fillId="4" borderId="22" xfId="6" applyFont="1" applyFill="1" applyBorder="1" applyAlignment="1">
      <alignment horizontal="center" vertical="top" wrapText="1"/>
    </xf>
    <xf numFmtId="0" fontId="22" fillId="4" borderId="23" xfId="6" applyFont="1" applyFill="1" applyBorder="1" applyAlignment="1">
      <alignment horizontal="center" vertical="top" wrapText="1"/>
    </xf>
    <xf numFmtId="0" fontId="20" fillId="4" borderId="21" xfId="18" applyFont="1" applyFill="1" applyBorder="1" applyAlignment="1">
      <alignment horizontal="center" vertical="center" wrapText="1"/>
    </xf>
    <xf numFmtId="0" fontId="20" fillId="4" borderId="24" xfId="18" applyFont="1" applyFill="1" applyBorder="1" applyAlignment="1">
      <alignment horizontal="center" vertical="center" wrapText="1"/>
    </xf>
    <xf numFmtId="0" fontId="22" fillId="4" borderId="22" xfId="18" applyFont="1" applyFill="1" applyBorder="1" applyAlignment="1">
      <alignment horizontal="center" vertical="top" wrapText="1"/>
    </xf>
    <xf numFmtId="0" fontId="22" fillId="4" borderId="23" xfId="18" applyFont="1" applyFill="1" applyBorder="1" applyAlignment="1">
      <alignment horizontal="center" vertical="top" wrapText="1"/>
    </xf>
    <xf numFmtId="0" fontId="20" fillId="4" borderId="20" xfId="20" applyFont="1" applyFill="1" applyBorder="1" applyAlignment="1">
      <alignment horizontal="right" vertical="center" wrapText="1" indent="1" readingOrder="2"/>
    </xf>
    <xf numFmtId="0" fontId="22" fillId="4" borderId="20" xfId="22" applyFont="1" applyFill="1" applyBorder="1" applyAlignment="1">
      <alignment horizontal="left" vertical="center" wrapText="1" indent="1"/>
    </xf>
    <xf numFmtId="0" fontId="20" fillId="4" borderId="25" xfId="6" applyFont="1" applyFill="1" applyBorder="1">
      <alignment horizontal="center" vertical="center" wrapText="1"/>
    </xf>
    <xf numFmtId="0" fontId="20" fillId="4" borderId="11" xfId="6" applyFont="1" applyFill="1" applyBorder="1" applyAlignment="1">
      <alignment horizontal="center" vertical="center" wrapText="1"/>
    </xf>
    <xf numFmtId="1" fontId="62" fillId="4" borderId="36" xfId="4" applyFont="1" applyFill="1" applyBorder="1">
      <alignment horizontal="left" vertical="center" wrapText="1"/>
    </xf>
    <xf numFmtId="1" fontId="62" fillId="4" borderId="37" xfId="4" applyFont="1" applyFill="1" applyBorder="1">
      <alignment horizontal="left" vertical="center" wrapText="1"/>
    </xf>
    <xf numFmtId="0" fontId="20" fillId="3" borderId="20" xfId="18" applyFont="1" applyFill="1" applyBorder="1" applyAlignment="1">
      <alignment horizontal="center" vertical="center"/>
    </xf>
    <xf numFmtId="0" fontId="20" fillId="3" borderId="26" xfId="18" applyFont="1" applyFill="1" applyBorder="1" applyAlignment="1">
      <alignment horizontal="center" vertical="center"/>
    </xf>
    <xf numFmtId="0" fontId="22" fillId="3" borderId="20" xfId="18" applyFont="1" applyFill="1" applyBorder="1" applyAlignment="1">
      <alignment horizontal="center" vertical="center"/>
    </xf>
    <xf numFmtId="0" fontId="22" fillId="3" borderId="26" xfId="18" applyFont="1" applyFill="1" applyBorder="1" applyAlignment="1">
      <alignment horizontal="center" vertical="center"/>
    </xf>
    <xf numFmtId="0" fontId="22" fillId="4" borderId="14" xfId="22" applyFont="1" applyFill="1" applyBorder="1" applyAlignment="1">
      <alignment horizontal="center" vertical="center" wrapText="1"/>
    </xf>
    <xf numFmtId="0" fontId="59" fillId="0" borderId="83" xfId="0" applyFont="1" applyBorder="1" applyAlignment="1">
      <alignment horizontal="left" vertical="center"/>
    </xf>
    <xf numFmtId="0" fontId="59" fillId="0" borderId="129" xfId="0" applyFont="1" applyBorder="1" applyAlignment="1">
      <alignment horizontal="left" vertical="center"/>
    </xf>
    <xf numFmtId="0" fontId="59" fillId="0" borderId="0" xfId="0" applyFont="1" applyAlignment="1">
      <alignment horizontal="left" vertical="center"/>
    </xf>
    <xf numFmtId="0" fontId="15" fillId="4" borderId="34" xfId="3" applyFont="1" applyFill="1" applyBorder="1" applyAlignment="1">
      <alignment horizontal="right" vertical="center" wrapText="1" indent="1"/>
    </xf>
    <xf numFmtId="0" fontId="15" fillId="4" borderId="50" xfId="3" applyFont="1" applyFill="1" applyBorder="1" applyAlignment="1">
      <alignment horizontal="right" vertical="center" wrapText="1" indent="1"/>
    </xf>
    <xf numFmtId="0" fontId="15" fillId="4" borderId="35" xfId="3" applyFont="1" applyFill="1" applyBorder="1" applyAlignment="1">
      <alignment horizontal="right" vertical="center" wrapText="1" indent="1"/>
    </xf>
    <xf numFmtId="0" fontId="20" fillId="4" borderId="18" xfId="6" applyFont="1" applyFill="1" applyBorder="1">
      <alignment horizontal="center" vertical="center" wrapText="1"/>
    </xf>
    <xf numFmtId="0" fontId="20" fillId="4" borderId="14" xfId="6" applyFont="1" applyFill="1" applyBorder="1">
      <alignment horizontal="center" vertical="center" wrapText="1"/>
    </xf>
    <xf numFmtId="0" fontId="20" fillId="4" borderId="16" xfId="6" applyFont="1" applyFill="1" applyBorder="1">
      <alignment horizontal="center" vertical="center" wrapText="1"/>
    </xf>
    <xf numFmtId="0" fontId="20" fillId="4" borderId="25" xfId="6" applyFont="1" applyFill="1" applyBorder="1" applyAlignment="1">
      <alignment horizontal="center" vertical="center" wrapText="1"/>
    </xf>
    <xf numFmtId="0" fontId="20" fillId="4" borderId="20" xfId="6" applyFont="1" applyFill="1" applyBorder="1" applyAlignment="1">
      <alignment horizontal="center" vertical="center" wrapText="1"/>
    </xf>
    <xf numFmtId="0" fontId="20" fillId="4" borderId="26" xfId="6" applyFont="1" applyFill="1" applyBorder="1" applyAlignment="1">
      <alignment horizontal="center" vertical="center" wrapText="1"/>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2" fillId="3" borderId="52" xfId="18" applyFont="1" applyFill="1" applyBorder="1" applyAlignment="1">
      <alignment horizontal="center" vertical="center"/>
    </xf>
    <xf numFmtId="0" fontId="33" fillId="4" borderId="52" xfId="20" applyFont="1" applyFill="1" applyBorder="1">
      <alignment horizontal="right" vertical="center" wrapText="1" indent="1" readingOrder="2"/>
    </xf>
    <xf numFmtId="0" fontId="33" fillId="4" borderId="53" xfId="20" applyFont="1" applyFill="1" applyBorder="1">
      <alignment horizontal="right" vertical="center" wrapText="1" indent="1" readingOrder="2"/>
    </xf>
    <xf numFmtId="0" fontId="63" fillId="4" borderId="52" xfId="22" applyFont="1" applyFill="1" applyBorder="1">
      <alignment horizontal="left" vertical="center" wrapText="1" indent="1"/>
    </xf>
    <xf numFmtId="0" fontId="63" fillId="4" borderId="11" xfId="22" applyFont="1" applyFill="1" applyBorder="1">
      <alignment horizontal="left" vertical="center" wrapText="1" indent="1"/>
    </xf>
    <xf numFmtId="0" fontId="33" fillId="3" borderId="19" xfId="20" applyFont="1" applyFill="1" applyBorder="1">
      <alignment horizontal="right" vertical="center" wrapText="1" indent="1" readingOrder="2"/>
    </xf>
    <xf numFmtId="0" fontId="63" fillId="3" borderId="52" xfId="22" applyFont="1" applyFill="1" applyBorder="1">
      <alignment horizontal="left" vertical="center" wrapText="1" indent="1"/>
    </xf>
    <xf numFmtId="0" fontId="63" fillId="3" borderId="11" xfId="22" applyFont="1" applyFill="1" applyBorder="1">
      <alignment horizontal="left" vertical="center" wrapText="1" indent="1"/>
    </xf>
    <xf numFmtId="0" fontId="20" fillId="4" borderId="15" xfId="6" applyFont="1" applyFill="1" applyBorder="1">
      <alignment horizontal="center" vertical="center" wrapText="1"/>
    </xf>
    <xf numFmtId="1" fontId="21" fillId="4" borderId="89" xfId="4" applyFont="1" applyFill="1" applyBorder="1">
      <alignment horizontal="left" vertical="center" wrapText="1"/>
    </xf>
    <xf numFmtId="1" fontId="21" fillId="4" borderId="91" xfId="4" applyFont="1" applyFill="1" applyBorder="1">
      <alignment horizontal="left" vertical="center" wrapText="1"/>
    </xf>
    <xf numFmtId="1" fontId="21" fillId="4" borderId="93" xfId="4" applyFont="1" applyFill="1" applyBorder="1">
      <alignment horizontal="left" vertical="center" wrapText="1"/>
    </xf>
    <xf numFmtId="0" fontId="20" fillId="4" borderId="14" xfId="18" applyFont="1" applyFill="1" applyBorder="1" applyAlignment="1">
      <alignment horizontal="center" vertical="center" wrapText="1"/>
    </xf>
    <xf numFmtId="0" fontId="20" fillId="4" borderId="19" xfId="6" applyFont="1" applyFill="1" applyBorder="1">
      <alignment horizontal="center" vertical="center" wrapText="1"/>
    </xf>
    <xf numFmtId="0" fontId="20" fillId="4" borderId="19" xfId="18" applyFont="1" applyFill="1" applyBorder="1" applyAlignment="1">
      <alignment horizontal="center" vertical="center"/>
    </xf>
    <xf numFmtId="0" fontId="22" fillId="4" borderId="25" xfId="18" applyFont="1" applyFill="1" applyBorder="1" applyAlignment="1">
      <alignment horizontal="center" vertical="center"/>
    </xf>
    <xf numFmtId="0" fontId="22" fillId="4" borderId="20" xfId="18" applyFont="1" applyFill="1" applyBorder="1" applyAlignment="1">
      <alignment horizontal="center" vertical="center"/>
    </xf>
    <xf numFmtId="0" fontId="22" fillId="4" borderId="26" xfId="18" applyFont="1" applyFill="1" applyBorder="1" applyAlignment="1">
      <alignment horizontal="center" vertical="center"/>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16" xfId="18" applyFont="1" applyFill="1" applyBorder="1" applyAlignment="1">
      <alignment horizontal="center" vertical="center"/>
    </xf>
    <xf numFmtId="0" fontId="20" fillId="3" borderId="20" xfId="20" applyFont="1" applyFill="1" applyBorder="1" applyAlignment="1">
      <alignment horizontal="right" vertical="center" wrapText="1" indent="4" readingOrder="2"/>
    </xf>
    <xf numFmtId="0" fontId="20" fillId="3" borderId="26" xfId="20" applyFont="1" applyFill="1" applyBorder="1" applyAlignment="1">
      <alignment horizontal="right" vertical="center" wrapText="1" indent="4" readingOrder="2"/>
    </xf>
    <xf numFmtId="0" fontId="20" fillId="4" borderId="17"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26" xfId="20" applyFont="1" applyFill="1" applyBorder="1" applyAlignment="1">
      <alignment horizontal="right" vertical="center" wrapText="1" indent="4" readingOrder="2"/>
    </xf>
    <xf numFmtId="0" fontId="20" fillId="4" borderId="15" xfId="20" applyFont="1" applyFill="1" applyBorder="1" applyAlignment="1">
      <alignment horizontal="right" vertical="center" wrapText="1" indent="4" readingOrder="2"/>
    </xf>
    <xf numFmtId="0" fontId="22" fillId="3" borderId="20" xfId="22" applyFont="1" applyFill="1" applyBorder="1" applyAlignment="1">
      <alignment horizontal="left" vertical="center" wrapText="1" indent="4"/>
    </xf>
    <xf numFmtId="0" fontId="22" fillId="3" borderId="26" xfId="22" applyFont="1" applyFill="1" applyBorder="1" applyAlignment="1">
      <alignment horizontal="left" vertical="center" wrapText="1" indent="4"/>
    </xf>
    <xf numFmtId="0" fontId="22" fillId="4" borderId="17" xfId="22" applyFont="1" applyFill="1" applyBorder="1" applyAlignment="1">
      <alignment horizontal="left" vertical="center" wrapText="1" indent="4"/>
    </xf>
    <xf numFmtId="0" fontId="22" fillId="4" borderId="20" xfId="22" applyFont="1" applyFill="1" applyBorder="1" applyAlignment="1">
      <alignment horizontal="left" vertical="center" wrapText="1" indent="4"/>
    </xf>
    <xf numFmtId="0" fontId="22" fillId="4" borderId="15" xfId="22" applyFont="1" applyFill="1" applyBorder="1" applyAlignment="1">
      <alignment horizontal="left" vertical="center" wrapText="1" indent="4"/>
    </xf>
    <xf numFmtId="0" fontId="22" fillId="4" borderId="26" xfId="22" applyFont="1" applyFill="1" applyBorder="1" applyAlignment="1">
      <alignment horizontal="left" vertical="center" wrapText="1" indent="4"/>
    </xf>
    <xf numFmtId="0" fontId="15" fillId="4" borderId="88" xfId="3" applyFont="1" applyFill="1" applyBorder="1">
      <alignment horizontal="right" vertical="center" wrapText="1"/>
    </xf>
    <xf numFmtId="0" fontId="15" fillId="4" borderId="92" xfId="3" applyFont="1" applyFill="1" applyBorder="1">
      <alignment horizontal="right" vertical="center" wrapText="1"/>
    </xf>
    <xf numFmtId="1" fontId="62" fillId="4" borderId="89" xfId="4" applyFont="1" applyFill="1" applyBorder="1">
      <alignment horizontal="left" vertical="center" wrapText="1"/>
    </xf>
    <xf numFmtId="1" fontId="62" fillId="4" borderId="93" xfId="4" applyFont="1" applyFill="1" applyBorder="1">
      <alignment horizontal="left" vertical="center" wrapText="1"/>
    </xf>
    <xf numFmtId="0" fontId="20" fillId="4" borderId="18" xfId="18" applyFont="1" applyFill="1" applyBorder="1" applyAlignment="1">
      <alignment horizontal="center" vertical="center"/>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2" fillId="4" borderId="16" xfId="18" applyFont="1" applyFill="1" applyBorder="1" applyAlignment="1">
      <alignment horizontal="center" vertical="center"/>
    </xf>
    <xf numFmtId="0" fontId="20" fillId="4" borderId="25" xfId="18" applyFont="1" applyFill="1" applyBorder="1" applyAlignment="1">
      <alignment horizontal="center" vertical="center"/>
    </xf>
    <xf numFmtId="0" fontId="20" fillId="3" borderId="20" xfId="20" applyFont="1" applyFill="1" applyBorder="1" applyAlignment="1">
      <alignment horizontal="center" vertical="center" wrapText="1" readingOrder="2"/>
    </xf>
    <xf numFmtId="0" fontId="20" fillId="4" borderId="17" xfId="20" applyFont="1" applyFill="1" applyBorder="1" applyAlignment="1">
      <alignment horizontal="center" vertical="center" readingOrder="2"/>
    </xf>
    <xf numFmtId="0" fontId="20" fillId="4" borderId="20" xfId="20" applyFont="1" applyFill="1" applyBorder="1" applyAlignment="1">
      <alignment horizontal="center" vertical="center" readingOrder="2"/>
    </xf>
    <xf numFmtId="0" fontId="20" fillId="4" borderId="15" xfId="20" applyFont="1" applyFill="1" applyBorder="1" applyAlignment="1">
      <alignment horizontal="center" vertical="center" readingOrder="2"/>
    </xf>
    <xf numFmtId="0" fontId="22" fillId="0" borderId="0" xfId="15" applyFont="1" applyAlignment="1">
      <alignment vertical="center"/>
    </xf>
    <xf numFmtId="0" fontId="6" fillId="0" borderId="83" xfId="14" applyFont="1" applyBorder="1" applyAlignment="1">
      <alignment horizontal="right" vertical="center" readingOrder="2"/>
    </xf>
    <xf numFmtId="0" fontId="6" fillId="0" borderId="0" xfId="14" applyFont="1" applyAlignment="1">
      <alignment horizontal="right" vertical="center" readingOrder="2"/>
    </xf>
    <xf numFmtId="0" fontId="22" fillId="0" borderId="83" xfId="15" applyFont="1" applyBorder="1" applyAlignment="1">
      <alignment vertical="center"/>
    </xf>
    <xf numFmtId="0" fontId="20" fillId="3" borderId="17" xfId="20" applyFont="1" applyFill="1" applyBorder="1" applyAlignment="1">
      <alignment horizontal="center" vertical="center" wrapText="1" readingOrder="2"/>
    </xf>
    <xf numFmtId="0" fontId="20" fillId="3" borderId="26" xfId="20" applyFont="1" applyFill="1" applyBorder="1" applyAlignment="1">
      <alignment horizontal="center" vertical="center" wrapText="1" readingOrder="2"/>
    </xf>
    <xf numFmtId="0" fontId="20" fillId="4" borderId="26" xfId="18" applyFont="1" applyFill="1" applyBorder="1" applyAlignment="1">
      <alignment horizontal="center" vertical="center"/>
    </xf>
    <xf numFmtId="0" fontId="22" fillId="4" borderId="19" xfId="18" applyFont="1" applyFill="1" applyBorder="1" applyAlignment="1">
      <alignment horizontal="center" vertical="center"/>
    </xf>
    <xf numFmtId="0" fontId="64" fillId="0" borderId="83" xfId="10" applyFont="1" applyBorder="1" applyAlignment="1">
      <alignment horizontal="right" readingOrder="2"/>
    </xf>
    <xf numFmtId="0" fontId="64" fillId="0" borderId="0" xfId="10" applyFont="1" applyBorder="1" applyAlignment="1">
      <alignment horizontal="right" readingOrder="2"/>
    </xf>
    <xf numFmtId="0" fontId="67" fillId="0" borderId="83" xfId="0" applyFont="1" applyBorder="1" applyAlignment="1">
      <alignment horizontal="left" vertical="top"/>
    </xf>
    <xf numFmtId="0" fontId="67" fillId="0" borderId="129" xfId="0" applyFont="1" applyBorder="1" applyAlignment="1">
      <alignment horizontal="left" vertical="top"/>
    </xf>
    <xf numFmtId="0" fontId="67" fillId="0" borderId="0" xfId="0" applyFont="1" applyAlignment="1">
      <alignment horizontal="left"/>
    </xf>
    <xf numFmtId="0" fontId="64" fillId="4" borderId="65" xfId="20" applyFont="1" applyFill="1" applyBorder="1" applyAlignment="1">
      <alignment horizontal="center" vertical="center" wrapText="1" readingOrder="2"/>
    </xf>
    <xf numFmtId="0" fontId="64" fillId="4" borderId="72" xfId="20" applyFont="1" applyFill="1" applyBorder="1" applyAlignment="1">
      <alignment horizontal="center" vertical="center" wrapText="1" readingOrder="2"/>
    </xf>
    <xf numFmtId="0" fontId="71" fillId="4" borderId="66" xfId="16" applyFont="1" applyFill="1" applyBorder="1" applyAlignment="1">
      <alignment horizontal="center" vertical="center"/>
    </xf>
    <xf numFmtId="0" fontId="71" fillId="4" borderId="84" xfId="16" applyFont="1" applyFill="1" applyBorder="1" applyAlignment="1">
      <alignment horizontal="center" vertical="center"/>
    </xf>
    <xf numFmtId="0" fontId="71" fillId="4" borderId="73" xfId="16" applyFont="1" applyFill="1" applyBorder="1" applyAlignment="1">
      <alignment horizontal="center" vertical="center"/>
    </xf>
    <xf numFmtId="0" fontId="64" fillId="3" borderId="104" xfId="20" applyFont="1" applyFill="1" applyBorder="1" applyAlignment="1">
      <alignment horizontal="center" vertical="center" wrapText="1" readingOrder="2"/>
    </xf>
    <xf numFmtId="0" fontId="64" fillId="3" borderId="105" xfId="20" applyFont="1" applyFill="1" applyBorder="1" applyAlignment="1">
      <alignment horizontal="center" vertical="center" wrapText="1" readingOrder="2"/>
    </xf>
    <xf numFmtId="0" fontId="64" fillId="3" borderId="106" xfId="20" applyFont="1" applyFill="1" applyBorder="1" applyAlignment="1">
      <alignment horizontal="center" vertical="center" wrapText="1" readingOrder="2"/>
    </xf>
    <xf numFmtId="0" fontId="71" fillId="3" borderId="104" xfId="20" applyFont="1" applyFill="1" applyBorder="1" applyAlignment="1">
      <alignment horizontal="center" vertical="center" wrapText="1" readingOrder="2"/>
    </xf>
    <xf numFmtId="0" fontId="71" fillId="3" borderId="105" xfId="20" applyFont="1" applyFill="1" applyBorder="1" applyAlignment="1">
      <alignment horizontal="center" vertical="center" wrapText="1" readingOrder="2"/>
    </xf>
    <xf numFmtId="0" fontId="71" fillId="3" borderId="106" xfId="20" applyFont="1" applyFill="1" applyBorder="1" applyAlignment="1">
      <alignment horizontal="center" vertical="center" wrapText="1" readingOrder="2"/>
    </xf>
    <xf numFmtId="164" fontId="71" fillId="3" borderId="85" xfId="20" applyNumberFormat="1" applyFont="1" applyFill="1" applyBorder="1" applyAlignment="1">
      <alignment horizontal="center" vertical="center" wrapText="1"/>
    </xf>
    <xf numFmtId="164" fontId="71" fillId="3" borderId="84" xfId="20" applyNumberFormat="1" applyFont="1" applyFill="1" applyBorder="1" applyAlignment="1">
      <alignment horizontal="center" vertical="center" wrapText="1"/>
    </xf>
    <xf numFmtId="164" fontId="71" fillId="3" borderId="63" xfId="20" applyNumberFormat="1" applyFont="1" applyFill="1" applyBorder="1" applyAlignment="1">
      <alignment horizontal="center" vertical="center" wrapText="1"/>
    </xf>
    <xf numFmtId="0" fontId="69" fillId="4" borderId="110" xfId="16" applyFont="1" applyFill="1" applyBorder="1" applyAlignment="1">
      <alignment horizontal="center" vertical="center"/>
    </xf>
    <xf numFmtId="0" fontId="69" fillId="4" borderId="105" xfId="16" applyFont="1" applyFill="1" applyBorder="1" applyAlignment="1">
      <alignment horizontal="center" vertical="center"/>
    </xf>
    <xf numFmtId="0" fontId="69" fillId="4" borderId="72" xfId="16" applyFont="1" applyFill="1" applyBorder="1" applyAlignment="1">
      <alignment horizontal="center" vertical="center"/>
    </xf>
    <xf numFmtId="0" fontId="68" fillId="4" borderId="110" xfId="16" applyFont="1" applyFill="1" applyBorder="1" applyAlignment="1">
      <alignment horizontal="center" vertical="center"/>
    </xf>
    <xf numFmtId="0" fontId="68" fillId="4" borderId="105" xfId="16" applyFont="1" applyFill="1" applyBorder="1" applyAlignment="1">
      <alignment horizontal="center" vertical="center"/>
    </xf>
    <xf numFmtId="0" fontId="68" fillId="4" borderId="72" xfId="16" applyFont="1" applyFill="1" applyBorder="1" applyAlignment="1">
      <alignment horizontal="center" vertical="center"/>
    </xf>
    <xf numFmtId="0" fontId="64" fillId="4" borderId="85" xfId="10" applyFont="1" applyFill="1" applyBorder="1" applyAlignment="1">
      <alignment horizontal="center" vertical="center"/>
    </xf>
    <xf numFmtId="0" fontId="68" fillId="4" borderId="85" xfId="16" applyFont="1" applyFill="1" applyBorder="1" applyAlignment="1">
      <alignment horizontal="center" vertical="center"/>
    </xf>
    <xf numFmtId="0" fontId="68" fillId="4" borderId="84" xfId="16" applyFont="1" applyFill="1" applyBorder="1" applyAlignment="1">
      <alignment horizontal="center" vertical="center"/>
    </xf>
    <xf numFmtId="0" fontId="68" fillId="4" borderId="111" xfId="16" applyFont="1" applyFill="1" applyBorder="1" applyAlignment="1">
      <alignment horizontal="center" vertical="center"/>
    </xf>
    <xf numFmtId="0" fontId="69" fillId="4" borderId="85" xfId="16" applyFont="1" applyFill="1" applyBorder="1" applyAlignment="1">
      <alignment horizontal="center" vertical="center"/>
    </xf>
    <xf numFmtId="0" fontId="69" fillId="4" borderId="84" xfId="16" applyFont="1" applyFill="1" applyBorder="1" applyAlignment="1">
      <alignment horizontal="center" vertical="center"/>
    </xf>
    <xf numFmtId="0" fontId="69" fillId="4" borderId="111" xfId="16" applyFont="1" applyFill="1" applyBorder="1" applyAlignment="1">
      <alignment horizontal="center" vertical="center"/>
    </xf>
    <xf numFmtId="0" fontId="64" fillId="4" borderId="76" xfId="10" applyFont="1" applyFill="1" applyBorder="1" applyAlignment="1">
      <alignment horizontal="center" vertical="center"/>
    </xf>
    <xf numFmtId="0" fontId="64" fillId="4" borderId="11" xfId="10" applyFont="1" applyFill="1" applyBorder="1" applyAlignment="1">
      <alignment horizontal="center" vertical="center"/>
    </xf>
    <xf numFmtId="0" fontId="64" fillId="4" borderId="75" xfId="10" applyFont="1" applyFill="1" applyBorder="1" applyAlignment="1">
      <alignment horizontal="center" vertical="center"/>
    </xf>
    <xf numFmtId="0" fontId="64" fillId="3" borderId="110" xfId="20" applyFont="1" applyFill="1" applyBorder="1" applyAlignment="1">
      <alignment horizontal="center" vertical="center" wrapText="1" readingOrder="2"/>
    </xf>
    <xf numFmtId="0" fontId="64" fillId="3" borderId="65" xfId="20" applyFont="1" applyFill="1" applyBorder="1" applyAlignment="1">
      <alignment horizontal="center" vertical="center" wrapText="1" readingOrder="2"/>
    </xf>
    <xf numFmtId="0" fontId="22" fillId="0" borderId="83" xfId="15" applyFont="1" applyBorder="1" applyAlignment="1">
      <alignment horizontal="left" vertical="center"/>
    </xf>
    <xf numFmtId="0" fontId="22" fillId="0" borderId="0" xfId="15" applyFont="1" applyAlignment="1">
      <alignment horizontal="left" vertical="center"/>
    </xf>
    <xf numFmtId="0" fontId="22" fillId="0" borderId="0" xfId="0" applyFont="1" applyAlignment="1">
      <alignment horizontal="left" vertical="center"/>
    </xf>
    <xf numFmtId="0" fontId="20" fillId="0" borderId="83" xfId="14" applyFont="1" applyBorder="1" applyAlignment="1">
      <alignment horizontal="right" vertical="center" readingOrder="2"/>
    </xf>
    <xf numFmtId="0" fontId="20" fillId="0" borderId="0" xfId="14" applyFont="1" applyAlignment="1">
      <alignment horizontal="right" vertical="center" readingOrder="2"/>
    </xf>
    <xf numFmtId="0" fontId="20" fillId="0" borderId="0" xfId="0" applyFont="1" applyAlignment="1">
      <alignment horizontal="right" vertical="center" readingOrder="2"/>
    </xf>
    <xf numFmtId="0" fontId="20" fillId="4" borderId="117" xfId="6" applyFont="1" applyFill="1" applyBorder="1" applyAlignment="1">
      <alignment horizontal="center" vertical="center" wrapText="1"/>
    </xf>
    <xf numFmtId="0" fontId="20" fillId="4" borderId="116" xfId="6" applyFont="1" applyFill="1" applyBorder="1" applyAlignment="1">
      <alignment horizontal="center" vertical="center" wrapText="1"/>
    </xf>
    <xf numFmtId="0" fontId="22" fillId="0" borderId="83" xfId="15" applyFont="1" applyBorder="1" applyAlignment="1">
      <alignment horizontal="left" vertical="center" wrapText="1"/>
    </xf>
    <xf numFmtId="0" fontId="20" fillId="4" borderId="18" xfId="6" applyFont="1" applyFill="1" applyBorder="1" applyAlignment="1">
      <alignment horizontal="center" vertical="center" wrapText="1"/>
    </xf>
    <xf numFmtId="0" fontId="20" fillId="4" borderId="14" xfId="6" applyFont="1" applyFill="1" applyBorder="1" applyAlignment="1">
      <alignment horizontal="center" vertical="center" wrapText="1"/>
    </xf>
    <xf numFmtId="0" fontId="20" fillId="4" borderId="16" xfId="6" applyFont="1" applyFill="1" applyBorder="1" applyAlignment="1">
      <alignment horizontal="center" vertical="center" wrapText="1"/>
    </xf>
    <xf numFmtId="3" fontId="1" fillId="4" borderId="27" xfId="21" applyNumberFormat="1" applyFont="1" applyFill="1" applyBorder="1" applyAlignment="1">
      <alignment horizontal="center" vertical="center"/>
    </xf>
    <xf numFmtId="3" fontId="1" fillId="4" borderId="107" xfId="21" applyNumberFormat="1" applyFont="1" applyFill="1" applyBorder="1" applyAlignment="1">
      <alignment horizontal="center" vertical="center"/>
    </xf>
    <xf numFmtId="3" fontId="1" fillId="4" borderId="28" xfId="21" applyNumberFormat="1" applyFont="1" applyFill="1" applyBorder="1" applyAlignment="1">
      <alignment horizontal="center" vertical="center"/>
    </xf>
    <xf numFmtId="3" fontId="1" fillId="3" borderId="27" xfId="21" applyNumberFormat="1" applyFont="1" applyFill="1" applyBorder="1" applyAlignment="1">
      <alignment horizontal="center" vertical="center"/>
    </xf>
    <xf numFmtId="3" fontId="1" fillId="3" borderId="107" xfId="21" applyNumberFormat="1" applyFont="1" applyFill="1" applyBorder="1" applyAlignment="1">
      <alignment horizontal="center" vertical="center"/>
    </xf>
    <xf numFmtId="3" fontId="1" fillId="3" borderId="28" xfId="21" applyNumberFormat="1" applyFont="1" applyFill="1" applyBorder="1" applyAlignment="1">
      <alignment horizontal="center" vertical="center"/>
    </xf>
    <xf numFmtId="0" fontId="15" fillId="4" borderId="90" xfId="3" applyFont="1" applyFill="1" applyBorder="1">
      <alignment horizontal="right" vertical="center" wrapText="1"/>
    </xf>
    <xf numFmtId="0" fontId="20" fillId="4" borderId="19" xfId="18" applyFont="1" applyFill="1" applyBorder="1" applyAlignment="1">
      <alignment horizontal="center" vertical="center" wrapText="1"/>
    </xf>
    <xf numFmtId="0" fontId="15" fillId="4" borderId="43" xfId="3" applyFont="1" applyFill="1" applyBorder="1">
      <alignment horizontal="right" vertical="center" wrapText="1"/>
    </xf>
    <xf numFmtId="1" fontId="21" fillId="4" borderId="42" xfId="4" applyFont="1" applyFill="1" applyBorder="1">
      <alignment horizontal="left" vertical="center" wrapText="1"/>
    </xf>
    <xf numFmtId="49" fontId="5" fillId="0" borderId="0" xfId="2" applyNumberFormat="1" applyFont="1" applyAlignment="1">
      <alignment horizontal="center" vertical="center" wrapText="1"/>
    </xf>
    <xf numFmtId="0" fontId="20" fillId="4" borderId="21" xfId="6" applyFont="1" applyFill="1" applyBorder="1" applyAlignment="1">
      <alignment horizontal="center" wrapText="1"/>
    </xf>
    <xf numFmtId="0" fontId="20" fillId="4" borderId="104" xfId="6" applyFont="1" applyFill="1" applyBorder="1" applyAlignment="1">
      <alignment horizontal="center" wrapText="1"/>
    </xf>
    <xf numFmtId="0" fontId="22" fillId="4" borderId="22" xfId="6" applyFont="1" applyFill="1" applyBorder="1" applyAlignment="1">
      <alignment horizontal="center" vertical="top"/>
    </xf>
    <xf numFmtId="0" fontId="22" fillId="4" borderId="106" xfId="6" applyFont="1" applyFill="1" applyBorder="1" applyAlignment="1">
      <alignment horizontal="center" vertical="top"/>
    </xf>
    <xf numFmtId="0" fontId="20" fillId="4" borderId="25" xfId="6" applyFont="1" applyFill="1" applyBorder="1" applyAlignment="1">
      <alignment horizontal="center" wrapText="1"/>
    </xf>
    <xf numFmtId="0" fontId="20" fillId="4" borderId="81" xfId="18" applyFont="1" applyFill="1" applyBorder="1" applyAlignment="1">
      <alignment horizontal="center" vertical="center" wrapText="1"/>
    </xf>
    <xf numFmtId="0" fontId="20" fillId="4" borderId="23" xfId="18" applyFont="1" applyFill="1" applyBorder="1" applyAlignment="1">
      <alignment horizontal="center" vertical="center" wrapText="1"/>
    </xf>
    <xf numFmtId="1" fontId="22" fillId="4" borderId="36" xfId="4" applyFont="1" applyFill="1" applyBorder="1">
      <alignment horizontal="left" vertical="center" wrapText="1"/>
    </xf>
    <xf numFmtId="1" fontId="22" fillId="4" borderId="51" xfId="4" applyFont="1" applyFill="1" applyBorder="1">
      <alignment horizontal="left" vertical="center" wrapText="1"/>
    </xf>
    <xf numFmtId="1" fontId="22" fillId="4" borderId="37" xfId="4" applyFont="1" applyFill="1" applyBorder="1">
      <alignment horizontal="left" vertical="center" wrapText="1"/>
    </xf>
    <xf numFmtId="0" fontId="18" fillId="4" borderId="26" xfId="6" applyFont="1" applyFill="1" applyBorder="1" applyAlignment="1">
      <alignment horizontal="center" vertical="top" wrapText="1"/>
    </xf>
    <xf numFmtId="0" fontId="20" fillId="4" borderId="34" xfId="3" applyFont="1" applyFill="1" applyBorder="1">
      <alignment horizontal="right" vertical="center" wrapText="1"/>
    </xf>
    <xf numFmtId="0" fontId="20" fillId="4" borderId="50" xfId="3" applyFont="1" applyFill="1" applyBorder="1">
      <alignment horizontal="right" vertical="center" wrapText="1"/>
    </xf>
    <xf numFmtId="0" fontId="20" fillId="4" borderId="35" xfId="3" applyFont="1" applyFill="1" applyBorder="1">
      <alignment horizontal="right" vertical="center" wrapText="1"/>
    </xf>
    <xf numFmtId="0" fontId="21" fillId="0" borderId="0" xfId="0" applyFont="1" applyBorder="1" applyAlignment="1">
      <alignment horizontal="right" vertical="center" wrapText="1" readingOrder="2"/>
    </xf>
    <xf numFmtId="0" fontId="22" fillId="0" borderId="0" xfId="0" applyFont="1" applyAlignment="1">
      <alignment horizontal="left" vertical="center" wrapText="1"/>
    </xf>
    <xf numFmtId="0" fontId="15" fillId="4" borderId="38" xfId="0" applyFont="1" applyFill="1" applyBorder="1" applyAlignment="1">
      <alignment horizontal="right" vertical="center" wrapText="1"/>
    </xf>
    <xf numFmtId="0" fontId="15" fillId="4" borderId="43" xfId="0" applyFont="1" applyFill="1" applyBorder="1" applyAlignment="1">
      <alignment horizontal="right" vertical="center"/>
    </xf>
    <xf numFmtId="0" fontId="15" fillId="4" borderId="39" xfId="0" applyFont="1" applyFill="1" applyBorder="1" applyAlignment="1">
      <alignment horizontal="right" vertical="center"/>
    </xf>
    <xf numFmtId="0" fontId="22" fillId="4" borderId="20" xfId="0" applyFont="1" applyFill="1" applyBorder="1" applyAlignment="1">
      <alignment horizontal="center" vertical="top" readingOrder="2"/>
    </xf>
    <xf numFmtId="0" fontId="20" fillId="4" borderId="25" xfId="0" applyFont="1" applyFill="1" applyBorder="1" applyAlignment="1">
      <alignment horizontal="center" readingOrder="2"/>
    </xf>
    <xf numFmtId="0" fontId="3" fillId="0" borderId="0" xfId="0" applyFont="1" applyBorder="1" applyAlignment="1">
      <alignment horizontal="center" vertical="center"/>
    </xf>
    <xf numFmtId="0" fontId="3" fillId="0" borderId="0" xfId="0" applyFont="1" applyAlignment="1">
      <alignment horizontal="center" vertical="center" readingOrder="1"/>
    </xf>
    <xf numFmtId="0" fontId="42" fillId="0" borderId="0" xfId="0" applyFont="1" applyAlignment="1">
      <alignment horizontal="center" vertical="center" readingOrder="2"/>
    </xf>
    <xf numFmtId="0" fontId="21" fillId="4" borderId="40" xfId="0" applyFont="1" applyFill="1" applyBorder="1" applyAlignment="1">
      <alignment horizontal="left" vertical="center" wrapText="1"/>
    </xf>
    <xf numFmtId="0" fontId="21" fillId="4" borderId="42" xfId="0" applyFont="1" applyFill="1" applyBorder="1" applyAlignment="1">
      <alignment horizontal="left" vertical="center"/>
    </xf>
    <xf numFmtId="0" fontId="21" fillId="4" borderId="41" xfId="0" applyFont="1" applyFill="1" applyBorder="1" applyAlignment="1">
      <alignment horizontal="left" vertical="center"/>
    </xf>
    <xf numFmtId="0" fontId="37" fillId="0" borderId="0" xfId="1" applyFont="1" applyAlignment="1">
      <alignment horizontal="center"/>
    </xf>
    <xf numFmtId="0" fontId="5" fillId="0" borderId="0" xfId="10" applyFont="1" applyAlignment="1">
      <alignment horizontal="center" wrapText="1" readingOrder="1"/>
    </xf>
    <xf numFmtId="0" fontId="5" fillId="0" borderId="0" xfId="10" applyFont="1" applyAlignment="1">
      <alignment horizontal="center" readingOrder="1"/>
    </xf>
    <xf numFmtId="0" fontId="15" fillId="4" borderId="34" xfId="10" applyFont="1" applyFill="1" applyBorder="1" applyAlignment="1">
      <alignment horizontal="right" vertical="center" wrapText="1"/>
    </xf>
    <xf numFmtId="0" fontId="15" fillId="4" borderId="50" xfId="10" applyFont="1" applyFill="1" applyBorder="1" applyAlignment="1">
      <alignment horizontal="right" vertical="center"/>
    </xf>
    <xf numFmtId="0" fontId="15" fillId="4" borderId="35" xfId="10" applyFont="1" applyFill="1" applyBorder="1" applyAlignment="1">
      <alignment horizontal="right" vertical="center"/>
    </xf>
    <xf numFmtId="0" fontId="21" fillId="4" borderId="36" xfId="10" applyFont="1" applyFill="1" applyBorder="1" applyAlignment="1">
      <alignment horizontal="left" vertical="center" wrapText="1"/>
    </xf>
    <xf numFmtId="0" fontId="21" fillId="4" borderId="51" xfId="10" applyFont="1" applyFill="1" applyBorder="1" applyAlignment="1">
      <alignment horizontal="left" vertical="center"/>
    </xf>
    <xf numFmtId="0" fontId="21" fillId="4" borderId="37" xfId="10" applyFont="1" applyFill="1" applyBorder="1" applyAlignment="1">
      <alignment horizontal="left" vertical="center"/>
    </xf>
    <xf numFmtId="0" fontId="42" fillId="0" borderId="0" xfId="10" applyFont="1" applyAlignment="1">
      <alignment horizontal="center" vertical="center" readingOrder="2"/>
    </xf>
    <xf numFmtId="0" fontId="3" fillId="0" borderId="0" xfId="10" applyFont="1" applyAlignment="1">
      <alignment horizontal="center" vertical="center" wrapText="1" readingOrder="1"/>
    </xf>
    <xf numFmtId="0" fontId="3" fillId="0" borderId="0" xfId="10" applyFont="1" applyAlignment="1">
      <alignment horizontal="center" vertical="center" readingOrder="1"/>
    </xf>
    <xf numFmtId="0" fontId="3" fillId="0" borderId="0" xfId="10" applyFont="1" applyBorder="1" applyAlignment="1">
      <alignment horizontal="center" vertical="center"/>
    </xf>
    <xf numFmtId="0" fontId="9" fillId="4" borderId="34" xfId="3" applyFont="1" applyFill="1" applyBorder="1">
      <alignment horizontal="right" vertical="center" wrapText="1"/>
    </xf>
    <xf numFmtId="0" fontId="9" fillId="4" borderId="100" xfId="3" applyFont="1" applyFill="1" applyBorder="1">
      <alignment horizontal="right" vertical="center" wrapText="1"/>
    </xf>
    <xf numFmtId="0" fontId="9" fillId="4" borderId="50" xfId="3" applyFont="1" applyFill="1" applyBorder="1">
      <alignment horizontal="right" vertical="center" wrapText="1"/>
    </xf>
    <xf numFmtId="0" fontId="9" fillId="4" borderId="35" xfId="3" applyFont="1" applyFill="1" applyBorder="1">
      <alignment horizontal="right" vertical="center" wrapText="1"/>
    </xf>
    <xf numFmtId="1" fontId="62" fillId="4" borderId="101" xfId="4" applyFont="1" applyFill="1" applyBorder="1">
      <alignment horizontal="left" vertical="center" wrapText="1"/>
    </xf>
    <xf numFmtId="1" fontId="62" fillId="4" borderId="51" xfId="4" applyFont="1" applyFill="1" applyBorder="1">
      <alignment horizontal="left" vertical="center" wrapText="1"/>
    </xf>
    <xf numFmtId="0" fontId="20" fillId="0" borderId="83" xfId="10" applyFont="1" applyBorder="1" applyAlignment="1">
      <alignment horizontal="right" vertical="center" readingOrder="2"/>
    </xf>
    <xf numFmtId="0" fontId="22" fillId="0" borderId="83" xfId="0" applyFont="1" applyBorder="1" applyAlignment="1">
      <alignment horizontal="left" vertical="center"/>
    </xf>
    <xf numFmtId="0" fontId="5" fillId="0" borderId="0" xfId="10" applyFont="1" applyAlignment="1">
      <alignment horizontal="center" vertical="center" readingOrder="1"/>
    </xf>
    <xf numFmtId="0" fontId="15" fillId="4" borderId="56" xfId="3" applyFont="1" applyFill="1" applyBorder="1">
      <alignment horizontal="right" vertical="center" wrapText="1"/>
    </xf>
    <xf numFmtId="0" fontId="15" fillId="4" borderId="57" xfId="3" applyFont="1" applyFill="1" applyBorder="1">
      <alignment horizontal="right" vertical="center" wrapText="1"/>
    </xf>
    <xf numFmtId="0" fontId="15" fillId="4" borderId="58" xfId="3" applyFont="1" applyFill="1" applyBorder="1">
      <alignment horizontal="right" vertical="center" wrapText="1"/>
    </xf>
    <xf numFmtId="1" fontId="21" fillId="4" borderId="59" xfId="4" applyFont="1" applyFill="1" applyBorder="1">
      <alignment horizontal="left" vertical="center" wrapText="1"/>
    </xf>
    <xf numFmtId="1" fontId="21" fillId="4" borderId="60" xfId="4" applyFont="1" applyFill="1" applyBorder="1">
      <alignment horizontal="left" vertical="center" wrapText="1"/>
    </xf>
    <xf numFmtId="1" fontId="21" fillId="4" borderId="61" xfId="4" applyFont="1" applyFill="1" applyBorder="1">
      <alignment horizontal="left" vertical="center" wrapText="1"/>
    </xf>
    <xf numFmtId="0" fontId="37" fillId="0" borderId="0" xfId="10" applyFont="1" applyAlignment="1">
      <alignment horizontal="center" vertical="center" readingOrder="2"/>
    </xf>
    <xf numFmtId="0" fontId="15" fillId="4" borderId="38" xfId="3" applyFont="1" applyFill="1" applyBorder="1">
      <alignment horizontal="right" vertical="center" wrapText="1"/>
    </xf>
    <xf numFmtId="0" fontId="15" fillId="4" borderId="39" xfId="3" applyFont="1" applyFill="1" applyBorder="1">
      <alignment horizontal="right" vertical="center" wrapText="1"/>
    </xf>
    <xf numFmtId="0" fontId="20" fillId="4" borderId="24" xfId="6" applyFont="1" applyFill="1" applyBorder="1" applyAlignment="1">
      <alignment horizontal="center" wrapText="1"/>
    </xf>
    <xf numFmtId="0" fontId="15" fillId="2" borderId="7" xfId="6" applyFont="1" applyBorder="1" applyAlignment="1">
      <alignment horizontal="center" vertical="center" wrapText="1"/>
    </xf>
    <xf numFmtId="0" fontId="15" fillId="2" borderId="13" xfId="6" applyFont="1" applyBorder="1" applyAlignment="1">
      <alignment horizontal="center" vertical="center" wrapText="1"/>
    </xf>
    <xf numFmtId="0" fontId="15" fillId="2" borderId="8" xfId="6" applyFont="1" applyBorder="1" applyAlignment="1">
      <alignment horizontal="center" vertical="center" wrapText="1"/>
    </xf>
    <xf numFmtId="0" fontId="15" fillId="2" borderId="12" xfId="6" applyFont="1" applyBorder="1" applyAlignment="1">
      <alignment horizontal="center" vertical="center" wrapText="1"/>
    </xf>
    <xf numFmtId="0" fontId="20" fillId="4" borderId="19" xfId="6" applyFont="1" applyFill="1" applyBorder="1" applyAlignment="1">
      <alignment horizontal="center" vertical="center" wrapText="1"/>
    </xf>
    <xf numFmtId="0" fontId="5" fillId="0" borderId="0" xfId="10" applyFont="1" applyAlignment="1">
      <alignment horizontal="center" vertical="center" wrapText="1" readingOrder="1"/>
    </xf>
    <xf numFmtId="0" fontId="6" fillId="4" borderId="19" xfId="6" applyFont="1" applyFill="1" applyBorder="1" applyAlignment="1">
      <alignment horizontal="center" vertical="center" wrapText="1"/>
    </xf>
    <xf numFmtId="0" fontId="6" fillId="4" borderId="52" xfId="6" applyFont="1" applyFill="1" applyBorder="1" applyAlignment="1">
      <alignment horizontal="center" vertical="center" wrapText="1"/>
    </xf>
    <xf numFmtId="0" fontId="6" fillId="4" borderId="53" xfId="6" applyFont="1" applyFill="1" applyBorder="1" applyAlignment="1">
      <alignment horizontal="center" vertical="center" wrapText="1"/>
    </xf>
    <xf numFmtId="1" fontId="21" fillId="4" borderId="40" xfId="4" applyFont="1" applyFill="1" applyBorder="1" applyAlignment="1">
      <alignment horizontal="left" vertical="center" wrapText="1"/>
    </xf>
    <xf numFmtId="1" fontId="21" fillId="4" borderId="42" xfId="4" applyFont="1" applyFill="1" applyBorder="1" applyAlignment="1">
      <alignment horizontal="left" vertical="center" wrapText="1"/>
    </xf>
    <xf numFmtId="1" fontId="21" fillId="4" borderId="41" xfId="4" applyFont="1" applyFill="1" applyBorder="1" applyAlignment="1">
      <alignment horizontal="left" vertical="center" wrapText="1"/>
    </xf>
    <xf numFmtId="1" fontId="62" fillId="4" borderId="40" xfId="4" applyFont="1" applyFill="1" applyBorder="1" applyAlignment="1">
      <alignment horizontal="left" vertical="center" wrapText="1" readingOrder="1"/>
    </xf>
    <xf numFmtId="1" fontId="62" fillId="4" borderId="42" xfId="4" applyFont="1" applyFill="1" applyBorder="1" applyAlignment="1">
      <alignment horizontal="left" vertical="center" wrapText="1" readingOrder="1"/>
    </xf>
    <xf numFmtId="1" fontId="62" fillId="4" borderId="41" xfId="4" applyFont="1" applyFill="1" applyBorder="1" applyAlignment="1">
      <alignment horizontal="left" vertical="center" wrapText="1" readingOrder="1"/>
    </xf>
  </cellXfs>
  <cellStyles count="2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2012/2013 - 2016/2017</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'59'!$D$41</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'59'!$E$40:$I$40</c:f>
              <c:strCache>
                <c:ptCount val="5"/>
                <c:pt idx="0">
                  <c:v>2012/2013</c:v>
                </c:pt>
                <c:pt idx="1">
                  <c:v>2013/2014</c:v>
                </c:pt>
                <c:pt idx="2">
                  <c:v>2014/2015</c:v>
                </c:pt>
                <c:pt idx="3">
                  <c:v>2015/2016</c:v>
                </c:pt>
                <c:pt idx="4">
                  <c:v>2016/2017</c:v>
                </c:pt>
              </c:strCache>
            </c:strRef>
          </c:cat>
          <c:val>
            <c:numRef>
              <c:f>'59'!$E$41:$I$41</c:f>
              <c:numCache>
                <c:formatCode>#,##0</c:formatCode>
                <c:ptCount val="5"/>
                <c:pt idx="0">
                  <c:v>96720</c:v>
                </c:pt>
                <c:pt idx="1">
                  <c:v>98908</c:v>
                </c:pt>
                <c:pt idx="2">
                  <c:v>102241</c:v>
                </c:pt>
                <c:pt idx="3">
                  <c:v>107986</c:v>
                </c:pt>
                <c:pt idx="4">
                  <c:v>113532</c:v>
                </c:pt>
              </c:numCache>
            </c:numRef>
          </c:val>
          <c:smooth val="0"/>
        </c:ser>
        <c:ser>
          <c:idx val="1"/>
          <c:order val="1"/>
          <c:tx>
            <c:strRef>
              <c:f>'59'!$D$42</c:f>
              <c:strCache>
                <c:ptCount val="1"/>
                <c:pt idx="0">
                  <c:v>طلاب المدارس (خاص)
 Schools Students Private</c:v>
                </c:pt>
              </c:strCache>
            </c:strRef>
          </c:tx>
          <c:spPr>
            <a:ln w="38100">
              <a:solidFill>
                <a:schemeClr val="accent2"/>
              </a:solidFill>
              <a:prstDash val="solid"/>
            </a:ln>
          </c:spPr>
          <c:cat>
            <c:strRef>
              <c:f>'59'!$E$40:$I$40</c:f>
              <c:strCache>
                <c:ptCount val="5"/>
                <c:pt idx="0">
                  <c:v>2012/2013</c:v>
                </c:pt>
                <c:pt idx="1">
                  <c:v>2013/2014</c:v>
                </c:pt>
                <c:pt idx="2">
                  <c:v>2014/2015</c:v>
                </c:pt>
                <c:pt idx="3">
                  <c:v>2015/2016</c:v>
                </c:pt>
                <c:pt idx="4">
                  <c:v>2016/2017</c:v>
                </c:pt>
              </c:strCache>
            </c:strRef>
          </c:cat>
          <c:val>
            <c:numRef>
              <c:f>'59'!$E$42:$I$42</c:f>
              <c:numCache>
                <c:formatCode>#,##0</c:formatCode>
                <c:ptCount val="5"/>
                <c:pt idx="0">
                  <c:v>135625</c:v>
                </c:pt>
                <c:pt idx="1">
                  <c:v>146324</c:v>
                </c:pt>
                <c:pt idx="2">
                  <c:v>166183</c:v>
                </c:pt>
                <c:pt idx="3">
                  <c:v>180648</c:v>
                </c:pt>
                <c:pt idx="4">
                  <c:v>190758</c:v>
                </c:pt>
              </c:numCache>
            </c:numRef>
          </c:val>
          <c:smooth val="0"/>
        </c:ser>
        <c:ser>
          <c:idx val="2"/>
          <c:order val="2"/>
          <c:tx>
            <c:strRef>
              <c:f>'59'!$D$43</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'59'!$E$40:$I$40</c:f>
              <c:strCache>
                <c:ptCount val="5"/>
                <c:pt idx="0">
                  <c:v>2012/2013</c:v>
                </c:pt>
                <c:pt idx="1">
                  <c:v>2013/2014</c:v>
                </c:pt>
                <c:pt idx="2">
                  <c:v>2014/2015</c:v>
                </c:pt>
                <c:pt idx="3">
                  <c:v>2015/2016</c:v>
                </c:pt>
                <c:pt idx="4">
                  <c:v>2016/2017</c:v>
                </c:pt>
              </c:strCache>
            </c:strRef>
          </c:cat>
          <c:val>
            <c:numRef>
              <c:f>'59'!$E$43:$I$43</c:f>
              <c:numCache>
                <c:formatCode>#,##0</c:formatCode>
                <c:ptCount val="5"/>
                <c:pt idx="0">
                  <c:v>14717</c:v>
                </c:pt>
                <c:pt idx="1">
                  <c:v>18624</c:v>
                </c:pt>
                <c:pt idx="2">
                  <c:v>21129</c:v>
                </c:pt>
                <c:pt idx="3">
                  <c:v>21917</c:v>
                </c:pt>
                <c:pt idx="4">
                  <c:v>24426</c:v>
                </c:pt>
              </c:numCache>
            </c:numRef>
          </c:val>
          <c:smooth val="0"/>
        </c:ser>
        <c:ser>
          <c:idx val="3"/>
          <c:order val="3"/>
          <c:tx>
            <c:strRef>
              <c:f>'59'!$D$44</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'59'!$E$40:$I$40</c:f>
              <c:strCache>
                <c:ptCount val="5"/>
                <c:pt idx="0">
                  <c:v>2012/2013</c:v>
                </c:pt>
                <c:pt idx="1">
                  <c:v>2013/2014</c:v>
                </c:pt>
                <c:pt idx="2">
                  <c:v>2014/2015</c:v>
                </c:pt>
                <c:pt idx="3">
                  <c:v>2015/2016</c:v>
                </c:pt>
                <c:pt idx="4">
                  <c:v>2016/2017</c:v>
                </c:pt>
              </c:strCache>
            </c:strRef>
          </c:cat>
          <c:val>
            <c:numRef>
              <c:f>'59'!$E$44:$I$44</c:f>
              <c:numCache>
                <c:formatCode>#,##0</c:formatCode>
                <c:ptCount val="5"/>
                <c:pt idx="0">
                  <c:v>6411</c:v>
                </c:pt>
                <c:pt idx="1">
                  <c:v>6844</c:v>
                </c:pt>
                <c:pt idx="2">
                  <c:v>6977</c:v>
                </c:pt>
                <c:pt idx="3">
                  <c:v>6751</c:v>
                </c:pt>
                <c:pt idx="4">
                  <c:v>7056</c:v>
                </c:pt>
              </c:numCache>
            </c:numRef>
          </c:val>
          <c:smooth val="0"/>
        </c:ser>
        <c:dLbls>
          <c:showLegendKey val="0"/>
          <c:showVal val="0"/>
          <c:showCatName val="0"/>
          <c:showSerName val="0"/>
          <c:showPercent val="0"/>
          <c:showBubbleSize val="0"/>
        </c:dLbls>
        <c:marker val="1"/>
        <c:smooth val="0"/>
        <c:axId val="119098752"/>
        <c:axId val="119100928"/>
      </c:lineChart>
      <c:catAx>
        <c:axId val="119098752"/>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9100928"/>
        <c:crosses val="autoZero"/>
        <c:auto val="1"/>
        <c:lblAlgn val="ctr"/>
        <c:lblOffset val="100"/>
        <c:noMultiLvlLbl val="0"/>
      </c:catAx>
      <c:valAx>
        <c:axId val="119100928"/>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9098752"/>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2012/2013- 2016/2017</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'59'!$F$51</c:f>
              <c:strCache>
                <c:ptCount val="1"/>
                <c:pt idx="0">
                  <c:v>ذكور
Males</c:v>
                </c:pt>
              </c:strCache>
            </c:strRef>
          </c:tx>
          <c:spPr>
            <a:scene3d>
              <a:camera prst="orthographicFront"/>
              <a:lightRig rig="threePt" dir="t">
                <a:rot lat="0" lon="0" rev="1200000"/>
              </a:lightRig>
            </a:scene3d>
            <a:sp3d/>
          </c:spPr>
          <c:invertIfNegative val="0"/>
          <c:cat>
            <c:multiLvlStrRef>
              <c:f>'59'!$G$49:$P$50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2012/2013</c:v>
                  </c:pt>
                  <c:pt idx="2">
                    <c:v>2013/2014</c:v>
                  </c:pt>
                  <c:pt idx="4">
                    <c:v>2014/2015</c:v>
                  </c:pt>
                  <c:pt idx="6">
                    <c:v>2015/2016</c:v>
                  </c:pt>
                  <c:pt idx="8">
                    <c:v>2016/2017</c:v>
                  </c:pt>
                </c:lvl>
              </c:multiLvlStrCache>
            </c:multiLvlStrRef>
          </c:cat>
          <c:val>
            <c:numRef>
              <c:f>'59'!$G$51:$P$51</c:f>
              <c:numCache>
                <c:formatCode>#,##0</c:formatCode>
                <c:ptCount val="10"/>
                <c:pt idx="0">
                  <c:v>119096</c:v>
                </c:pt>
                <c:pt idx="1">
                  <c:v>7676</c:v>
                </c:pt>
                <c:pt idx="2">
                  <c:v>125315</c:v>
                </c:pt>
                <c:pt idx="3" formatCode="General">
                  <c:v>9080</c:v>
                </c:pt>
                <c:pt idx="4" formatCode="General">
                  <c:v>137140</c:v>
                </c:pt>
                <c:pt idx="5" formatCode="General">
                  <c:v>9559</c:v>
                </c:pt>
                <c:pt idx="6">
                  <c:v>147798</c:v>
                </c:pt>
                <c:pt idx="7">
                  <c:v>9223</c:v>
                </c:pt>
                <c:pt idx="8" formatCode="General">
                  <c:v>156032</c:v>
                </c:pt>
                <c:pt idx="9" formatCode="General">
                  <c:v>9838</c:v>
                </c:pt>
              </c:numCache>
            </c:numRef>
          </c:val>
        </c:ser>
        <c:ser>
          <c:idx val="1"/>
          <c:order val="1"/>
          <c:tx>
            <c:strRef>
              <c:f>'59'!$F$52</c:f>
              <c:strCache>
                <c:ptCount val="1"/>
                <c:pt idx="0">
                  <c:v>إناث
Females</c:v>
                </c:pt>
              </c:strCache>
            </c:strRef>
          </c:tx>
          <c:spPr>
            <a:scene3d>
              <a:camera prst="orthographicFront"/>
              <a:lightRig rig="threePt" dir="t">
                <a:rot lat="0" lon="0" rev="1200000"/>
              </a:lightRig>
            </a:scene3d>
            <a:sp3d/>
          </c:spPr>
          <c:invertIfNegative val="0"/>
          <c:cat>
            <c:multiLvlStrRef>
              <c:f>'59'!$G$49:$P$50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2012/2013</c:v>
                  </c:pt>
                  <c:pt idx="2">
                    <c:v>2013/2014</c:v>
                  </c:pt>
                  <c:pt idx="4">
                    <c:v>2014/2015</c:v>
                  </c:pt>
                  <c:pt idx="6">
                    <c:v>2015/2016</c:v>
                  </c:pt>
                  <c:pt idx="8">
                    <c:v>2016/2017</c:v>
                  </c:pt>
                </c:lvl>
              </c:multiLvlStrCache>
            </c:multiLvlStrRef>
          </c:cat>
          <c:val>
            <c:numRef>
              <c:f>'59'!$G$52:$P$52</c:f>
              <c:numCache>
                <c:formatCode>#,##0</c:formatCode>
                <c:ptCount val="10"/>
                <c:pt idx="0">
                  <c:v>113249</c:v>
                </c:pt>
                <c:pt idx="1">
                  <c:v>13452</c:v>
                </c:pt>
                <c:pt idx="2">
                  <c:v>119917</c:v>
                </c:pt>
                <c:pt idx="3" formatCode="General">
                  <c:v>16388</c:v>
                </c:pt>
                <c:pt idx="4" formatCode="General">
                  <c:v>131284</c:v>
                </c:pt>
                <c:pt idx="5" formatCode="General">
                  <c:v>18547</c:v>
                </c:pt>
                <c:pt idx="6">
                  <c:v>140836</c:v>
                </c:pt>
                <c:pt idx="7">
                  <c:v>19445</c:v>
                </c:pt>
                <c:pt idx="8" formatCode="General">
                  <c:v>148258</c:v>
                </c:pt>
                <c:pt idx="9" formatCode="General">
                  <c:v>21644</c:v>
                </c:pt>
              </c:numCache>
            </c:numRef>
          </c:val>
        </c:ser>
        <c:dLbls>
          <c:showLegendKey val="0"/>
          <c:showVal val="0"/>
          <c:showCatName val="0"/>
          <c:showSerName val="0"/>
          <c:showPercent val="0"/>
          <c:showBubbleSize val="0"/>
        </c:dLbls>
        <c:gapWidth val="150"/>
        <c:axId val="124983936"/>
        <c:axId val="124998016"/>
      </c:barChart>
      <c:catAx>
        <c:axId val="12498393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24998016"/>
        <c:crosses val="autoZero"/>
        <c:auto val="1"/>
        <c:lblAlgn val="ctr"/>
        <c:lblOffset val="100"/>
        <c:noMultiLvlLbl val="0"/>
      </c:catAx>
      <c:valAx>
        <c:axId val="12499801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24983936"/>
        <c:crosses val="autoZero"/>
        <c:crossBetween val="between"/>
      </c:valAx>
    </c:plotArea>
    <c:legend>
      <c:legendPos val="r"/>
      <c:layout>
        <c:manualLayout>
          <c:xMode val="edge"/>
          <c:yMode val="edge"/>
          <c:x val="0.10061576023243872"/>
          <c:y val="0.19249216181483234"/>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2016/2017</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'61'!$B$26</c:f>
              <c:strCache>
                <c:ptCount val="1"/>
                <c:pt idx="0">
                  <c:v>الطلاب
Students</c:v>
                </c:pt>
              </c:strCache>
            </c:strRef>
          </c:tx>
          <c:spPr>
            <a:scene3d>
              <a:camera prst="orthographicFront"/>
              <a:lightRig rig="threePt" dir="t">
                <a:rot lat="0" lon="0" rev="1200000"/>
              </a:lightRig>
            </a:scene3d>
            <a:sp3d/>
          </c:spPr>
          <c:invertIfNegative val="0"/>
          <c:dLbls>
            <c:txPr>
              <a:bodyPr/>
              <a:lstStyle/>
              <a:p>
                <a:pPr>
                  <a:defRPr sz="1100" b="1" i="0" baseline="0">
                    <a:solidFill>
                      <a:schemeClr val="tx2"/>
                    </a:solidFill>
                  </a:defRPr>
                </a:pPr>
                <a:endParaRPr lang="en-US"/>
              </a:p>
            </c:txPr>
            <c:showLegendKey val="0"/>
            <c:showVal val="1"/>
            <c:showCatName val="0"/>
            <c:showSerName val="0"/>
            <c:showPercent val="0"/>
            <c:showBubbleSize val="0"/>
            <c:showLeaderLines val="0"/>
          </c:dLbls>
          <c:cat>
            <c:strRef>
              <c:f>'61'!$C$25:$D$25</c:f>
              <c:strCache>
                <c:ptCount val="2"/>
                <c:pt idx="0">
                  <c:v>المدارس الحكومية
Government Schools</c:v>
                </c:pt>
                <c:pt idx="1">
                  <c:v>المدارس الخاصة
Private Schools</c:v>
                </c:pt>
              </c:strCache>
            </c:strRef>
          </c:cat>
          <c:val>
            <c:numRef>
              <c:f>'61'!$C$26:$D$26</c:f>
              <c:numCache>
                <c:formatCode>#,##0</c:formatCode>
                <c:ptCount val="2"/>
                <c:pt idx="0">
                  <c:v>113532</c:v>
                </c:pt>
                <c:pt idx="1">
                  <c:v>190758</c:v>
                </c:pt>
              </c:numCache>
            </c:numRef>
          </c:val>
        </c:ser>
        <c:ser>
          <c:idx val="1"/>
          <c:order val="1"/>
          <c:tx>
            <c:strRef>
              <c:f>'61'!$B$27</c:f>
              <c:strCache>
                <c:ptCount val="1"/>
                <c:pt idx="0">
                  <c:v>المدرسون
Teachers</c:v>
                </c:pt>
              </c:strCache>
            </c:strRef>
          </c:tx>
          <c:spPr>
            <a:scene3d>
              <a:camera prst="orthographicFront"/>
              <a:lightRig rig="threePt" dir="t">
                <a:rot lat="0" lon="0" rev="1200000"/>
              </a:lightRig>
            </a:scene3d>
            <a:sp3d/>
          </c:spPr>
          <c:invertIfNegative val="0"/>
          <c:dLbls>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dLbls>
          <c:cat>
            <c:strRef>
              <c:f>'61'!$C$25:$D$25</c:f>
              <c:strCache>
                <c:ptCount val="2"/>
                <c:pt idx="0">
                  <c:v>المدارس الحكومية
Government Schools</c:v>
                </c:pt>
                <c:pt idx="1">
                  <c:v>المدارس الخاصة
Private Schools</c:v>
                </c:pt>
              </c:strCache>
            </c:strRef>
          </c:cat>
          <c:val>
            <c:numRef>
              <c:f>'61'!$C$27:$D$27</c:f>
              <c:numCache>
                <c:formatCode>#,##0</c:formatCode>
                <c:ptCount val="2"/>
                <c:pt idx="0">
                  <c:v>14888</c:v>
                </c:pt>
                <c:pt idx="1">
                  <c:v>11902</c:v>
                </c:pt>
              </c:numCache>
            </c:numRef>
          </c:val>
        </c:ser>
        <c:dLbls>
          <c:showLegendKey val="0"/>
          <c:showVal val="0"/>
          <c:showCatName val="0"/>
          <c:showSerName val="0"/>
          <c:showPercent val="0"/>
          <c:showBubbleSize val="0"/>
        </c:dLbls>
        <c:gapWidth val="150"/>
        <c:axId val="125328000"/>
        <c:axId val="125334272"/>
      </c:barChart>
      <c:catAx>
        <c:axId val="125328000"/>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334272"/>
        <c:crosses val="autoZero"/>
        <c:auto val="1"/>
        <c:lblAlgn val="ctr"/>
        <c:lblOffset val="100"/>
        <c:noMultiLvlLbl val="0"/>
      </c:catAx>
      <c:valAx>
        <c:axId val="125334272"/>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5328000"/>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2016/2017</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'62'!$B$28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dLbls>
          <c:cat>
            <c:multiLvlStrRef>
              <c:f>'62'!$C$26:$F$27</c:f>
              <c:multiLvlStrCache>
                <c:ptCount val="4"/>
                <c:lvl>
                  <c:pt idx="0">
                    <c:v>قطري
Qatari</c:v>
                  </c:pt>
                  <c:pt idx="1">
                    <c:v>غير قطري
Non-Qatari</c:v>
                  </c:pt>
                  <c:pt idx="2">
                    <c:v>قطري
Qatari</c:v>
                  </c:pt>
                  <c:pt idx="3">
                    <c:v>غير قطري
Non-Qatari</c:v>
                  </c:pt>
                </c:lvl>
                <c:lvl>
                  <c:pt idx="0">
                    <c:v>المدارس الحكومية
Government Schools</c:v>
                  </c:pt>
                  <c:pt idx="2">
                    <c:v>المدارس الخاصة
Private Schools</c:v>
                  </c:pt>
                </c:lvl>
              </c:multiLvlStrCache>
            </c:multiLvlStrRef>
          </c:cat>
          <c:val>
            <c:numRef>
              <c:f>'62'!$C$28:$F$28</c:f>
              <c:numCache>
                <c:formatCode>General</c:formatCode>
                <c:ptCount val="4"/>
                <c:pt idx="0" formatCode="#,##0">
                  <c:v>30187</c:v>
                </c:pt>
                <c:pt idx="1">
                  <c:v>24492</c:v>
                </c:pt>
                <c:pt idx="2">
                  <c:v>20713</c:v>
                </c:pt>
                <c:pt idx="3">
                  <c:v>80640</c:v>
                </c:pt>
              </c:numCache>
            </c:numRef>
          </c:val>
        </c:ser>
        <c:ser>
          <c:idx val="1"/>
          <c:order val="1"/>
          <c:tx>
            <c:strRef>
              <c:f>'62'!$B$29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rgbClr val="FF0000"/>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'62'!$C$26:$F$27</c:f>
              <c:multiLvlStrCache>
                <c:ptCount val="4"/>
                <c:lvl>
                  <c:pt idx="0">
                    <c:v>قطري
Qatari</c:v>
                  </c:pt>
                  <c:pt idx="1">
                    <c:v>غير قطري
Non-Qatari</c:v>
                  </c:pt>
                  <c:pt idx="2">
                    <c:v>قطري
Qatari</c:v>
                  </c:pt>
                  <c:pt idx="3">
                    <c:v>غير قطري
Non-Qatari</c:v>
                  </c:pt>
                </c:lvl>
                <c:lvl>
                  <c:pt idx="0">
                    <c:v>المدارس الحكومية
Government Schools</c:v>
                  </c:pt>
                  <c:pt idx="2">
                    <c:v>المدارس الخاصة
Private Schools</c:v>
                  </c:pt>
                </c:lvl>
              </c:multiLvlStrCache>
            </c:multiLvlStrRef>
          </c:cat>
          <c:val>
            <c:numRef>
              <c:f>'62'!$C$29:$F$29</c:f>
              <c:numCache>
                <c:formatCode>General</c:formatCode>
                <c:ptCount val="4"/>
                <c:pt idx="0" formatCode="#,##0">
                  <c:v>33785</c:v>
                </c:pt>
                <c:pt idx="1">
                  <c:v>25068</c:v>
                </c:pt>
                <c:pt idx="2">
                  <c:v>15261</c:v>
                </c:pt>
                <c:pt idx="3">
                  <c:v>74144</c:v>
                </c:pt>
              </c:numCache>
            </c:numRef>
          </c:val>
        </c:ser>
        <c:dLbls>
          <c:showLegendKey val="0"/>
          <c:showVal val="0"/>
          <c:showCatName val="0"/>
          <c:showSerName val="0"/>
          <c:showPercent val="0"/>
          <c:showBubbleSize val="0"/>
        </c:dLbls>
        <c:gapWidth val="150"/>
        <c:axId val="124859520"/>
        <c:axId val="124861056"/>
      </c:barChart>
      <c:catAx>
        <c:axId val="124859520"/>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4861056"/>
        <c:crosses val="autoZero"/>
        <c:auto val="1"/>
        <c:lblAlgn val="ctr"/>
        <c:lblOffset val="100"/>
        <c:noMultiLvlLbl val="0"/>
      </c:catAx>
      <c:valAx>
        <c:axId val="124861056"/>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4859520"/>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2016/2017</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'62'!$B$34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'62'!$C$32:$H$33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'62'!$C$34:$H$34</c:f>
              <c:numCache>
                <c:formatCode>General</c:formatCode>
                <c:ptCount val="6"/>
                <c:pt idx="0" formatCode="#,##0">
                  <c:v>22728</c:v>
                </c:pt>
                <c:pt idx="1">
                  <c:v>52063</c:v>
                </c:pt>
                <c:pt idx="2">
                  <c:v>10059</c:v>
                </c:pt>
                <c:pt idx="3">
                  <c:v>18874</c:v>
                </c:pt>
                <c:pt idx="4">
                  <c:v>8966</c:v>
                </c:pt>
                <c:pt idx="5">
                  <c:v>14376</c:v>
                </c:pt>
              </c:numCache>
            </c:numRef>
          </c:val>
        </c:ser>
        <c:ser>
          <c:idx val="1"/>
          <c:order val="1"/>
          <c:tx>
            <c:strRef>
              <c:f>'62'!$B$35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baseline="0">
                    <a:solidFill>
                      <a:schemeClr val="accent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'62'!$C$32:$H$33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'62'!$C$35:$H$35</c:f>
              <c:numCache>
                <c:formatCode>General</c:formatCode>
                <c:ptCount val="6"/>
                <c:pt idx="0" formatCode="#,##0">
                  <c:v>22050</c:v>
                </c:pt>
                <c:pt idx="1">
                  <c:v>49151</c:v>
                </c:pt>
                <c:pt idx="2">
                  <c:v>9725</c:v>
                </c:pt>
                <c:pt idx="3">
                  <c:v>17814</c:v>
                </c:pt>
                <c:pt idx="4">
                  <c:v>8396</c:v>
                </c:pt>
                <c:pt idx="5">
                  <c:v>13718</c:v>
                </c:pt>
              </c:numCache>
            </c:numRef>
          </c:val>
        </c:ser>
        <c:dLbls>
          <c:showLegendKey val="0"/>
          <c:showVal val="1"/>
          <c:showCatName val="0"/>
          <c:showSerName val="0"/>
          <c:showPercent val="0"/>
          <c:showBubbleSize val="0"/>
        </c:dLbls>
        <c:gapWidth val="150"/>
        <c:axId val="125457152"/>
        <c:axId val="125458688"/>
      </c:barChart>
      <c:catAx>
        <c:axId val="12545715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458688"/>
        <c:crosses val="autoZero"/>
        <c:auto val="1"/>
        <c:lblAlgn val="ctr"/>
        <c:lblOffset val="100"/>
        <c:noMultiLvlLbl val="0"/>
      </c:catAx>
      <c:valAx>
        <c:axId val="125458688"/>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457152"/>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cs typeface="+mn-cs"/>
              </a:rPr>
              <a:t>خريجو الكليات والجامعات الحكومية حسب الكلية والجنسية </a:t>
            </a:r>
            <a:endParaRPr lang="en-US" sz="1400">
              <a:effectLst/>
              <a:cs typeface="+mn-cs"/>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2016/2017</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916872766042985E-2"/>
          <c:y val="0.16739244643593332"/>
          <c:w val="0.91617913305165088"/>
          <c:h val="0.64439153337241006"/>
        </c:manualLayout>
      </c:layout>
      <c:barChart>
        <c:barDir val="col"/>
        <c:grouping val="clustered"/>
        <c:varyColors val="0"/>
        <c:ser>
          <c:idx val="2"/>
          <c:order val="0"/>
          <c:tx>
            <c:strRef>
              <c:f>'79'!$B$109</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'79'!$A$110:$A$118</c:f>
              <c:strCache>
                <c:ptCount val="9"/>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العلوم الصحية
  Health Sciences</c:v>
                </c:pt>
                <c:pt idx="8">
                  <c:v>كلية المجتمع
Community College </c:v>
                </c:pt>
              </c:strCache>
            </c:strRef>
          </c:cat>
          <c:val>
            <c:numRef>
              <c:f>'79'!$B$110:$B$118</c:f>
              <c:numCache>
                <c:formatCode>#,##0</c:formatCode>
                <c:ptCount val="9"/>
                <c:pt idx="0">
                  <c:v>600</c:v>
                </c:pt>
                <c:pt idx="1">
                  <c:v>592</c:v>
                </c:pt>
                <c:pt idx="2">
                  <c:v>116</c:v>
                </c:pt>
                <c:pt idx="3">
                  <c:v>111</c:v>
                </c:pt>
                <c:pt idx="4">
                  <c:v>183</c:v>
                </c:pt>
                <c:pt idx="5">
                  <c:v>145</c:v>
                </c:pt>
                <c:pt idx="6">
                  <c:v>6</c:v>
                </c:pt>
                <c:pt idx="7">
                  <c:v>8</c:v>
                </c:pt>
                <c:pt idx="8">
                  <c:v>663</c:v>
                </c:pt>
              </c:numCache>
            </c:numRef>
          </c:val>
        </c:ser>
        <c:ser>
          <c:idx val="3"/>
          <c:order val="1"/>
          <c:tx>
            <c:strRef>
              <c:f>'79'!$C$109</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'79'!$A$110:$A$118</c:f>
              <c:strCache>
                <c:ptCount val="9"/>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العلوم الصحية
  Health Sciences</c:v>
                </c:pt>
                <c:pt idx="8">
                  <c:v>كلية المجتمع
Community College </c:v>
                </c:pt>
              </c:strCache>
            </c:strRef>
          </c:cat>
          <c:val>
            <c:numRef>
              <c:f>'79'!$C$110:$C$118</c:f>
              <c:numCache>
                <c:formatCode>#,##0</c:formatCode>
                <c:ptCount val="9"/>
                <c:pt idx="0">
                  <c:v>390</c:v>
                </c:pt>
                <c:pt idx="1">
                  <c:v>247</c:v>
                </c:pt>
                <c:pt idx="2">
                  <c:v>357</c:v>
                </c:pt>
                <c:pt idx="3">
                  <c:v>95</c:v>
                </c:pt>
                <c:pt idx="4">
                  <c:v>155</c:v>
                </c:pt>
                <c:pt idx="5">
                  <c:v>30</c:v>
                </c:pt>
                <c:pt idx="6">
                  <c:v>43</c:v>
                </c:pt>
                <c:pt idx="7">
                  <c:v>69</c:v>
                </c:pt>
                <c:pt idx="8">
                  <c:v>3</c:v>
                </c:pt>
              </c:numCache>
            </c:numRef>
          </c:val>
        </c:ser>
        <c:dLbls>
          <c:showLegendKey val="0"/>
          <c:showVal val="0"/>
          <c:showCatName val="0"/>
          <c:showSerName val="0"/>
          <c:showPercent val="0"/>
          <c:showBubbleSize val="0"/>
        </c:dLbls>
        <c:gapWidth val="150"/>
        <c:axId val="141259904"/>
        <c:axId val="141261440"/>
      </c:barChart>
      <c:catAx>
        <c:axId val="14125990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1261440"/>
        <c:crosses val="autoZero"/>
        <c:auto val="1"/>
        <c:lblAlgn val="ctr"/>
        <c:lblOffset val="100"/>
        <c:tickLblSkip val="1"/>
        <c:tickMarkSkip val="1"/>
        <c:noMultiLvlLbl val="0"/>
      </c:catAx>
      <c:valAx>
        <c:axId val="141261440"/>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1259904"/>
        <c:crosses val="autoZero"/>
        <c:crossBetween val="between"/>
      </c:valAx>
    </c:plotArea>
    <c:legend>
      <c:legendPos val="b"/>
      <c:layout>
        <c:manualLayout>
          <c:xMode val="edge"/>
          <c:yMode val="edge"/>
          <c:x val="0.32724720060556634"/>
          <c:y val="0.18045259465015812"/>
          <c:w val="0.28579450928447253"/>
          <c:h val="7.2132901900363172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2014/2015 - 2016/2017</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'88'!$D$28</c:f>
              <c:strCache>
                <c:ptCount val="1"/>
                <c:pt idx="0">
                  <c:v>ذكور
Males</c:v>
                </c:pt>
              </c:strCache>
            </c:strRef>
          </c:tx>
          <c:spPr>
            <a:scene3d>
              <a:camera prst="orthographicFront"/>
              <a:lightRig rig="threePt" dir="t">
                <a:rot lat="0" lon="0" rev="1200000"/>
              </a:lightRig>
            </a:scene3d>
            <a:sp3d/>
          </c:spPr>
          <c:invertIfNegative val="0"/>
          <c:dLbls>
            <c:txPr>
              <a:bodyPr/>
              <a:lstStyle/>
              <a:p>
                <a:pPr>
                  <a:defRPr sz="1050" b="1" i="0" baseline="0">
                    <a:solidFill>
                      <a:schemeClr val="tx2"/>
                    </a:solidFill>
                  </a:defRPr>
                </a:pPr>
                <a:endParaRPr lang="en-US"/>
              </a:p>
            </c:txPr>
            <c:showLegendKey val="0"/>
            <c:showVal val="1"/>
            <c:showCatName val="0"/>
            <c:showSerName val="0"/>
            <c:showPercent val="0"/>
            <c:showBubbleSize val="0"/>
            <c:showLeaderLines val="0"/>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2014/2015</c:v>
                  </c:pt>
                  <c:pt idx="2">
                    <c:v>2015/2016</c:v>
                  </c:pt>
                  <c:pt idx="4">
                    <c:v>2016/2017</c:v>
                  </c:pt>
                </c:lvl>
              </c:multiLvlStrCache>
            </c:multiLvlStrRef>
          </c:cat>
          <c:val>
            <c:numRef>
              <c:f>'88'!$D$29:$D$34</c:f>
              <c:numCache>
                <c:formatCode>0</c:formatCode>
                <c:ptCount val="6"/>
                <c:pt idx="0">
                  <c:v>537</c:v>
                </c:pt>
                <c:pt idx="1">
                  <c:v>266</c:v>
                </c:pt>
                <c:pt idx="2">
                  <c:v>566</c:v>
                </c:pt>
                <c:pt idx="3">
                  <c:v>216</c:v>
                </c:pt>
                <c:pt idx="4">
                  <c:v>426</c:v>
                </c:pt>
                <c:pt idx="5">
                  <c:v>238</c:v>
                </c:pt>
              </c:numCache>
            </c:numRef>
          </c:val>
        </c:ser>
        <c:ser>
          <c:idx val="2"/>
          <c:order val="1"/>
          <c:tx>
            <c:strRef>
              <c:f>'88'!$E$28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2014/2015</c:v>
                  </c:pt>
                  <c:pt idx="2">
                    <c:v>2015/2016</c:v>
                  </c:pt>
                  <c:pt idx="4">
                    <c:v>2016/2017</c:v>
                  </c:pt>
                </c:lvl>
              </c:multiLvlStrCache>
            </c:multiLvlStrRef>
          </c:cat>
          <c:val>
            <c:numRef>
              <c:f>'88'!$E$29:$E$34</c:f>
              <c:numCache>
                <c:formatCode>0</c:formatCode>
                <c:ptCount val="6"/>
                <c:pt idx="0">
                  <c:v>161</c:v>
                </c:pt>
                <c:pt idx="1">
                  <c:v>105</c:v>
                </c:pt>
                <c:pt idx="2">
                  <c:v>206</c:v>
                </c:pt>
                <c:pt idx="3">
                  <c:v>78</c:v>
                </c:pt>
                <c:pt idx="4">
                  <c:v>157</c:v>
                </c:pt>
                <c:pt idx="5">
                  <c:v>102</c:v>
                </c:pt>
              </c:numCache>
            </c:numRef>
          </c:val>
        </c:ser>
        <c:dLbls>
          <c:showLegendKey val="0"/>
          <c:showVal val="0"/>
          <c:showCatName val="0"/>
          <c:showSerName val="0"/>
          <c:showPercent val="0"/>
          <c:showBubbleSize val="0"/>
        </c:dLbls>
        <c:gapWidth val="193"/>
        <c:axId val="40502016"/>
        <c:axId val="40503936"/>
      </c:barChart>
      <c:catAx>
        <c:axId val="40502016"/>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40503936"/>
        <c:crosses val="autoZero"/>
        <c:auto val="1"/>
        <c:lblAlgn val="ctr"/>
        <c:lblOffset val="100"/>
        <c:noMultiLvlLbl val="0"/>
      </c:catAx>
      <c:valAx>
        <c:axId val="4050393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40502016"/>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285750</xdr:colOff>
      <xdr:row>0</xdr:row>
      <xdr:rowOff>76200</xdr:rowOff>
    </xdr:from>
    <xdr:to>
      <xdr:col>9</xdr:col>
      <xdr:colOff>971550</xdr:colOff>
      <xdr:row>3</xdr:row>
      <xdr:rowOff>47625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666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257175</xdr:colOff>
      <xdr:row>0</xdr:row>
      <xdr:rowOff>76200</xdr:rowOff>
    </xdr:from>
    <xdr:to>
      <xdr:col>14</xdr:col>
      <xdr:colOff>942975</xdr:colOff>
      <xdr:row>2</xdr:row>
      <xdr:rowOff>247650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6281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1066800</xdr:colOff>
      <xdr:row>0</xdr:row>
      <xdr:rowOff>76200</xdr:rowOff>
    </xdr:from>
    <xdr:to>
      <xdr:col>11</xdr:col>
      <xdr:colOff>1752600</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1808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504825</xdr:colOff>
      <xdr:row>0</xdr:row>
      <xdr:rowOff>66675</xdr:rowOff>
    </xdr:from>
    <xdr:to>
      <xdr:col>11</xdr:col>
      <xdr:colOff>1190625</xdr:colOff>
      <xdr:row>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5902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2428875</xdr:colOff>
      <xdr:row>0</xdr:row>
      <xdr:rowOff>409575</xdr:rowOff>
    </xdr:from>
    <xdr:to>
      <xdr:col>2</xdr:col>
      <xdr:colOff>171450</xdr:colOff>
      <xdr:row>2</xdr:row>
      <xdr:rowOff>238125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8591275" y="409575"/>
          <a:ext cx="819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1295400</xdr:colOff>
      <xdr:row>0</xdr:row>
      <xdr:rowOff>76200</xdr:rowOff>
    </xdr:from>
    <xdr:to>
      <xdr:col>8</xdr:col>
      <xdr:colOff>1981200</xdr:colOff>
      <xdr:row>3</xdr:row>
      <xdr:rowOff>19050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666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15</xdr:col>
      <xdr:colOff>323850</xdr:colOff>
      <xdr:row>0</xdr:row>
      <xdr:rowOff>66675</xdr:rowOff>
    </xdr:from>
    <xdr:to>
      <xdr:col>15</xdr:col>
      <xdr:colOff>1009650</xdr:colOff>
      <xdr:row>3</xdr:row>
      <xdr:rowOff>9525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0471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1000125</xdr:colOff>
      <xdr:row>0</xdr:row>
      <xdr:rowOff>66675</xdr:rowOff>
    </xdr:from>
    <xdr:to>
      <xdr:col>10</xdr:col>
      <xdr:colOff>1685925</xdr:colOff>
      <xdr:row>2</xdr:row>
      <xdr:rowOff>257175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333375</xdr:colOff>
      <xdr:row>0</xdr:row>
      <xdr:rowOff>85725</xdr:rowOff>
    </xdr:from>
    <xdr:to>
      <xdr:col>9</xdr:col>
      <xdr:colOff>1019175</xdr:colOff>
      <xdr:row>3</xdr:row>
      <xdr:rowOff>28575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46670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1181100</xdr:colOff>
      <xdr:row>0</xdr:row>
      <xdr:rowOff>85725</xdr:rowOff>
    </xdr:from>
    <xdr:to>
      <xdr:col>12</xdr:col>
      <xdr:colOff>304800</xdr:colOff>
      <xdr:row>3</xdr:row>
      <xdr:rowOff>28575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8187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657225</xdr:colOff>
      <xdr:row>0</xdr:row>
      <xdr:rowOff>76200</xdr:rowOff>
    </xdr:from>
    <xdr:to>
      <xdr:col>8</xdr:col>
      <xdr:colOff>1343025</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981075</xdr:colOff>
      <xdr:row>0</xdr:row>
      <xdr:rowOff>57150</xdr:rowOff>
    </xdr:from>
    <xdr:to>
      <xdr:col>10</xdr:col>
      <xdr:colOff>1666875</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28425"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504825</xdr:colOff>
      <xdr:row>0</xdr:row>
      <xdr:rowOff>66675</xdr:rowOff>
    </xdr:from>
    <xdr:to>
      <xdr:col>8</xdr:col>
      <xdr:colOff>1190625</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762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47625</xdr:colOff>
      <xdr:row>0</xdr:row>
      <xdr:rowOff>85725</xdr:rowOff>
    </xdr:from>
    <xdr:to>
      <xdr:col>12</xdr:col>
      <xdr:colOff>733425</xdr:colOff>
      <xdr:row>2</xdr:row>
      <xdr:rowOff>219075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8282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123825</xdr:colOff>
      <xdr:row>0</xdr:row>
      <xdr:rowOff>76200</xdr:rowOff>
    </xdr:from>
    <xdr:to>
      <xdr:col>15</xdr:col>
      <xdr:colOff>809625</xdr:colOff>
      <xdr:row>2</xdr:row>
      <xdr:rowOff>209550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9804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1076325</xdr:colOff>
      <xdr:row>0</xdr:row>
      <xdr:rowOff>57150</xdr:rowOff>
    </xdr:from>
    <xdr:to>
      <xdr:col>13</xdr:col>
      <xdr:colOff>1762125</xdr:colOff>
      <xdr:row>2</xdr:row>
      <xdr:rowOff>190500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038075"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1152525</xdr:colOff>
      <xdr:row>0</xdr:row>
      <xdr:rowOff>85725</xdr:rowOff>
    </xdr:from>
    <xdr:to>
      <xdr:col>11</xdr:col>
      <xdr:colOff>1838325</xdr:colOff>
      <xdr:row>2</xdr:row>
      <xdr:rowOff>219075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283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971550</xdr:colOff>
      <xdr:row>0</xdr:row>
      <xdr:rowOff>104775</xdr:rowOff>
    </xdr:from>
    <xdr:to>
      <xdr:col>4</xdr:col>
      <xdr:colOff>1657350</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4695550"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1400175</xdr:colOff>
      <xdr:row>0</xdr:row>
      <xdr:rowOff>76200</xdr:rowOff>
    </xdr:from>
    <xdr:to>
      <xdr:col>10</xdr:col>
      <xdr:colOff>2085975</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1314450</xdr:colOff>
      <xdr:row>0</xdr:row>
      <xdr:rowOff>66675</xdr:rowOff>
    </xdr:from>
    <xdr:to>
      <xdr:col>11</xdr:col>
      <xdr:colOff>2000250</xdr:colOff>
      <xdr:row>2</xdr:row>
      <xdr:rowOff>257175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378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0.07987</cdr:x>
      <cdr:y>0.13017</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781050</xdr:colOff>
      <xdr:row>0</xdr:row>
      <xdr:rowOff>66675</xdr:rowOff>
    </xdr:from>
    <xdr:to>
      <xdr:col>19</xdr:col>
      <xdr:colOff>1466850</xdr:colOff>
      <xdr:row>2</xdr:row>
      <xdr:rowOff>152400</xdr:rowOff>
    </xdr:to>
    <xdr:pic>
      <xdr:nvPicPr>
        <xdr:cNvPr id="333" name="Picture 33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56107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695325</xdr:colOff>
      <xdr:row>0</xdr:row>
      <xdr:rowOff>66675</xdr:rowOff>
    </xdr:from>
    <xdr:to>
      <xdr:col>14</xdr:col>
      <xdr:colOff>1381125</xdr:colOff>
      <xdr:row>2</xdr:row>
      <xdr:rowOff>200025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5995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1514475</xdr:colOff>
      <xdr:row>0</xdr:row>
      <xdr:rowOff>66675</xdr:rowOff>
    </xdr:from>
    <xdr:to>
      <xdr:col>10</xdr:col>
      <xdr:colOff>2200275</xdr:colOff>
      <xdr:row>3</xdr:row>
      <xdr:rowOff>19050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284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1524000</xdr:colOff>
      <xdr:row>0</xdr:row>
      <xdr:rowOff>76200</xdr:rowOff>
    </xdr:from>
    <xdr:to>
      <xdr:col>10</xdr:col>
      <xdr:colOff>2209800</xdr:colOff>
      <xdr:row>3</xdr:row>
      <xdr:rowOff>28575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189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1285875</xdr:colOff>
      <xdr:row>0</xdr:row>
      <xdr:rowOff>66675</xdr:rowOff>
    </xdr:from>
    <xdr:to>
      <xdr:col>10</xdr:col>
      <xdr:colOff>1971675</xdr:colOff>
      <xdr:row>2</xdr:row>
      <xdr:rowOff>238125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1323975</xdr:colOff>
      <xdr:row>0</xdr:row>
      <xdr:rowOff>66675</xdr:rowOff>
    </xdr:from>
    <xdr:to>
      <xdr:col>15</xdr:col>
      <xdr:colOff>2009775</xdr:colOff>
      <xdr:row>2</xdr:row>
      <xdr:rowOff>247650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9804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933450</xdr:colOff>
      <xdr:row>0</xdr:row>
      <xdr:rowOff>76200</xdr:rowOff>
    </xdr:from>
    <xdr:to>
      <xdr:col>15</xdr:col>
      <xdr:colOff>1619250</xdr:colOff>
      <xdr:row>2</xdr:row>
      <xdr:rowOff>257175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0185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1562100</xdr:colOff>
      <xdr:row>0</xdr:row>
      <xdr:rowOff>76200</xdr:rowOff>
    </xdr:from>
    <xdr:to>
      <xdr:col>15</xdr:col>
      <xdr:colOff>2247900</xdr:colOff>
      <xdr:row>3</xdr:row>
      <xdr:rowOff>19050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80090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790575</xdr:colOff>
      <xdr:row>0</xdr:row>
      <xdr:rowOff>95250</xdr:rowOff>
    </xdr:from>
    <xdr:to>
      <xdr:col>13</xdr:col>
      <xdr:colOff>1476375</xdr:colOff>
      <xdr:row>2</xdr:row>
      <xdr:rowOff>276225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8675"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9194" cy="57252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0.00547</cdr:x>
      <cdr:y>0.00887</cdr:y>
    </cdr:from>
    <cdr:to>
      <cdr:x>0.07938</cdr:x>
      <cdr:y>0.12866</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76200</xdr:rowOff>
    </xdr:from>
    <xdr:to>
      <xdr:col>7</xdr:col>
      <xdr:colOff>2352675</xdr:colOff>
      <xdr:row>2</xdr:row>
      <xdr:rowOff>247650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8762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1409700</xdr:colOff>
      <xdr:row>0</xdr:row>
      <xdr:rowOff>66675</xdr:rowOff>
    </xdr:from>
    <xdr:to>
      <xdr:col>7</xdr:col>
      <xdr:colOff>2095500</xdr:colOff>
      <xdr:row>2</xdr:row>
      <xdr:rowOff>257175</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8953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1076325</xdr:colOff>
      <xdr:row>0</xdr:row>
      <xdr:rowOff>57150</xdr:rowOff>
    </xdr:from>
    <xdr:to>
      <xdr:col>7</xdr:col>
      <xdr:colOff>1762125</xdr:colOff>
      <xdr:row>2</xdr:row>
      <xdr:rowOff>238125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66750"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0.07938</cdr:x>
      <cdr:y>0.12108</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1571625</xdr:colOff>
      <xdr:row>0</xdr:row>
      <xdr:rowOff>76200</xdr:rowOff>
    </xdr:from>
    <xdr:to>
      <xdr:col>15</xdr:col>
      <xdr:colOff>2257425</xdr:colOff>
      <xdr:row>3</xdr:row>
      <xdr:rowOff>19050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79994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1600200</xdr:colOff>
      <xdr:row>0</xdr:row>
      <xdr:rowOff>57150</xdr:rowOff>
    </xdr:from>
    <xdr:to>
      <xdr:col>15</xdr:col>
      <xdr:colOff>2286000</xdr:colOff>
      <xdr:row>3</xdr:row>
      <xdr:rowOff>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7970900"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1228725</xdr:colOff>
      <xdr:row>0</xdr:row>
      <xdr:rowOff>76200</xdr:rowOff>
    </xdr:from>
    <xdr:to>
      <xdr:col>9</xdr:col>
      <xdr:colOff>1914525</xdr:colOff>
      <xdr:row>2</xdr:row>
      <xdr:rowOff>257175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666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76200</xdr:rowOff>
    </xdr:from>
    <xdr:to>
      <xdr:col>7</xdr:col>
      <xdr:colOff>1190625</xdr:colOff>
      <xdr:row>2</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048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304800</xdr:colOff>
      <xdr:row>0</xdr:row>
      <xdr:rowOff>66675</xdr:rowOff>
    </xdr:from>
    <xdr:to>
      <xdr:col>9</xdr:col>
      <xdr:colOff>990600</xdr:colOff>
      <xdr:row>3</xdr:row>
      <xdr:rowOff>38100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475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x14ac:dyDescent="0.2"/>
  <cols>
    <col min="1" max="7" width="9.7109375" customWidth="1"/>
  </cols>
  <sheetData>
    <row r="17" ht="6.75" customHeight="1" x14ac:dyDescent="0.2"/>
  </sheetData>
  <phoneticPr fontId="18"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zoomScaleSheetLayoutView="100" workbookViewId="0">
      <selection activeCell="N2" sqref="N2"/>
    </sheetView>
  </sheetViews>
  <sheetFormatPr defaultRowHeight="12.75" x14ac:dyDescent="0.2"/>
  <cols>
    <col min="1" max="1" width="14.28515625" style="91" customWidth="1"/>
    <col min="2" max="2" width="12.28515625" style="66" customWidth="1"/>
    <col min="3" max="10" width="10.42578125" style="66" customWidth="1"/>
    <col min="11" max="11" width="12.28515625" style="66" customWidth="1"/>
    <col min="12" max="12" width="19" style="97" customWidth="1"/>
    <col min="13" max="13" width="11.28515625" style="66" customWidth="1"/>
    <col min="14" max="16384" width="9.140625" style="91"/>
  </cols>
  <sheetData>
    <row r="1" spans="1:17" s="92" customFormat="1" ht="20.25" x14ac:dyDescent="0.3">
      <c r="A1" s="954" t="s">
        <v>1020</v>
      </c>
      <c r="B1" s="954"/>
      <c r="C1" s="954"/>
      <c r="D1" s="954"/>
      <c r="E1" s="954"/>
      <c r="F1" s="954"/>
      <c r="G1" s="954"/>
      <c r="H1" s="954"/>
      <c r="I1" s="954"/>
      <c r="J1" s="954"/>
      <c r="K1" s="954"/>
      <c r="L1" s="954"/>
      <c r="M1" s="109"/>
    </row>
    <row r="2" spans="1:17" s="111" customFormat="1" ht="20.25" x14ac:dyDescent="0.3">
      <c r="B2" s="957" t="s">
        <v>806</v>
      </c>
      <c r="C2" s="957"/>
      <c r="D2" s="957"/>
      <c r="E2" s="957"/>
      <c r="F2" s="957"/>
      <c r="G2" s="957"/>
      <c r="H2" s="957"/>
      <c r="I2" s="957"/>
      <c r="J2" s="957"/>
      <c r="K2" s="957"/>
      <c r="L2" s="110"/>
      <c r="M2" s="109"/>
    </row>
    <row r="3" spans="1:17" ht="18.75" customHeight="1" x14ac:dyDescent="0.2">
      <c r="A3" s="1104" t="s">
        <v>1021</v>
      </c>
      <c r="B3" s="1104"/>
      <c r="C3" s="1104"/>
      <c r="D3" s="1104"/>
      <c r="E3" s="1104"/>
      <c r="F3" s="1104"/>
      <c r="G3" s="1104"/>
      <c r="H3" s="1104"/>
      <c r="I3" s="1104"/>
      <c r="J3" s="1104"/>
      <c r="K3" s="1104"/>
      <c r="L3" s="1104"/>
      <c r="M3" s="106"/>
    </row>
    <row r="4" spans="1:17" ht="15.75" x14ac:dyDescent="0.2">
      <c r="B4" s="949" t="s">
        <v>803</v>
      </c>
      <c r="C4" s="949"/>
      <c r="D4" s="949"/>
      <c r="E4" s="949"/>
      <c r="F4" s="949"/>
      <c r="G4" s="949"/>
      <c r="H4" s="949"/>
      <c r="I4" s="949"/>
      <c r="J4" s="949"/>
      <c r="K4" s="949"/>
      <c r="L4" s="105"/>
      <c r="M4" s="106"/>
    </row>
    <row r="5" spans="1:17" ht="15.75" x14ac:dyDescent="0.2">
      <c r="A5" s="14" t="s">
        <v>682</v>
      </c>
      <c r="B5" s="376"/>
      <c r="C5" s="376"/>
      <c r="D5" s="376"/>
      <c r="E5" s="376"/>
      <c r="F5" s="376"/>
      <c r="G5" s="376"/>
      <c r="H5" s="376"/>
      <c r="I5" s="376"/>
      <c r="J5" s="376"/>
      <c r="K5" s="18"/>
      <c r="L5" s="18" t="s">
        <v>683</v>
      </c>
      <c r="M5" s="106"/>
    </row>
    <row r="6" spans="1:17" ht="16.5" customHeight="1" x14ac:dyDescent="0.2">
      <c r="A6" s="1114" t="s">
        <v>527</v>
      </c>
      <c r="B6" s="1111" t="s">
        <v>1015</v>
      </c>
      <c r="C6" s="1050" t="s">
        <v>560</v>
      </c>
      <c r="D6" s="1048"/>
      <c r="E6" s="1048"/>
      <c r="F6" s="1049"/>
      <c r="G6" s="1050" t="s">
        <v>524</v>
      </c>
      <c r="H6" s="1048"/>
      <c r="I6" s="1048"/>
      <c r="J6" s="1048"/>
      <c r="K6" s="1105" t="s">
        <v>533</v>
      </c>
      <c r="L6" s="1108" t="s">
        <v>530</v>
      </c>
      <c r="M6" s="91"/>
    </row>
    <row r="7" spans="1:17" ht="15" customHeight="1" x14ac:dyDescent="0.2">
      <c r="A7" s="1115"/>
      <c r="B7" s="1112"/>
      <c r="C7" s="1056" t="s">
        <v>561</v>
      </c>
      <c r="D7" s="1054"/>
      <c r="E7" s="1054"/>
      <c r="F7" s="1055"/>
      <c r="G7" s="1056" t="s">
        <v>997</v>
      </c>
      <c r="H7" s="1054"/>
      <c r="I7" s="1054"/>
      <c r="J7" s="1054"/>
      <c r="K7" s="1106"/>
      <c r="L7" s="1109"/>
      <c r="M7" s="91"/>
    </row>
    <row r="8" spans="1:17" s="214" customFormat="1" ht="33.75" customHeight="1" x14ac:dyDescent="0.2">
      <c r="A8" s="1115"/>
      <c r="B8" s="1112"/>
      <c r="C8" s="1117" t="s">
        <v>1018</v>
      </c>
      <c r="D8" s="1117"/>
      <c r="E8" s="1117" t="s">
        <v>1017</v>
      </c>
      <c r="F8" s="1117"/>
      <c r="G8" s="1117" t="s">
        <v>1018</v>
      </c>
      <c r="H8" s="1117"/>
      <c r="I8" s="1117" t="s">
        <v>1017</v>
      </c>
      <c r="J8" s="1117"/>
      <c r="K8" s="1106"/>
      <c r="L8" s="1109"/>
    </row>
    <row r="9" spans="1:17" s="214" customFormat="1" ht="14.25" customHeight="1" x14ac:dyDescent="0.2">
      <c r="A9" s="1115"/>
      <c r="B9" s="1112"/>
      <c r="C9" s="59" t="s">
        <v>9</v>
      </c>
      <c r="D9" s="59" t="s">
        <v>667</v>
      </c>
      <c r="E9" s="59" t="s">
        <v>9</v>
      </c>
      <c r="F9" s="59" t="s">
        <v>667</v>
      </c>
      <c r="G9" s="59" t="s">
        <v>9</v>
      </c>
      <c r="H9" s="59" t="s">
        <v>667</v>
      </c>
      <c r="I9" s="59" t="s">
        <v>9</v>
      </c>
      <c r="J9" s="377" t="s">
        <v>667</v>
      </c>
      <c r="K9" s="1106"/>
      <c r="L9" s="1109"/>
    </row>
    <row r="10" spans="1:17" s="214" customFormat="1" ht="14.25" customHeight="1" x14ac:dyDescent="0.2">
      <c r="A10" s="1116"/>
      <c r="B10" s="1113"/>
      <c r="C10" s="582" t="s">
        <v>668</v>
      </c>
      <c r="D10" s="582" t="s">
        <v>669</v>
      </c>
      <c r="E10" s="582" t="s">
        <v>668</v>
      </c>
      <c r="F10" s="582" t="s">
        <v>669</v>
      </c>
      <c r="G10" s="582" t="s">
        <v>668</v>
      </c>
      <c r="H10" s="582" t="s">
        <v>669</v>
      </c>
      <c r="I10" s="582" t="s">
        <v>668</v>
      </c>
      <c r="J10" s="582" t="s">
        <v>669</v>
      </c>
      <c r="K10" s="1107"/>
      <c r="L10" s="1110"/>
    </row>
    <row r="11" spans="1:17" ht="15.75" customHeight="1" x14ac:dyDescent="0.2">
      <c r="A11" s="1075" t="s">
        <v>528</v>
      </c>
      <c r="B11" s="591" t="s">
        <v>7</v>
      </c>
      <c r="C11" s="381">
        <f>SUM(C12:C17)</f>
        <v>25115</v>
      </c>
      <c r="D11" s="381">
        <f>SUM(D12:D17)</f>
        <v>27406</v>
      </c>
      <c r="E11" s="381">
        <f>SUM(E12:E17)</f>
        <v>23562</v>
      </c>
      <c r="F11" s="381">
        <f t="shared" ref="F11:J11" si="0">SUM(F12:F17)</f>
        <v>26695</v>
      </c>
      <c r="G11" s="381">
        <f t="shared" si="0"/>
        <v>49676</v>
      </c>
      <c r="H11" s="381">
        <f t="shared" si="0"/>
        <v>43795</v>
      </c>
      <c r="I11" s="381">
        <f t="shared" si="0"/>
        <v>48785</v>
      </c>
      <c r="J11" s="381">
        <f t="shared" si="0"/>
        <v>43303</v>
      </c>
      <c r="K11" s="594" t="s">
        <v>8</v>
      </c>
      <c r="L11" s="1125" t="s">
        <v>3</v>
      </c>
      <c r="M11" s="91"/>
    </row>
    <row r="12" spans="1:17" ht="16.5" customHeight="1" thickBot="1" x14ac:dyDescent="0.25">
      <c r="A12" s="1076"/>
      <c r="B12" s="597" t="s">
        <v>10</v>
      </c>
      <c r="C12" s="431">
        <v>4249</v>
      </c>
      <c r="D12" s="319">
        <v>4651</v>
      </c>
      <c r="E12" s="319">
        <v>4163</v>
      </c>
      <c r="F12" s="319">
        <v>4581</v>
      </c>
      <c r="G12" s="319">
        <v>10111</v>
      </c>
      <c r="H12" s="319">
        <v>9027</v>
      </c>
      <c r="I12" s="319">
        <v>9889</v>
      </c>
      <c r="J12" s="319">
        <v>8903</v>
      </c>
      <c r="K12" s="573" t="s">
        <v>510</v>
      </c>
      <c r="L12" s="1126"/>
      <c r="M12" s="490"/>
      <c r="N12" s="490"/>
      <c r="O12" s="490"/>
      <c r="P12" s="490"/>
      <c r="Q12" s="490"/>
    </row>
    <row r="13" spans="1:17" ht="16.5" customHeight="1" thickTop="1" thickBot="1" x14ac:dyDescent="0.25">
      <c r="A13" s="1076"/>
      <c r="B13" s="311" t="s">
        <v>11</v>
      </c>
      <c r="C13" s="162">
        <v>4262</v>
      </c>
      <c r="D13" s="150">
        <v>4583</v>
      </c>
      <c r="E13" s="150">
        <v>4217</v>
      </c>
      <c r="F13" s="150">
        <v>4547</v>
      </c>
      <c r="G13" s="150">
        <v>9176</v>
      </c>
      <c r="H13" s="150">
        <v>8340</v>
      </c>
      <c r="I13" s="150">
        <v>9041</v>
      </c>
      <c r="J13" s="150">
        <v>8248</v>
      </c>
      <c r="K13" s="583" t="s">
        <v>514</v>
      </c>
      <c r="L13" s="1126"/>
      <c r="M13" s="490"/>
      <c r="N13" s="490"/>
    </row>
    <row r="14" spans="1:17" ht="16.5" customHeight="1" thickTop="1" thickBot="1" x14ac:dyDescent="0.25">
      <c r="A14" s="1076"/>
      <c r="B14" s="310" t="s">
        <v>12</v>
      </c>
      <c r="C14" s="161">
        <v>4199</v>
      </c>
      <c r="D14" s="149">
        <v>4674</v>
      </c>
      <c r="E14" s="149">
        <v>4141</v>
      </c>
      <c r="F14" s="149">
        <v>4642</v>
      </c>
      <c r="G14" s="149">
        <v>8777</v>
      </c>
      <c r="H14" s="149">
        <v>7809</v>
      </c>
      <c r="I14" s="149">
        <v>8635</v>
      </c>
      <c r="J14" s="149">
        <v>7723</v>
      </c>
      <c r="K14" s="570" t="s">
        <v>507</v>
      </c>
      <c r="L14" s="1126"/>
      <c r="M14" s="490"/>
      <c r="N14" s="490"/>
    </row>
    <row r="15" spans="1:17" ht="16.5" customHeight="1" thickTop="1" thickBot="1" x14ac:dyDescent="0.25">
      <c r="A15" s="1076"/>
      <c r="B15" s="311" t="s">
        <v>520</v>
      </c>
      <c r="C15" s="162">
        <v>4291</v>
      </c>
      <c r="D15" s="150">
        <v>4536</v>
      </c>
      <c r="E15" s="150">
        <v>3948</v>
      </c>
      <c r="F15" s="150">
        <v>4251</v>
      </c>
      <c r="G15" s="150">
        <v>8049</v>
      </c>
      <c r="H15" s="150">
        <v>6869</v>
      </c>
      <c r="I15" s="150">
        <v>7904</v>
      </c>
      <c r="J15" s="150">
        <v>6797</v>
      </c>
      <c r="K15" s="583" t="s">
        <v>519</v>
      </c>
      <c r="L15" s="1126"/>
      <c r="M15" s="490"/>
      <c r="N15" s="490"/>
    </row>
    <row r="16" spans="1:17" ht="16.5" customHeight="1" thickTop="1" thickBot="1" x14ac:dyDescent="0.25">
      <c r="A16" s="1076"/>
      <c r="B16" s="310" t="s">
        <v>518</v>
      </c>
      <c r="C16" s="161">
        <v>4123</v>
      </c>
      <c r="D16" s="149">
        <v>4573</v>
      </c>
      <c r="E16" s="149">
        <v>3615</v>
      </c>
      <c r="F16" s="149">
        <v>4458</v>
      </c>
      <c r="G16" s="149">
        <v>7082</v>
      </c>
      <c r="H16" s="149">
        <v>6097</v>
      </c>
      <c r="I16" s="149">
        <v>6950</v>
      </c>
      <c r="J16" s="149">
        <v>6030</v>
      </c>
      <c r="K16" s="570" t="s">
        <v>517</v>
      </c>
      <c r="L16" s="1126"/>
      <c r="M16" s="490"/>
      <c r="N16" s="490"/>
    </row>
    <row r="17" spans="1:14" ht="16.5" customHeight="1" thickTop="1" x14ac:dyDescent="0.2">
      <c r="A17" s="1077"/>
      <c r="B17" s="598" t="s">
        <v>516</v>
      </c>
      <c r="C17" s="432">
        <v>3991</v>
      </c>
      <c r="D17" s="181">
        <v>4389</v>
      </c>
      <c r="E17" s="181">
        <v>3478</v>
      </c>
      <c r="F17" s="181">
        <v>4216</v>
      </c>
      <c r="G17" s="181">
        <v>6481</v>
      </c>
      <c r="H17" s="181">
        <v>5653</v>
      </c>
      <c r="I17" s="181">
        <v>6366</v>
      </c>
      <c r="J17" s="181">
        <v>5602</v>
      </c>
      <c r="K17" s="584" t="s">
        <v>515</v>
      </c>
      <c r="L17" s="1127"/>
      <c r="M17" s="490"/>
      <c r="N17" s="490"/>
    </row>
    <row r="18" spans="1:14" ht="16.5" customHeight="1" x14ac:dyDescent="0.2">
      <c r="A18" s="1072" t="s">
        <v>574</v>
      </c>
      <c r="B18" s="382" t="s">
        <v>7</v>
      </c>
      <c r="C18" s="374">
        <f>SUM(C19:C21)</f>
        <v>12899</v>
      </c>
      <c r="D18" s="374">
        <f t="shared" ref="D18:J18" si="1">SUM(D19:D21)</f>
        <v>13945</v>
      </c>
      <c r="E18" s="374">
        <f t="shared" si="1"/>
        <v>11654</v>
      </c>
      <c r="F18" s="374">
        <f t="shared" si="1"/>
        <v>13048</v>
      </c>
      <c r="G18" s="374">
        <f t="shared" si="1"/>
        <v>16034</v>
      </c>
      <c r="H18" s="374">
        <f t="shared" si="1"/>
        <v>13594</v>
      </c>
      <c r="I18" s="374">
        <f t="shared" si="1"/>
        <v>15480</v>
      </c>
      <c r="J18" s="374">
        <f t="shared" si="1"/>
        <v>13385</v>
      </c>
      <c r="K18" s="585" t="s">
        <v>8</v>
      </c>
      <c r="L18" s="1084" t="s">
        <v>4</v>
      </c>
      <c r="M18" s="91"/>
    </row>
    <row r="19" spans="1:14" ht="16.5" customHeight="1" thickBot="1" x14ac:dyDescent="0.25">
      <c r="A19" s="1073"/>
      <c r="B19" s="273" t="s">
        <v>10</v>
      </c>
      <c r="C19" s="317">
        <v>4620</v>
      </c>
      <c r="D19" s="317">
        <v>4942</v>
      </c>
      <c r="E19" s="317">
        <v>4021</v>
      </c>
      <c r="F19" s="317">
        <v>4481</v>
      </c>
      <c r="G19" s="317">
        <v>5895</v>
      </c>
      <c r="H19" s="317">
        <v>4945</v>
      </c>
      <c r="I19" s="317">
        <v>5747</v>
      </c>
      <c r="J19" s="317">
        <v>4889</v>
      </c>
      <c r="K19" s="586" t="s">
        <v>510</v>
      </c>
      <c r="L19" s="1085"/>
      <c r="M19" s="91"/>
    </row>
    <row r="20" spans="1:14" ht="16.5" customHeight="1" thickTop="1" thickBot="1" x14ac:dyDescent="0.25">
      <c r="A20" s="1073"/>
      <c r="B20" s="310" t="s">
        <v>11</v>
      </c>
      <c r="C20" s="149">
        <v>4144</v>
      </c>
      <c r="D20" s="149">
        <v>4519</v>
      </c>
      <c r="E20" s="149">
        <v>3825</v>
      </c>
      <c r="F20" s="149">
        <v>4321</v>
      </c>
      <c r="G20" s="149">
        <v>5416</v>
      </c>
      <c r="H20" s="149">
        <v>4545</v>
      </c>
      <c r="I20" s="149">
        <v>5228</v>
      </c>
      <c r="J20" s="149">
        <v>4470</v>
      </c>
      <c r="K20" s="570" t="s">
        <v>514</v>
      </c>
      <c r="L20" s="1085"/>
      <c r="M20" s="91"/>
    </row>
    <row r="21" spans="1:14" ht="16.5" customHeight="1" thickTop="1" x14ac:dyDescent="0.2">
      <c r="A21" s="1074"/>
      <c r="B21" s="366" t="s">
        <v>12</v>
      </c>
      <c r="C21" s="181">
        <v>4135</v>
      </c>
      <c r="D21" s="181">
        <v>4484</v>
      </c>
      <c r="E21" s="181">
        <v>3808</v>
      </c>
      <c r="F21" s="181">
        <v>4246</v>
      </c>
      <c r="G21" s="181">
        <v>4723</v>
      </c>
      <c r="H21" s="181">
        <v>4104</v>
      </c>
      <c r="I21" s="181">
        <v>4505</v>
      </c>
      <c r="J21" s="181">
        <v>4026</v>
      </c>
      <c r="K21" s="584" t="s">
        <v>507</v>
      </c>
      <c r="L21" s="1043"/>
      <c r="M21" s="91"/>
    </row>
    <row r="22" spans="1:14" ht="16.5" customHeight="1" x14ac:dyDescent="0.2">
      <c r="A22" s="1075" t="s">
        <v>529</v>
      </c>
      <c r="B22" s="382" t="s">
        <v>7</v>
      </c>
      <c r="C22" s="374">
        <f>SUM(C23:C25)</f>
        <v>11946</v>
      </c>
      <c r="D22" s="374">
        <f t="shared" ref="D22:J22" si="2">SUM(D23:D25)</f>
        <v>12848</v>
      </c>
      <c r="E22" s="374">
        <f t="shared" si="2"/>
        <v>9519</v>
      </c>
      <c r="F22" s="374">
        <f t="shared" si="2"/>
        <v>12051</v>
      </c>
      <c r="G22" s="374">
        <f t="shared" si="2"/>
        <v>10774</v>
      </c>
      <c r="H22" s="374">
        <f t="shared" si="2"/>
        <v>9213</v>
      </c>
      <c r="I22" s="374">
        <f t="shared" si="2"/>
        <v>10114</v>
      </c>
      <c r="J22" s="374">
        <f t="shared" si="2"/>
        <v>8797</v>
      </c>
      <c r="K22" s="585" t="s">
        <v>8</v>
      </c>
      <c r="L22" s="1086" t="s">
        <v>5</v>
      </c>
      <c r="M22" s="91"/>
    </row>
    <row r="23" spans="1:14" ht="16.5" customHeight="1" thickBot="1" x14ac:dyDescent="0.25">
      <c r="A23" s="1076"/>
      <c r="B23" s="273" t="s">
        <v>10</v>
      </c>
      <c r="C23" s="317">
        <v>4317</v>
      </c>
      <c r="D23" s="317">
        <v>4298</v>
      </c>
      <c r="E23" s="317">
        <v>3270</v>
      </c>
      <c r="F23" s="317">
        <v>4042</v>
      </c>
      <c r="G23" s="317">
        <v>4161</v>
      </c>
      <c r="H23" s="317">
        <v>3536</v>
      </c>
      <c r="I23" s="317">
        <v>4043</v>
      </c>
      <c r="J23" s="317">
        <v>3463</v>
      </c>
      <c r="K23" s="586" t="s">
        <v>510</v>
      </c>
      <c r="L23" s="1087"/>
      <c r="M23" s="91"/>
    </row>
    <row r="24" spans="1:14" ht="16.5" customHeight="1" thickTop="1" thickBot="1" x14ac:dyDescent="0.25">
      <c r="A24" s="1076"/>
      <c r="B24" s="310" t="s">
        <v>509</v>
      </c>
      <c r="C24" s="149">
        <v>3608</v>
      </c>
      <c r="D24" s="149">
        <v>4050</v>
      </c>
      <c r="E24" s="149">
        <v>3214</v>
      </c>
      <c r="F24" s="149">
        <v>3948</v>
      </c>
      <c r="G24" s="149">
        <v>3500</v>
      </c>
      <c r="H24" s="149">
        <v>2891</v>
      </c>
      <c r="I24" s="149">
        <v>3225</v>
      </c>
      <c r="J24" s="149">
        <v>2724</v>
      </c>
      <c r="K24" s="570" t="s">
        <v>508</v>
      </c>
      <c r="L24" s="1087"/>
      <c r="M24" s="91"/>
    </row>
    <row r="25" spans="1:14" ht="16.5" customHeight="1" thickTop="1" x14ac:dyDescent="0.2">
      <c r="A25" s="1077"/>
      <c r="B25" s="366" t="s">
        <v>512</v>
      </c>
      <c r="C25" s="181">
        <v>4021</v>
      </c>
      <c r="D25" s="181">
        <v>4500</v>
      </c>
      <c r="E25" s="181">
        <v>3035</v>
      </c>
      <c r="F25" s="181">
        <v>4061</v>
      </c>
      <c r="G25" s="181">
        <v>3113</v>
      </c>
      <c r="H25" s="181">
        <v>2786</v>
      </c>
      <c r="I25" s="181">
        <v>2846</v>
      </c>
      <c r="J25" s="181">
        <v>2610</v>
      </c>
      <c r="K25" s="584" t="s">
        <v>511</v>
      </c>
      <c r="L25" s="1088"/>
      <c r="M25" s="91"/>
    </row>
    <row r="26" spans="1:14" ht="16.5" customHeight="1" x14ac:dyDescent="0.2">
      <c r="A26" s="1118" t="s">
        <v>413</v>
      </c>
      <c r="B26" s="382" t="s">
        <v>7</v>
      </c>
      <c r="C26" s="374">
        <f>SUM(C27:C29)</f>
        <v>622</v>
      </c>
      <c r="D26" s="374">
        <f t="shared" ref="D26:J26" si="3">SUM(D27:D29)</f>
        <v>53</v>
      </c>
      <c r="E26" s="374">
        <f t="shared" si="3"/>
        <v>545</v>
      </c>
      <c r="F26" s="374">
        <f t="shared" si="3"/>
        <v>53</v>
      </c>
      <c r="G26" s="374">
        <f t="shared" si="3"/>
        <v>0</v>
      </c>
      <c r="H26" s="374">
        <f t="shared" si="3"/>
        <v>0</v>
      </c>
      <c r="I26" s="374">
        <f t="shared" si="3"/>
        <v>0</v>
      </c>
      <c r="J26" s="374">
        <f t="shared" si="3"/>
        <v>0</v>
      </c>
      <c r="K26" s="585" t="s">
        <v>8</v>
      </c>
      <c r="L26" s="1128" t="s">
        <v>972</v>
      </c>
      <c r="M26" s="91"/>
    </row>
    <row r="27" spans="1:14" ht="16.5" customHeight="1" thickBot="1" x14ac:dyDescent="0.25">
      <c r="A27" s="1119"/>
      <c r="B27" s="273" t="s">
        <v>10</v>
      </c>
      <c r="C27" s="317">
        <v>188</v>
      </c>
      <c r="D27" s="430">
        <v>31</v>
      </c>
      <c r="E27" s="430">
        <v>150</v>
      </c>
      <c r="F27" s="430">
        <v>31</v>
      </c>
      <c r="G27" s="430">
        <v>0</v>
      </c>
      <c r="H27" s="430">
        <v>0</v>
      </c>
      <c r="I27" s="430">
        <v>0</v>
      </c>
      <c r="J27" s="430">
        <v>0</v>
      </c>
      <c r="K27" s="586" t="s">
        <v>510</v>
      </c>
      <c r="L27" s="1129"/>
      <c r="M27" s="91"/>
    </row>
    <row r="28" spans="1:14" ht="16.5" customHeight="1" thickTop="1" thickBot="1" x14ac:dyDescent="0.25">
      <c r="A28" s="1119"/>
      <c r="B28" s="310" t="s">
        <v>509</v>
      </c>
      <c r="C28" s="149">
        <v>174</v>
      </c>
      <c r="D28" s="375">
        <v>22</v>
      </c>
      <c r="E28" s="375">
        <v>167</v>
      </c>
      <c r="F28" s="375">
        <v>22</v>
      </c>
      <c r="G28" s="375">
        <v>0</v>
      </c>
      <c r="H28" s="375">
        <v>0</v>
      </c>
      <c r="I28" s="375">
        <v>0</v>
      </c>
      <c r="J28" s="375">
        <v>0</v>
      </c>
      <c r="K28" s="570" t="s">
        <v>508</v>
      </c>
      <c r="L28" s="1129"/>
      <c r="M28" s="91"/>
    </row>
    <row r="29" spans="1:14" ht="16.5" customHeight="1" thickTop="1" x14ac:dyDescent="0.2">
      <c r="A29" s="1120"/>
      <c r="B29" s="366" t="s">
        <v>12</v>
      </c>
      <c r="C29" s="181">
        <v>260</v>
      </c>
      <c r="D29" s="433">
        <v>0</v>
      </c>
      <c r="E29" s="433">
        <v>228</v>
      </c>
      <c r="F29" s="433">
        <v>0</v>
      </c>
      <c r="G29" s="433">
        <v>0</v>
      </c>
      <c r="H29" s="433">
        <v>0</v>
      </c>
      <c r="I29" s="433">
        <v>0</v>
      </c>
      <c r="J29" s="433">
        <v>0</v>
      </c>
      <c r="K29" s="584" t="s">
        <v>507</v>
      </c>
      <c r="L29" s="1130"/>
      <c r="M29" s="91"/>
    </row>
    <row r="30" spans="1:14" s="73" customFormat="1" ht="28.5" customHeight="1" x14ac:dyDescent="0.2">
      <c r="A30" s="1121" t="s">
        <v>33</v>
      </c>
      <c r="B30" s="1122"/>
      <c r="C30" s="465">
        <f>C11+C18+C22+C26</f>
        <v>50582</v>
      </c>
      <c r="D30" s="465">
        <f t="shared" ref="D30:J30" si="4">D11+D18+D22+D26</f>
        <v>54252</v>
      </c>
      <c r="E30" s="465">
        <f t="shared" si="4"/>
        <v>45280</v>
      </c>
      <c r="F30" s="465">
        <f t="shared" si="4"/>
        <v>51847</v>
      </c>
      <c r="G30" s="465">
        <f t="shared" si="4"/>
        <v>76484</v>
      </c>
      <c r="H30" s="465">
        <f t="shared" si="4"/>
        <v>66602</v>
      </c>
      <c r="I30" s="465">
        <f t="shared" si="4"/>
        <v>74379</v>
      </c>
      <c r="J30" s="465">
        <f t="shared" si="4"/>
        <v>65485</v>
      </c>
      <c r="K30" s="1123" t="s">
        <v>640</v>
      </c>
      <c r="L30" s="1124"/>
    </row>
    <row r="31" spans="1:14" x14ac:dyDescent="0.2">
      <c r="A31" s="1025" t="s">
        <v>1019</v>
      </c>
      <c r="B31" s="1025"/>
      <c r="J31" s="942" t="s">
        <v>998</v>
      </c>
      <c r="K31" s="942"/>
      <c r="L31" s="942"/>
      <c r="N31" s="97"/>
    </row>
  </sheetData>
  <mergeCells count="28">
    <mergeCell ref="A11:A17"/>
    <mergeCell ref="A18:A21"/>
    <mergeCell ref="A22:A25"/>
    <mergeCell ref="A26:A29"/>
    <mergeCell ref="J31:L31"/>
    <mergeCell ref="A31:B31"/>
    <mergeCell ref="A30:B30"/>
    <mergeCell ref="K30:L30"/>
    <mergeCell ref="L11:L17"/>
    <mergeCell ref="L18:L21"/>
    <mergeCell ref="L22:L25"/>
    <mergeCell ref="L26:L29"/>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100" zoomScaleSheetLayoutView="100" workbookViewId="0">
      <selection activeCell="J3" sqref="J3"/>
    </sheetView>
  </sheetViews>
  <sheetFormatPr defaultRowHeight="13.5" x14ac:dyDescent="0.2"/>
  <cols>
    <col min="1" max="1" width="30.7109375" style="99" customWidth="1"/>
    <col min="2" max="2" width="9.7109375" style="112" customWidth="1"/>
    <col min="3" max="3" width="13.42578125" style="112" customWidth="1"/>
    <col min="4" max="4" width="10.28515625" style="112" customWidth="1"/>
    <col min="5" max="5" width="10.42578125" style="112" customWidth="1"/>
    <col min="6" max="6" width="11.5703125" style="112" customWidth="1"/>
    <col min="7" max="7" width="11" style="112" customWidth="1"/>
    <col min="8" max="8" width="10.42578125" style="112" customWidth="1"/>
    <col min="9" max="9" width="30.7109375" style="112" customWidth="1"/>
    <col min="10" max="16384" width="9.140625" style="112"/>
  </cols>
  <sheetData>
    <row r="1" spans="1:12" s="115" customFormat="1" ht="20.25" x14ac:dyDescent="0.3">
      <c r="A1" s="954" t="s">
        <v>1300</v>
      </c>
      <c r="B1" s="954"/>
      <c r="C1" s="954"/>
      <c r="D1" s="954"/>
      <c r="E1" s="954"/>
      <c r="F1" s="954"/>
      <c r="G1" s="954"/>
      <c r="H1" s="954"/>
      <c r="I1" s="954"/>
    </row>
    <row r="2" spans="1:12" s="115" customFormat="1" ht="20.25" x14ac:dyDescent="0.3">
      <c r="A2" s="957" t="s">
        <v>806</v>
      </c>
      <c r="B2" s="957"/>
      <c r="C2" s="957"/>
      <c r="D2" s="957"/>
      <c r="E2" s="957"/>
      <c r="F2" s="957"/>
      <c r="G2" s="957"/>
      <c r="H2" s="957"/>
      <c r="I2" s="957"/>
    </row>
    <row r="3" spans="1:12" ht="18" customHeight="1" x14ac:dyDescent="0.2">
      <c r="A3" s="948" t="s">
        <v>1301</v>
      </c>
      <c r="B3" s="948"/>
      <c r="C3" s="948"/>
      <c r="D3" s="948"/>
      <c r="E3" s="948"/>
      <c r="F3" s="948"/>
      <c r="G3" s="948"/>
      <c r="H3" s="948"/>
      <c r="I3" s="948"/>
    </row>
    <row r="4" spans="1:12" ht="15.75" x14ac:dyDescent="0.2">
      <c r="A4" s="949" t="s">
        <v>803</v>
      </c>
      <c r="B4" s="949"/>
      <c r="C4" s="949"/>
      <c r="D4" s="949"/>
      <c r="E4" s="949"/>
      <c r="F4" s="949"/>
      <c r="G4" s="949"/>
      <c r="H4" s="949"/>
      <c r="I4" s="949"/>
    </row>
    <row r="5" spans="1:12" s="73" customFormat="1" ht="15.75" x14ac:dyDescent="0.2">
      <c r="A5" s="14" t="s">
        <v>1326</v>
      </c>
      <c r="B5" s="113"/>
      <c r="C5" s="113"/>
      <c r="D5" s="113"/>
      <c r="E5" s="113"/>
      <c r="F5" s="113"/>
      <c r="G5" s="113"/>
      <c r="H5" s="113"/>
      <c r="I5" s="114" t="s">
        <v>684</v>
      </c>
      <c r="J5" s="113"/>
      <c r="K5" s="113"/>
      <c r="L5" s="113"/>
    </row>
    <row r="6" spans="1:12" ht="30.75" customHeight="1" thickBot="1" x14ac:dyDescent="0.25">
      <c r="A6" s="1145" t="s">
        <v>1030</v>
      </c>
      <c r="B6" s="1139" t="s">
        <v>642</v>
      </c>
      <c r="C6" s="1139" t="s">
        <v>1022</v>
      </c>
      <c r="D6" s="1143" t="s">
        <v>1035</v>
      </c>
      <c r="E6" s="1144"/>
      <c r="F6" s="1139" t="s">
        <v>1024</v>
      </c>
      <c r="G6" s="1139" t="s">
        <v>1025</v>
      </c>
      <c r="H6" s="1149" t="s">
        <v>1034</v>
      </c>
      <c r="I6" s="1147" t="s">
        <v>1031</v>
      </c>
    </row>
    <row r="7" spans="1:12" ht="29.25" customHeight="1" thickTop="1" x14ac:dyDescent="0.2">
      <c r="A7" s="1146"/>
      <c r="B7" s="1142"/>
      <c r="C7" s="1142"/>
      <c r="D7" s="599" t="s">
        <v>1023</v>
      </c>
      <c r="E7" s="600" t="s">
        <v>777</v>
      </c>
      <c r="F7" s="1141"/>
      <c r="G7" s="1140"/>
      <c r="H7" s="1150"/>
      <c r="I7" s="1148"/>
    </row>
    <row r="8" spans="1:12" ht="24" customHeight="1" thickBot="1" x14ac:dyDescent="0.25">
      <c r="A8" s="1151" t="s">
        <v>651</v>
      </c>
      <c r="B8" s="601" t="s">
        <v>1028</v>
      </c>
      <c r="C8" s="416">
        <v>4097</v>
      </c>
      <c r="D8" s="416">
        <v>0</v>
      </c>
      <c r="E8" s="416">
        <v>584</v>
      </c>
      <c r="F8" s="416">
        <v>33</v>
      </c>
      <c r="G8" s="416">
        <v>204</v>
      </c>
      <c r="H8" s="608" t="s">
        <v>1298</v>
      </c>
      <c r="I8" s="1156" t="s">
        <v>414</v>
      </c>
    </row>
    <row r="9" spans="1:12" ht="24" customHeight="1" thickTop="1" thickBot="1" x14ac:dyDescent="0.25">
      <c r="A9" s="1152"/>
      <c r="B9" s="602" t="s">
        <v>1029</v>
      </c>
      <c r="C9" s="417">
        <v>4601</v>
      </c>
      <c r="D9" s="417">
        <v>0</v>
      </c>
      <c r="E9" s="417">
        <v>696</v>
      </c>
      <c r="F9" s="417">
        <v>40</v>
      </c>
      <c r="G9" s="417">
        <v>240</v>
      </c>
      <c r="H9" s="609" t="s">
        <v>1299</v>
      </c>
      <c r="I9" s="1157"/>
    </row>
    <row r="10" spans="1:12" ht="24" customHeight="1" thickTop="1" thickBot="1" x14ac:dyDescent="0.25">
      <c r="A10" s="1153" t="s">
        <v>236</v>
      </c>
      <c r="B10" s="603" t="s">
        <v>1028</v>
      </c>
      <c r="C10" s="418">
        <v>25115</v>
      </c>
      <c r="D10" s="418">
        <v>694</v>
      </c>
      <c r="E10" s="418">
        <v>2760</v>
      </c>
      <c r="F10" s="418">
        <v>56</v>
      </c>
      <c r="G10" s="418">
        <v>1006</v>
      </c>
      <c r="H10" s="610" t="s">
        <v>1298</v>
      </c>
      <c r="I10" s="1154" t="s">
        <v>3</v>
      </c>
    </row>
    <row r="11" spans="1:12" ht="24" customHeight="1" thickTop="1" thickBot="1" x14ac:dyDescent="0.25">
      <c r="A11" s="1153"/>
      <c r="B11" s="603" t="s">
        <v>1029</v>
      </c>
      <c r="C11" s="418">
        <v>27406</v>
      </c>
      <c r="D11" s="418">
        <v>0</v>
      </c>
      <c r="E11" s="418">
        <v>3598</v>
      </c>
      <c r="F11" s="418">
        <v>52</v>
      </c>
      <c r="G11" s="418">
        <v>1037</v>
      </c>
      <c r="H11" s="610" t="s">
        <v>1299</v>
      </c>
      <c r="I11" s="1154"/>
    </row>
    <row r="12" spans="1:12" ht="24" customHeight="1" thickTop="1" thickBot="1" x14ac:dyDescent="0.25">
      <c r="A12" s="1152" t="s">
        <v>574</v>
      </c>
      <c r="B12" s="602" t="s">
        <v>1028</v>
      </c>
      <c r="C12" s="417">
        <v>12899</v>
      </c>
      <c r="D12" s="417">
        <v>1528</v>
      </c>
      <c r="E12" s="417">
        <v>0</v>
      </c>
      <c r="F12" s="417">
        <v>30</v>
      </c>
      <c r="G12" s="417">
        <v>490</v>
      </c>
      <c r="H12" s="608" t="s">
        <v>1298</v>
      </c>
      <c r="I12" s="1157" t="s">
        <v>176</v>
      </c>
    </row>
    <row r="13" spans="1:12" ht="24" customHeight="1" thickTop="1" thickBot="1" x14ac:dyDescent="0.25">
      <c r="A13" s="1152"/>
      <c r="B13" s="602" t="s">
        <v>1029</v>
      </c>
      <c r="C13" s="417">
        <v>13945</v>
      </c>
      <c r="D13" s="417">
        <v>0</v>
      </c>
      <c r="E13" s="417">
        <v>1669</v>
      </c>
      <c r="F13" s="417">
        <v>30</v>
      </c>
      <c r="G13" s="417">
        <v>496</v>
      </c>
      <c r="H13" s="609" t="s">
        <v>1299</v>
      </c>
      <c r="I13" s="1157"/>
    </row>
    <row r="14" spans="1:12" ht="24" customHeight="1" thickTop="1" thickBot="1" x14ac:dyDescent="0.25">
      <c r="A14" s="1153" t="s">
        <v>1027</v>
      </c>
      <c r="B14" s="603" t="s">
        <v>1028</v>
      </c>
      <c r="C14" s="418">
        <v>12568</v>
      </c>
      <c r="D14" s="418">
        <v>1668</v>
      </c>
      <c r="E14" s="418">
        <v>0</v>
      </c>
      <c r="F14" s="418">
        <v>32</v>
      </c>
      <c r="G14" s="418">
        <v>523</v>
      </c>
      <c r="H14" s="610" t="s">
        <v>1298</v>
      </c>
      <c r="I14" s="1154" t="s">
        <v>1026</v>
      </c>
    </row>
    <row r="15" spans="1:12" ht="24" customHeight="1" thickTop="1" x14ac:dyDescent="0.2">
      <c r="A15" s="1158"/>
      <c r="B15" s="604" t="s">
        <v>1029</v>
      </c>
      <c r="C15" s="419">
        <v>12901</v>
      </c>
      <c r="D15" s="419">
        <v>0</v>
      </c>
      <c r="E15" s="419">
        <v>1691</v>
      </c>
      <c r="F15" s="419">
        <v>29</v>
      </c>
      <c r="G15" s="419">
        <v>508</v>
      </c>
      <c r="H15" s="611" t="s">
        <v>1299</v>
      </c>
      <c r="I15" s="1155"/>
    </row>
    <row r="16" spans="1:12" ht="21.75" customHeight="1" thickBot="1" x14ac:dyDescent="0.25">
      <c r="A16" s="1136" t="s">
        <v>7</v>
      </c>
      <c r="B16" s="605" t="s">
        <v>1028</v>
      </c>
      <c r="C16" s="420">
        <f>SUM(C8+C10+C12+C14)</f>
        <v>54679</v>
      </c>
      <c r="D16" s="420">
        <f t="shared" ref="D16:G17" si="0">SUM(D8+D10+D12+D14)</f>
        <v>3890</v>
      </c>
      <c r="E16" s="420">
        <f t="shared" si="0"/>
        <v>3344</v>
      </c>
      <c r="F16" s="420">
        <f t="shared" si="0"/>
        <v>151</v>
      </c>
      <c r="G16" s="420">
        <f t="shared" si="0"/>
        <v>2223</v>
      </c>
      <c r="H16" s="608" t="s">
        <v>1298</v>
      </c>
      <c r="I16" s="1133" t="s">
        <v>8</v>
      </c>
    </row>
    <row r="17" spans="1:9" ht="21.75" customHeight="1" thickTop="1" thickBot="1" x14ac:dyDescent="0.25">
      <c r="A17" s="1137"/>
      <c r="B17" s="606" t="s">
        <v>1029</v>
      </c>
      <c r="C17" s="421">
        <f>SUM(C9+C11+C13+C15)</f>
        <v>58853</v>
      </c>
      <c r="D17" s="421">
        <f t="shared" si="0"/>
        <v>0</v>
      </c>
      <c r="E17" s="421">
        <f t="shared" si="0"/>
        <v>7654</v>
      </c>
      <c r="F17" s="421">
        <f t="shared" si="0"/>
        <v>151</v>
      </c>
      <c r="G17" s="421">
        <f t="shared" si="0"/>
        <v>2281</v>
      </c>
      <c r="H17" s="609" t="s">
        <v>1299</v>
      </c>
      <c r="I17" s="1134"/>
    </row>
    <row r="18" spans="1:9" ht="18" customHeight="1" thickTop="1" x14ac:dyDescent="0.2">
      <c r="A18" s="1138"/>
      <c r="B18" s="607" t="s">
        <v>7</v>
      </c>
      <c r="C18" s="422">
        <f>C16+C17</f>
        <v>113532</v>
      </c>
      <c r="D18" s="422">
        <f t="shared" ref="D18:G18" si="1">D16+D17</f>
        <v>3890</v>
      </c>
      <c r="E18" s="422">
        <f t="shared" si="1"/>
        <v>10998</v>
      </c>
      <c r="F18" s="422">
        <f t="shared" si="1"/>
        <v>302</v>
      </c>
      <c r="G18" s="422">
        <f t="shared" si="1"/>
        <v>4504</v>
      </c>
      <c r="H18" s="612" t="s">
        <v>8</v>
      </c>
      <c r="I18" s="1135"/>
    </row>
    <row r="19" spans="1:9" ht="12.75" x14ac:dyDescent="0.2">
      <c r="A19" s="1131" t="s">
        <v>1032</v>
      </c>
      <c r="B19" s="1131"/>
      <c r="C19" s="1131"/>
      <c r="D19" s="1131"/>
      <c r="E19" s="1131"/>
      <c r="F19" s="1131"/>
      <c r="G19" s="1132" t="s">
        <v>1033</v>
      </c>
      <c r="H19" s="1132"/>
      <c r="I19" s="1132"/>
    </row>
    <row r="21" spans="1:9" x14ac:dyDescent="0.2">
      <c r="B21" s="482"/>
    </row>
  </sheetData>
  <mergeCells count="24">
    <mergeCell ref="A8:A9"/>
    <mergeCell ref="A12:A13"/>
    <mergeCell ref="A10:A11"/>
    <mergeCell ref="I14:I15"/>
    <mergeCell ref="I8:I9"/>
    <mergeCell ref="I12:I13"/>
    <mergeCell ref="I10:I11"/>
    <mergeCell ref="A14:A15"/>
    <mergeCell ref="A19:F19"/>
    <mergeCell ref="G19:I19"/>
    <mergeCell ref="I16:I18"/>
    <mergeCell ref="A16:A18"/>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rightToLeft="1" view="pageBreakPreview" zoomScaleNormal="100" zoomScaleSheetLayoutView="100" workbookViewId="0">
      <selection activeCell="R3" sqref="R3"/>
    </sheetView>
  </sheetViews>
  <sheetFormatPr defaultRowHeight="12.75" x14ac:dyDescent="0.2"/>
  <cols>
    <col min="1" max="1" width="13.85546875" style="271" customWidth="1"/>
    <col min="2" max="2" width="9.140625" style="271"/>
    <col min="3" max="4" width="7.7109375" style="271" customWidth="1"/>
    <col min="5" max="6" width="8.28515625" style="271" bestFit="1" customWidth="1"/>
    <col min="7" max="7" width="8.42578125" style="271" customWidth="1"/>
    <col min="8" max="8" width="8.85546875" style="271" customWidth="1"/>
    <col min="9" max="9" width="8.140625" style="271" customWidth="1"/>
    <col min="10" max="10" width="8.28515625" style="271" customWidth="1"/>
    <col min="11" max="12" width="8.7109375" style="271" customWidth="1"/>
    <col min="13" max="14" width="8.28515625" style="271" bestFit="1" customWidth="1"/>
    <col min="15" max="15" width="8.5703125" style="271" customWidth="1"/>
    <col min="16" max="16" width="16.85546875" style="271" customWidth="1"/>
    <col min="17" max="16384" width="9.140625" style="21"/>
  </cols>
  <sheetData>
    <row r="1" spans="1:16" s="19" customFormat="1" ht="20.100000000000001" customHeight="1" x14ac:dyDescent="0.3">
      <c r="A1" s="954" t="s">
        <v>1038</v>
      </c>
      <c r="B1" s="954"/>
      <c r="C1" s="954"/>
      <c r="D1" s="954"/>
      <c r="E1" s="954"/>
      <c r="F1" s="954"/>
      <c r="G1" s="954"/>
      <c r="H1" s="954"/>
      <c r="I1" s="954"/>
      <c r="J1" s="954"/>
      <c r="K1" s="954"/>
      <c r="L1" s="954"/>
      <c r="M1" s="954"/>
      <c r="N1" s="954"/>
      <c r="O1" s="954"/>
      <c r="P1" s="954"/>
    </row>
    <row r="2" spans="1:16" s="20" customFormat="1" ht="20.100000000000001" customHeight="1" x14ac:dyDescent="0.3">
      <c r="A2" s="957" t="s">
        <v>806</v>
      </c>
      <c r="B2" s="957"/>
      <c r="C2" s="957"/>
      <c r="D2" s="957"/>
      <c r="E2" s="957"/>
      <c r="F2" s="957"/>
      <c r="G2" s="957"/>
      <c r="H2" s="957"/>
      <c r="I2" s="957"/>
      <c r="J2" s="957"/>
      <c r="K2" s="957"/>
      <c r="L2" s="957"/>
      <c r="M2" s="957"/>
      <c r="N2" s="957"/>
      <c r="O2" s="957"/>
      <c r="P2" s="957"/>
    </row>
    <row r="3" spans="1:16" ht="20.100000000000001" customHeight="1" x14ac:dyDescent="0.2">
      <c r="A3" s="948" t="s">
        <v>1037</v>
      </c>
      <c r="B3" s="948"/>
      <c r="C3" s="948"/>
      <c r="D3" s="948"/>
      <c r="E3" s="948"/>
      <c r="F3" s="948"/>
      <c r="G3" s="948"/>
      <c r="H3" s="948"/>
      <c r="I3" s="948"/>
      <c r="J3" s="948"/>
      <c r="K3" s="948"/>
      <c r="L3" s="948"/>
      <c r="M3" s="948"/>
      <c r="N3" s="948"/>
      <c r="O3" s="948"/>
      <c r="P3" s="948"/>
    </row>
    <row r="4" spans="1:16" ht="20.100000000000001" customHeight="1" x14ac:dyDescent="0.2">
      <c r="A4" s="949" t="s">
        <v>803</v>
      </c>
      <c r="B4" s="949"/>
      <c r="C4" s="949"/>
      <c r="D4" s="949"/>
      <c r="E4" s="949"/>
      <c r="F4" s="949"/>
      <c r="G4" s="949"/>
      <c r="H4" s="949"/>
      <c r="I4" s="949"/>
      <c r="J4" s="949"/>
      <c r="K4" s="949"/>
      <c r="L4" s="949"/>
      <c r="M4" s="949"/>
      <c r="N4" s="949"/>
      <c r="O4" s="949"/>
      <c r="P4" s="949"/>
    </row>
    <row r="5" spans="1:16" ht="16.5" customHeight="1" x14ac:dyDescent="0.2">
      <c r="A5" s="14" t="s">
        <v>685</v>
      </c>
      <c r="B5" s="17"/>
      <c r="C5" s="17"/>
      <c r="D5" s="17"/>
      <c r="E5" s="17"/>
      <c r="F5" s="17"/>
      <c r="G5" s="17"/>
      <c r="H5" s="17"/>
      <c r="I5" s="17"/>
      <c r="J5" s="17"/>
      <c r="K5" s="17"/>
      <c r="L5" s="17"/>
      <c r="M5" s="17"/>
      <c r="N5" s="17"/>
      <c r="O5" s="17"/>
      <c r="P5" s="33" t="s">
        <v>686</v>
      </c>
    </row>
    <row r="6" spans="1:16" s="264" customFormat="1" ht="18" customHeight="1" thickBot="1" x14ac:dyDescent="0.25">
      <c r="A6" s="951" t="s">
        <v>1283</v>
      </c>
      <c r="B6" s="951"/>
      <c r="C6" s="1181" t="s">
        <v>651</v>
      </c>
      <c r="D6" s="1182"/>
      <c r="E6" s="1181" t="s">
        <v>235</v>
      </c>
      <c r="F6" s="1182"/>
      <c r="G6" s="1181" t="s">
        <v>575</v>
      </c>
      <c r="H6" s="1182"/>
      <c r="I6" s="1181" t="s">
        <v>234</v>
      </c>
      <c r="J6" s="1182"/>
      <c r="K6" s="1191" t="s">
        <v>413</v>
      </c>
      <c r="L6" s="1191"/>
      <c r="M6" s="1185" t="s">
        <v>7</v>
      </c>
      <c r="N6" s="1186"/>
      <c r="O6" s="1178" t="s">
        <v>1282</v>
      </c>
      <c r="P6" s="1178"/>
    </row>
    <row r="7" spans="1:16" s="264" customFormat="1" ht="24" customHeight="1" thickTop="1" thickBot="1" x14ac:dyDescent="0.25">
      <c r="A7" s="1172"/>
      <c r="B7" s="1172"/>
      <c r="C7" s="1183" t="s">
        <v>414</v>
      </c>
      <c r="D7" s="1184"/>
      <c r="E7" s="1183" t="s">
        <v>369</v>
      </c>
      <c r="F7" s="1184"/>
      <c r="G7" s="1183" t="s">
        <v>176</v>
      </c>
      <c r="H7" s="1184"/>
      <c r="I7" s="1183" t="s">
        <v>1036</v>
      </c>
      <c r="J7" s="1184"/>
      <c r="K7" s="1177" t="s">
        <v>972</v>
      </c>
      <c r="L7" s="1177"/>
      <c r="M7" s="1187" t="s">
        <v>8</v>
      </c>
      <c r="N7" s="1188"/>
      <c r="O7" s="1179"/>
      <c r="P7" s="1179"/>
    </row>
    <row r="8" spans="1:16" s="264" customFormat="1" ht="16.5" customHeight="1" thickTop="1" thickBot="1" x14ac:dyDescent="0.25">
      <c r="A8" s="1172"/>
      <c r="B8" s="1172"/>
      <c r="C8" s="561" t="s">
        <v>9</v>
      </c>
      <c r="D8" s="561" t="s">
        <v>667</v>
      </c>
      <c r="E8" s="561" t="s">
        <v>9</v>
      </c>
      <c r="F8" s="561" t="s">
        <v>667</v>
      </c>
      <c r="G8" s="561" t="s">
        <v>9</v>
      </c>
      <c r="H8" s="561" t="s">
        <v>667</v>
      </c>
      <c r="I8" s="561" t="s">
        <v>9</v>
      </c>
      <c r="J8" s="561" t="s">
        <v>667</v>
      </c>
      <c r="K8" s="561" t="s">
        <v>9</v>
      </c>
      <c r="L8" s="561" t="s">
        <v>667</v>
      </c>
      <c r="M8" s="561" t="s">
        <v>9</v>
      </c>
      <c r="N8" s="561" t="s">
        <v>667</v>
      </c>
      <c r="O8" s="1179"/>
      <c r="P8" s="1179"/>
    </row>
    <row r="9" spans="1:16" s="264" customFormat="1" ht="14.25" customHeight="1" thickTop="1" x14ac:dyDescent="0.2">
      <c r="A9" s="1173"/>
      <c r="B9" s="1173"/>
      <c r="C9" s="613" t="s">
        <v>668</v>
      </c>
      <c r="D9" s="613" t="s">
        <v>669</v>
      </c>
      <c r="E9" s="613" t="s">
        <v>668</v>
      </c>
      <c r="F9" s="613" t="s">
        <v>669</v>
      </c>
      <c r="G9" s="613" t="s">
        <v>668</v>
      </c>
      <c r="H9" s="613" t="s">
        <v>669</v>
      </c>
      <c r="I9" s="613" t="s">
        <v>668</v>
      </c>
      <c r="J9" s="613" t="s">
        <v>669</v>
      </c>
      <c r="K9" s="613" t="s">
        <v>668</v>
      </c>
      <c r="L9" s="613" t="s">
        <v>669</v>
      </c>
      <c r="M9" s="613" t="s">
        <v>668</v>
      </c>
      <c r="N9" s="613" t="s">
        <v>669</v>
      </c>
      <c r="O9" s="1180"/>
      <c r="P9" s="1180"/>
    </row>
    <row r="10" spans="1:16" ht="18" customHeight="1" thickBot="1" x14ac:dyDescent="0.25">
      <c r="A10" s="1159" t="s">
        <v>17</v>
      </c>
      <c r="B10" s="200" t="s">
        <v>18</v>
      </c>
      <c r="C10" s="360">
        <v>615</v>
      </c>
      <c r="D10" s="360">
        <v>802</v>
      </c>
      <c r="E10" s="148">
        <v>6111</v>
      </c>
      <c r="F10" s="148">
        <v>7457</v>
      </c>
      <c r="G10" s="148">
        <v>4018</v>
      </c>
      <c r="H10" s="148">
        <v>4057</v>
      </c>
      <c r="I10" s="148">
        <v>4475</v>
      </c>
      <c r="J10" s="148">
        <v>3991</v>
      </c>
      <c r="K10" s="148">
        <v>0</v>
      </c>
      <c r="L10" s="148">
        <v>53</v>
      </c>
      <c r="M10" s="265">
        <f>K10+I10+G10+E10+C10</f>
        <v>15219</v>
      </c>
      <c r="N10" s="265">
        <f>L10+J10+H10+F10+D10</f>
        <v>16360</v>
      </c>
      <c r="O10" s="614" t="s">
        <v>19</v>
      </c>
      <c r="P10" s="1167" t="s">
        <v>20</v>
      </c>
    </row>
    <row r="11" spans="1:16" ht="18" customHeight="1" thickTop="1" thickBot="1" x14ac:dyDescent="0.25">
      <c r="A11" s="1160"/>
      <c r="B11" s="64" t="s">
        <v>6</v>
      </c>
      <c r="C11" s="361">
        <v>8</v>
      </c>
      <c r="D11" s="361">
        <v>8</v>
      </c>
      <c r="E11" s="150">
        <v>12</v>
      </c>
      <c r="F11" s="150">
        <v>14</v>
      </c>
      <c r="G11" s="150">
        <v>7</v>
      </c>
      <c r="H11" s="150">
        <v>7</v>
      </c>
      <c r="I11" s="150">
        <v>8</v>
      </c>
      <c r="J11" s="150">
        <v>8</v>
      </c>
      <c r="K11" s="150">
        <v>0</v>
      </c>
      <c r="L11" s="150">
        <v>1</v>
      </c>
      <c r="M11" s="266">
        <f t="shared" ref="M11:M23" si="0">K11+I11+G11+E11+C11</f>
        <v>35</v>
      </c>
      <c r="N11" s="266">
        <f t="shared" ref="N11:N23" si="1">L11+J11+H11+F11+D11</f>
        <v>38</v>
      </c>
      <c r="O11" s="615" t="s">
        <v>21</v>
      </c>
      <c r="P11" s="1168"/>
    </row>
    <row r="12" spans="1:16" ht="18" customHeight="1" thickTop="1" thickBot="1" x14ac:dyDescent="0.25">
      <c r="A12" s="1165" t="s">
        <v>22</v>
      </c>
      <c r="B12" s="62" t="s">
        <v>18</v>
      </c>
      <c r="C12" s="362">
        <v>2242</v>
      </c>
      <c r="D12" s="362">
        <v>2327</v>
      </c>
      <c r="E12" s="149">
        <v>11368</v>
      </c>
      <c r="F12" s="149">
        <v>11691</v>
      </c>
      <c r="G12" s="149">
        <v>5701</v>
      </c>
      <c r="H12" s="149">
        <v>5863</v>
      </c>
      <c r="I12" s="149">
        <v>4471</v>
      </c>
      <c r="J12" s="149">
        <v>4732</v>
      </c>
      <c r="K12" s="149">
        <v>622</v>
      </c>
      <c r="L12" s="149">
        <v>0</v>
      </c>
      <c r="M12" s="267">
        <f t="shared" si="0"/>
        <v>24404</v>
      </c>
      <c r="N12" s="267">
        <f t="shared" si="1"/>
        <v>24613</v>
      </c>
      <c r="O12" s="616" t="s">
        <v>19</v>
      </c>
      <c r="P12" s="1163" t="s">
        <v>23</v>
      </c>
    </row>
    <row r="13" spans="1:16" ht="18" customHeight="1" thickTop="1" thickBot="1" x14ac:dyDescent="0.25">
      <c r="A13" s="1166"/>
      <c r="B13" s="62" t="s">
        <v>6</v>
      </c>
      <c r="C13" s="362">
        <v>16</v>
      </c>
      <c r="D13" s="362">
        <v>17</v>
      </c>
      <c r="E13" s="149">
        <v>21</v>
      </c>
      <c r="F13" s="149">
        <v>18</v>
      </c>
      <c r="G13" s="149">
        <v>10</v>
      </c>
      <c r="H13" s="149">
        <v>9</v>
      </c>
      <c r="I13" s="149">
        <v>10</v>
      </c>
      <c r="J13" s="149">
        <v>8</v>
      </c>
      <c r="K13" s="149">
        <v>2</v>
      </c>
      <c r="L13" s="149">
        <v>0</v>
      </c>
      <c r="M13" s="267">
        <f t="shared" si="0"/>
        <v>59</v>
      </c>
      <c r="N13" s="267">
        <f t="shared" si="1"/>
        <v>52</v>
      </c>
      <c r="O13" s="616" t="s">
        <v>21</v>
      </c>
      <c r="P13" s="1164"/>
    </row>
    <row r="14" spans="1:16" ht="18" customHeight="1" thickTop="1" thickBot="1" x14ac:dyDescent="0.25">
      <c r="A14" s="1161" t="s">
        <v>24</v>
      </c>
      <c r="B14" s="64" t="s">
        <v>18</v>
      </c>
      <c r="C14" s="361">
        <v>239</v>
      </c>
      <c r="D14" s="361">
        <v>251</v>
      </c>
      <c r="E14" s="150">
        <v>2183</v>
      </c>
      <c r="F14" s="150">
        <v>1992</v>
      </c>
      <c r="G14" s="150">
        <v>872</v>
      </c>
      <c r="H14" s="150">
        <v>1035</v>
      </c>
      <c r="I14" s="150">
        <v>888</v>
      </c>
      <c r="J14" s="150">
        <v>852</v>
      </c>
      <c r="K14" s="150">
        <v>0</v>
      </c>
      <c r="L14" s="150">
        <v>0</v>
      </c>
      <c r="M14" s="266">
        <f t="shared" si="0"/>
        <v>4182</v>
      </c>
      <c r="N14" s="266">
        <f t="shared" si="1"/>
        <v>4130</v>
      </c>
      <c r="O14" s="615" t="s">
        <v>19</v>
      </c>
      <c r="P14" s="1169" t="s">
        <v>25</v>
      </c>
    </row>
    <row r="15" spans="1:16" ht="18" customHeight="1" thickTop="1" thickBot="1" x14ac:dyDescent="0.25">
      <c r="A15" s="1160"/>
      <c r="B15" s="64" t="s">
        <v>6</v>
      </c>
      <c r="C15" s="361">
        <v>2</v>
      </c>
      <c r="D15" s="361">
        <v>2</v>
      </c>
      <c r="E15" s="150">
        <v>5</v>
      </c>
      <c r="F15" s="150">
        <v>4</v>
      </c>
      <c r="G15" s="150">
        <v>2</v>
      </c>
      <c r="H15" s="150">
        <v>2</v>
      </c>
      <c r="I15" s="150">
        <v>2</v>
      </c>
      <c r="J15" s="150">
        <v>2</v>
      </c>
      <c r="K15" s="150">
        <v>0</v>
      </c>
      <c r="L15" s="150">
        <v>0</v>
      </c>
      <c r="M15" s="266">
        <f t="shared" si="0"/>
        <v>11</v>
      </c>
      <c r="N15" s="266">
        <f t="shared" si="1"/>
        <v>10</v>
      </c>
      <c r="O15" s="615" t="s">
        <v>21</v>
      </c>
      <c r="P15" s="1168"/>
    </row>
    <row r="16" spans="1:16" ht="18" customHeight="1" thickTop="1" thickBot="1" x14ac:dyDescent="0.25">
      <c r="A16" s="1165" t="s">
        <v>26</v>
      </c>
      <c r="B16" s="62" t="s">
        <v>18</v>
      </c>
      <c r="C16" s="362">
        <v>365</v>
      </c>
      <c r="D16" s="362">
        <v>499</v>
      </c>
      <c r="E16" s="149">
        <v>1812</v>
      </c>
      <c r="F16" s="149">
        <v>2000</v>
      </c>
      <c r="G16" s="149">
        <v>646</v>
      </c>
      <c r="H16" s="149">
        <v>754</v>
      </c>
      <c r="I16" s="149">
        <v>1052</v>
      </c>
      <c r="J16" s="149">
        <v>758</v>
      </c>
      <c r="K16" s="149">
        <v>0</v>
      </c>
      <c r="L16" s="149">
        <v>0</v>
      </c>
      <c r="M16" s="267">
        <f t="shared" si="0"/>
        <v>3875</v>
      </c>
      <c r="N16" s="267">
        <f t="shared" si="1"/>
        <v>4011</v>
      </c>
      <c r="O16" s="616" t="s">
        <v>19</v>
      </c>
      <c r="P16" s="1163" t="s">
        <v>27</v>
      </c>
    </row>
    <row r="17" spans="1:16" ht="18" customHeight="1" thickTop="1" thickBot="1" x14ac:dyDescent="0.25">
      <c r="A17" s="1166"/>
      <c r="B17" s="62" t="s">
        <v>6</v>
      </c>
      <c r="C17" s="362">
        <v>2</v>
      </c>
      <c r="D17" s="362">
        <v>3</v>
      </c>
      <c r="E17" s="149">
        <v>3</v>
      </c>
      <c r="F17" s="149">
        <v>3</v>
      </c>
      <c r="G17" s="149">
        <v>1</v>
      </c>
      <c r="H17" s="149">
        <v>1</v>
      </c>
      <c r="I17" s="149">
        <v>2</v>
      </c>
      <c r="J17" s="149">
        <v>1</v>
      </c>
      <c r="K17" s="149">
        <v>0</v>
      </c>
      <c r="L17" s="149">
        <v>0</v>
      </c>
      <c r="M17" s="267">
        <f t="shared" si="0"/>
        <v>8</v>
      </c>
      <c r="N17" s="267">
        <f t="shared" si="1"/>
        <v>8</v>
      </c>
      <c r="O17" s="616" t="s">
        <v>21</v>
      </c>
      <c r="P17" s="1164"/>
    </row>
    <row r="18" spans="1:16" ht="18" customHeight="1" thickTop="1" thickBot="1" x14ac:dyDescent="0.25">
      <c r="A18" s="1161" t="s">
        <v>28</v>
      </c>
      <c r="B18" s="64" t="s">
        <v>18</v>
      </c>
      <c r="C18" s="361">
        <v>142</v>
      </c>
      <c r="D18" s="361">
        <v>186</v>
      </c>
      <c r="E18" s="150">
        <v>793</v>
      </c>
      <c r="F18" s="150">
        <v>1165</v>
      </c>
      <c r="G18" s="150">
        <v>457</v>
      </c>
      <c r="H18" s="150">
        <v>463</v>
      </c>
      <c r="I18" s="150">
        <v>407</v>
      </c>
      <c r="J18" s="150">
        <v>533</v>
      </c>
      <c r="K18" s="150">
        <v>0</v>
      </c>
      <c r="L18" s="150">
        <v>0</v>
      </c>
      <c r="M18" s="266">
        <f t="shared" si="0"/>
        <v>1799</v>
      </c>
      <c r="N18" s="266">
        <f t="shared" si="1"/>
        <v>2347</v>
      </c>
      <c r="O18" s="615" t="s">
        <v>19</v>
      </c>
      <c r="P18" s="1169" t="s">
        <v>29</v>
      </c>
    </row>
    <row r="19" spans="1:16" ht="18" customHeight="1" thickTop="1" thickBot="1" x14ac:dyDescent="0.25">
      <c r="A19" s="1160"/>
      <c r="B19" s="64" t="s">
        <v>6</v>
      </c>
      <c r="C19" s="361">
        <v>1</v>
      </c>
      <c r="D19" s="361">
        <v>3</v>
      </c>
      <c r="E19" s="150">
        <v>4</v>
      </c>
      <c r="F19" s="150">
        <v>4</v>
      </c>
      <c r="G19" s="150">
        <v>3</v>
      </c>
      <c r="H19" s="150">
        <v>3</v>
      </c>
      <c r="I19" s="150">
        <v>2</v>
      </c>
      <c r="J19" s="150">
        <v>2</v>
      </c>
      <c r="K19" s="150">
        <v>0</v>
      </c>
      <c r="L19" s="150">
        <v>0</v>
      </c>
      <c r="M19" s="266">
        <f>K19+I19+G19+E19+C19</f>
        <v>10</v>
      </c>
      <c r="N19" s="266">
        <f t="shared" si="1"/>
        <v>12</v>
      </c>
      <c r="O19" s="615" t="s">
        <v>21</v>
      </c>
      <c r="P19" s="1168"/>
    </row>
    <row r="20" spans="1:16" ht="18" customHeight="1" thickTop="1" thickBot="1" x14ac:dyDescent="0.25">
      <c r="A20" s="1165" t="s">
        <v>30</v>
      </c>
      <c r="B20" s="62" t="s">
        <v>18</v>
      </c>
      <c r="C20" s="362">
        <v>45</v>
      </c>
      <c r="D20" s="362">
        <v>45</v>
      </c>
      <c r="E20" s="149">
        <v>291</v>
      </c>
      <c r="F20" s="149">
        <v>305</v>
      </c>
      <c r="G20" s="149">
        <v>126</v>
      </c>
      <c r="H20" s="149">
        <v>141</v>
      </c>
      <c r="I20" s="149">
        <v>97</v>
      </c>
      <c r="J20" s="149">
        <v>109</v>
      </c>
      <c r="K20" s="149">
        <v>0</v>
      </c>
      <c r="L20" s="149">
        <v>0</v>
      </c>
      <c r="M20" s="267">
        <f t="shared" si="0"/>
        <v>559</v>
      </c>
      <c r="N20" s="267">
        <f t="shared" si="1"/>
        <v>600</v>
      </c>
      <c r="O20" s="616" t="s">
        <v>19</v>
      </c>
      <c r="P20" s="1163" t="s">
        <v>31</v>
      </c>
    </row>
    <row r="21" spans="1:16" ht="18" customHeight="1" thickTop="1" thickBot="1" x14ac:dyDescent="0.25">
      <c r="A21" s="1166"/>
      <c r="B21" s="62" t="s">
        <v>6</v>
      </c>
      <c r="C21" s="362">
        <v>1</v>
      </c>
      <c r="D21" s="362">
        <v>1</v>
      </c>
      <c r="E21" s="149">
        <v>3</v>
      </c>
      <c r="F21" s="149">
        <v>1</v>
      </c>
      <c r="G21" s="149">
        <v>1</v>
      </c>
      <c r="H21" s="149">
        <v>1</v>
      </c>
      <c r="I21" s="149">
        <v>1</v>
      </c>
      <c r="J21" s="149">
        <v>1</v>
      </c>
      <c r="K21" s="149">
        <v>0</v>
      </c>
      <c r="L21" s="149">
        <v>0</v>
      </c>
      <c r="M21" s="267">
        <f t="shared" si="0"/>
        <v>6</v>
      </c>
      <c r="N21" s="267">
        <f t="shared" si="1"/>
        <v>4</v>
      </c>
      <c r="O21" s="616" t="s">
        <v>21</v>
      </c>
      <c r="P21" s="1164"/>
    </row>
    <row r="22" spans="1:16" ht="18" customHeight="1" thickTop="1" thickBot="1" x14ac:dyDescent="0.25">
      <c r="A22" s="1161" t="s">
        <v>232</v>
      </c>
      <c r="B22" s="64" t="s">
        <v>18</v>
      </c>
      <c r="C22" s="361">
        <v>228</v>
      </c>
      <c r="D22" s="361">
        <v>252</v>
      </c>
      <c r="E22" s="150">
        <v>1539</v>
      </c>
      <c r="F22" s="150">
        <v>1723</v>
      </c>
      <c r="G22" s="150">
        <v>577</v>
      </c>
      <c r="H22" s="150">
        <v>1113</v>
      </c>
      <c r="I22" s="150">
        <v>87</v>
      </c>
      <c r="J22" s="150">
        <v>1481</v>
      </c>
      <c r="K22" s="150">
        <v>0</v>
      </c>
      <c r="L22" s="150">
        <v>0</v>
      </c>
      <c r="M22" s="266">
        <f t="shared" si="0"/>
        <v>2431</v>
      </c>
      <c r="N22" s="266">
        <f t="shared" si="1"/>
        <v>4569</v>
      </c>
      <c r="O22" s="615" t="s">
        <v>19</v>
      </c>
      <c r="P22" s="1169" t="s">
        <v>387</v>
      </c>
    </row>
    <row r="23" spans="1:16" ht="18" customHeight="1" thickTop="1" thickBot="1" x14ac:dyDescent="0.25">
      <c r="A23" s="1162"/>
      <c r="B23" s="31" t="s">
        <v>6</v>
      </c>
      <c r="C23" s="363">
        <v>2</v>
      </c>
      <c r="D23" s="363">
        <v>2</v>
      </c>
      <c r="E23" s="153">
        <v>3</v>
      </c>
      <c r="F23" s="153">
        <v>3</v>
      </c>
      <c r="G23" s="153">
        <v>2</v>
      </c>
      <c r="H23" s="153">
        <v>3</v>
      </c>
      <c r="I23" s="153">
        <v>1</v>
      </c>
      <c r="J23" s="153">
        <v>2</v>
      </c>
      <c r="K23" s="153">
        <v>0</v>
      </c>
      <c r="L23" s="153">
        <v>0</v>
      </c>
      <c r="M23" s="268">
        <f t="shared" si="0"/>
        <v>8</v>
      </c>
      <c r="N23" s="268">
        <f t="shared" si="1"/>
        <v>10</v>
      </c>
      <c r="O23" s="617" t="s">
        <v>21</v>
      </c>
      <c r="P23" s="1176"/>
    </row>
    <row r="24" spans="1:16" ht="18" customHeight="1" thickTop="1" thickBot="1" x14ac:dyDescent="0.25">
      <c r="A24" s="1165" t="s">
        <v>655</v>
      </c>
      <c r="B24" s="62" t="s">
        <v>18</v>
      </c>
      <c r="C24" s="362">
        <v>221</v>
      </c>
      <c r="D24" s="362">
        <v>239</v>
      </c>
      <c r="E24" s="149">
        <v>1018</v>
      </c>
      <c r="F24" s="149">
        <v>1073</v>
      </c>
      <c r="G24" s="149">
        <v>502</v>
      </c>
      <c r="H24" s="149">
        <v>519</v>
      </c>
      <c r="I24" s="149">
        <v>469</v>
      </c>
      <c r="J24" s="149">
        <v>392</v>
      </c>
      <c r="K24" s="149">
        <v>0</v>
      </c>
      <c r="L24" s="149">
        <v>0</v>
      </c>
      <c r="M24" s="267">
        <f t="shared" ref="M24:M25" si="2">K24+I24+G24+E24+C24</f>
        <v>2210</v>
      </c>
      <c r="N24" s="267">
        <f t="shared" ref="N24:N25" si="3">L24+J24+H24+F24+D24</f>
        <v>2223</v>
      </c>
      <c r="O24" s="616" t="s">
        <v>19</v>
      </c>
      <c r="P24" s="1163" t="s">
        <v>656</v>
      </c>
    </row>
    <row r="25" spans="1:16" ht="18" customHeight="1" thickTop="1" x14ac:dyDescent="0.2">
      <c r="A25" s="1189"/>
      <c r="B25" s="29" t="s">
        <v>6</v>
      </c>
      <c r="C25" s="500">
        <v>1</v>
      </c>
      <c r="D25" s="500">
        <v>4</v>
      </c>
      <c r="E25" s="154">
        <v>5</v>
      </c>
      <c r="F25" s="154">
        <v>5</v>
      </c>
      <c r="G25" s="154">
        <v>4</v>
      </c>
      <c r="H25" s="154">
        <v>4</v>
      </c>
      <c r="I25" s="154">
        <v>4</v>
      </c>
      <c r="J25" s="154">
        <v>4</v>
      </c>
      <c r="K25" s="154">
        <v>0</v>
      </c>
      <c r="L25" s="154">
        <v>0</v>
      </c>
      <c r="M25" s="501">
        <f t="shared" si="2"/>
        <v>14</v>
      </c>
      <c r="N25" s="501">
        <f t="shared" si="3"/>
        <v>17</v>
      </c>
      <c r="O25" s="618" t="s">
        <v>21</v>
      </c>
      <c r="P25" s="1190"/>
    </row>
    <row r="26" spans="1:16" ht="24.75" customHeight="1" thickBot="1" x14ac:dyDescent="0.25">
      <c r="A26" s="1170" t="s">
        <v>7</v>
      </c>
      <c r="B26" s="506" t="s">
        <v>18</v>
      </c>
      <c r="C26" s="507">
        <f>SUM(C10+C12+C14+C16+C18+C20+C22+C24)</f>
        <v>4097</v>
      </c>
      <c r="D26" s="507">
        <f t="shared" ref="D26:N26" si="4">SUM(D10+D12+D14+D16+D18+D20+D22+D24)</f>
        <v>4601</v>
      </c>
      <c r="E26" s="273">
        <f t="shared" si="4"/>
        <v>25115</v>
      </c>
      <c r="F26" s="273">
        <f t="shared" si="4"/>
        <v>27406</v>
      </c>
      <c r="G26" s="273">
        <f t="shared" si="4"/>
        <v>12899</v>
      </c>
      <c r="H26" s="273">
        <f t="shared" si="4"/>
        <v>13945</v>
      </c>
      <c r="I26" s="273">
        <f t="shared" si="4"/>
        <v>11946</v>
      </c>
      <c r="J26" s="273">
        <f t="shared" si="4"/>
        <v>12848</v>
      </c>
      <c r="K26" s="273">
        <f t="shared" si="4"/>
        <v>622</v>
      </c>
      <c r="L26" s="273">
        <f t="shared" si="4"/>
        <v>53</v>
      </c>
      <c r="M26" s="273">
        <f t="shared" si="4"/>
        <v>54679</v>
      </c>
      <c r="N26" s="273">
        <f t="shared" si="4"/>
        <v>58853</v>
      </c>
      <c r="O26" s="508" t="s">
        <v>19</v>
      </c>
      <c r="P26" s="1174" t="s">
        <v>32</v>
      </c>
    </row>
    <row r="27" spans="1:16" ht="24.75" customHeight="1" thickTop="1" x14ac:dyDescent="0.2">
      <c r="A27" s="1171"/>
      <c r="B27" s="502" t="s">
        <v>6</v>
      </c>
      <c r="C27" s="504">
        <f>SUM(C11+C13+C15+C17+C19+C21+C23+C25)</f>
        <v>33</v>
      </c>
      <c r="D27" s="504">
        <f t="shared" ref="D27:N27" si="5">SUM(D11+D13+D15+D17+D19+D21+D23+D25)</f>
        <v>40</v>
      </c>
      <c r="E27" s="503">
        <f t="shared" si="5"/>
        <v>56</v>
      </c>
      <c r="F27" s="503">
        <f t="shared" si="5"/>
        <v>52</v>
      </c>
      <c r="G27" s="503">
        <f t="shared" si="5"/>
        <v>30</v>
      </c>
      <c r="H27" s="503">
        <f t="shared" si="5"/>
        <v>30</v>
      </c>
      <c r="I27" s="503">
        <f t="shared" si="5"/>
        <v>30</v>
      </c>
      <c r="J27" s="503">
        <f t="shared" si="5"/>
        <v>28</v>
      </c>
      <c r="K27" s="503">
        <f t="shared" si="5"/>
        <v>2</v>
      </c>
      <c r="L27" s="503">
        <f t="shared" si="5"/>
        <v>1</v>
      </c>
      <c r="M27" s="503">
        <f t="shared" si="5"/>
        <v>151</v>
      </c>
      <c r="N27" s="503">
        <f t="shared" si="5"/>
        <v>151</v>
      </c>
      <c r="O27" s="505" t="s">
        <v>21</v>
      </c>
      <c r="P27" s="1175"/>
    </row>
  </sheetData>
  <mergeCells count="36">
    <mergeCell ref="E6:F6"/>
    <mergeCell ref="E7:F7"/>
    <mergeCell ref="G6:H6"/>
    <mergeCell ref="G7:H7"/>
    <mergeCell ref="A2:P2"/>
    <mergeCell ref="A4:P4"/>
    <mergeCell ref="A3:P3"/>
    <mergeCell ref="K6:L6"/>
    <mergeCell ref="C6:D6"/>
    <mergeCell ref="C7:D7"/>
    <mergeCell ref="A1:P1"/>
    <mergeCell ref="A26:A27"/>
    <mergeCell ref="A6:B9"/>
    <mergeCell ref="P26:P27"/>
    <mergeCell ref="P18:P19"/>
    <mergeCell ref="P22:P23"/>
    <mergeCell ref="P20:P21"/>
    <mergeCell ref="P16:P17"/>
    <mergeCell ref="K7:L7"/>
    <mergeCell ref="O6:P9"/>
    <mergeCell ref="I6:J6"/>
    <mergeCell ref="I7:J7"/>
    <mergeCell ref="M6:N6"/>
    <mergeCell ref="M7:N7"/>
    <mergeCell ref="A24:A25"/>
    <mergeCell ref="P24:P25"/>
    <mergeCell ref="A10:A11"/>
    <mergeCell ref="A14:A15"/>
    <mergeCell ref="A18:A19"/>
    <mergeCell ref="A22:A23"/>
    <mergeCell ref="P12:P13"/>
    <mergeCell ref="A20:A21"/>
    <mergeCell ref="A16:A17"/>
    <mergeCell ref="A12:A13"/>
    <mergeCell ref="P10:P11"/>
    <mergeCell ref="P14:P15"/>
  </mergeCells>
  <phoneticPr fontId="18"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rightToLeft="1" view="pageBreakPreview" zoomScaleNormal="100" zoomScaleSheetLayoutView="100" workbookViewId="0">
      <selection activeCell="M3" sqref="M3"/>
    </sheetView>
  </sheetViews>
  <sheetFormatPr defaultRowHeight="12.75" x14ac:dyDescent="0.2"/>
  <cols>
    <col min="1" max="1" width="25.7109375" style="278" customWidth="1"/>
    <col min="2" max="9" width="9.7109375" style="278" customWidth="1"/>
    <col min="10" max="10" width="10.7109375" style="278" customWidth="1"/>
    <col min="11" max="11" width="26.140625" style="278" customWidth="1"/>
    <col min="12" max="16384" width="9.140625" style="274"/>
  </cols>
  <sheetData>
    <row r="1" spans="1:14" s="21" customFormat="1" ht="20.100000000000001" customHeight="1" x14ac:dyDescent="0.2">
      <c r="A1" s="954" t="s">
        <v>1040</v>
      </c>
      <c r="B1" s="954"/>
      <c r="C1" s="954"/>
      <c r="D1" s="954"/>
      <c r="E1" s="954"/>
      <c r="F1" s="954"/>
      <c r="G1" s="954"/>
      <c r="H1" s="954"/>
      <c r="I1" s="954"/>
      <c r="J1" s="954"/>
      <c r="K1" s="954"/>
    </row>
    <row r="2" spans="1:14" s="22" customFormat="1" ht="20.100000000000001" customHeight="1" x14ac:dyDescent="0.2">
      <c r="A2" s="957" t="s">
        <v>806</v>
      </c>
      <c r="B2" s="957"/>
      <c r="C2" s="957"/>
      <c r="D2" s="957"/>
      <c r="E2" s="957"/>
      <c r="F2" s="957"/>
      <c r="G2" s="957"/>
      <c r="H2" s="957"/>
      <c r="I2" s="957"/>
      <c r="J2" s="957"/>
      <c r="K2" s="957"/>
    </row>
    <row r="3" spans="1:14" s="21" customFormat="1" ht="31.5" customHeight="1" x14ac:dyDescent="0.2">
      <c r="A3" s="948" t="s">
        <v>1281</v>
      </c>
      <c r="B3" s="948"/>
      <c r="C3" s="948"/>
      <c r="D3" s="948"/>
      <c r="E3" s="948"/>
      <c r="F3" s="948"/>
      <c r="G3" s="948"/>
      <c r="H3" s="948"/>
      <c r="I3" s="948"/>
      <c r="J3" s="948"/>
      <c r="K3" s="948"/>
    </row>
    <row r="4" spans="1:14" s="21" customFormat="1" ht="20.100000000000001" customHeight="1" x14ac:dyDescent="0.2">
      <c r="A4" s="949" t="s">
        <v>803</v>
      </c>
      <c r="B4" s="949"/>
      <c r="C4" s="949"/>
      <c r="D4" s="949"/>
      <c r="E4" s="949"/>
      <c r="F4" s="949"/>
      <c r="G4" s="949"/>
      <c r="H4" s="949"/>
      <c r="I4" s="949"/>
      <c r="J4" s="949"/>
      <c r="K4" s="949"/>
    </row>
    <row r="5" spans="1:14" s="21" customFormat="1" ht="20.100000000000001" customHeight="1" x14ac:dyDescent="0.2">
      <c r="A5" s="14" t="s">
        <v>1327</v>
      </c>
      <c r="B5" s="17"/>
      <c r="C5" s="17"/>
      <c r="D5" s="17"/>
      <c r="E5" s="17"/>
      <c r="F5" s="17"/>
      <c r="G5" s="17"/>
      <c r="H5" s="17"/>
      <c r="I5" s="17"/>
      <c r="J5" s="17"/>
      <c r="K5" s="33" t="s">
        <v>687</v>
      </c>
    </row>
    <row r="6" spans="1:14" s="272" customFormat="1" ht="25.5" customHeight="1" thickBot="1" x14ac:dyDescent="0.25">
      <c r="A6" s="951" t="s">
        <v>1039</v>
      </c>
      <c r="B6" s="926" t="s">
        <v>460</v>
      </c>
      <c r="C6" s="1192"/>
      <c r="D6" s="927"/>
      <c r="E6" s="926" t="s">
        <v>461</v>
      </c>
      <c r="F6" s="1192"/>
      <c r="G6" s="1192"/>
      <c r="H6" s="926" t="s">
        <v>452</v>
      </c>
      <c r="I6" s="1192"/>
      <c r="J6" s="927"/>
      <c r="K6" s="1193" t="s">
        <v>371</v>
      </c>
    </row>
    <row r="7" spans="1:14" s="272" customFormat="1" ht="25.5" customHeight="1" thickTop="1" x14ac:dyDescent="0.2">
      <c r="A7" s="1173"/>
      <c r="B7" s="60" t="s">
        <v>776</v>
      </c>
      <c r="C7" s="60" t="s">
        <v>777</v>
      </c>
      <c r="D7" s="60" t="s">
        <v>456</v>
      </c>
      <c r="E7" s="60" t="s">
        <v>776</v>
      </c>
      <c r="F7" s="60" t="s">
        <v>777</v>
      </c>
      <c r="G7" s="60" t="s">
        <v>456</v>
      </c>
      <c r="H7" s="60" t="s">
        <v>776</v>
      </c>
      <c r="I7" s="60" t="s">
        <v>777</v>
      </c>
      <c r="J7" s="557" t="s">
        <v>455</v>
      </c>
      <c r="K7" s="1194"/>
      <c r="N7" s="625"/>
    </row>
    <row r="8" spans="1:14" ht="21.75" customHeight="1" x14ac:dyDescent="0.2">
      <c r="A8" s="622" t="s">
        <v>155</v>
      </c>
      <c r="B8" s="623">
        <f>SUM(B9:B13)</f>
        <v>230</v>
      </c>
      <c r="C8" s="623">
        <f>SUM(C9:C13)</f>
        <v>3721</v>
      </c>
      <c r="D8" s="623">
        <f>SUM(B8:C8)</f>
        <v>3951</v>
      </c>
      <c r="E8" s="623">
        <f>SUM(E9:E13)</f>
        <v>3660</v>
      </c>
      <c r="F8" s="623">
        <f>SUM(F9:F13)</f>
        <v>7277</v>
      </c>
      <c r="G8" s="623">
        <f>SUM(E8:F8)</f>
        <v>10937</v>
      </c>
      <c r="H8" s="623">
        <f>SUM(B8+E8)</f>
        <v>3890</v>
      </c>
      <c r="I8" s="623">
        <f>SUM(C8+F8)</f>
        <v>10998</v>
      </c>
      <c r="J8" s="623">
        <f t="shared" ref="J8:J14" si="0">SUM(H8:I8)</f>
        <v>14888</v>
      </c>
      <c r="K8" s="624" t="s">
        <v>39</v>
      </c>
    </row>
    <row r="9" spans="1:14" ht="27" customHeight="1" thickBot="1" x14ac:dyDescent="0.25">
      <c r="A9" s="451" t="s">
        <v>651</v>
      </c>
      <c r="B9" s="318">
        <v>0</v>
      </c>
      <c r="C9" s="318">
        <v>763</v>
      </c>
      <c r="D9" s="318">
        <f t="shared" ref="D9:D13" si="1">SUM(B9:C9)</f>
        <v>763</v>
      </c>
      <c r="E9" s="318">
        <v>0</v>
      </c>
      <c r="F9" s="318">
        <v>517</v>
      </c>
      <c r="G9" s="318">
        <f t="shared" ref="G9:G13" si="2">SUM(E9:F9)</f>
        <v>517</v>
      </c>
      <c r="H9" s="318">
        <f t="shared" ref="H9:H13" si="3">SUM(B9+E9)</f>
        <v>0</v>
      </c>
      <c r="I9" s="318">
        <f t="shared" ref="I9:I13" si="4">SUM(C9+F9)</f>
        <v>1280</v>
      </c>
      <c r="J9" s="576">
        <f t="shared" si="0"/>
        <v>1280</v>
      </c>
      <c r="K9" s="559" t="s">
        <v>414</v>
      </c>
    </row>
    <row r="10" spans="1:14" ht="27" customHeight="1" thickTop="1" thickBot="1" x14ac:dyDescent="0.25">
      <c r="A10" s="450" t="s">
        <v>235</v>
      </c>
      <c r="B10" s="150">
        <v>35</v>
      </c>
      <c r="C10" s="150">
        <v>2074</v>
      </c>
      <c r="D10" s="150">
        <f t="shared" si="1"/>
        <v>2109</v>
      </c>
      <c r="E10" s="150">
        <v>659</v>
      </c>
      <c r="F10" s="150">
        <v>4284</v>
      </c>
      <c r="G10" s="150">
        <f t="shared" si="2"/>
        <v>4943</v>
      </c>
      <c r="H10" s="150">
        <f t="shared" si="3"/>
        <v>694</v>
      </c>
      <c r="I10" s="150">
        <f t="shared" si="4"/>
        <v>6358</v>
      </c>
      <c r="J10" s="266">
        <f t="shared" si="0"/>
        <v>7052</v>
      </c>
      <c r="K10" s="558" t="s">
        <v>369</v>
      </c>
    </row>
    <row r="11" spans="1:14" ht="27" customHeight="1" thickTop="1" thickBot="1" x14ac:dyDescent="0.25">
      <c r="A11" s="451" t="s">
        <v>575</v>
      </c>
      <c r="B11" s="149">
        <v>116</v>
      </c>
      <c r="C11" s="149">
        <v>536</v>
      </c>
      <c r="D11" s="149">
        <f t="shared" si="1"/>
        <v>652</v>
      </c>
      <c r="E11" s="149">
        <v>1412</v>
      </c>
      <c r="F11" s="149">
        <v>1133</v>
      </c>
      <c r="G11" s="149">
        <f t="shared" si="2"/>
        <v>2545</v>
      </c>
      <c r="H11" s="149">
        <f t="shared" si="3"/>
        <v>1528</v>
      </c>
      <c r="I11" s="149">
        <f t="shared" si="4"/>
        <v>1669</v>
      </c>
      <c r="J11" s="267">
        <f t="shared" si="0"/>
        <v>3197</v>
      </c>
      <c r="K11" s="559" t="s">
        <v>4</v>
      </c>
    </row>
    <row r="12" spans="1:14" ht="27" customHeight="1" thickTop="1" thickBot="1" x14ac:dyDescent="0.25">
      <c r="A12" s="450" t="s">
        <v>234</v>
      </c>
      <c r="B12" s="150">
        <v>71</v>
      </c>
      <c r="C12" s="150">
        <v>340</v>
      </c>
      <c r="D12" s="150">
        <f t="shared" si="1"/>
        <v>411</v>
      </c>
      <c r="E12" s="150">
        <v>1479</v>
      </c>
      <c r="F12" s="150">
        <v>1325</v>
      </c>
      <c r="G12" s="150">
        <f t="shared" si="2"/>
        <v>2804</v>
      </c>
      <c r="H12" s="150">
        <f t="shared" si="3"/>
        <v>1550</v>
      </c>
      <c r="I12" s="150">
        <f t="shared" si="4"/>
        <v>1665</v>
      </c>
      <c r="J12" s="266">
        <f t="shared" si="0"/>
        <v>3215</v>
      </c>
      <c r="K12" s="558" t="s">
        <v>5</v>
      </c>
    </row>
    <row r="13" spans="1:14" ht="27" customHeight="1" thickTop="1" x14ac:dyDescent="0.2">
      <c r="A13" s="452" t="s">
        <v>233</v>
      </c>
      <c r="B13" s="151">
        <v>8</v>
      </c>
      <c r="C13" s="151">
        <v>8</v>
      </c>
      <c r="D13" s="151">
        <f t="shared" si="1"/>
        <v>16</v>
      </c>
      <c r="E13" s="151">
        <v>110</v>
      </c>
      <c r="F13" s="151">
        <v>18</v>
      </c>
      <c r="G13" s="151">
        <f t="shared" si="2"/>
        <v>128</v>
      </c>
      <c r="H13" s="151">
        <f t="shared" si="3"/>
        <v>118</v>
      </c>
      <c r="I13" s="151">
        <f t="shared" si="4"/>
        <v>26</v>
      </c>
      <c r="J13" s="275">
        <f t="shared" si="0"/>
        <v>144</v>
      </c>
      <c r="K13" s="560" t="s">
        <v>15</v>
      </c>
    </row>
    <row r="14" spans="1:14" ht="27" customHeight="1" x14ac:dyDescent="0.2">
      <c r="A14" s="621" t="s">
        <v>345</v>
      </c>
      <c r="B14" s="460">
        <v>466</v>
      </c>
      <c r="C14" s="460">
        <v>5001</v>
      </c>
      <c r="D14" s="460">
        <f>SUM(B14:C14)</f>
        <v>5467</v>
      </c>
      <c r="E14" s="460">
        <v>1282</v>
      </c>
      <c r="F14" s="460">
        <v>1274</v>
      </c>
      <c r="G14" s="460">
        <f>SUM(E14:F14)</f>
        <v>2556</v>
      </c>
      <c r="H14" s="460">
        <f>SUM(B14+E14)</f>
        <v>1748</v>
      </c>
      <c r="I14" s="460">
        <f>SUM(C14+F14)</f>
        <v>6275</v>
      </c>
      <c r="J14" s="460">
        <f t="shared" si="0"/>
        <v>8023</v>
      </c>
      <c r="K14" s="620" t="s">
        <v>156</v>
      </c>
    </row>
    <row r="15" spans="1:14" ht="30" customHeight="1" x14ac:dyDescent="0.2">
      <c r="A15" s="452" t="s">
        <v>37</v>
      </c>
      <c r="B15" s="276">
        <f>SUM(B8+B14)</f>
        <v>696</v>
      </c>
      <c r="C15" s="276">
        <f>SUM(C8+C14)</f>
        <v>8722</v>
      </c>
      <c r="D15" s="276">
        <f>SUM(D8+D14)</f>
        <v>9418</v>
      </c>
      <c r="E15" s="276">
        <f t="shared" ref="E15:G15" si="5">SUM(E8+E14)</f>
        <v>4942</v>
      </c>
      <c r="F15" s="276">
        <f t="shared" si="5"/>
        <v>8551</v>
      </c>
      <c r="G15" s="276">
        <f t="shared" si="5"/>
        <v>13493</v>
      </c>
      <c r="H15" s="276">
        <f t="shared" ref="H15:J15" si="6">SUM(H8+H14)</f>
        <v>5638</v>
      </c>
      <c r="I15" s="276">
        <f t="shared" si="6"/>
        <v>17273</v>
      </c>
      <c r="J15" s="276">
        <f t="shared" si="6"/>
        <v>22911</v>
      </c>
      <c r="K15" s="560" t="s">
        <v>14</v>
      </c>
    </row>
    <row r="18" spans="1:7" x14ac:dyDescent="0.2">
      <c r="A18" s="277"/>
      <c r="B18" s="12"/>
      <c r="C18" s="12"/>
      <c r="D18" s="13"/>
      <c r="E18" s="12"/>
      <c r="F18" s="12"/>
      <c r="G18" s="142"/>
    </row>
    <row r="19" spans="1:7" x14ac:dyDescent="0.2">
      <c r="A19" s="277"/>
      <c r="B19" s="277"/>
      <c r="C19" s="277"/>
      <c r="D19" s="277"/>
      <c r="E19" s="277"/>
      <c r="F19" s="277"/>
      <c r="G19" s="142"/>
    </row>
    <row r="20" spans="1:7" x14ac:dyDescent="0.2">
      <c r="A20" s="277"/>
      <c r="B20" s="277"/>
      <c r="C20" s="277"/>
      <c r="D20" s="277"/>
      <c r="E20" s="277"/>
      <c r="F20" s="277"/>
      <c r="G20" s="142"/>
    </row>
    <row r="21" spans="1:7" x14ac:dyDescent="0.2">
      <c r="A21" s="277"/>
      <c r="B21" s="277"/>
      <c r="C21" s="277"/>
      <c r="D21" s="277"/>
      <c r="E21" s="277"/>
      <c r="F21" s="277"/>
      <c r="G21" s="142"/>
    </row>
    <row r="22" spans="1:7" x14ac:dyDescent="0.2">
      <c r="A22" s="277"/>
      <c r="B22" s="277"/>
      <c r="C22" s="277"/>
      <c r="D22" s="277"/>
      <c r="E22" s="277"/>
      <c r="F22" s="277"/>
      <c r="G22" s="142"/>
    </row>
    <row r="23" spans="1:7" x14ac:dyDescent="0.2">
      <c r="A23" s="277"/>
      <c r="B23" s="277"/>
      <c r="C23" s="277"/>
      <c r="D23" s="277"/>
      <c r="E23" s="277"/>
      <c r="F23" s="277"/>
      <c r="G23" s="142"/>
    </row>
    <row r="24" spans="1:7" x14ac:dyDescent="0.2">
      <c r="A24" s="277"/>
      <c r="B24" s="277"/>
      <c r="C24" s="277"/>
      <c r="D24" s="277"/>
      <c r="E24" s="277"/>
      <c r="F24" s="277"/>
      <c r="G24" s="142"/>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rightToLeft="1" view="pageBreakPreview" zoomScaleNormal="100" zoomScaleSheetLayoutView="100" workbookViewId="0">
      <selection activeCell="K3" sqref="K3"/>
    </sheetView>
  </sheetViews>
  <sheetFormatPr defaultRowHeight="14.25" x14ac:dyDescent="0.2"/>
  <cols>
    <col min="1" max="1" width="15.140625" style="142" customWidth="1"/>
    <col min="2" max="2" width="11.140625" style="285" customWidth="1"/>
    <col min="3" max="3" width="0.85546875" style="142" hidden="1" customWidth="1"/>
    <col min="4" max="8" width="14.28515625" style="142" customWidth="1"/>
    <col min="9" max="9" width="9.85546875" style="142" customWidth="1"/>
    <col min="10" max="10" width="16.140625" style="142" customWidth="1"/>
    <col min="11" max="11" width="21.42578125" style="142" customWidth="1"/>
    <col min="12" max="16384" width="9.140625" style="15"/>
  </cols>
  <sheetData>
    <row r="1" spans="1:11" s="39" customFormat="1" ht="20.100000000000001" customHeight="1" x14ac:dyDescent="0.2">
      <c r="A1" s="954" t="s">
        <v>353</v>
      </c>
      <c r="B1" s="954"/>
      <c r="C1" s="954"/>
      <c r="D1" s="954"/>
      <c r="E1" s="954"/>
      <c r="F1" s="954"/>
      <c r="G1" s="954"/>
      <c r="H1" s="954"/>
      <c r="I1" s="954"/>
      <c r="J1" s="954"/>
      <c r="K1" s="2"/>
    </row>
    <row r="2" spans="1:11" s="40" customFormat="1" ht="20.100000000000001" customHeight="1" x14ac:dyDescent="0.2">
      <c r="A2" s="957" t="s">
        <v>804</v>
      </c>
      <c r="B2" s="957"/>
      <c r="C2" s="957"/>
      <c r="D2" s="957"/>
      <c r="E2" s="957"/>
      <c r="F2" s="957"/>
      <c r="G2" s="957"/>
      <c r="H2" s="957"/>
      <c r="I2" s="957"/>
      <c r="J2" s="957"/>
      <c r="K2" s="2"/>
    </row>
    <row r="3" spans="1:11" s="39" customFormat="1" ht="20.100000000000001" customHeight="1" x14ac:dyDescent="0.2">
      <c r="A3" s="948" t="s">
        <v>352</v>
      </c>
      <c r="B3" s="948"/>
      <c r="C3" s="948"/>
      <c r="D3" s="948"/>
      <c r="E3" s="948"/>
      <c r="F3" s="948"/>
      <c r="G3" s="948"/>
      <c r="H3" s="948"/>
      <c r="I3" s="948"/>
      <c r="J3" s="948"/>
      <c r="K3" s="3"/>
    </row>
    <row r="4" spans="1:11" s="39" customFormat="1" ht="20.100000000000001" customHeight="1" x14ac:dyDescent="0.2">
      <c r="A4" s="949" t="s">
        <v>805</v>
      </c>
      <c r="B4" s="949"/>
      <c r="C4" s="949"/>
      <c r="D4" s="949"/>
      <c r="E4" s="949"/>
      <c r="F4" s="949"/>
      <c r="G4" s="949"/>
      <c r="H4" s="949"/>
      <c r="I4" s="949"/>
      <c r="J4" s="949"/>
      <c r="K4" s="3"/>
    </row>
    <row r="5" spans="1:11" ht="20.100000000000001" customHeight="1" x14ac:dyDescent="0.2">
      <c r="A5" s="14" t="s">
        <v>688</v>
      </c>
      <c r="B5" s="279"/>
      <c r="C5" s="280"/>
      <c r="D5" s="280"/>
      <c r="E5" s="280"/>
      <c r="F5" s="280"/>
      <c r="G5" s="280"/>
      <c r="H5" s="280"/>
      <c r="I5" s="280"/>
      <c r="J5" s="33" t="s">
        <v>689</v>
      </c>
      <c r="K5" s="15"/>
    </row>
    <row r="6" spans="1:11" s="272" customFormat="1" ht="22.5" customHeight="1" thickBot="1" x14ac:dyDescent="0.25">
      <c r="A6" s="1203" t="s">
        <v>1042</v>
      </c>
      <c r="B6" s="1203"/>
      <c r="C6" s="1206" t="s">
        <v>147</v>
      </c>
      <c r="D6" s="1209" t="s">
        <v>544</v>
      </c>
      <c r="E6" s="1209" t="s">
        <v>611</v>
      </c>
      <c r="F6" s="1209" t="s">
        <v>653</v>
      </c>
      <c r="G6" s="1206" t="s">
        <v>734</v>
      </c>
      <c r="H6" s="1206" t="s">
        <v>803</v>
      </c>
      <c r="I6" s="1178" t="s">
        <v>1043</v>
      </c>
      <c r="J6" s="1178"/>
    </row>
    <row r="7" spans="1:11" s="272" customFormat="1" ht="22.5" customHeight="1" thickTop="1" thickBot="1" x14ac:dyDescent="0.25">
      <c r="A7" s="1204"/>
      <c r="B7" s="1204"/>
      <c r="C7" s="1207"/>
      <c r="D7" s="1210"/>
      <c r="E7" s="1210"/>
      <c r="F7" s="1210"/>
      <c r="G7" s="1207"/>
      <c r="H7" s="1207"/>
      <c r="I7" s="1179"/>
      <c r="J7" s="1179"/>
    </row>
    <row r="8" spans="1:11" s="272" customFormat="1" ht="22.5" customHeight="1" thickTop="1" x14ac:dyDescent="0.2">
      <c r="A8" s="1205"/>
      <c r="B8" s="1205"/>
      <c r="C8" s="1208"/>
      <c r="D8" s="1211"/>
      <c r="E8" s="1211"/>
      <c r="F8" s="1211"/>
      <c r="G8" s="1208"/>
      <c r="H8" s="1208"/>
      <c r="I8" s="1180"/>
      <c r="J8" s="1180"/>
    </row>
    <row r="9" spans="1:11" ht="21.75" customHeight="1" thickBot="1" x14ac:dyDescent="0.25">
      <c r="A9" s="950" t="s">
        <v>1279</v>
      </c>
      <c r="B9" s="139" t="s">
        <v>9</v>
      </c>
      <c r="C9" s="35">
        <v>6186</v>
      </c>
      <c r="D9" s="148">
        <v>7196</v>
      </c>
      <c r="E9" s="148">
        <v>5780</v>
      </c>
      <c r="F9" s="148">
        <v>5824</v>
      </c>
      <c r="G9" s="148">
        <v>6519</v>
      </c>
      <c r="H9" s="148">
        <v>6156</v>
      </c>
      <c r="I9" s="619" t="s">
        <v>668</v>
      </c>
      <c r="J9" s="928" t="s">
        <v>769</v>
      </c>
      <c r="K9" s="15"/>
    </row>
    <row r="10" spans="1:11" ht="21.75" customHeight="1" thickTop="1" thickBot="1" x14ac:dyDescent="0.25">
      <c r="A10" s="938"/>
      <c r="B10" s="843" t="s">
        <v>667</v>
      </c>
      <c r="C10" s="844">
        <v>4049</v>
      </c>
      <c r="D10" s="153">
        <v>4914</v>
      </c>
      <c r="E10" s="153">
        <v>3760</v>
      </c>
      <c r="F10" s="153">
        <v>3790</v>
      </c>
      <c r="G10" s="153">
        <v>4298</v>
      </c>
      <c r="H10" s="153">
        <v>4070</v>
      </c>
      <c r="I10" s="845" t="s">
        <v>669</v>
      </c>
      <c r="J10" s="929"/>
      <c r="K10" s="15"/>
    </row>
    <row r="11" spans="1:11" ht="21.75" customHeight="1" thickTop="1" thickBot="1" x14ac:dyDescent="0.25">
      <c r="A11" s="938"/>
      <c r="B11" s="846" t="s">
        <v>7</v>
      </c>
      <c r="C11" s="847">
        <f t="shared" ref="C11:H11" si="0">SUM(C10+C9)</f>
        <v>10235</v>
      </c>
      <c r="D11" s="630">
        <f t="shared" ref="D11:G11" si="1">SUM(D10+D9)</f>
        <v>12110</v>
      </c>
      <c r="E11" s="630">
        <f t="shared" si="1"/>
        <v>9540</v>
      </c>
      <c r="F11" s="630">
        <f t="shared" si="1"/>
        <v>9614</v>
      </c>
      <c r="G11" s="630">
        <f t="shared" si="1"/>
        <v>10817</v>
      </c>
      <c r="H11" s="630">
        <f t="shared" si="0"/>
        <v>10226</v>
      </c>
      <c r="I11" s="594" t="s">
        <v>8</v>
      </c>
      <c r="J11" s="934"/>
      <c r="K11" s="15"/>
    </row>
    <row r="12" spans="1:11" ht="21.75" customHeight="1" thickTop="1" thickBot="1" x14ac:dyDescent="0.25">
      <c r="A12" s="924" t="s">
        <v>1280</v>
      </c>
      <c r="B12" s="556" t="s">
        <v>9</v>
      </c>
      <c r="C12" s="628">
        <v>13742</v>
      </c>
      <c r="D12" s="318">
        <v>65781</v>
      </c>
      <c r="E12" s="318">
        <v>72368</v>
      </c>
      <c r="F12" s="318">
        <v>82736</v>
      </c>
      <c r="G12" s="318">
        <v>89555</v>
      </c>
      <c r="H12" s="318">
        <v>95197</v>
      </c>
      <c r="I12" s="629" t="s">
        <v>668</v>
      </c>
      <c r="J12" s="1199" t="s">
        <v>1041</v>
      </c>
      <c r="K12" s="15"/>
    </row>
    <row r="13" spans="1:11" ht="21.75" customHeight="1" thickTop="1" thickBot="1" x14ac:dyDescent="0.25">
      <c r="A13" s="924"/>
      <c r="B13" s="826" t="s">
        <v>667</v>
      </c>
      <c r="C13" s="848">
        <v>11709</v>
      </c>
      <c r="D13" s="154">
        <v>57734</v>
      </c>
      <c r="E13" s="154">
        <v>64416</v>
      </c>
      <c r="F13" s="154">
        <v>73833</v>
      </c>
      <c r="G13" s="154">
        <v>80276</v>
      </c>
      <c r="H13" s="154">
        <v>85335</v>
      </c>
      <c r="I13" s="825" t="s">
        <v>669</v>
      </c>
      <c r="J13" s="1199"/>
      <c r="K13" s="15"/>
    </row>
    <row r="14" spans="1:11" ht="21.75" customHeight="1" thickTop="1" x14ac:dyDescent="0.2">
      <c r="A14" s="925"/>
      <c r="B14" s="849" t="s">
        <v>7</v>
      </c>
      <c r="C14" s="850">
        <f t="shared" ref="C14:H14" si="2">SUM(C13+C12)</f>
        <v>25451</v>
      </c>
      <c r="D14" s="631">
        <f t="shared" ref="D14:G14" si="3">SUM(D13+D12)</f>
        <v>123515</v>
      </c>
      <c r="E14" s="631">
        <f t="shared" si="3"/>
        <v>136784</v>
      </c>
      <c r="F14" s="631">
        <f t="shared" si="3"/>
        <v>156569</v>
      </c>
      <c r="G14" s="631">
        <f t="shared" si="3"/>
        <v>169831</v>
      </c>
      <c r="H14" s="631">
        <f t="shared" si="2"/>
        <v>180532</v>
      </c>
      <c r="I14" s="585" t="s">
        <v>8</v>
      </c>
      <c r="J14" s="931"/>
      <c r="K14" s="15"/>
    </row>
    <row r="15" spans="1:11" ht="21.75" customHeight="1" thickBot="1" x14ac:dyDescent="0.25">
      <c r="A15" s="1170" t="s">
        <v>34</v>
      </c>
      <c r="B15" s="554" t="s">
        <v>9</v>
      </c>
      <c r="C15" s="198">
        <f t="shared" ref="C15:H17" si="4">SUM(C12+C9)</f>
        <v>19928</v>
      </c>
      <c r="D15" s="269">
        <f t="shared" ref="D15:G15" si="5">SUM(D12+D9)</f>
        <v>72977</v>
      </c>
      <c r="E15" s="269">
        <f t="shared" si="5"/>
        <v>78148</v>
      </c>
      <c r="F15" s="269">
        <f t="shared" si="5"/>
        <v>88560</v>
      </c>
      <c r="G15" s="269">
        <f t="shared" si="5"/>
        <v>96074</v>
      </c>
      <c r="H15" s="269">
        <f t="shared" si="4"/>
        <v>101353</v>
      </c>
      <c r="I15" s="555" t="s">
        <v>668</v>
      </c>
      <c r="J15" s="1174" t="s">
        <v>35</v>
      </c>
      <c r="K15" s="15"/>
    </row>
    <row r="16" spans="1:11" ht="21.75" customHeight="1" thickTop="1" x14ac:dyDescent="0.2">
      <c r="A16" s="1195"/>
      <c r="B16" s="837" t="s">
        <v>667</v>
      </c>
      <c r="C16" s="851">
        <f t="shared" si="4"/>
        <v>15758</v>
      </c>
      <c r="D16" s="852">
        <f t="shared" ref="D16:G16" si="6">SUM(D13+D10)</f>
        <v>62648</v>
      </c>
      <c r="E16" s="852">
        <f t="shared" si="6"/>
        <v>68176</v>
      </c>
      <c r="F16" s="852">
        <f t="shared" si="6"/>
        <v>77623</v>
      </c>
      <c r="G16" s="852">
        <f t="shared" si="6"/>
        <v>84574</v>
      </c>
      <c r="H16" s="852">
        <f t="shared" si="4"/>
        <v>89405</v>
      </c>
      <c r="I16" s="838" t="s">
        <v>669</v>
      </c>
      <c r="J16" s="1197"/>
      <c r="K16" s="15"/>
    </row>
    <row r="17" spans="1:13" ht="21.75" customHeight="1" x14ac:dyDescent="0.2">
      <c r="A17" s="1196"/>
      <c r="B17" s="853" t="s">
        <v>33</v>
      </c>
      <c r="C17" s="839">
        <f t="shared" si="4"/>
        <v>35686</v>
      </c>
      <c r="D17" s="270">
        <f t="shared" ref="D17:G17" si="7">SUM(D14+D11)</f>
        <v>135625</v>
      </c>
      <c r="E17" s="270">
        <f t="shared" si="7"/>
        <v>146324</v>
      </c>
      <c r="F17" s="270">
        <f t="shared" si="7"/>
        <v>166183</v>
      </c>
      <c r="G17" s="270">
        <f t="shared" si="7"/>
        <v>180648</v>
      </c>
      <c r="H17" s="270">
        <f t="shared" si="4"/>
        <v>190758</v>
      </c>
      <c r="I17" s="854" t="s">
        <v>36</v>
      </c>
      <c r="J17" s="1198"/>
      <c r="K17" s="15"/>
    </row>
    <row r="18" spans="1:13" ht="15" customHeight="1" x14ac:dyDescent="0.2">
      <c r="A18" s="1025" t="s">
        <v>1044</v>
      </c>
      <c r="B18" s="1025"/>
      <c r="C18" s="1025"/>
      <c r="D18" s="1025"/>
      <c r="E18" s="626"/>
      <c r="F18" s="1200" t="s">
        <v>1046</v>
      </c>
      <c r="G18" s="1200"/>
      <c r="H18" s="1200"/>
      <c r="I18" s="1200"/>
      <c r="J18" s="1201"/>
    </row>
    <row r="19" spans="1:13" ht="14.25" customHeight="1" x14ac:dyDescent="0.2">
      <c r="A19" s="1026" t="s">
        <v>1045</v>
      </c>
      <c r="B19" s="1026"/>
      <c r="C19" s="1026"/>
      <c r="D19" s="1026"/>
      <c r="E19" s="1026"/>
      <c r="F19" s="1202" t="s">
        <v>1047</v>
      </c>
      <c r="G19" s="1202"/>
      <c r="H19" s="1202"/>
      <c r="I19" s="1202"/>
      <c r="J19" s="1202"/>
      <c r="K19" s="15"/>
    </row>
    <row r="20" spans="1:13" ht="12.75" x14ac:dyDescent="0.2">
      <c r="A20" s="277"/>
      <c r="B20" s="12"/>
      <c r="C20" s="12"/>
      <c r="E20" s="278"/>
      <c r="F20" s="278"/>
      <c r="G20" s="278"/>
      <c r="H20" s="278"/>
      <c r="I20" s="278"/>
      <c r="J20" s="278"/>
      <c r="K20" s="278"/>
      <c r="L20" s="278"/>
      <c r="M20" s="278"/>
    </row>
    <row r="21" spans="1:13" ht="12.75" x14ac:dyDescent="0.2">
      <c r="A21" s="277"/>
      <c r="B21" s="277"/>
      <c r="C21" s="277"/>
      <c r="E21" s="278"/>
      <c r="F21" s="278"/>
      <c r="G21" s="278"/>
      <c r="H21" s="278"/>
      <c r="I21" s="278"/>
      <c r="J21" s="278"/>
      <c r="K21" s="278"/>
      <c r="L21" s="278"/>
      <c r="M21" s="278"/>
    </row>
    <row r="22" spans="1:13" ht="12.75" x14ac:dyDescent="0.2">
      <c r="A22" s="277"/>
      <c r="B22" s="277"/>
      <c r="C22" s="277"/>
      <c r="E22" s="278"/>
      <c r="F22" s="278"/>
      <c r="G22" s="278"/>
      <c r="H22" s="278"/>
      <c r="I22" s="278"/>
      <c r="J22" s="278"/>
      <c r="K22" s="278"/>
      <c r="L22" s="278"/>
      <c r="M22" s="278"/>
    </row>
    <row r="23" spans="1:13" ht="12.75" x14ac:dyDescent="0.2">
      <c r="A23" s="277"/>
      <c r="B23" s="277"/>
      <c r="C23" s="277"/>
      <c r="E23" s="278"/>
      <c r="F23" s="278"/>
      <c r="G23" s="278"/>
      <c r="H23" s="278"/>
      <c r="I23" s="278"/>
      <c r="J23" s="278"/>
      <c r="K23" s="278"/>
      <c r="L23" s="278"/>
      <c r="M23" s="278"/>
    </row>
    <row r="24" spans="1:13" ht="12.75" x14ac:dyDescent="0.2">
      <c r="A24" s="277"/>
      <c r="B24" s="277"/>
      <c r="C24" s="277"/>
      <c r="E24" s="278"/>
      <c r="F24" s="278"/>
      <c r="G24" s="278"/>
      <c r="H24" s="278"/>
      <c r="I24" s="278"/>
      <c r="J24" s="278"/>
      <c r="K24" s="278"/>
      <c r="L24" s="278"/>
      <c r="M24" s="278"/>
    </row>
    <row r="25" spans="1:13" ht="12.75" x14ac:dyDescent="0.2">
      <c r="A25" s="277"/>
      <c r="B25" s="277"/>
      <c r="C25" s="277"/>
      <c r="E25" s="278"/>
      <c r="F25" s="278"/>
      <c r="G25" s="278"/>
      <c r="H25" s="278"/>
      <c r="I25" s="278"/>
      <c r="J25" s="278"/>
      <c r="K25" s="278"/>
      <c r="L25" s="278"/>
      <c r="M25" s="278"/>
    </row>
    <row r="26" spans="1:13" ht="12.75" x14ac:dyDescent="0.2">
      <c r="A26" s="277"/>
      <c r="B26" s="277"/>
      <c r="C26" s="277"/>
      <c r="E26" s="278"/>
      <c r="F26" s="278"/>
      <c r="G26" s="278"/>
      <c r="H26" s="278"/>
      <c r="I26" s="278"/>
      <c r="J26" s="278"/>
      <c r="K26" s="278"/>
      <c r="L26" s="278"/>
      <c r="M26" s="278"/>
    </row>
    <row r="27" spans="1:13" x14ac:dyDescent="0.2">
      <c r="D27" s="15"/>
      <c r="E27" s="15"/>
      <c r="F27" s="15"/>
      <c r="G27" s="15"/>
      <c r="H27" s="15"/>
      <c r="I27" s="15"/>
      <c r="J27" s="15"/>
      <c r="K27" s="15"/>
    </row>
    <row r="28" spans="1:13" x14ac:dyDescent="0.2">
      <c r="D28" s="15"/>
      <c r="E28" s="15"/>
      <c r="F28" s="15"/>
      <c r="G28" s="15"/>
      <c r="H28" s="15"/>
      <c r="I28" s="15"/>
      <c r="J28" s="15"/>
      <c r="K28" s="15"/>
    </row>
    <row r="29" spans="1:13" x14ac:dyDescent="0.2">
      <c r="D29" s="15"/>
      <c r="E29" s="15"/>
      <c r="F29" s="15"/>
      <c r="G29" s="15"/>
      <c r="H29" s="15"/>
      <c r="I29" s="15"/>
      <c r="J29" s="15"/>
      <c r="K29" s="15"/>
    </row>
    <row r="30" spans="1:13" x14ac:dyDescent="0.2">
      <c r="D30" s="15"/>
      <c r="E30" s="15"/>
      <c r="F30" s="15"/>
      <c r="G30" s="15"/>
      <c r="H30" s="15"/>
      <c r="I30" s="15"/>
      <c r="J30" s="15"/>
      <c r="K30" s="15"/>
    </row>
  </sheetData>
  <mergeCells count="22">
    <mergeCell ref="A18:D18"/>
    <mergeCell ref="A19:E19"/>
    <mergeCell ref="F18:J18"/>
    <mergeCell ref="F19:J19"/>
    <mergeCell ref="A1:J1"/>
    <mergeCell ref="A2:J2"/>
    <mergeCell ref="A3:J3"/>
    <mergeCell ref="A4:J4"/>
    <mergeCell ref="A6:B8"/>
    <mergeCell ref="I6:J8"/>
    <mergeCell ref="H6:H8"/>
    <mergeCell ref="C6:C8"/>
    <mergeCell ref="D6:D8"/>
    <mergeCell ref="E6:E8"/>
    <mergeCell ref="F6:F8"/>
    <mergeCell ref="G6:G8"/>
    <mergeCell ref="A15:A17"/>
    <mergeCell ref="J15:J17"/>
    <mergeCell ref="A9:A11"/>
    <mergeCell ref="J9:J11"/>
    <mergeCell ref="A12:A14"/>
    <mergeCell ref="J12:J14"/>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zoomScaleNormal="100" zoomScaleSheetLayoutView="100" workbookViewId="0">
      <selection activeCell="N2" sqref="N2"/>
    </sheetView>
  </sheetViews>
  <sheetFormatPr defaultRowHeight="12.75" x14ac:dyDescent="0.2"/>
  <cols>
    <col min="1" max="1" width="7.7109375" style="142" customWidth="1"/>
    <col min="2" max="2" width="21" style="142" customWidth="1"/>
    <col min="3" max="4" width="7.7109375" style="142" customWidth="1"/>
    <col min="5" max="8" width="8.7109375" style="142" customWidth="1"/>
    <col min="9" max="9" width="9.5703125" style="142" customWidth="1"/>
    <col min="10" max="10" width="8.7109375" style="142" customWidth="1"/>
    <col min="11" max="11" width="9.28515625" style="142" customWidth="1"/>
    <col min="12" max="12" width="23.42578125" style="142" customWidth="1"/>
    <col min="13" max="13" width="5.42578125" style="16" customWidth="1"/>
    <col min="14" max="16384" width="9.140625" style="15"/>
  </cols>
  <sheetData>
    <row r="1" spans="1:13" s="43" customFormat="1" ht="20.100000000000001" customHeight="1" x14ac:dyDescent="0.2">
      <c r="A1" s="954" t="s">
        <v>1048</v>
      </c>
      <c r="B1" s="954"/>
      <c r="C1" s="954"/>
      <c r="D1" s="954"/>
      <c r="E1" s="954"/>
      <c r="F1" s="954"/>
      <c r="G1" s="954"/>
      <c r="H1" s="954"/>
      <c r="I1" s="954"/>
      <c r="J1" s="954"/>
      <c r="K1" s="954"/>
      <c r="L1" s="954"/>
      <c r="M1" s="954"/>
    </row>
    <row r="2" spans="1:13" s="44" customFormat="1" ht="20.100000000000001" customHeight="1" x14ac:dyDescent="0.2">
      <c r="A2" s="957" t="s">
        <v>806</v>
      </c>
      <c r="B2" s="957"/>
      <c r="C2" s="957"/>
      <c r="D2" s="957"/>
      <c r="E2" s="957"/>
      <c r="F2" s="957"/>
      <c r="G2" s="957"/>
      <c r="H2" s="957"/>
      <c r="I2" s="957"/>
      <c r="J2" s="957"/>
      <c r="K2" s="957"/>
      <c r="L2" s="957"/>
      <c r="M2" s="957"/>
    </row>
    <row r="3" spans="1:13" s="39" customFormat="1" ht="20.100000000000001" customHeight="1" x14ac:dyDescent="0.2">
      <c r="A3" s="948" t="s">
        <v>1049</v>
      </c>
      <c r="B3" s="948"/>
      <c r="C3" s="948"/>
      <c r="D3" s="948"/>
      <c r="E3" s="948"/>
      <c r="F3" s="948"/>
      <c r="G3" s="948"/>
      <c r="H3" s="948"/>
      <c r="I3" s="948"/>
      <c r="J3" s="948"/>
      <c r="K3" s="948"/>
      <c r="L3" s="948"/>
      <c r="M3" s="948"/>
    </row>
    <row r="4" spans="1:13" s="39" customFormat="1" ht="20.100000000000001" customHeight="1" x14ac:dyDescent="0.2">
      <c r="A4" s="949" t="s">
        <v>803</v>
      </c>
      <c r="B4" s="949"/>
      <c r="C4" s="949"/>
      <c r="D4" s="949"/>
      <c r="E4" s="949"/>
      <c r="F4" s="949"/>
      <c r="G4" s="949"/>
      <c r="H4" s="949"/>
      <c r="I4" s="949"/>
      <c r="J4" s="949"/>
      <c r="K4" s="949"/>
      <c r="L4" s="949"/>
      <c r="M4" s="949"/>
    </row>
    <row r="5" spans="1:13" ht="20.100000000000001" customHeight="1" x14ac:dyDescent="0.2">
      <c r="A5" s="14" t="s">
        <v>690</v>
      </c>
      <c r="B5" s="280"/>
      <c r="C5" s="280"/>
      <c r="D5" s="280"/>
      <c r="E5" s="280"/>
      <c r="F5" s="280"/>
      <c r="G5" s="280"/>
      <c r="H5" s="280"/>
      <c r="I5" s="280"/>
      <c r="J5" s="280"/>
      <c r="K5" s="280"/>
      <c r="L5" s="280"/>
      <c r="M5" s="33" t="s">
        <v>691</v>
      </c>
    </row>
    <row r="6" spans="1:13" s="272" customFormat="1" ht="18.75" customHeight="1" thickBot="1" x14ac:dyDescent="0.25">
      <c r="A6" s="951" t="s">
        <v>356</v>
      </c>
      <c r="B6" s="951"/>
      <c r="C6" s="1206" t="s">
        <v>157</v>
      </c>
      <c r="D6" s="1206" t="s">
        <v>158</v>
      </c>
      <c r="E6" s="1227" t="s">
        <v>199</v>
      </c>
      <c r="F6" s="1227"/>
      <c r="G6" s="1227" t="s">
        <v>198</v>
      </c>
      <c r="H6" s="1227"/>
      <c r="I6" s="1228" t="s">
        <v>452</v>
      </c>
      <c r="J6" s="1228"/>
      <c r="K6" s="958" t="s">
        <v>453</v>
      </c>
      <c r="L6" s="1178" t="s">
        <v>1053</v>
      </c>
      <c r="M6" s="1223"/>
    </row>
    <row r="7" spans="1:13" s="272" customFormat="1" ht="17.25" customHeight="1" thickTop="1" thickBot="1" x14ac:dyDescent="0.25">
      <c r="A7" s="1172"/>
      <c r="B7" s="1172"/>
      <c r="C7" s="1207"/>
      <c r="D7" s="1207"/>
      <c r="E7" s="1222" t="s">
        <v>776</v>
      </c>
      <c r="F7" s="1222" t="s">
        <v>777</v>
      </c>
      <c r="G7" s="1222" t="s">
        <v>776</v>
      </c>
      <c r="H7" s="1222" t="s">
        <v>777</v>
      </c>
      <c r="I7" s="1222" t="s">
        <v>776</v>
      </c>
      <c r="J7" s="1222" t="s">
        <v>777</v>
      </c>
      <c r="K7" s="1226"/>
      <c r="L7" s="1179"/>
      <c r="M7" s="1224"/>
    </row>
    <row r="8" spans="1:13" s="272" customFormat="1" ht="22.5" customHeight="1" thickTop="1" x14ac:dyDescent="0.2">
      <c r="A8" s="1173"/>
      <c r="B8" s="1173"/>
      <c r="C8" s="1208"/>
      <c r="D8" s="1208"/>
      <c r="E8" s="1208"/>
      <c r="F8" s="1208"/>
      <c r="G8" s="1208"/>
      <c r="H8" s="1208"/>
      <c r="I8" s="1208"/>
      <c r="J8" s="1208"/>
      <c r="K8" s="959"/>
      <c r="L8" s="1180"/>
      <c r="M8" s="1225"/>
    </row>
    <row r="9" spans="1:13" s="272" customFormat="1" ht="22.5" customHeight="1" x14ac:dyDescent="0.2">
      <c r="A9" s="1219" t="s">
        <v>557</v>
      </c>
      <c r="B9" s="1219"/>
      <c r="C9" s="630">
        <f>SUM(C10:C11)</f>
        <v>168</v>
      </c>
      <c r="D9" s="630">
        <f t="shared" ref="D9:H9" si="0">SUM(D10:D11)</f>
        <v>1234</v>
      </c>
      <c r="E9" s="630">
        <f t="shared" si="0"/>
        <v>1782</v>
      </c>
      <c r="F9" s="630">
        <f t="shared" si="0"/>
        <v>1607</v>
      </c>
      <c r="G9" s="630">
        <f t="shared" si="0"/>
        <v>2880</v>
      </c>
      <c r="H9" s="630">
        <f t="shared" si="0"/>
        <v>2389</v>
      </c>
      <c r="I9" s="630">
        <f>SUM(E9+G9)</f>
        <v>4662</v>
      </c>
      <c r="J9" s="630">
        <f>SUM(F9+H9)</f>
        <v>3996</v>
      </c>
      <c r="K9" s="630">
        <f>SUM(J9+I9)</f>
        <v>8658</v>
      </c>
      <c r="L9" s="1220" t="s">
        <v>1052</v>
      </c>
      <c r="M9" s="1221"/>
    </row>
    <row r="10" spans="1:13" s="272" customFormat="1" ht="22.5" customHeight="1" thickBot="1" x14ac:dyDescent="0.25">
      <c r="A10" s="632"/>
      <c r="B10" s="633" t="s">
        <v>558</v>
      </c>
      <c r="C10" s="318">
        <v>11</v>
      </c>
      <c r="D10" s="318">
        <v>42</v>
      </c>
      <c r="E10" s="318">
        <v>79</v>
      </c>
      <c r="F10" s="318">
        <v>65</v>
      </c>
      <c r="G10" s="318">
        <v>114</v>
      </c>
      <c r="H10" s="318">
        <v>72</v>
      </c>
      <c r="I10" s="318">
        <f t="shared" ref="I10:J14" si="1">SUM(E10+G10)</f>
        <v>193</v>
      </c>
      <c r="J10" s="318">
        <f t="shared" si="1"/>
        <v>137</v>
      </c>
      <c r="K10" s="634">
        <f t="shared" ref="K10:K11" si="2">SUM(J10+I10)</f>
        <v>330</v>
      </c>
      <c r="L10" s="641" t="s">
        <v>1050</v>
      </c>
      <c r="M10" s="461"/>
    </row>
    <row r="11" spans="1:13" s="272" customFormat="1" ht="22.5" customHeight="1" thickTop="1" x14ac:dyDescent="0.2">
      <c r="A11" s="635"/>
      <c r="B11" s="636" t="s">
        <v>559</v>
      </c>
      <c r="C11" s="153">
        <v>157</v>
      </c>
      <c r="D11" s="153">
        <v>1192</v>
      </c>
      <c r="E11" s="153">
        <v>1703</v>
      </c>
      <c r="F11" s="153">
        <v>1542</v>
      </c>
      <c r="G11" s="153">
        <v>2766</v>
      </c>
      <c r="H11" s="153">
        <v>2317</v>
      </c>
      <c r="I11" s="153">
        <f t="shared" si="1"/>
        <v>4469</v>
      </c>
      <c r="J11" s="153">
        <f t="shared" si="1"/>
        <v>3859</v>
      </c>
      <c r="K11" s="293">
        <f t="shared" si="2"/>
        <v>8328</v>
      </c>
      <c r="L11" s="642" t="s">
        <v>1051</v>
      </c>
      <c r="M11" s="642"/>
    </row>
    <row r="12" spans="1:13" ht="21.95" customHeight="1" x14ac:dyDescent="0.2">
      <c r="A12" s="1219" t="s">
        <v>43</v>
      </c>
      <c r="B12" s="1219"/>
      <c r="C12" s="630">
        <f>SUM(C13:C14)</f>
        <v>204</v>
      </c>
      <c r="D12" s="630">
        <f t="shared" ref="D12:H12" si="3">SUM(D13:D14)</f>
        <v>1755</v>
      </c>
      <c r="E12" s="630">
        <f t="shared" si="3"/>
        <v>3768</v>
      </c>
      <c r="F12" s="630">
        <f t="shared" si="3"/>
        <v>3210</v>
      </c>
      <c r="G12" s="630">
        <f t="shared" si="3"/>
        <v>16439</v>
      </c>
      <c r="H12" s="630">
        <f t="shared" si="3"/>
        <v>15597</v>
      </c>
      <c r="I12" s="630">
        <f t="shared" si="1"/>
        <v>20207</v>
      </c>
      <c r="J12" s="630">
        <f t="shared" si="1"/>
        <v>18807</v>
      </c>
      <c r="K12" s="630">
        <f>SUM(J12+I12)</f>
        <v>39014</v>
      </c>
      <c r="L12" s="1220" t="s">
        <v>44</v>
      </c>
      <c r="M12" s="1221"/>
    </row>
    <row r="13" spans="1:13" ht="21.95" customHeight="1" thickBot="1" x14ac:dyDescent="0.25">
      <c r="A13" s="632"/>
      <c r="B13" s="633" t="s">
        <v>45</v>
      </c>
      <c r="C13" s="318">
        <v>25</v>
      </c>
      <c r="D13" s="318">
        <v>170</v>
      </c>
      <c r="E13" s="318">
        <v>214</v>
      </c>
      <c r="F13" s="318">
        <v>164</v>
      </c>
      <c r="G13" s="318">
        <v>1692</v>
      </c>
      <c r="H13" s="318">
        <v>1600</v>
      </c>
      <c r="I13" s="318">
        <f t="shared" si="1"/>
        <v>1906</v>
      </c>
      <c r="J13" s="318">
        <f t="shared" si="1"/>
        <v>1764</v>
      </c>
      <c r="K13" s="634">
        <f t="shared" ref="K13:K23" si="4">SUM(J13+I13)</f>
        <v>3670</v>
      </c>
      <c r="L13" s="641" t="s">
        <v>46</v>
      </c>
      <c r="M13" s="652"/>
    </row>
    <row r="14" spans="1:13" ht="21.95" customHeight="1" thickTop="1" x14ac:dyDescent="0.2">
      <c r="A14" s="635"/>
      <c r="B14" s="636" t="s">
        <v>47</v>
      </c>
      <c r="C14" s="153">
        <v>179</v>
      </c>
      <c r="D14" s="153">
        <v>1585</v>
      </c>
      <c r="E14" s="153">
        <v>3554</v>
      </c>
      <c r="F14" s="153">
        <v>3046</v>
      </c>
      <c r="G14" s="153">
        <v>14747</v>
      </c>
      <c r="H14" s="153">
        <v>13997</v>
      </c>
      <c r="I14" s="153">
        <f t="shared" si="1"/>
        <v>18301</v>
      </c>
      <c r="J14" s="153">
        <f t="shared" si="1"/>
        <v>17043</v>
      </c>
      <c r="K14" s="293">
        <f t="shared" si="4"/>
        <v>35344</v>
      </c>
      <c r="L14" s="642" t="s">
        <v>48</v>
      </c>
      <c r="M14" s="653"/>
    </row>
    <row r="15" spans="1:13" ht="21.95" customHeight="1" x14ac:dyDescent="0.2">
      <c r="A15" s="1215" t="s">
        <v>49</v>
      </c>
      <c r="B15" s="1216"/>
      <c r="C15" s="631">
        <f>SUM(C16:C17)</f>
        <v>158</v>
      </c>
      <c r="D15" s="631">
        <f t="shared" ref="D15:H15" si="5">SUM(D16:D17)</f>
        <v>3823</v>
      </c>
      <c r="E15" s="631">
        <f t="shared" si="5"/>
        <v>9768</v>
      </c>
      <c r="F15" s="631">
        <f t="shared" si="5"/>
        <v>7307</v>
      </c>
      <c r="G15" s="631">
        <f t="shared" si="5"/>
        <v>39908</v>
      </c>
      <c r="H15" s="631">
        <f t="shared" si="5"/>
        <v>36488</v>
      </c>
      <c r="I15" s="631">
        <f t="shared" ref="I15:J23" si="6">SUM(E15+G15)</f>
        <v>49676</v>
      </c>
      <c r="J15" s="631">
        <f t="shared" si="6"/>
        <v>43795</v>
      </c>
      <c r="K15" s="631">
        <f>SUM(J15+I15)</f>
        <v>93471</v>
      </c>
      <c r="L15" s="1217" t="s">
        <v>50</v>
      </c>
      <c r="M15" s="1218"/>
    </row>
    <row r="16" spans="1:13" ht="21.95" customHeight="1" thickBot="1" x14ac:dyDescent="0.25">
      <c r="A16" s="637"/>
      <c r="B16" s="566" t="s">
        <v>51</v>
      </c>
      <c r="C16" s="148">
        <v>8</v>
      </c>
      <c r="D16" s="148">
        <v>143</v>
      </c>
      <c r="E16" s="148">
        <v>811</v>
      </c>
      <c r="F16" s="148">
        <v>200</v>
      </c>
      <c r="G16" s="148">
        <v>1169</v>
      </c>
      <c r="H16" s="148">
        <v>1098</v>
      </c>
      <c r="I16" s="148">
        <f t="shared" si="6"/>
        <v>1980</v>
      </c>
      <c r="J16" s="148">
        <f t="shared" si="6"/>
        <v>1298</v>
      </c>
      <c r="K16" s="289">
        <f t="shared" si="4"/>
        <v>3278</v>
      </c>
      <c r="L16" s="567" t="s">
        <v>52</v>
      </c>
      <c r="M16" s="654"/>
    </row>
    <row r="17" spans="1:13" ht="21.95" customHeight="1" thickTop="1" x14ac:dyDescent="0.2">
      <c r="A17" s="638"/>
      <c r="B17" s="639" t="s">
        <v>53</v>
      </c>
      <c r="C17" s="154">
        <v>150</v>
      </c>
      <c r="D17" s="154">
        <v>3680</v>
      </c>
      <c r="E17" s="154">
        <v>8957</v>
      </c>
      <c r="F17" s="154">
        <v>7107</v>
      </c>
      <c r="G17" s="154">
        <v>38739</v>
      </c>
      <c r="H17" s="154">
        <v>35390</v>
      </c>
      <c r="I17" s="154">
        <f t="shared" si="6"/>
        <v>47696</v>
      </c>
      <c r="J17" s="154">
        <f t="shared" si="6"/>
        <v>42497</v>
      </c>
      <c r="K17" s="282">
        <f t="shared" si="4"/>
        <v>90193</v>
      </c>
      <c r="L17" s="643" t="s">
        <v>54</v>
      </c>
      <c r="M17" s="655"/>
    </row>
    <row r="18" spans="1:13" ht="21.95" customHeight="1" x14ac:dyDescent="0.2">
      <c r="A18" s="1219" t="s">
        <v>576</v>
      </c>
      <c r="B18" s="1219"/>
      <c r="C18" s="630">
        <f>SUM(C19:C20)</f>
        <v>99</v>
      </c>
      <c r="D18" s="630">
        <f>SUM(D19:D20)</f>
        <v>1236</v>
      </c>
      <c r="E18" s="630">
        <f t="shared" ref="E18:H18" si="7">SUM(E19:E20)</f>
        <v>3166</v>
      </c>
      <c r="F18" s="630">
        <f t="shared" si="7"/>
        <v>1986</v>
      </c>
      <c r="G18" s="630">
        <f t="shared" si="7"/>
        <v>12868</v>
      </c>
      <c r="H18" s="630">
        <f t="shared" si="7"/>
        <v>11608</v>
      </c>
      <c r="I18" s="630">
        <f t="shared" si="6"/>
        <v>16034</v>
      </c>
      <c r="J18" s="630">
        <f t="shared" si="6"/>
        <v>13594</v>
      </c>
      <c r="K18" s="630">
        <f t="shared" si="4"/>
        <v>29628</v>
      </c>
      <c r="L18" s="1220" t="s">
        <v>55</v>
      </c>
      <c r="M18" s="1221"/>
    </row>
    <row r="19" spans="1:13" ht="21.95" customHeight="1" thickBot="1" x14ac:dyDescent="0.25">
      <c r="A19" s="632"/>
      <c r="B19" s="633" t="s">
        <v>577</v>
      </c>
      <c r="C19" s="318">
        <v>7</v>
      </c>
      <c r="D19" s="318">
        <v>57</v>
      </c>
      <c r="E19" s="318">
        <v>610</v>
      </c>
      <c r="F19" s="318">
        <v>161</v>
      </c>
      <c r="G19" s="318">
        <v>317</v>
      </c>
      <c r="H19" s="318">
        <v>286</v>
      </c>
      <c r="I19" s="318">
        <f t="shared" si="6"/>
        <v>927</v>
      </c>
      <c r="J19" s="318">
        <f t="shared" si="6"/>
        <v>447</v>
      </c>
      <c r="K19" s="634">
        <f t="shared" si="4"/>
        <v>1374</v>
      </c>
      <c r="L19" s="641" t="s">
        <v>56</v>
      </c>
      <c r="M19" s="652"/>
    </row>
    <row r="20" spans="1:13" ht="21.95" customHeight="1" thickTop="1" x14ac:dyDescent="0.2">
      <c r="A20" s="635"/>
      <c r="B20" s="636" t="s">
        <v>578</v>
      </c>
      <c r="C20" s="153">
        <v>92</v>
      </c>
      <c r="D20" s="153">
        <v>1179</v>
      </c>
      <c r="E20" s="153">
        <v>2556</v>
      </c>
      <c r="F20" s="153">
        <v>1825</v>
      </c>
      <c r="G20" s="153">
        <v>12551</v>
      </c>
      <c r="H20" s="153">
        <v>11322</v>
      </c>
      <c r="I20" s="293">
        <f t="shared" si="6"/>
        <v>15107</v>
      </c>
      <c r="J20" s="293">
        <f t="shared" si="6"/>
        <v>13147</v>
      </c>
      <c r="K20" s="293">
        <f t="shared" si="4"/>
        <v>28254</v>
      </c>
      <c r="L20" s="642" t="s">
        <v>57</v>
      </c>
      <c r="M20" s="653"/>
    </row>
    <row r="21" spans="1:13" ht="21.95" customHeight="1" x14ac:dyDescent="0.2">
      <c r="A21" s="1215" t="s">
        <v>58</v>
      </c>
      <c r="B21" s="1216"/>
      <c r="C21" s="631">
        <f>SUM(C22:C23)</f>
        <v>84</v>
      </c>
      <c r="D21" s="631">
        <f t="shared" ref="D21:H21" si="8">SUM(D22:D23)</f>
        <v>946</v>
      </c>
      <c r="E21" s="631">
        <f t="shared" si="8"/>
        <v>2229</v>
      </c>
      <c r="F21" s="631">
        <f t="shared" si="8"/>
        <v>1151</v>
      </c>
      <c r="G21" s="631">
        <f t="shared" si="8"/>
        <v>8545</v>
      </c>
      <c r="H21" s="631">
        <f t="shared" si="8"/>
        <v>8062</v>
      </c>
      <c r="I21" s="631">
        <f t="shared" si="6"/>
        <v>10774</v>
      </c>
      <c r="J21" s="631">
        <f t="shared" si="6"/>
        <v>9213</v>
      </c>
      <c r="K21" s="631">
        <f t="shared" si="4"/>
        <v>19987</v>
      </c>
      <c r="L21" s="1217" t="s">
        <v>59</v>
      </c>
      <c r="M21" s="1218"/>
    </row>
    <row r="22" spans="1:13" ht="21.95" customHeight="1" thickBot="1" x14ac:dyDescent="0.25">
      <c r="A22" s="637"/>
      <c r="B22" s="566" t="s">
        <v>60</v>
      </c>
      <c r="C22" s="148">
        <v>6</v>
      </c>
      <c r="D22" s="148">
        <v>68</v>
      </c>
      <c r="E22" s="148">
        <v>755</v>
      </c>
      <c r="F22" s="148">
        <v>140</v>
      </c>
      <c r="G22" s="148">
        <v>395</v>
      </c>
      <c r="H22" s="148">
        <v>284</v>
      </c>
      <c r="I22" s="289">
        <f t="shared" si="6"/>
        <v>1150</v>
      </c>
      <c r="J22" s="289">
        <f t="shared" si="6"/>
        <v>424</v>
      </c>
      <c r="K22" s="289">
        <f t="shared" si="4"/>
        <v>1574</v>
      </c>
      <c r="L22" s="567" t="s">
        <v>1330</v>
      </c>
      <c r="M22" s="654"/>
    </row>
    <row r="23" spans="1:13" ht="21.95" customHeight="1" thickTop="1" x14ac:dyDescent="0.2">
      <c r="A23" s="116"/>
      <c r="B23" s="449" t="s">
        <v>61</v>
      </c>
      <c r="C23" s="154">
        <v>78</v>
      </c>
      <c r="D23" s="154">
        <v>878</v>
      </c>
      <c r="E23" s="154">
        <v>1474</v>
      </c>
      <c r="F23" s="154">
        <v>1011</v>
      </c>
      <c r="G23" s="154">
        <v>8150</v>
      </c>
      <c r="H23" s="154">
        <v>7778</v>
      </c>
      <c r="I23" s="154">
        <f t="shared" si="6"/>
        <v>9624</v>
      </c>
      <c r="J23" s="154">
        <f t="shared" si="6"/>
        <v>8789</v>
      </c>
      <c r="K23" s="282">
        <f t="shared" si="4"/>
        <v>18413</v>
      </c>
      <c r="L23" s="640" t="s">
        <v>1331</v>
      </c>
      <c r="M23" s="656"/>
    </row>
    <row r="24" spans="1:13" ht="27.75" customHeight="1" x14ac:dyDescent="0.2">
      <c r="A24" s="1212" t="s">
        <v>62</v>
      </c>
      <c r="B24" s="1212"/>
      <c r="C24" s="270">
        <f t="shared" ref="C24:K24" si="9">SUM(C9+C12+C15+C18+C21)</f>
        <v>713</v>
      </c>
      <c r="D24" s="270">
        <f t="shared" si="9"/>
        <v>8994</v>
      </c>
      <c r="E24" s="270">
        <f t="shared" si="9"/>
        <v>20713</v>
      </c>
      <c r="F24" s="270">
        <f t="shared" si="9"/>
        <v>15261</v>
      </c>
      <c r="G24" s="270">
        <f t="shared" si="9"/>
        <v>80640</v>
      </c>
      <c r="H24" s="270">
        <f t="shared" si="9"/>
        <v>74144</v>
      </c>
      <c r="I24" s="270">
        <f t="shared" si="9"/>
        <v>101353</v>
      </c>
      <c r="J24" s="270">
        <f t="shared" si="9"/>
        <v>89405</v>
      </c>
      <c r="K24" s="270">
        <f t="shared" si="9"/>
        <v>190758</v>
      </c>
      <c r="L24" s="1213" t="s">
        <v>14</v>
      </c>
      <c r="M24" s="1214"/>
    </row>
    <row r="48" spans="7:7" x14ac:dyDescent="0.2">
      <c r="G48" s="291"/>
    </row>
  </sheetData>
  <mergeCells count="30">
    <mergeCell ref="A2:M2"/>
    <mergeCell ref="A1:M1"/>
    <mergeCell ref="A3:M3"/>
    <mergeCell ref="A4:M4"/>
    <mergeCell ref="A12:B12"/>
    <mergeCell ref="L12:M12"/>
    <mergeCell ref="E7:E8"/>
    <mergeCell ref="F7:F8"/>
    <mergeCell ref="K6:K8"/>
    <mergeCell ref="I7:I8"/>
    <mergeCell ref="J7:J8"/>
    <mergeCell ref="E6:F6"/>
    <mergeCell ref="C6:C8"/>
    <mergeCell ref="D6:D8"/>
    <mergeCell ref="G6:H6"/>
    <mergeCell ref="I6:J6"/>
    <mergeCell ref="G7:G8"/>
    <mergeCell ref="H7:H8"/>
    <mergeCell ref="A6:B8"/>
    <mergeCell ref="L6:M8"/>
    <mergeCell ref="A21:B21"/>
    <mergeCell ref="L21:M21"/>
    <mergeCell ref="A9:B9"/>
    <mergeCell ref="L9:M9"/>
    <mergeCell ref="A24:B24"/>
    <mergeCell ref="L24:M24"/>
    <mergeCell ref="A15:B15"/>
    <mergeCell ref="L15:M15"/>
    <mergeCell ref="A18:B18"/>
    <mergeCell ref="L18:M1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rightToLeft="1" view="pageBreakPreview" zoomScaleNormal="100" zoomScaleSheetLayoutView="100" workbookViewId="0">
      <selection activeCell="J3" sqref="J3"/>
    </sheetView>
  </sheetViews>
  <sheetFormatPr defaultRowHeight="12.75" x14ac:dyDescent="0.2"/>
  <cols>
    <col min="1" max="1" width="19.28515625" style="271" customWidth="1"/>
    <col min="2" max="2" width="9.7109375" style="271" customWidth="1"/>
    <col min="3" max="7" width="13.7109375" style="271" customWidth="1"/>
    <col min="8" max="8" width="11.42578125" style="271" customWidth="1"/>
    <col min="9" max="9" width="21.42578125" style="271" customWidth="1"/>
    <col min="10" max="16384" width="9.140625" style="21"/>
  </cols>
  <sheetData>
    <row r="1" spans="1:13" ht="20.25" x14ac:dyDescent="0.2">
      <c r="A1" s="954" t="s">
        <v>581</v>
      </c>
      <c r="B1" s="954"/>
      <c r="C1" s="954"/>
      <c r="D1" s="954"/>
      <c r="E1" s="954"/>
      <c r="F1" s="954"/>
      <c r="G1" s="954"/>
      <c r="H1" s="954"/>
      <c r="I1" s="954"/>
    </row>
    <row r="2" spans="1:13" s="22" customFormat="1" ht="20.25" x14ac:dyDescent="0.2">
      <c r="A2" s="957" t="s">
        <v>804</v>
      </c>
      <c r="B2" s="957"/>
      <c r="C2" s="957"/>
      <c r="D2" s="957"/>
      <c r="E2" s="957"/>
      <c r="F2" s="957"/>
      <c r="G2" s="957"/>
      <c r="H2" s="957"/>
      <c r="I2" s="957"/>
    </row>
    <row r="3" spans="1:13" ht="33" customHeight="1" x14ac:dyDescent="0.2">
      <c r="A3" s="948" t="s">
        <v>774</v>
      </c>
      <c r="B3" s="948"/>
      <c r="C3" s="948"/>
      <c r="D3" s="948"/>
      <c r="E3" s="948"/>
      <c r="F3" s="948"/>
      <c r="G3" s="948"/>
      <c r="H3" s="948"/>
      <c r="I3" s="948"/>
    </row>
    <row r="4" spans="1:13" ht="15.75" x14ac:dyDescent="0.2">
      <c r="A4" s="949" t="s">
        <v>805</v>
      </c>
      <c r="B4" s="949"/>
      <c r="C4" s="949"/>
      <c r="D4" s="949"/>
      <c r="E4" s="949"/>
      <c r="F4" s="949"/>
      <c r="G4" s="949"/>
      <c r="H4" s="949"/>
      <c r="I4" s="949"/>
    </row>
    <row r="5" spans="1:13" ht="15.75" x14ac:dyDescent="0.2">
      <c r="A5" s="14" t="s">
        <v>692</v>
      </c>
      <c r="B5" s="17"/>
      <c r="C5" s="17"/>
      <c r="D5" s="17"/>
      <c r="E5" s="17"/>
      <c r="F5" s="17"/>
      <c r="G5" s="17"/>
      <c r="H5" s="17"/>
      <c r="I5" s="33" t="s">
        <v>693</v>
      </c>
    </row>
    <row r="6" spans="1:13" s="264" customFormat="1" ht="22.5" customHeight="1" thickBot="1" x14ac:dyDescent="0.25">
      <c r="A6" s="1203" t="s">
        <v>1054</v>
      </c>
      <c r="B6" s="1203"/>
      <c r="C6" s="1209" t="s">
        <v>544</v>
      </c>
      <c r="D6" s="1209" t="s">
        <v>611</v>
      </c>
      <c r="E6" s="1209" t="s">
        <v>653</v>
      </c>
      <c r="F6" s="1206" t="s">
        <v>734</v>
      </c>
      <c r="G6" s="1206" t="s">
        <v>803</v>
      </c>
      <c r="H6" s="1178" t="s">
        <v>1055</v>
      </c>
      <c r="I6" s="1178"/>
    </row>
    <row r="7" spans="1:13" s="264" customFormat="1" ht="22.5" customHeight="1" thickTop="1" x14ac:dyDescent="0.2">
      <c r="A7" s="1205"/>
      <c r="B7" s="1205"/>
      <c r="C7" s="1211"/>
      <c r="D7" s="1211"/>
      <c r="E7" s="1211"/>
      <c r="F7" s="1208"/>
      <c r="G7" s="1208"/>
      <c r="H7" s="1180"/>
      <c r="I7" s="1180"/>
    </row>
    <row r="8" spans="1:13" s="264" customFormat="1" ht="20.25" customHeight="1" thickBot="1" x14ac:dyDescent="0.25">
      <c r="A8" s="644" t="s">
        <v>196</v>
      </c>
      <c r="B8" s="645"/>
      <c r="C8" s="646"/>
      <c r="D8" s="646"/>
      <c r="E8" s="646"/>
      <c r="F8" s="646"/>
      <c r="G8" s="646"/>
      <c r="H8" s="647"/>
      <c r="I8" s="648" t="s">
        <v>197</v>
      </c>
    </row>
    <row r="9" spans="1:13" s="39" customFormat="1" ht="15.95" customHeight="1" thickTop="1" thickBot="1" x14ac:dyDescent="0.25">
      <c r="A9" s="1237" t="s">
        <v>38</v>
      </c>
      <c r="B9" s="196" t="s">
        <v>9</v>
      </c>
      <c r="C9" s="144">
        <v>241</v>
      </c>
      <c r="D9" s="144">
        <v>244</v>
      </c>
      <c r="E9" s="144">
        <v>269</v>
      </c>
      <c r="F9" s="144">
        <v>273</v>
      </c>
      <c r="G9" s="144">
        <v>264</v>
      </c>
      <c r="H9" s="564" t="s">
        <v>668</v>
      </c>
      <c r="I9" s="1243" t="s">
        <v>39</v>
      </c>
    </row>
    <row r="10" spans="1:13" s="39" customFormat="1" ht="15.95" customHeight="1" thickTop="1" x14ac:dyDescent="0.2">
      <c r="A10" s="1238"/>
      <c r="B10" s="550" t="s">
        <v>667</v>
      </c>
      <c r="C10" s="156">
        <v>774</v>
      </c>
      <c r="D10" s="156">
        <v>481</v>
      </c>
      <c r="E10" s="156">
        <v>379</v>
      </c>
      <c r="F10" s="156">
        <v>539</v>
      </c>
      <c r="G10" s="156">
        <v>390</v>
      </c>
      <c r="H10" s="627" t="s">
        <v>669</v>
      </c>
      <c r="I10" s="1244"/>
    </row>
    <row r="11" spans="1:13" s="39" customFormat="1" ht="15.95" customHeight="1" thickBot="1" x14ac:dyDescent="0.25">
      <c r="A11" s="1240"/>
      <c r="B11" s="719" t="s">
        <v>7</v>
      </c>
      <c r="C11" s="305">
        <f t="shared" ref="C11:F11" si="0">SUM(C10+C9)</f>
        <v>1015</v>
      </c>
      <c r="D11" s="305">
        <f t="shared" si="0"/>
        <v>725</v>
      </c>
      <c r="E11" s="305">
        <f t="shared" si="0"/>
        <v>648</v>
      </c>
      <c r="F11" s="305">
        <f t="shared" si="0"/>
        <v>812</v>
      </c>
      <c r="G11" s="305">
        <f t="shared" ref="G11" si="1">SUM(G10+G9)</f>
        <v>654</v>
      </c>
      <c r="H11" s="720" t="s">
        <v>8</v>
      </c>
      <c r="I11" s="1245"/>
      <c r="M11" s="648"/>
    </row>
    <row r="12" spans="1:13" s="39" customFormat="1" ht="15" customHeight="1" thickTop="1" thickBot="1" x14ac:dyDescent="0.25">
      <c r="A12" s="1235" t="s">
        <v>579</v>
      </c>
      <c r="B12" s="194" t="s">
        <v>9</v>
      </c>
      <c r="C12" s="147">
        <v>88</v>
      </c>
      <c r="D12" s="147">
        <v>88</v>
      </c>
      <c r="E12" s="147">
        <v>81</v>
      </c>
      <c r="F12" s="147">
        <v>108</v>
      </c>
      <c r="G12" s="147">
        <v>91</v>
      </c>
      <c r="H12" s="509" t="s">
        <v>668</v>
      </c>
      <c r="I12" s="1241" t="s">
        <v>156</v>
      </c>
      <c r="M12" s="648"/>
    </row>
    <row r="13" spans="1:13" s="39" customFormat="1" ht="15" customHeight="1" thickTop="1" x14ac:dyDescent="0.2">
      <c r="A13" s="1235"/>
      <c r="B13" s="38" t="s">
        <v>667</v>
      </c>
      <c r="C13" s="146">
        <v>172</v>
      </c>
      <c r="D13" s="146">
        <v>220</v>
      </c>
      <c r="E13" s="146">
        <v>225</v>
      </c>
      <c r="F13" s="146">
        <v>306</v>
      </c>
      <c r="G13" s="146">
        <v>241</v>
      </c>
      <c r="H13" s="673" t="s">
        <v>669</v>
      </c>
      <c r="I13" s="1241"/>
    </row>
    <row r="14" spans="1:13" s="39" customFormat="1" ht="15" customHeight="1" thickBot="1" x14ac:dyDescent="0.25">
      <c r="A14" s="1236"/>
      <c r="B14" s="721" t="s">
        <v>7</v>
      </c>
      <c r="C14" s="304">
        <f t="shared" ref="C14:F14" si="2">SUM(C13+C12)</f>
        <v>260</v>
      </c>
      <c r="D14" s="304">
        <f t="shared" si="2"/>
        <v>308</v>
      </c>
      <c r="E14" s="304">
        <f t="shared" si="2"/>
        <v>306</v>
      </c>
      <c r="F14" s="304">
        <f t="shared" si="2"/>
        <v>414</v>
      </c>
      <c r="G14" s="304">
        <f t="shared" ref="G14" si="3">SUM(G13+G12)</f>
        <v>332</v>
      </c>
      <c r="H14" s="722" t="s">
        <v>8</v>
      </c>
      <c r="I14" s="1242"/>
    </row>
    <row r="15" spans="1:13" s="264" customFormat="1" ht="20.25" customHeight="1" thickTop="1" thickBot="1" x14ac:dyDescent="0.25">
      <c r="A15" s="650" t="s">
        <v>194</v>
      </c>
      <c r="B15" s="783"/>
      <c r="C15" s="158"/>
      <c r="D15" s="158"/>
      <c r="E15" s="158"/>
      <c r="F15" s="158"/>
      <c r="G15" s="158"/>
      <c r="H15" s="670"/>
      <c r="I15" s="649" t="s">
        <v>195</v>
      </c>
    </row>
    <row r="16" spans="1:13" s="39" customFormat="1" ht="15" customHeight="1" thickTop="1" thickBot="1" x14ac:dyDescent="0.25">
      <c r="A16" s="1235" t="s">
        <v>40</v>
      </c>
      <c r="B16" s="195" t="s">
        <v>9</v>
      </c>
      <c r="C16" s="145">
        <v>2046</v>
      </c>
      <c r="D16" s="145">
        <v>2203</v>
      </c>
      <c r="E16" s="145">
        <v>2469</v>
      </c>
      <c r="F16" s="145">
        <v>2659</v>
      </c>
      <c r="G16" s="145">
        <v>2829</v>
      </c>
      <c r="H16" s="468" t="s">
        <v>668</v>
      </c>
      <c r="I16" s="1241" t="s">
        <v>39</v>
      </c>
    </row>
    <row r="17" spans="1:9" s="39" customFormat="1" ht="15" customHeight="1" thickTop="1" x14ac:dyDescent="0.2">
      <c r="A17" s="1235"/>
      <c r="B17" s="38" t="s">
        <v>667</v>
      </c>
      <c r="C17" s="146">
        <v>7022</v>
      </c>
      <c r="D17" s="146">
        <v>6901</v>
      </c>
      <c r="E17" s="146">
        <v>7721</v>
      </c>
      <c r="F17" s="146">
        <v>7730</v>
      </c>
      <c r="G17" s="146">
        <v>8419</v>
      </c>
      <c r="H17" s="673" t="s">
        <v>669</v>
      </c>
      <c r="I17" s="1241"/>
    </row>
    <row r="18" spans="1:9" s="39" customFormat="1" ht="15" customHeight="1" thickBot="1" x14ac:dyDescent="0.25">
      <c r="A18" s="1236"/>
      <c r="B18" s="721" t="s">
        <v>7</v>
      </c>
      <c r="C18" s="304">
        <f t="shared" ref="C18:F18" si="4">SUM(C17+C16)</f>
        <v>9068</v>
      </c>
      <c r="D18" s="304">
        <f t="shared" si="4"/>
        <v>9104</v>
      </c>
      <c r="E18" s="304">
        <f t="shared" si="4"/>
        <v>10190</v>
      </c>
      <c r="F18" s="304">
        <f t="shared" si="4"/>
        <v>10389</v>
      </c>
      <c r="G18" s="304">
        <v>11248</v>
      </c>
      <c r="H18" s="722" t="s">
        <v>8</v>
      </c>
      <c r="I18" s="1242"/>
    </row>
    <row r="19" spans="1:9" s="39" customFormat="1" ht="15.95" customHeight="1" thickTop="1" thickBot="1" x14ac:dyDescent="0.25">
      <c r="A19" s="1237" t="s">
        <v>580</v>
      </c>
      <c r="B19" s="783" t="s">
        <v>9</v>
      </c>
      <c r="C19" s="158">
        <v>669</v>
      </c>
      <c r="D19" s="158">
        <v>620</v>
      </c>
      <c r="E19" s="158">
        <v>659</v>
      </c>
      <c r="F19" s="158">
        <v>901</v>
      </c>
      <c r="G19" s="158">
        <v>911</v>
      </c>
      <c r="H19" s="670" t="s">
        <v>668</v>
      </c>
      <c r="I19" s="1243" t="s">
        <v>156</v>
      </c>
    </row>
    <row r="20" spans="1:9" s="39" customFormat="1" ht="15.95" customHeight="1" thickTop="1" x14ac:dyDescent="0.2">
      <c r="A20" s="1238"/>
      <c r="B20" s="672" t="s">
        <v>667</v>
      </c>
      <c r="C20" s="156">
        <v>1735</v>
      </c>
      <c r="D20" s="156">
        <v>2827</v>
      </c>
      <c r="E20" s="156">
        <v>3421</v>
      </c>
      <c r="F20" s="156">
        <v>4817</v>
      </c>
      <c r="G20" s="156">
        <v>3873</v>
      </c>
      <c r="H20" s="669" t="s">
        <v>669</v>
      </c>
      <c r="I20" s="1244"/>
    </row>
    <row r="21" spans="1:9" s="39" customFormat="1" ht="15.95" customHeight="1" x14ac:dyDescent="0.2">
      <c r="A21" s="1239"/>
      <c r="B21" s="719" t="s">
        <v>7</v>
      </c>
      <c r="C21" s="305">
        <f t="shared" ref="C21:F21" si="5">SUM(C20+C19)</f>
        <v>2404</v>
      </c>
      <c r="D21" s="305">
        <f t="shared" si="5"/>
        <v>3447</v>
      </c>
      <c r="E21" s="305">
        <f t="shared" si="5"/>
        <v>4080</v>
      </c>
      <c r="F21" s="305">
        <f t="shared" si="5"/>
        <v>5718</v>
      </c>
      <c r="G21" s="305">
        <f t="shared" ref="G21" si="6">SUM(G20+G19)</f>
        <v>4784</v>
      </c>
      <c r="H21" s="720" t="s">
        <v>8</v>
      </c>
      <c r="I21" s="1246"/>
    </row>
    <row r="22" spans="1:9" s="264" customFormat="1" ht="20.25" customHeight="1" thickBot="1" x14ac:dyDescent="0.25">
      <c r="A22" s="644" t="s">
        <v>41</v>
      </c>
      <c r="B22" s="197"/>
      <c r="C22" s="286"/>
      <c r="D22" s="286"/>
      <c r="E22" s="286"/>
      <c r="F22" s="286"/>
      <c r="G22" s="286"/>
      <c r="H22" s="467"/>
      <c r="I22" s="648" t="s">
        <v>42</v>
      </c>
    </row>
    <row r="23" spans="1:9" s="39" customFormat="1" ht="15.95" customHeight="1" thickTop="1" thickBot="1" x14ac:dyDescent="0.25">
      <c r="A23" s="1237" t="s">
        <v>40</v>
      </c>
      <c r="B23" s="196" t="s">
        <v>9</v>
      </c>
      <c r="C23" s="287">
        <f t="shared" ref="C23:F26" si="7">SUM(C16+C9)</f>
        <v>2287</v>
      </c>
      <c r="D23" s="287">
        <f t="shared" si="7"/>
        <v>2447</v>
      </c>
      <c r="E23" s="287">
        <f t="shared" si="7"/>
        <v>2738</v>
      </c>
      <c r="F23" s="287">
        <f>SUM(F16+F9)</f>
        <v>2932</v>
      </c>
      <c r="G23" s="287">
        <f>SUM(G16+G9)</f>
        <v>3093</v>
      </c>
      <c r="H23" s="564" t="s">
        <v>668</v>
      </c>
      <c r="I23" s="1243" t="s">
        <v>39</v>
      </c>
    </row>
    <row r="24" spans="1:9" s="39" customFormat="1" ht="15.95" customHeight="1" thickTop="1" x14ac:dyDescent="0.2">
      <c r="A24" s="1238"/>
      <c r="B24" s="672" t="s">
        <v>667</v>
      </c>
      <c r="C24" s="784">
        <f t="shared" si="7"/>
        <v>7796</v>
      </c>
      <c r="D24" s="784">
        <f t="shared" si="7"/>
        <v>7382</v>
      </c>
      <c r="E24" s="784">
        <f t="shared" ref="E24:F24" si="8">SUM(E17+E10)</f>
        <v>8100</v>
      </c>
      <c r="F24" s="784">
        <f t="shared" si="8"/>
        <v>8269</v>
      </c>
      <c r="G24" s="784">
        <f t="shared" ref="G24" si="9">SUM(G17+G10)</f>
        <v>8809</v>
      </c>
      <c r="H24" s="669" t="s">
        <v>669</v>
      </c>
      <c r="I24" s="1244"/>
    </row>
    <row r="25" spans="1:9" s="39" customFormat="1" ht="15.95" customHeight="1" thickBot="1" x14ac:dyDescent="0.25">
      <c r="A25" s="1240"/>
      <c r="B25" s="719" t="s">
        <v>7</v>
      </c>
      <c r="C25" s="305">
        <f t="shared" ref="C25:F25" si="10">C23+C24</f>
        <v>10083</v>
      </c>
      <c r="D25" s="305">
        <f t="shared" si="10"/>
        <v>9829</v>
      </c>
      <c r="E25" s="305">
        <f t="shared" si="10"/>
        <v>10838</v>
      </c>
      <c r="F25" s="305">
        <f t="shared" si="10"/>
        <v>11201</v>
      </c>
      <c r="G25" s="305">
        <f t="shared" ref="G25" si="11">G23+G24</f>
        <v>11902</v>
      </c>
      <c r="H25" s="720" t="s">
        <v>8</v>
      </c>
      <c r="I25" s="1245"/>
    </row>
    <row r="26" spans="1:9" s="39" customFormat="1" ht="15" customHeight="1" thickTop="1" thickBot="1" x14ac:dyDescent="0.25">
      <c r="A26" s="1235" t="s">
        <v>580</v>
      </c>
      <c r="B26" s="668" t="s">
        <v>9</v>
      </c>
      <c r="C26" s="785">
        <f t="shared" si="7"/>
        <v>757</v>
      </c>
      <c r="D26" s="785">
        <f t="shared" si="7"/>
        <v>708</v>
      </c>
      <c r="E26" s="785">
        <f t="shared" si="7"/>
        <v>740</v>
      </c>
      <c r="F26" s="785">
        <f t="shared" si="7"/>
        <v>1009</v>
      </c>
      <c r="G26" s="785">
        <f t="shared" ref="G26:G27" si="12">SUM(G19+G12)</f>
        <v>1002</v>
      </c>
      <c r="H26" s="667" t="s">
        <v>668</v>
      </c>
      <c r="I26" s="1241" t="s">
        <v>156</v>
      </c>
    </row>
    <row r="27" spans="1:9" s="39" customFormat="1" ht="15" customHeight="1" thickTop="1" x14ac:dyDescent="0.2">
      <c r="A27" s="1235"/>
      <c r="B27" s="38" t="s">
        <v>667</v>
      </c>
      <c r="C27" s="786">
        <f t="shared" ref="C27:D27" si="13">SUM(C20+C13)</f>
        <v>1907</v>
      </c>
      <c r="D27" s="786">
        <f t="shared" si="13"/>
        <v>3047</v>
      </c>
      <c r="E27" s="786">
        <f t="shared" ref="E27:F27" si="14">SUM(E20+E13)</f>
        <v>3646</v>
      </c>
      <c r="F27" s="786">
        <f t="shared" si="14"/>
        <v>5123</v>
      </c>
      <c r="G27" s="786">
        <f t="shared" si="12"/>
        <v>4114</v>
      </c>
      <c r="H27" s="673" t="s">
        <v>669</v>
      </c>
      <c r="I27" s="1241"/>
    </row>
    <row r="28" spans="1:9" s="39" customFormat="1" ht="15" customHeight="1" x14ac:dyDescent="0.2">
      <c r="A28" s="1236"/>
      <c r="B28" s="721" t="s">
        <v>7</v>
      </c>
      <c r="C28" s="304">
        <f t="shared" ref="C28:F28" si="15">SUM(C26:C27)</f>
        <v>2664</v>
      </c>
      <c r="D28" s="304">
        <f t="shared" si="15"/>
        <v>3755</v>
      </c>
      <c r="E28" s="304">
        <f t="shared" si="15"/>
        <v>4386</v>
      </c>
      <c r="F28" s="304">
        <f t="shared" si="15"/>
        <v>6132</v>
      </c>
      <c r="G28" s="304">
        <f t="shared" ref="G28" si="16">SUM(G26:G27)</f>
        <v>5116</v>
      </c>
      <c r="H28" s="722" t="s">
        <v>8</v>
      </c>
      <c r="I28" s="1242"/>
    </row>
    <row r="29" spans="1:9" ht="20.25" customHeight="1" thickBot="1" x14ac:dyDescent="0.25">
      <c r="A29" s="1232" t="s">
        <v>641</v>
      </c>
      <c r="B29" s="199" t="s">
        <v>9</v>
      </c>
      <c r="C29" s="288">
        <f t="shared" ref="C29:F29" si="17">SUM(C23+C26)</f>
        <v>3044</v>
      </c>
      <c r="D29" s="288">
        <f t="shared" si="17"/>
        <v>3155</v>
      </c>
      <c r="E29" s="288">
        <f t="shared" si="17"/>
        <v>3478</v>
      </c>
      <c r="F29" s="288">
        <f t="shared" si="17"/>
        <v>3941</v>
      </c>
      <c r="G29" s="288">
        <f t="shared" ref="G29" si="18">SUM(G23+G26)</f>
        <v>4095</v>
      </c>
      <c r="H29" s="651" t="s">
        <v>668</v>
      </c>
      <c r="I29" s="1229" t="s">
        <v>14</v>
      </c>
    </row>
    <row r="30" spans="1:9" ht="20.25" customHeight="1" thickTop="1" thickBot="1" x14ac:dyDescent="0.25">
      <c r="A30" s="1233" t="s">
        <v>34</v>
      </c>
      <c r="B30" s="787" t="s">
        <v>667</v>
      </c>
      <c r="C30" s="788">
        <f t="shared" ref="C30:F30" si="19">SUM(C24+C27)</f>
        <v>9703</v>
      </c>
      <c r="D30" s="788">
        <f t="shared" si="19"/>
        <v>10429</v>
      </c>
      <c r="E30" s="788">
        <f t="shared" si="19"/>
        <v>11746</v>
      </c>
      <c r="F30" s="788">
        <f t="shared" si="19"/>
        <v>13392</v>
      </c>
      <c r="G30" s="788">
        <f t="shared" ref="G30" si="20">SUM(G24+G27)</f>
        <v>12923</v>
      </c>
      <c r="H30" s="669" t="s">
        <v>669</v>
      </c>
      <c r="I30" s="1230"/>
    </row>
    <row r="31" spans="1:9" ht="20.25" customHeight="1" thickTop="1" x14ac:dyDescent="0.2">
      <c r="A31" s="1234"/>
      <c r="B31" s="840" t="s">
        <v>33</v>
      </c>
      <c r="C31" s="855">
        <f t="shared" ref="C31:F31" si="21">SUM(C25+C28)</f>
        <v>12747</v>
      </c>
      <c r="D31" s="855">
        <f t="shared" si="21"/>
        <v>13584</v>
      </c>
      <c r="E31" s="855">
        <f t="shared" si="21"/>
        <v>15224</v>
      </c>
      <c r="F31" s="855">
        <f t="shared" si="21"/>
        <v>17333</v>
      </c>
      <c r="G31" s="855">
        <f t="shared" ref="G31" si="22">SUM(G25+G28)</f>
        <v>17018</v>
      </c>
      <c r="H31" s="789" t="s">
        <v>640</v>
      </c>
      <c r="I31" s="1231"/>
    </row>
  </sheetData>
  <mergeCells count="25">
    <mergeCell ref="A2:I2"/>
    <mergeCell ref="A1:I1"/>
    <mergeCell ref="A3:I3"/>
    <mergeCell ref="A4:I4"/>
    <mergeCell ref="I26:I28"/>
    <mergeCell ref="A23:A25"/>
    <mergeCell ref="I23:I25"/>
    <mergeCell ref="A16:A18"/>
    <mergeCell ref="H6:I7"/>
    <mergeCell ref="C6:C7"/>
    <mergeCell ref="I16:I18"/>
    <mergeCell ref="I19:I21"/>
    <mergeCell ref="I12:I14"/>
    <mergeCell ref="D6:D7"/>
    <mergeCell ref="E6:E7"/>
    <mergeCell ref="I9:I11"/>
    <mergeCell ref="I29:I31"/>
    <mergeCell ref="F6:F7"/>
    <mergeCell ref="G6:G7"/>
    <mergeCell ref="A29:A31"/>
    <mergeCell ref="A6:B7"/>
    <mergeCell ref="A26:A28"/>
    <mergeCell ref="A19:A21"/>
    <mergeCell ref="A12:A14"/>
    <mergeCell ref="A9:A11"/>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rightToLeft="1" view="pageBreakPreview" zoomScaleNormal="100" zoomScaleSheetLayoutView="100" workbookViewId="0">
      <selection activeCell="M3" sqref="M3"/>
    </sheetView>
  </sheetViews>
  <sheetFormatPr defaultRowHeight="12.75" x14ac:dyDescent="0.2"/>
  <cols>
    <col min="1" max="1" width="25.7109375" style="278" customWidth="1"/>
    <col min="2" max="9" width="9.7109375" style="278" customWidth="1"/>
    <col min="10" max="10" width="10.7109375" style="278" customWidth="1"/>
    <col min="11" max="11" width="25.7109375" style="278" customWidth="1"/>
    <col min="12" max="16384" width="9.140625" style="274"/>
  </cols>
  <sheetData>
    <row r="1" spans="1:14" s="21" customFormat="1" ht="20.100000000000001" customHeight="1" x14ac:dyDescent="0.2">
      <c r="A1" s="954" t="s">
        <v>1058</v>
      </c>
      <c r="B1" s="954"/>
      <c r="C1" s="954"/>
      <c r="D1" s="954"/>
      <c r="E1" s="954"/>
      <c r="F1" s="954"/>
      <c r="G1" s="954"/>
      <c r="H1" s="954"/>
      <c r="I1" s="954"/>
      <c r="J1" s="954"/>
      <c r="K1" s="954"/>
    </row>
    <row r="2" spans="1:14" s="22" customFormat="1" ht="20.100000000000001" customHeight="1" x14ac:dyDescent="0.2">
      <c r="A2" s="957" t="s">
        <v>806</v>
      </c>
      <c r="B2" s="957"/>
      <c r="C2" s="957"/>
      <c r="D2" s="957"/>
      <c r="E2" s="957"/>
      <c r="F2" s="957"/>
      <c r="G2" s="957"/>
      <c r="H2" s="957"/>
      <c r="I2" s="957"/>
      <c r="J2" s="957"/>
      <c r="K2" s="957"/>
    </row>
    <row r="3" spans="1:14" s="21" customFormat="1" ht="34.5" customHeight="1" x14ac:dyDescent="0.2">
      <c r="A3" s="948" t="s">
        <v>1332</v>
      </c>
      <c r="B3" s="948"/>
      <c r="C3" s="948"/>
      <c r="D3" s="948"/>
      <c r="E3" s="948"/>
      <c r="F3" s="948"/>
      <c r="G3" s="948"/>
      <c r="H3" s="948"/>
      <c r="I3" s="948"/>
      <c r="J3" s="948"/>
      <c r="K3" s="948"/>
    </row>
    <row r="4" spans="1:14" s="21" customFormat="1" ht="20.100000000000001" customHeight="1" x14ac:dyDescent="0.2">
      <c r="A4" s="949" t="s">
        <v>803</v>
      </c>
      <c r="B4" s="949"/>
      <c r="C4" s="949"/>
      <c r="D4" s="949"/>
      <c r="E4" s="949"/>
      <c r="F4" s="949"/>
      <c r="G4" s="949"/>
      <c r="H4" s="949"/>
      <c r="I4" s="949"/>
      <c r="J4" s="949"/>
      <c r="K4" s="949"/>
    </row>
    <row r="5" spans="1:14" s="21" customFormat="1" ht="20.100000000000001" customHeight="1" x14ac:dyDescent="0.2">
      <c r="A5" s="14" t="s">
        <v>695</v>
      </c>
      <c r="B5" s="17"/>
      <c r="C5" s="17"/>
      <c r="D5" s="17"/>
      <c r="E5" s="17"/>
      <c r="F5" s="17"/>
      <c r="G5" s="17"/>
      <c r="H5" s="17"/>
      <c r="I5" s="17"/>
      <c r="J5" s="17"/>
      <c r="K5" s="33" t="s">
        <v>694</v>
      </c>
    </row>
    <row r="6" spans="1:14" s="272" customFormat="1" ht="25.5" customHeight="1" thickBot="1" x14ac:dyDescent="0.25">
      <c r="A6" s="1247" t="s">
        <v>1039</v>
      </c>
      <c r="B6" s="1227" t="s">
        <v>199</v>
      </c>
      <c r="C6" s="1227"/>
      <c r="D6" s="1227"/>
      <c r="E6" s="1227" t="s">
        <v>1056</v>
      </c>
      <c r="F6" s="1227"/>
      <c r="G6" s="1227"/>
      <c r="H6" s="926" t="s">
        <v>452</v>
      </c>
      <c r="I6" s="1192"/>
      <c r="J6" s="927"/>
      <c r="K6" s="1249" t="s">
        <v>1278</v>
      </c>
    </row>
    <row r="7" spans="1:14" s="272" customFormat="1" ht="25.5" customHeight="1" thickTop="1" x14ac:dyDescent="0.2">
      <c r="A7" s="1248"/>
      <c r="B7" s="60" t="s">
        <v>776</v>
      </c>
      <c r="C7" s="60" t="s">
        <v>777</v>
      </c>
      <c r="D7" s="60" t="s">
        <v>456</v>
      </c>
      <c r="E7" s="60" t="s">
        <v>776</v>
      </c>
      <c r="F7" s="60" t="s">
        <v>777</v>
      </c>
      <c r="G7" s="60" t="s">
        <v>456</v>
      </c>
      <c r="H7" s="60" t="s">
        <v>776</v>
      </c>
      <c r="I7" s="60" t="s">
        <v>777</v>
      </c>
      <c r="J7" s="557" t="s">
        <v>455</v>
      </c>
      <c r="K7" s="1250"/>
      <c r="N7" s="625"/>
    </row>
    <row r="8" spans="1:14" ht="23.25" customHeight="1" x14ac:dyDescent="0.2">
      <c r="A8" s="663" t="s">
        <v>155</v>
      </c>
      <c r="B8" s="465">
        <f>SUM(B9:B12)</f>
        <v>3</v>
      </c>
      <c r="C8" s="465">
        <f>SUM(C9:C12)</f>
        <v>15</v>
      </c>
      <c r="D8" s="465">
        <f t="shared" ref="D8:D12" si="0">SUM(B8:C8)</f>
        <v>18</v>
      </c>
      <c r="E8" s="465">
        <f>SUM(E9:E12)</f>
        <v>3090</v>
      </c>
      <c r="F8" s="465">
        <f>SUM(F9:F12)</f>
        <v>8794</v>
      </c>
      <c r="G8" s="465">
        <f t="shared" ref="G8:G13" si="1">SUM(E8:F8)</f>
        <v>11884</v>
      </c>
      <c r="H8" s="465">
        <f>SUM(B8+E8)</f>
        <v>3093</v>
      </c>
      <c r="I8" s="465">
        <f>SUM(C8+F8)</f>
        <v>8809</v>
      </c>
      <c r="J8" s="465">
        <f t="shared" ref="J8:J13" si="2">SUM(H8:I8)</f>
        <v>11902</v>
      </c>
      <c r="K8" s="664" t="s">
        <v>39</v>
      </c>
    </row>
    <row r="9" spans="1:14" ht="23.25" customHeight="1" thickBot="1" x14ac:dyDescent="0.25">
      <c r="A9" s="657" t="s">
        <v>1057</v>
      </c>
      <c r="B9" s="318">
        <v>0</v>
      </c>
      <c r="C9" s="318">
        <v>4</v>
      </c>
      <c r="D9" s="318">
        <f t="shared" si="0"/>
        <v>4</v>
      </c>
      <c r="E9" s="318">
        <v>17</v>
      </c>
      <c r="F9" s="318">
        <v>3161</v>
      </c>
      <c r="G9" s="318">
        <f t="shared" si="1"/>
        <v>3178</v>
      </c>
      <c r="H9" s="576">
        <f t="shared" ref="H9:I13" si="3">SUM(B9+E9)</f>
        <v>17</v>
      </c>
      <c r="I9" s="576">
        <f t="shared" si="3"/>
        <v>3165</v>
      </c>
      <c r="J9" s="576">
        <f t="shared" si="2"/>
        <v>3182</v>
      </c>
      <c r="K9" s="658" t="s">
        <v>992</v>
      </c>
    </row>
    <row r="10" spans="1:14" ht="23.25" customHeight="1" thickTop="1" thickBot="1" x14ac:dyDescent="0.25">
      <c r="A10" s="463" t="s">
        <v>235</v>
      </c>
      <c r="B10" s="150">
        <v>2</v>
      </c>
      <c r="C10" s="150">
        <v>7</v>
      </c>
      <c r="D10" s="148">
        <f t="shared" si="0"/>
        <v>9</v>
      </c>
      <c r="E10" s="150">
        <v>1652</v>
      </c>
      <c r="F10" s="150">
        <v>3722</v>
      </c>
      <c r="G10" s="150">
        <f t="shared" si="1"/>
        <v>5374</v>
      </c>
      <c r="H10" s="266">
        <f t="shared" si="3"/>
        <v>1654</v>
      </c>
      <c r="I10" s="266">
        <f t="shared" si="3"/>
        <v>3729</v>
      </c>
      <c r="J10" s="266">
        <f t="shared" si="2"/>
        <v>5383</v>
      </c>
      <c r="K10" s="659" t="s">
        <v>369</v>
      </c>
    </row>
    <row r="11" spans="1:14" ht="23.25" customHeight="1" thickTop="1" thickBot="1" x14ac:dyDescent="0.25">
      <c r="A11" s="462" t="s">
        <v>575</v>
      </c>
      <c r="B11" s="149">
        <v>1</v>
      </c>
      <c r="C11" s="149">
        <v>2</v>
      </c>
      <c r="D11" s="149">
        <f t="shared" si="0"/>
        <v>3</v>
      </c>
      <c r="E11" s="149">
        <v>737</v>
      </c>
      <c r="F11" s="149">
        <v>1122</v>
      </c>
      <c r="G11" s="149">
        <f t="shared" si="1"/>
        <v>1859</v>
      </c>
      <c r="H11" s="267">
        <f t="shared" si="3"/>
        <v>738</v>
      </c>
      <c r="I11" s="267">
        <f t="shared" si="3"/>
        <v>1124</v>
      </c>
      <c r="J11" s="267">
        <f t="shared" si="2"/>
        <v>1862</v>
      </c>
      <c r="K11" s="658" t="s">
        <v>4</v>
      </c>
    </row>
    <row r="12" spans="1:14" ht="23.25" customHeight="1" thickTop="1" x14ac:dyDescent="0.2">
      <c r="A12" s="463" t="s">
        <v>234</v>
      </c>
      <c r="B12" s="153">
        <v>0</v>
      </c>
      <c r="C12" s="153">
        <v>2</v>
      </c>
      <c r="D12" s="155">
        <f t="shared" si="0"/>
        <v>2</v>
      </c>
      <c r="E12" s="153">
        <v>684</v>
      </c>
      <c r="F12" s="153">
        <v>789</v>
      </c>
      <c r="G12" s="153">
        <f t="shared" si="1"/>
        <v>1473</v>
      </c>
      <c r="H12" s="268">
        <f t="shared" si="3"/>
        <v>684</v>
      </c>
      <c r="I12" s="268">
        <f t="shared" si="3"/>
        <v>791</v>
      </c>
      <c r="J12" s="268">
        <f t="shared" si="2"/>
        <v>1475</v>
      </c>
      <c r="K12" s="659" t="s">
        <v>5</v>
      </c>
    </row>
    <row r="13" spans="1:14" ht="23.25" customHeight="1" x14ac:dyDescent="0.2">
      <c r="A13" s="661" t="s">
        <v>345</v>
      </c>
      <c r="B13" s="276">
        <v>26</v>
      </c>
      <c r="C13" s="276">
        <v>58</v>
      </c>
      <c r="D13" s="276">
        <f>SUM(B13:C13)</f>
        <v>84</v>
      </c>
      <c r="E13" s="276">
        <v>976</v>
      </c>
      <c r="F13" s="276">
        <v>4056</v>
      </c>
      <c r="G13" s="276">
        <f t="shared" si="1"/>
        <v>5032</v>
      </c>
      <c r="H13" s="276">
        <f t="shared" si="3"/>
        <v>1002</v>
      </c>
      <c r="I13" s="276">
        <f t="shared" si="3"/>
        <v>4114</v>
      </c>
      <c r="J13" s="276">
        <f t="shared" si="2"/>
        <v>5116</v>
      </c>
      <c r="K13" s="662" t="s">
        <v>156</v>
      </c>
    </row>
    <row r="14" spans="1:14" ht="23.25" customHeight="1" x14ac:dyDescent="0.2">
      <c r="A14" s="464" t="s">
        <v>37</v>
      </c>
      <c r="B14" s="465">
        <f>SUM(B8+B13)</f>
        <v>29</v>
      </c>
      <c r="C14" s="465">
        <f t="shared" ref="C14:J14" si="4">SUM(C8+C13)</f>
        <v>73</v>
      </c>
      <c r="D14" s="465">
        <f t="shared" si="4"/>
        <v>102</v>
      </c>
      <c r="E14" s="465">
        <f t="shared" si="4"/>
        <v>4066</v>
      </c>
      <c r="F14" s="465">
        <f t="shared" si="4"/>
        <v>12850</v>
      </c>
      <c r="G14" s="465">
        <f t="shared" si="4"/>
        <v>16916</v>
      </c>
      <c r="H14" s="465">
        <f t="shared" si="4"/>
        <v>4095</v>
      </c>
      <c r="I14" s="465">
        <f t="shared" si="4"/>
        <v>12923</v>
      </c>
      <c r="J14" s="465">
        <f t="shared" si="4"/>
        <v>17018</v>
      </c>
      <c r="K14" s="660" t="s">
        <v>14</v>
      </c>
    </row>
    <row r="15" spans="1:14" x14ac:dyDescent="0.2">
      <c r="A15" s="215" t="s">
        <v>971</v>
      </c>
      <c r="K15" s="218" t="s">
        <v>970</v>
      </c>
    </row>
    <row r="17" spans="1:7" s="278" customFormat="1" x14ac:dyDescent="0.2">
      <c r="A17" s="277"/>
      <c r="B17" s="12"/>
      <c r="C17" s="12"/>
      <c r="D17" s="13"/>
      <c r="E17" s="12"/>
      <c r="F17" s="12"/>
      <c r="G17" s="142"/>
    </row>
    <row r="18" spans="1:7" s="278" customFormat="1" x14ac:dyDescent="0.2">
      <c r="A18" s="277"/>
      <c r="B18" s="277"/>
      <c r="C18" s="277"/>
      <c r="D18" s="277"/>
      <c r="E18" s="277"/>
      <c r="F18" s="277"/>
      <c r="G18" s="142"/>
    </row>
    <row r="19" spans="1:7" s="278" customFormat="1" x14ac:dyDescent="0.2">
      <c r="A19" s="277"/>
      <c r="B19" s="277"/>
      <c r="C19" s="277"/>
      <c r="D19" s="277"/>
      <c r="E19" s="277"/>
      <c r="F19" s="277"/>
      <c r="G19" s="142"/>
    </row>
    <row r="20" spans="1:7" s="278" customFormat="1" x14ac:dyDescent="0.2">
      <c r="A20" s="277"/>
      <c r="B20" s="277"/>
      <c r="C20" s="277"/>
      <c r="D20" s="277"/>
      <c r="E20" s="277"/>
      <c r="F20" s="277"/>
      <c r="G20" s="142"/>
    </row>
    <row r="21" spans="1:7" s="278" customFormat="1" x14ac:dyDescent="0.2">
      <c r="A21" s="277"/>
      <c r="B21" s="277"/>
      <c r="C21" s="277"/>
      <c r="D21" s="277"/>
      <c r="E21" s="277"/>
      <c r="F21" s="277"/>
      <c r="G21" s="142"/>
    </row>
    <row r="22" spans="1:7" s="278" customFormat="1" x14ac:dyDescent="0.2">
      <c r="A22" s="277"/>
      <c r="B22" s="277"/>
      <c r="C22" s="277"/>
      <c r="D22" s="277"/>
      <c r="E22" s="277"/>
      <c r="F22" s="277"/>
      <c r="G22" s="142"/>
    </row>
  </sheetData>
  <mergeCells count="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rightToLeft="1" view="pageBreakPreview" zoomScaleNormal="100" zoomScaleSheetLayoutView="100" workbookViewId="0">
      <selection activeCell="J4" sqref="J4"/>
    </sheetView>
  </sheetViews>
  <sheetFormatPr defaultRowHeight="12.75" x14ac:dyDescent="0.2"/>
  <cols>
    <col min="1" max="1" width="17.5703125" style="271" customWidth="1"/>
    <col min="2" max="2" width="9.5703125" style="271" customWidth="1"/>
    <col min="3" max="7" width="13.140625" style="271" customWidth="1"/>
    <col min="8" max="8" width="9.28515625" style="271" customWidth="1"/>
    <col min="9" max="9" width="19" style="271" customWidth="1"/>
    <col min="10" max="16384" width="9.140625" style="21"/>
  </cols>
  <sheetData>
    <row r="1" spans="1:9" s="19" customFormat="1" ht="19.5" customHeight="1" x14ac:dyDescent="0.3">
      <c r="A1" s="954" t="s">
        <v>361</v>
      </c>
      <c r="B1" s="954"/>
      <c r="C1" s="954"/>
      <c r="D1" s="954"/>
      <c r="E1" s="954"/>
      <c r="F1" s="954"/>
      <c r="G1" s="954"/>
      <c r="H1" s="954"/>
      <c r="I1" s="954"/>
    </row>
    <row r="2" spans="1:9" s="20" customFormat="1" ht="20.25" x14ac:dyDescent="0.3">
      <c r="A2" s="957" t="s">
        <v>804</v>
      </c>
      <c r="B2" s="957"/>
      <c r="C2" s="957"/>
      <c r="D2" s="957"/>
      <c r="E2" s="957"/>
      <c r="F2" s="957"/>
      <c r="G2" s="957"/>
      <c r="H2" s="957"/>
      <c r="I2" s="957"/>
    </row>
    <row r="3" spans="1:9" ht="33.75" customHeight="1" x14ac:dyDescent="0.2">
      <c r="A3" s="948" t="s">
        <v>648</v>
      </c>
      <c r="B3" s="948"/>
      <c r="C3" s="948"/>
      <c r="D3" s="948"/>
      <c r="E3" s="948"/>
      <c r="F3" s="948"/>
      <c r="G3" s="948"/>
      <c r="H3" s="948"/>
      <c r="I3" s="948"/>
    </row>
    <row r="4" spans="1:9" ht="15.75" x14ac:dyDescent="0.2">
      <c r="A4" s="949" t="s">
        <v>805</v>
      </c>
      <c r="B4" s="949"/>
      <c r="C4" s="949"/>
      <c r="D4" s="949"/>
      <c r="E4" s="949"/>
      <c r="F4" s="949"/>
      <c r="G4" s="949"/>
      <c r="H4" s="949"/>
      <c r="I4" s="949"/>
    </row>
    <row r="5" spans="1:9" ht="15.75" x14ac:dyDescent="0.2">
      <c r="A5" s="14" t="s">
        <v>696</v>
      </c>
      <c r="B5" s="17"/>
      <c r="C5" s="17"/>
      <c r="D5" s="17"/>
      <c r="E5" s="17"/>
      <c r="F5" s="17"/>
      <c r="G5" s="17"/>
      <c r="H5" s="17"/>
      <c r="I5" s="33" t="s">
        <v>697</v>
      </c>
    </row>
    <row r="6" spans="1:9" s="264" customFormat="1" ht="22.5" customHeight="1" thickBot="1" x14ac:dyDescent="0.25">
      <c r="A6" s="1203" t="s">
        <v>1060</v>
      </c>
      <c r="B6" s="1203"/>
      <c r="C6" s="1209" t="s">
        <v>544</v>
      </c>
      <c r="D6" s="1209" t="s">
        <v>611</v>
      </c>
      <c r="E6" s="1209" t="s">
        <v>653</v>
      </c>
      <c r="F6" s="1206" t="s">
        <v>734</v>
      </c>
      <c r="G6" s="1206" t="s">
        <v>803</v>
      </c>
      <c r="H6" s="1178" t="s">
        <v>1059</v>
      </c>
      <c r="I6" s="1178"/>
    </row>
    <row r="7" spans="1:9" s="264" customFormat="1" ht="22.5" customHeight="1" thickTop="1" thickBot="1" x14ac:dyDescent="0.25">
      <c r="A7" s="1204"/>
      <c r="B7" s="1204"/>
      <c r="C7" s="1210"/>
      <c r="D7" s="1210"/>
      <c r="E7" s="1210"/>
      <c r="F7" s="1207"/>
      <c r="G7" s="1207"/>
      <c r="H7" s="1179"/>
      <c r="I7" s="1179"/>
    </row>
    <row r="8" spans="1:9" s="264" customFormat="1" ht="22.5" customHeight="1" thickTop="1" x14ac:dyDescent="0.2">
      <c r="A8" s="1205"/>
      <c r="B8" s="1205"/>
      <c r="C8" s="1211"/>
      <c r="D8" s="1211"/>
      <c r="E8" s="1211"/>
      <c r="F8" s="1208"/>
      <c r="G8" s="1208"/>
      <c r="H8" s="1180"/>
      <c r="I8" s="1180"/>
    </row>
    <row r="9" spans="1:9" s="264" customFormat="1" ht="21.95" customHeight="1" thickBot="1" x14ac:dyDescent="0.25">
      <c r="A9" s="200"/>
      <c r="B9" s="194" t="s">
        <v>9</v>
      </c>
      <c r="C9" s="148">
        <v>246</v>
      </c>
      <c r="D9" s="148">
        <v>255</v>
      </c>
      <c r="E9" s="148">
        <v>358</v>
      </c>
      <c r="F9" s="148">
        <v>80</v>
      </c>
      <c r="G9" s="148">
        <v>49</v>
      </c>
      <c r="H9" s="509" t="s">
        <v>668</v>
      </c>
      <c r="I9" s="61"/>
    </row>
    <row r="10" spans="1:9" s="39" customFormat="1" ht="21.95" customHeight="1" thickTop="1" thickBot="1" x14ac:dyDescent="0.25">
      <c r="A10" s="64" t="s">
        <v>63</v>
      </c>
      <c r="B10" s="38" t="s">
        <v>667</v>
      </c>
      <c r="C10" s="153">
        <v>613</v>
      </c>
      <c r="D10" s="153">
        <v>478</v>
      </c>
      <c r="E10" s="153">
        <v>805</v>
      </c>
      <c r="F10" s="153">
        <v>399</v>
      </c>
      <c r="G10" s="153">
        <v>377</v>
      </c>
      <c r="H10" s="673" t="s">
        <v>669</v>
      </c>
      <c r="I10" s="665" t="s">
        <v>64</v>
      </c>
    </row>
    <row r="11" spans="1:9" s="39" customFormat="1" ht="21.95" customHeight="1" thickTop="1" thickBot="1" x14ac:dyDescent="0.25">
      <c r="A11" s="64"/>
      <c r="B11" s="721" t="s">
        <v>7</v>
      </c>
      <c r="C11" s="630">
        <f t="shared" ref="C11:E11" si="0">SUM(C10+C9)</f>
        <v>859</v>
      </c>
      <c r="D11" s="630">
        <f t="shared" si="0"/>
        <v>733</v>
      </c>
      <c r="E11" s="630">
        <f t="shared" si="0"/>
        <v>1163</v>
      </c>
      <c r="F11" s="630">
        <f>SUM(F10+F9)</f>
        <v>479</v>
      </c>
      <c r="G11" s="630">
        <f>SUM(G10+G9)</f>
        <v>426</v>
      </c>
      <c r="H11" s="722" t="s">
        <v>8</v>
      </c>
      <c r="I11" s="665"/>
    </row>
    <row r="12" spans="1:9" s="39" customFormat="1" ht="21.95" customHeight="1" thickTop="1" thickBot="1" x14ac:dyDescent="0.25">
      <c r="A12" s="1165" t="s">
        <v>582</v>
      </c>
      <c r="B12" s="783" t="s">
        <v>9</v>
      </c>
      <c r="C12" s="318">
        <v>891</v>
      </c>
      <c r="D12" s="318">
        <v>934</v>
      </c>
      <c r="E12" s="318">
        <v>1320</v>
      </c>
      <c r="F12" s="318">
        <v>230</v>
      </c>
      <c r="G12" s="318">
        <v>53</v>
      </c>
      <c r="H12" s="670" t="s">
        <v>668</v>
      </c>
      <c r="I12" s="1163" t="s">
        <v>65</v>
      </c>
    </row>
    <row r="13" spans="1:9" s="39" customFormat="1" ht="21.95" customHeight="1" thickTop="1" x14ac:dyDescent="0.2">
      <c r="A13" s="1189"/>
      <c r="B13" s="672" t="s">
        <v>667</v>
      </c>
      <c r="C13" s="154">
        <v>418</v>
      </c>
      <c r="D13" s="154">
        <v>404</v>
      </c>
      <c r="E13" s="154">
        <v>639</v>
      </c>
      <c r="F13" s="154">
        <v>269</v>
      </c>
      <c r="G13" s="154">
        <v>266</v>
      </c>
      <c r="H13" s="669" t="s">
        <v>669</v>
      </c>
      <c r="I13" s="1190"/>
    </row>
    <row r="14" spans="1:9" s="39" customFormat="1" ht="21.95" customHeight="1" thickBot="1" x14ac:dyDescent="0.25">
      <c r="A14" s="1166"/>
      <c r="B14" s="719" t="s">
        <v>7</v>
      </c>
      <c r="C14" s="631">
        <f t="shared" ref="C14:E14" si="1">SUM(C13+C12)</f>
        <v>1309</v>
      </c>
      <c r="D14" s="631">
        <f t="shared" si="1"/>
        <v>1338</v>
      </c>
      <c r="E14" s="631">
        <f t="shared" si="1"/>
        <v>1959</v>
      </c>
      <c r="F14" s="631">
        <f>SUM(F13+F12)</f>
        <v>499</v>
      </c>
      <c r="G14" s="631">
        <f>SUM(G13+G12)</f>
        <v>319</v>
      </c>
      <c r="H14" s="720" t="s">
        <v>8</v>
      </c>
      <c r="I14" s="1164"/>
    </row>
    <row r="15" spans="1:9" s="39" customFormat="1" ht="21.95" customHeight="1" thickTop="1" thickBot="1" x14ac:dyDescent="0.25">
      <c r="A15" s="41"/>
      <c r="B15" s="668" t="s">
        <v>9</v>
      </c>
      <c r="C15" s="148">
        <v>1867</v>
      </c>
      <c r="D15" s="148">
        <v>2059</v>
      </c>
      <c r="E15" s="148">
        <v>2021</v>
      </c>
      <c r="F15" s="148">
        <v>550</v>
      </c>
      <c r="G15" s="148">
        <v>188</v>
      </c>
      <c r="H15" s="667" t="s">
        <v>668</v>
      </c>
      <c r="I15" s="42"/>
    </row>
    <row r="16" spans="1:9" s="39" customFormat="1" ht="21.95" customHeight="1" thickTop="1" thickBot="1" x14ac:dyDescent="0.25">
      <c r="A16" s="64" t="s">
        <v>66</v>
      </c>
      <c r="B16" s="38" t="s">
        <v>667</v>
      </c>
      <c r="C16" s="153">
        <v>749</v>
      </c>
      <c r="D16" s="153">
        <v>833</v>
      </c>
      <c r="E16" s="153">
        <v>1144</v>
      </c>
      <c r="F16" s="153">
        <v>650</v>
      </c>
      <c r="G16" s="153">
        <v>607</v>
      </c>
      <c r="H16" s="673" t="s">
        <v>669</v>
      </c>
      <c r="I16" s="665" t="s">
        <v>539</v>
      </c>
    </row>
    <row r="17" spans="1:9" s="39" customFormat="1" ht="21.95" customHeight="1" thickTop="1" x14ac:dyDescent="0.2">
      <c r="A17" s="31"/>
      <c r="B17" s="721" t="s">
        <v>7</v>
      </c>
      <c r="C17" s="630">
        <f t="shared" ref="C17:E17" si="2">SUM(C16+C15)</f>
        <v>2616</v>
      </c>
      <c r="D17" s="630">
        <f t="shared" si="2"/>
        <v>2892</v>
      </c>
      <c r="E17" s="630">
        <f t="shared" si="2"/>
        <v>3165</v>
      </c>
      <c r="F17" s="630">
        <f>SUM(F16+F15)</f>
        <v>1200</v>
      </c>
      <c r="G17" s="630">
        <f>SUM(G16+G15)</f>
        <v>795</v>
      </c>
      <c r="H17" s="722" t="s">
        <v>8</v>
      </c>
      <c r="I17" s="666"/>
    </row>
    <row r="18" spans="1:9" ht="21.75" customHeight="1" thickBot="1" x14ac:dyDescent="0.25">
      <c r="A18" s="1251" t="s">
        <v>34</v>
      </c>
      <c r="B18" s="203" t="s">
        <v>9</v>
      </c>
      <c r="C18" s="294">
        <f t="shared" ref="C18:E18" si="3">SUM(C15+C12+C9)</f>
        <v>3004</v>
      </c>
      <c r="D18" s="294">
        <f t="shared" si="3"/>
        <v>3248</v>
      </c>
      <c r="E18" s="294">
        <f t="shared" si="3"/>
        <v>3699</v>
      </c>
      <c r="F18" s="294">
        <f t="shared" ref="F18:G20" si="4">SUM(F15+F12+F9)</f>
        <v>860</v>
      </c>
      <c r="G18" s="294">
        <f t="shared" si="4"/>
        <v>290</v>
      </c>
      <c r="H18" s="651" t="s">
        <v>668</v>
      </c>
      <c r="I18" s="1252" t="s">
        <v>35</v>
      </c>
    </row>
    <row r="19" spans="1:9" ht="21.75" customHeight="1" thickTop="1" thickBot="1" x14ac:dyDescent="0.25">
      <c r="A19" s="1233" t="s">
        <v>34</v>
      </c>
      <c r="B19" s="787" t="s">
        <v>667</v>
      </c>
      <c r="C19" s="790">
        <f t="shared" ref="C19:E19" si="5">SUM(C16+C13+C10)</f>
        <v>1780</v>
      </c>
      <c r="D19" s="790">
        <f t="shared" si="5"/>
        <v>1715</v>
      </c>
      <c r="E19" s="790">
        <f t="shared" si="5"/>
        <v>2588</v>
      </c>
      <c r="F19" s="790">
        <f t="shared" si="4"/>
        <v>1318</v>
      </c>
      <c r="G19" s="790">
        <f t="shared" si="4"/>
        <v>1250</v>
      </c>
      <c r="H19" s="669" t="s">
        <v>669</v>
      </c>
      <c r="I19" s="1253"/>
    </row>
    <row r="20" spans="1:9" ht="25.5" customHeight="1" thickTop="1" x14ac:dyDescent="0.2">
      <c r="A20" s="1234"/>
      <c r="B20" s="679" t="s">
        <v>33</v>
      </c>
      <c r="C20" s="791">
        <f t="shared" ref="C20:E20" si="6">SUM(C17+C14+C11)</f>
        <v>4784</v>
      </c>
      <c r="D20" s="791">
        <f t="shared" si="6"/>
        <v>4963</v>
      </c>
      <c r="E20" s="791">
        <f t="shared" si="6"/>
        <v>6287</v>
      </c>
      <c r="F20" s="791">
        <f t="shared" si="4"/>
        <v>2178</v>
      </c>
      <c r="G20" s="791">
        <f t="shared" si="4"/>
        <v>1540</v>
      </c>
      <c r="H20" s="789" t="s">
        <v>36</v>
      </c>
      <c r="I20" s="1254"/>
    </row>
  </sheetData>
  <mergeCells count="15">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8"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showGridLines="0" rightToLeft="1" view="pageBreakPreview" zoomScaleNormal="100" zoomScaleSheetLayoutView="100" workbookViewId="0">
      <selection activeCell="O3" sqref="O3"/>
    </sheetView>
  </sheetViews>
  <sheetFormatPr defaultRowHeight="12.75" x14ac:dyDescent="0.2"/>
  <cols>
    <col min="1" max="1" width="11.5703125" style="142" customWidth="1"/>
    <col min="2" max="2" width="21" style="142" customWidth="1"/>
    <col min="3" max="3" width="7.7109375" style="142" customWidth="1"/>
    <col min="4" max="4" width="8.28515625" style="142" customWidth="1"/>
    <col min="5" max="6" width="7.7109375" style="142" customWidth="1"/>
    <col min="7" max="7" width="8.140625" style="142" customWidth="1"/>
    <col min="8" max="9" width="7.7109375" style="142" customWidth="1"/>
    <col min="10" max="10" width="7.85546875" style="142" customWidth="1"/>
    <col min="11" max="11" width="8.140625" style="142" customWidth="1"/>
    <col min="12" max="12" width="18.85546875" style="142" customWidth="1"/>
    <col min="13" max="13" width="12" style="16" customWidth="1"/>
    <col min="14" max="16384" width="9.140625" style="15"/>
  </cols>
  <sheetData>
    <row r="1" spans="1:27" s="39" customFormat="1" ht="23.25" x14ac:dyDescent="0.2">
      <c r="A1" s="954" t="s">
        <v>1072</v>
      </c>
      <c r="B1" s="954"/>
      <c r="C1" s="954"/>
      <c r="D1" s="954"/>
      <c r="E1" s="954"/>
      <c r="F1" s="954"/>
      <c r="G1" s="954"/>
      <c r="H1" s="954"/>
      <c r="I1" s="954"/>
      <c r="J1" s="954"/>
      <c r="K1" s="954"/>
      <c r="L1" s="954"/>
      <c r="M1" s="954"/>
    </row>
    <row r="2" spans="1:27" s="40" customFormat="1" ht="20.25" x14ac:dyDescent="0.2">
      <c r="A2" s="957" t="s">
        <v>806</v>
      </c>
      <c r="B2" s="957"/>
      <c r="C2" s="957"/>
      <c r="D2" s="957"/>
      <c r="E2" s="957"/>
      <c r="F2" s="957"/>
      <c r="G2" s="957"/>
      <c r="H2" s="957"/>
      <c r="I2" s="957"/>
      <c r="J2" s="957"/>
      <c r="K2" s="957"/>
      <c r="L2" s="957"/>
      <c r="M2" s="957"/>
    </row>
    <row r="3" spans="1:27" s="39" customFormat="1" ht="34.5" customHeight="1" x14ac:dyDescent="0.2">
      <c r="A3" s="948" t="s">
        <v>1073</v>
      </c>
      <c r="B3" s="948"/>
      <c r="C3" s="948"/>
      <c r="D3" s="948"/>
      <c r="E3" s="948"/>
      <c r="F3" s="948"/>
      <c r="G3" s="948"/>
      <c r="H3" s="948"/>
      <c r="I3" s="948"/>
      <c r="J3" s="948"/>
      <c r="K3" s="948"/>
      <c r="L3" s="948"/>
      <c r="M3" s="948"/>
    </row>
    <row r="4" spans="1:27" s="39" customFormat="1" ht="15.75" x14ac:dyDescent="0.2">
      <c r="A4" s="949" t="s">
        <v>803</v>
      </c>
      <c r="B4" s="949"/>
      <c r="C4" s="949"/>
      <c r="D4" s="949"/>
      <c r="E4" s="949"/>
      <c r="F4" s="949"/>
      <c r="G4" s="949"/>
      <c r="H4" s="949"/>
      <c r="I4" s="949"/>
      <c r="J4" s="949"/>
      <c r="K4" s="949"/>
      <c r="L4" s="949"/>
      <c r="M4" s="949"/>
    </row>
    <row r="5" spans="1:27" ht="15.75" x14ac:dyDescent="0.2">
      <c r="A5" s="14" t="s">
        <v>698</v>
      </c>
      <c r="B5" s="280"/>
      <c r="C5" s="280"/>
      <c r="D5" s="280"/>
      <c r="E5" s="280"/>
      <c r="F5" s="280"/>
      <c r="G5" s="280"/>
      <c r="H5" s="280"/>
      <c r="I5" s="280"/>
      <c r="J5" s="280"/>
      <c r="K5" s="280"/>
      <c r="L5" s="280"/>
      <c r="M5" s="33" t="s">
        <v>699</v>
      </c>
    </row>
    <row r="6" spans="1:27" s="272" customFormat="1" ht="18.75" customHeight="1" thickBot="1" x14ac:dyDescent="0.25">
      <c r="A6" s="951" t="s">
        <v>1071</v>
      </c>
      <c r="B6" s="951"/>
      <c r="C6" s="1191" t="s">
        <v>199</v>
      </c>
      <c r="D6" s="1191"/>
      <c r="E6" s="1191"/>
      <c r="F6" s="1191" t="s">
        <v>461</v>
      </c>
      <c r="G6" s="1191"/>
      <c r="H6" s="1191"/>
      <c r="I6" s="1255" t="s">
        <v>454</v>
      </c>
      <c r="J6" s="1255"/>
      <c r="K6" s="1255"/>
      <c r="L6" s="1178" t="s">
        <v>1069</v>
      </c>
      <c r="M6" s="1178"/>
    </row>
    <row r="7" spans="1:27" s="272" customFormat="1" ht="16.5" customHeight="1" thickTop="1" thickBot="1" x14ac:dyDescent="0.25">
      <c r="A7" s="1172"/>
      <c r="B7" s="1172"/>
      <c r="C7" s="1206" t="s">
        <v>776</v>
      </c>
      <c r="D7" s="1206" t="s">
        <v>1070</v>
      </c>
      <c r="E7" s="1206" t="s">
        <v>456</v>
      </c>
      <c r="F7" s="1206" t="s">
        <v>776</v>
      </c>
      <c r="G7" s="1206" t="s">
        <v>1070</v>
      </c>
      <c r="H7" s="1206" t="s">
        <v>456</v>
      </c>
      <c r="I7" s="1206" t="s">
        <v>776</v>
      </c>
      <c r="J7" s="1206" t="s">
        <v>1070</v>
      </c>
      <c r="K7" s="958" t="s">
        <v>455</v>
      </c>
      <c r="L7" s="1179"/>
      <c r="M7" s="1179"/>
    </row>
    <row r="8" spans="1:27" s="272" customFormat="1" ht="27.75" customHeight="1" thickTop="1" x14ac:dyDescent="0.2">
      <c r="A8" s="1173"/>
      <c r="B8" s="1173"/>
      <c r="C8" s="1208"/>
      <c r="D8" s="1208"/>
      <c r="E8" s="1208"/>
      <c r="F8" s="1208"/>
      <c r="G8" s="1208"/>
      <c r="H8" s="1208"/>
      <c r="I8" s="1208"/>
      <c r="J8" s="1208"/>
      <c r="K8" s="959"/>
      <c r="L8" s="1180"/>
      <c r="M8" s="1180"/>
    </row>
    <row r="9" spans="1:27" ht="15" customHeight="1" thickBot="1" x14ac:dyDescent="0.25">
      <c r="A9" s="1256" t="s">
        <v>1195</v>
      </c>
      <c r="B9" s="681" t="s">
        <v>68</v>
      </c>
      <c r="C9" s="148">
        <v>3</v>
      </c>
      <c r="D9" s="148">
        <v>88</v>
      </c>
      <c r="E9" s="289">
        <f>SUM(C9:D9)</f>
        <v>91</v>
      </c>
      <c r="F9" s="148">
        <v>3</v>
      </c>
      <c r="G9" s="148">
        <v>18</v>
      </c>
      <c r="H9" s="289">
        <f>SUM(F9:G9)</f>
        <v>21</v>
      </c>
      <c r="I9" s="289">
        <f t="shared" ref="I9:J12" si="0">SUM(C9+F9)</f>
        <v>6</v>
      </c>
      <c r="J9" s="289">
        <f t="shared" si="0"/>
        <v>106</v>
      </c>
      <c r="K9" s="289">
        <f>SUM(H9+E9)</f>
        <v>112</v>
      </c>
      <c r="L9" s="61" t="s">
        <v>69</v>
      </c>
      <c r="M9" s="929" t="s">
        <v>1194</v>
      </c>
    </row>
    <row r="10" spans="1:27" ht="15" customHeight="1" thickTop="1" thickBot="1" x14ac:dyDescent="0.25">
      <c r="A10" s="1256"/>
      <c r="B10" s="32" t="s">
        <v>70</v>
      </c>
      <c r="C10" s="149">
        <v>10</v>
      </c>
      <c r="D10" s="149">
        <v>74</v>
      </c>
      <c r="E10" s="290">
        <f>SUM(C10:D10)</f>
        <v>84</v>
      </c>
      <c r="F10" s="149">
        <v>7</v>
      </c>
      <c r="G10" s="149">
        <v>20</v>
      </c>
      <c r="H10" s="290">
        <f>SUM(F10:G10)</f>
        <v>27</v>
      </c>
      <c r="I10" s="290">
        <f t="shared" si="0"/>
        <v>17</v>
      </c>
      <c r="J10" s="290">
        <f t="shared" si="0"/>
        <v>94</v>
      </c>
      <c r="K10" s="290">
        <f>SUM(H10+E10)</f>
        <v>111</v>
      </c>
      <c r="L10" s="63" t="s">
        <v>71</v>
      </c>
      <c r="M10" s="929"/>
    </row>
    <row r="11" spans="1:27" ht="15" customHeight="1" thickTop="1" thickBot="1" x14ac:dyDescent="0.25">
      <c r="A11" s="1256"/>
      <c r="B11" s="30" t="s">
        <v>72</v>
      </c>
      <c r="C11" s="150">
        <v>7</v>
      </c>
      <c r="D11" s="150">
        <v>86</v>
      </c>
      <c r="E11" s="281">
        <f>SUM(C11:D11)</f>
        <v>93</v>
      </c>
      <c r="F11" s="150">
        <v>7</v>
      </c>
      <c r="G11" s="150">
        <v>13</v>
      </c>
      <c r="H11" s="281">
        <f>SUM(F11:G11)</f>
        <v>20</v>
      </c>
      <c r="I11" s="281">
        <f t="shared" si="0"/>
        <v>14</v>
      </c>
      <c r="J11" s="281">
        <f t="shared" si="0"/>
        <v>99</v>
      </c>
      <c r="K11" s="281">
        <f>SUM(H11+E11)</f>
        <v>113</v>
      </c>
      <c r="L11" s="665" t="s">
        <v>73</v>
      </c>
      <c r="M11" s="929"/>
    </row>
    <row r="12" spans="1:27" ht="15" customHeight="1" thickTop="1" x14ac:dyDescent="0.2">
      <c r="A12" s="1256"/>
      <c r="B12" s="682" t="s">
        <v>74</v>
      </c>
      <c r="C12" s="154">
        <v>10</v>
      </c>
      <c r="D12" s="154">
        <v>62</v>
      </c>
      <c r="E12" s="282">
        <f>SUM(C12:D12)</f>
        <v>72</v>
      </c>
      <c r="F12" s="154">
        <v>2</v>
      </c>
      <c r="G12" s="154">
        <v>16</v>
      </c>
      <c r="H12" s="282">
        <f>SUM(F12:G12)</f>
        <v>18</v>
      </c>
      <c r="I12" s="282">
        <f t="shared" si="0"/>
        <v>12</v>
      </c>
      <c r="J12" s="282">
        <f t="shared" si="0"/>
        <v>78</v>
      </c>
      <c r="K12" s="282">
        <f>SUM(H12+E12)</f>
        <v>90</v>
      </c>
      <c r="L12" s="683" t="s">
        <v>75</v>
      </c>
      <c r="M12" s="929"/>
    </row>
    <row r="13" spans="1:27" ht="18" customHeight="1" thickBot="1" x14ac:dyDescent="0.25">
      <c r="A13" s="950"/>
      <c r="B13" s="794" t="s">
        <v>34</v>
      </c>
      <c r="C13" s="465">
        <f>SUM(C9:C12)</f>
        <v>30</v>
      </c>
      <c r="D13" s="465">
        <f t="shared" ref="D13:H13" si="1">SUM(D9:D12)</f>
        <v>310</v>
      </c>
      <c r="E13" s="630">
        <f t="shared" si="1"/>
        <v>340</v>
      </c>
      <c r="F13" s="465">
        <f t="shared" si="1"/>
        <v>19</v>
      </c>
      <c r="G13" s="465">
        <f t="shared" si="1"/>
        <v>67</v>
      </c>
      <c r="H13" s="630">
        <f t="shared" si="1"/>
        <v>86</v>
      </c>
      <c r="I13" s="630">
        <f t="shared" ref="I13:K13" si="2">SUM(I9:I12)</f>
        <v>49</v>
      </c>
      <c r="J13" s="630">
        <f t="shared" si="2"/>
        <v>377</v>
      </c>
      <c r="K13" s="630">
        <f t="shared" si="2"/>
        <v>426</v>
      </c>
      <c r="L13" s="795" t="s">
        <v>35</v>
      </c>
      <c r="M13" s="934"/>
    </row>
    <row r="14" spans="1:27" ht="15" customHeight="1" thickTop="1" thickBot="1" x14ac:dyDescent="0.25">
      <c r="A14" s="1257" t="s">
        <v>582</v>
      </c>
      <c r="B14" s="684" t="s">
        <v>10</v>
      </c>
      <c r="C14" s="318">
        <v>20</v>
      </c>
      <c r="D14" s="318">
        <v>84</v>
      </c>
      <c r="E14" s="634">
        <f>SUM(C14:D14)</f>
        <v>104</v>
      </c>
      <c r="F14" s="318">
        <v>0</v>
      </c>
      <c r="G14" s="318">
        <v>20</v>
      </c>
      <c r="H14" s="634">
        <f>SUM(F14:G14)</f>
        <v>20</v>
      </c>
      <c r="I14" s="634">
        <f t="shared" ref="I14:I19" si="3">SUM(C14+F14)</f>
        <v>20</v>
      </c>
      <c r="J14" s="634">
        <f t="shared" ref="J14:J20" si="4">SUM(D14+G14)</f>
        <v>104</v>
      </c>
      <c r="K14" s="634">
        <f>SUM(H14+E14)</f>
        <v>124</v>
      </c>
      <c r="L14" s="685" t="s">
        <v>69</v>
      </c>
      <c r="M14" s="931" t="s">
        <v>4</v>
      </c>
    </row>
    <row r="15" spans="1:27" ht="15" customHeight="1" thickTop="1" thickBot="1" x14ac:dyDescent="0.25">
      <c r="A15" s="1258"/>
      <c r="B15" s="30" t="s">
        <v>11</v>
      </c>
      <c r="C15" s="150">
        <v>18</v>
      </c>
      <c r="D15" s="150">
        <v>51</v>
      </c>
      <c r="E15" s="281">
        <f>SUM(C15:D15)</f>
        <v>69</v>
      </c>
      <c r="F15" s="150">
        <v>0</v>
      </c>
      <c r="G15" s="150">
        <v>11</v>
      </c>
      <c r="H15" s="281">
        <f>SUM(F15:G15)</f>
        <v>11</v>
      </c>
      <c r="I15" s="281">
        <f t="shared" si="3"/>
        <v>18</v>
      </c>
      <c r="J15" s="281">
        <f t="shared" si="4"/>
        <v>62</v>
      </c>
      <c r="K15" s="281">
        <f>SUM(H15+E15)</f>
        <v>80</v>
      </c>
      <c r="L15" s="665" t="s">
        <v>71</v>
      </c>
      <c r="M15" s="936"/>
    </row>
    <row r="16" spans="1:27" ht="15" customHeight="1" thickTop="1" x14ac:dyDescent="0.2">
      <c r="A16" s="1258"/>
      <c r="B16" s="682" t="s">
        <v>12</v>
      </c>
      <c r="C16" s="154">
        <v>14</v>
      </c>
      <c r="D16" s="154">
        <v>83</v>
      </c>
      <c r="E16" s="282">
        <f>SUM(C16:D16)</f>
        <v>97</v>
      </c>
      <c r="F16" s="154">
        <v>1</v>
      </c>
      <c r="G16" s="154">
        <v>17</v>
      </c>
      <c r="H16" s="282">
        <f>SUM(F16:G16)</f>
        <v>18</v>
      </c>
      <c r="I16" s="282">
        <f t="shared" si="3"/>
        <v>15</v>
      </c>
      <c r="J16" s="282">
        <f t="shared" si="4"/>
        <v>100</v>
      </c>
      <c r="K16" s="282">
        <f>SUM(H16+E16)</f>
        <v>115</v>
      </c>
      <c r="L16" s="683" t="s">
        <v>73</v>
      </c>
      <c r="M16" s="936"/>
      <c r="O16" s="948"/>
      <c r="P16" s="948"/>
      <c r="Q16" s="948"/>
      <c r="R16" s="948"/>
      <c r="S16" s="948"/>
      <c r="T16" s="948"/>
      <c r="U16" s="948"/>
      <c r="V16" s="948"/>
      <c r="W16" s="948"/>
      <c r="X16" s="948"/>
      <c r="Y16" s="948"/>
      <c r="Z16" s="948"/>
      <c r="AA16" s="948"/>
    </row>
    <row r="17" spans="1:13" ht="18" customHeight="1" thickBot="1" x14ac:dyDescent="0.25">
      <c r="A17" s="1259"/>
      <c r="B17" s="794" t="s">
        <v>34</v>
      </c>
      <c r="C17" s="465">
        <f t="shared" ref="C17:H17" si="5">SUM(C14:C16)</f>
        <v>52</v>
      </c>
      <c r="D17" s="465">
        <f t="shared" si="5"/>
        <v>218</v>
      </c>
      <c r="E17" s="630">
        <f t="shared" si="5"/>
        <v>270</v>
      </c>
      <c r="F17" s="465">
        <f t="shared" si="5"/>
        <v>1</v>
      </c>
      <c r="G17" s="465">
        <f t="shared" si="5"/>
        <v>48</v>
      </c>
      <c r="H17" s="630">
        <f t="shared" si="5"/>
        <v>49</v>
      </c>
      <c r="I17" s="630">
        <f t="shared" ref="I17:K17" si="6">SUM(I14:I16)</f>
        <v>53</v>
      </c>
      <c r="J17" s="630">
        <f t="shared" si="6"/>
        <v>266</v>
      </c>
      <c r="K17" s="630">
        <f t="shared" si="6"/>
        <v>319</v>
      </c>
      <c r="L17" s="795" t="s">
        <v>35</v>
      </c>
      <c r="M17" s="953"/>
    </row>
    <row r="18" spans="1:13" ht="15" customHeight="1" thickTop="1" thickBot="1" x14ac:dyDescent="0.25">
      <c r="A18" s="1264" t="s">
        <v>1193</v>
      </c>
      <c r="B18" s="684" t="s">
        <v>10</v>
      </c>
      <c r="C18" s="318">
        <v>54</v>
      </c>
      <c r="D18" s="318">
        <v>157</v>
      </c>
      <c r="E18" s="634">
        <f>SUM(C18:D18)</f>
        <v>211</v>
      </c>
      <c r="F18" s="318">
        <v>7</v>
      </c>
      <c r="G18" s="318">
        <v>30</v>
      </c>
      <c r="H18" s="634">
        <f>SUM(F18:G18)</f>
        <v>37</v>
      </c>
      <c r="I18" s="634">
        <f t="shared" si="3"/>
        <v>61</v>
      </c>
      <c r="J18" s="634">
        <f t="shared" si="4"/>
        <v>187</v>
      </c>
      <c r="K18" s="634">
        <f>SUM(H18+E18)</f>
        <v>248</v>
      </c>
      <c r="L18" s="685" t="s">
        <v>69</v>
      </c>
      <c r="M18" s="933" t="s">
        <v>67</v>
      </c>
    </row>
    <row r="19" spans="1:13" ht="15" customHeight="1" thickTop="1" thickBot="1" x14ac:dyDescent="0.25">
      <c r="A19" s="1256"/>
      <c r="B19" s="30" t="s">
        <v>509</v>
      </c>
      <c r="C19" s="150">
        <v>51</v>
      </c>
      <c r="D19" s="150">
        <v>96</v>
      </c>
      <c r="E19" s="281">
        <f>SUM(C19:D19)</f>
        <v>147</v>
      </c>
      <c r="F19" s="150">
        <v>2</v>
      </c>
      <c r="G19" s="150">
        <v>15</v>
      </c>
      <c r="H19" s="281">
        <f t="shared" ref="H19:H20" si="7">SUM(F19:G19)</f>
        <v>17</v>
      </c>
      <c r="I19" s="281">
        <f t="shared" si="3"/>
        <v>53</v>
      </c>
      <c r="J19" s="281">
        <f t="shared" si="4"/>
        <v>111</v>
      </c>
      <c r="K19" s="281">
        <f>SUM(H19+E19)</f>
        <v>164</v>
      </c>
      <c r="L19" s="665" t="s">
        <v>630</v>
      </c>
      <c r="M19" s="929"/>
    </row>
    <row r="20" spans="1:13" ht="15" customHeight="1" thickTop="1" x14ac:dyDescent="0.2">
      <c r="A20" s="1256"/>
      <c r="B20" s="682" t="s">
        <v>512</v>
      </c>
      <c r="C20" s="154">
        <v>70</v>
      </c>
      <c r="D20" s="154">
        <v>258</v>
      </c>
      <c r="E20" s="282">
        <f>SUM(C20:D20)</f>
        <v>328</v>
      </c>
      <c r="F20" s="154">
        <v>4</v>
      </c>
      <c r="G20" s="154">
        <v>51</v>
      </c>
      <c r="H20" s="282">
        <f t="shared" si="7"/>
        <v>55</v>
      </c>
      <c r="I20" s="282">
        <f>SUM(C20+F20)</f>
        <v>74</v>
      </c>
      <c r="J20" s="282">
        <f t="shared" si="4"/>
        <v>309</v>
      </c>
      <c r="K20" s="282">
        <f>SUM(H20+E20)</f>
        <v>383</v>
      </c>
      <c r="L20" s="683" t="s">
        <v>73</v>
      </c>
      <c r="M20" s="929"/>
    </row>
    <row r="21" spans="1:13" ht="18" customHeight="1" x14ac:dyDescent="0.2">
      <c r="A21" s="1265"/>
      <c r="B21" s="794" t="s">
        <v>7</v>
      </c>
      <c r="C21" s="465">
        <f>SUM(C18:C20)</f>
        <v>175</v>
      </c>
      <c r="D21" s="465">
        <f t="shared" ref="D21:H21" si="8">SUM(D18:D20)</f>
        <v>511</v>
      </c>
      <c r="E21" s="630">
        <f t="shared" si="8"/>
        <v>686</v>
      </c>
      <c r="F21" s="465">
        <f t="shared" si="8"/>
        <v>13</v>
      </c>
      <c r="G21" s="465">
        <f t="shared" si="8"/>
        <v>96</v>
      </c>
      <c r="H21" s="630">
        <f t="shared" si="8"/>
        <v>109</v>
      </c>
      <c r="I21" s="630">
        <f t="shared" ref="I21:K21" si="9">SUM(I18:I20)</f>
        <v>188</v>
      </c>
      <c r="J21" s="630">
        <f t="shared" si="9"/>
        <v>607</v>
      </c>
      <c r="K21" s="630">
        <f t="shared" si="9"/>
        <v>795</v>
      </c>
      <c r="L21" s="795" t="s">
        <v>35</v>
      </c>
      <c r="M21" s="930"/>
    </row>
    <row r="22" spans="1:13" ht="27.75" customHeight="1" x14ac:dyDescent="0.2">
      <c r="A22" s="1228" t="s">
        <v>62</v>
      </c>
      <c r="B22" s="1266"/>
      <c r="C22" s="842">
        <f t="shared" ref="C22:K22" si="10">SUM(C13+C17+C21)</f>
        <v>257</v>
      </c>
      <c r="D22" s="842">
        <f t="shared" si="10"/>
        <v>1039</v>
      </c>
      <c r="E22" s="842">
        <f t="shared" si="10"/>
        <v>1296</v>
      </c>
      <c r="F22" s="842">
        <f t="shared" si="10"/>
        <v>33</v>
      </c>
      <c r="G22" s="842">
        <f t="shared" si="10"/>
        <v>211</v>
      </c>
      <c r="H22" s="842">
        <f t="shared" si="10"/>
        <v>244</v>
      </c>
      <c r="I22" s="842">
        <f t="shared" si="10"/>
        <v>290</v>
      </c>
      <c r="J22" s="842">
        <f t="shared" si="10"/>
        <v>1250</v>
      </c>
      <c r="K22" s="842">
        <f t="shared" si="10"/>
        <v>1540</v>
      </c>
      <c r="L22" s="1231" t="s">
        <v>14</v>
      </c>
      <c r="M22" s="1267"/>
    </row>
    <row r="23" spans="1:13" ht="12" customHeight="1" x14ac:dyDescent="0.2">
      <c r="A23" s="1261" t="s">
        <v>76</v>
      </c>
      <c r="B23" s="1261"/>
      <c r="C23" s="1261"/>
      <c r="D23" s="1261"/>
      <c r="J23" s="1263" t="s">
        <v>77</v>
      </c>
      <c r="K23" s="1263"/>
      <c r="L23" s="1263"/>
      <c r="M23" s="1263"/>
    </row>
    <row r="24" spans="1:13" ht="12" customHeight="1" x14ac:dyDescent="0.2">
      <c r="A24" s="1262" t="s">
        <v>1065</v>
      </c>
      <c r="B24" s="1262"/>
      <c r="C24" s="1262"/>
      <c r="D24" s="1262"/>
      <c r="J24" s="1260" t="s">
        <v>1061</v>
      </c>
      <c r="K24" s="1260"/>
      <c r="L24" s="1260"/>
      <c r="M24" s="1260"/>
    </row>
    <row r="25" spans="1:13" ht="12" customHeight="1" x14ac:dyDescent="0.2">
      <c r="A25" s="1262" t="s">
        <v>1066</v>
      </c>
      <c r="B25" s="1262"/>
      <c r="C25" s="1262"/>
      <c r="D25" s="1262"/>
      <c r="J25" s="1260" t="s">
        <v>1062</v>
      </c>
      <c r="K25" s="1260"/>
      <c r="L25" s="1260"/>
      <c r="M25" s="1260"/>
    </row>
    <row r="26" spans="1:13" ht="12" customHeight="1" x14ac:dyDescent="0.2">
      <c r="A26" s="1262" t="s">
        <v>1067</v>
      </c>
      <c r="B26" s="1262"/>
      <c r="C26" s="1262"/>
      <c r="D26" s="1262"/>
      <c r="J26" s="1260" t="s">
        <v>1063</v>
      </c>
      <c r="K26" s="1260"/>
      <c r="L26" s="1260"/>
      <c r="M26" s="1260"/>
    </row>
    <row r="27" spans="1:13" ht="12" customHeight="1" x14ac:dyDescent="0.2">
      <c r="A27" s="1262" t="s">
        <v>1068</v>
      </c>
      <c r="B27" s="1262"/>
      <c r="C27" s="1262"/>
      <c r="D27" s="1262"/>
      <c r="J27" s="1260" t="s">
        <v>1064</v>
      </c>
      <c r="K27" s="1260"/>
      <c r="L27" s="1260"/>
      <c r="M27" s="1260"/>
    </row>
    <row r="28" spans="1:13" x14ac:dyDescent="0.2">
      <c r="M28" s="4"/>
    </row>
    <row r="45" spans="5:5" x14ac:dyDescent="0.2">
      <c r="E45" s="291"/>
    </row>
  </sheetData>
  <mergeCells count="37">
    <mergeCell ref="A18:A21"/>
    <mergeCell ref="M9:M13"/>
    <mergeCell ref="M14:M17"/>
    <mergeCell ref="M18:M21"/>
    <mergeCell ref="J25:M25"/>
    <mergeCell ref="A22:B22"/>
    <mergeCell ref="L22:M22"/>
    <mergeCell ref="J26:M26"/>
    <mergeCell ref="J27:M27"/>
    <mergeCell ref="A23:D23"/>
    <mergeCell ref="A25:D25"/>
    <mergeCell ref="A26:D26"/>
    <mergeCell ref="A27:D27"/>
    <mergeCell ref="A24:D24"/>
    <mergeCell ref="J23:M23"/>
    <mergeCell ref="J24:M24"/>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8" type="noConversion"/>
  <printOptions horizontalCentered="1" verticalCentered="1"/>
  <pageMargins left="0" right="0" top="0" bottom="0" header="0" footer="0"/>
  <pageSetup paperSize="9" scale="95"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x14ac:dyDescent="0.2"/>
  <cols>
    <col min="1" max="1" width="50.28515625" style="185" customWidth="1"/>
    <col min="2" max="2" width="11.140625" style="185" customWidth="1"/>
    <col min="3" max="3" width="50.28515625" style="1" customWidth="1"/>
    <col min="4" max="256" width="9.140625" style="185"/>
    <col min="257" max="257" width="50.28515625" style="185" customWidth="1"/>
    <col min="258" max="258" width="11.140625" style="185" customWidth="1"/>
    <col min="259" max="259" width="50.28515625" style="185" customWidth="1"/>
    <col min="260" max="512" width="9.140625" style="185"/>
    <col min="513" max="513" width="50.28515625" style="185" customWidth="1"/>
    <col min="514" max="514" width="11.140625" style="185" customWidth="1"/>
    <col min="515" max="515" width="50.28515625" style="185" customWidth="1"/>
    <col min="516" max="768" width="9.140625" style="185"/>
    <col min="769" max="769" width="50.28515625" style="185" customWidth="1"/>
    <col min="770" max="770" width="11.140625" style="185" customWidth="1"/>
    <col min="771" max="771" width="50.28515625" style="185" customWidth="1"/>
    <col min="772" max="1024" width="9.140625" style="185"/>
    <col min="1025" max="1025" width="50.28515625" style="185" customWidth="1"/>
    <col min="1026" max="1026" width="11.140625" style="185" customWidth="1"/>
    <col min="1027" max="1027" width="50.28515625" style="185" customWidth="1"/>
    <col min="1028" max="1280" width="9.140625" style="185"/>
    <col min="1281" max="1281" width="50.28515625" style="185" customWidth="1"/>
    <col min="1282" max="1282" width="11.140625" style="185" customWidth="1"/>
    <col min="1283" max="1283" width="50.28515625" style="185" customWidth="1"/>
    <col min="1284" max="1536" width="9.140625" style="185"/>
    <col min="1537" max="1537" width="50.28515625" style="185" customWidth="1"/>
    <col min="1538" max="1538" width="11.140625" style="185" customWidth="1"/>
    <col min="1539" max="1539" width="50.28515625" style="185" customWidth="1"/>
    <col min="1540" max="1792" width="9.140625" style="185"/>
    <col min="1793" max="1793" width="50.28515625" style="185" customWidth="1"/>
    <col min="1794" max="1794" width="11.140625" style="185" customWidth="1"/>
    <col min="1795" max="1795" width="50.28515625" style="185" customWidth="1"/>
    <col min="1796" max="2048" width="9.140625" style="185"/>
    <col min="2049" max="2049" width="50.28515625" style="185" customWidth="1"/>
    <col min="2050" max="2050" width="11.140625" style="185" customWidth="1"/>
    <col min="2051" max="2051" width="50.28515625" style="185" customWidth="1"/>
    <col min="2052" max="2304" width="9.140625" style="185"/>
    <col min="2305" max="2305" width="50.28515625" style="185" customWidth="1"/>
    <col min="2306" max="2306" width="11.140625" style="185" customWidth="1"/>
    <col min="2307" max="2307" width="50.28515625" style="185" customWidth="1"/>
    <col min="2308" max="2560" width="9.140625" style="185"/>
    <col min="2561" max="2561" width="50.28515625" style="185" customWidth="1"/>
    <col min="2562" max="2562" width="11.140625" style="185" customWidth="1"/>
    <col min="2563" max="2563" width="50.28515625" style="185" customWidth="1"/>
    <col min="2564" max="2816" width="9.140625" style="185"/>
    <col min="2817" max="2817" width="50.28515625" style="185" customWidth="1"/>
    <col min="2818" max="2818" width="11.140625" style="185" customWidth="1"/>
    <col min="2819" max="2819" width="50.28515625" style="185" customWidth="1"/>
    <col min="2820" max="3072" width="9.140625" style="185"/>
    <col min="3073" max="3073" width="50.28515625" style="185" customWidth="1"/>
    <col min="3074" max="3074" width="11.140625" style="185" customWidth="1"/>
    <col min="3075" max="3075" width="50.28515625" style="185" customWidth="1"/>
    <col min="3076" max="3328" width="9.140625" style="185"/>
    <col min="3329" max="3329" width="50.28515625" style="185" customWidth="1"/>
    <col min="3330" max="3330" width="11.140625" style="185" customWidth="1"/>
    <col min="3331" max="3331" width="50.28515625" style="185" customWidth="1"/>
    <col min="3332" max="3584" width="9.140625" style="185"/>
    <col min="3585" max="3585" width="50.28515625" style="185" customWidth="1"/>
    <col min="3586" max="3586" width="11.140625" style="185" customWidth="1"/>
    <col min="3587" max="3587" width="50.28515625" style="185" customWidth="1"/>
    <col min="3588" max="3840" width="9.140625" style="185"/>
    <col min="3841" max="3841" width="50.28515625" style="185" customWidth="1"/>
    <col min="3842" max="3842" width="11.140625" style="185" customWidth="1"/>
    <col min="3843" max="3843" width="50.28515625" style="185" customWidth="1"/>
    <col min="3844" max="4096" width="9.140625" style="185"/>
    <col min="4097" max="4097" width="50.28515625" style="185" customWidth="1"/>
    <col min="4098" max="4098" width="11.140625" style="185" customWidth="1"/>
    <col min="4099" max="4099" width="50.28515625" style="185" customWidth="1"/>
    <col min="4100" max="4352" width="9.140625" style="185"/>
    <col min="4353" max="4353" width="50.28515625" style="185" customWidth="1"/>
    <col min="4354" max="4354" width="11.140625" style="185" customWidth="1"/>
    <col min="4355" max="4355" width="50.28515625" style="185" customWidth="1"/>
    <col min="4356" max="4608" width="9.140625" style="185"/>
    <col min="4609" max="4609" width="50.28515625" style="185" customWidth="1"/>
    <col min="4610" max="4610" width="11.140625" style="185" customWidth="1"/>
    <col min="4611" max="4611" width="50.28515625" style="185" customWidth="1"/>
    <col min="4612" max="4864" width="9.140625" style="185"/>
    <col min="4865" max="4865" width="50.28515625" style="185" customWidth="1"/>
    <col min="4866" max="4866" width="11.140625" style="185" customWidth="1"/>
    <col min="4867" max="4867" width="50.28515625" style="185" customWidth="1"/>
    <col min="4868" max="5120" width="9.140625" style="185"/>
    <col min="5121" max="5121" width="50.28515625" style="185" customWidth="1"/>
    <col min="5122" max="5122" width="11.140625" style="185" customWidth="1"/>
    <col min="5123" max="5123" width="50.28515625" style="185" customWidth="1"/>
    <col min="5124" max="5376" width="9.140625" style="185"/>
    <col min="5377" max="5377" width="50.28515625" style="185" customWidth="1"/>
    <col min="5378" max="5378" width="11.140625" style="185" customWidth="1"/>
    <col min="5379" max="5379" width="50.28515625" style="185" customWidth="1"/>
    <col min="5380" max="5632" width="9.140625" style="185"/>
    <col min="5633" max="5633" width="50.28515625" style="185" customWidth="1"/>
    <col min="5634" max="5634" width="11.140625" style="185" customWidth="1"/>
    <col min="5635" max="5635" width="50.28515625" style="185" customWidth="1"/>
    <col min="5636" max="5888" width="9.140625" style="185"/>
    <col min="5889" max="5889" width="50.28515625" style="185" customWidth="1"/>
    <col min="5890" max="5890" width="11.140625" style="185" customWidth="1"/>
    <col min="5891" max="5891" width="50.28515625" style="185" customWidth="1"/>
    <col min="5892" max="6144" width="9.140625" style="185"/>
    <col min="6145" max="6145" width="50.28515625" style="185" customWidth="1"/>
    <col min="6146" max="6146" width="11.140625" style="185" customWidth="1"/>
    <col min="6147" max="6147" width="50.28515625" style="185" customWidth="1"/>
    <col min="6148" max="6400" width="9.140625" style="185"/>
    <col min="6401" max="6401" width="50.28515625" style="185" customWidth="1"/>
    <col min="6402" max="6402" width="11.140625" style="185" customWidth="1"/>
    <col min="6403" max="6403" width="50.28515625" style="185" customWidth="1"/>
    <col min="6404" max="6656" width="9.140625" style="185"/>
    <col min="6657" max="6657" width="50.28515625" style="185" customWidth="1"/>
    <col min="6658" max="6658" width="11.140625" style="185" customWidth="1"/>
    <col min="6659" max="6659" width="50.28515625" style="185" customWidth="1"/>
    <col min="6660" max="6912" width="9.140625" style="185"/>
    <col min="6913" max="6913" width="50.28515625" style="185" customWidth="1"/>
    <col min="6914" max="6914" width="11.140625" style="185" customWidth="1"/>
    <col min="6915" max="6915" width="50.28515625" style="185" customWidth="1"/>
    <col min="6916" max="7168" width="9.140625" style="185"/>
    <col min="7169" max="7169" width="50.28515625" style="185" customWidth="1"/>
    <col min="7170" max="7170" width="11.140625" style="185" customWidth="1"/>
    <col min="7171" max="7171" width="50.28515625" style="185" customWidth="1"/>
    <col min="7172" max="7424" width="9.140625" style="185"/>
    <col min="7425" max="7425" width="50.28515625" style="185" customWidth="1"/>
    <col min="7426" max="7426" width="11.140625" style="185" customWidth="1"/>
    <col min="7427" max="7427" width="50.28515625" style="185" customWidth="1"/>
    <col min="7428" max="7680" width="9.140625" style="185"/>
    <col min="7681" max="7681" width="50.28515625" style="185" customWidth="1"/>
    <col min="7682" max="7682" width="11.140625" style="185" customWidth="1"/>
    <col min="7683" max="7683" width="50.28515625" style="185" customWidth="1"/>
    <col min="7684" max="7936" width="9.140625" style="185"/>
    <col min="7937" max="7937" width="50.28515625" style="185" customWidth="1"/>
    <col min="7938" max="7938" width="11.140625" style="185" customWidth="1"/>
    <col min="7939" max="7939" width="50.28515625" style="185" customWidth="1"/>
    <col min="7940" max="8192" width="9.140625" style="185"/>
    <col min="8193" max="8193" width="50.28515625" style="185" customWidth="1"/>
    <col min="8194" max="8194" width="11.140625" style="185" customWidth="1"/>
    <col min="8195" max="8195" width="50.28515625" style="185" customWidth="1"/>
    <col min="8196" max="8448" width="9.140625" style="185"/>
    <col min="8449" max="8449" width="50.28515625" style="185" customWidth="1"/>
    <col min="8450" max="8450" width="11.140625" style="185" customWidth="1"/>
    <col min="8451" max="8451" width="50.28515625" style="185" customWidth="1"/>
    <col min="8452" max="8704" width="9.140625" style="185"/>
    <col min="8705" max="8705" width="50.28515625" style="185" customWidth="1"/>
    <col min="8706" max="8706" width="11.140625" style="185" customWidth="1"/>
    <col min="8707" max="8707" width="50.28515625" style="185" customWidth="1"/>
    <col min="8708" max="8960" width="9.140625" style="185"/>
    <col min="8961" max="8961" width="50.28515625" style="185" customWidth="1"/>
    <col min="8962" max="8962" width="11.140625" style="185" customWidth="1"/>
    <col min="8963" max="8963" width="50.28515625" style="185" customWidth="1"/>
    <col min="8964" max="9216" width="9.140625" style="185"/>
    <col min="9217" max="9217" width="50.28515625" style="185" customWidth="1"/>
    <col min="9218" max="9218" width="11.140625" style="185" customWidth="1"/>
    <col min="9219" max="9219" width="50.28515625" style="185" customWidth="1"/>
    <col min="9220" max="9472" width="9.140625" style="185"/>
    <col min="9473" max="9473" width="50.28515625" style="185" customWidth="1"/>
    <col min="9474" max="9474" width="11.140625" style="185" customWidth="1"/>
    <col min="9475" max="9475" width="50.28515625" style="185" customWidth="1"/>
    <col min="9476" max="9728" width="9.140625" style="185"/>
    <col min="9729" max="9729" width="50.28515625" style="185" customWidth="1"/>
    <col min="9730" max="9730" width="11.140625" style="185" customWidth="1"/>
    <col min="9731" max="9731" width="50.28515625" style="185" customWidth="1"/>
    <col min="9732" max="9984" width="9.140625" style="185"/>
    <col min="9985" max="9985" width="50.28515625" style="185" customWidth="1"/>
    <col min="9986" max="9986" width="11.140625" style="185" customWidth="1"/>
    <col min="9987" max="9987" width="50.28515625" style="185" customWidth="1"/>
    <col min="9988" max="10240" width="9.140625" style="185"/>
    <col min="10241" max="10241" width="50.28515625" style="185" customWidth="1"/>
    <col min="10242" max="10242" width="11.140625" style="185" customWidth="1"/>
    <col min="10243" max="10243" width="50.28515625" style="185" customWidth="1"/>
    <col min="10244" max="10496" width="9.140625" style="185"/>
    <col min="10497" max="10497" width="50.28515625" style="185" customWidth="1"/>
    <col min="10498" max="10498" width="11.140625" style="185" customWidth="1"/>
    <col min="10499" max="10499" width="50.28515625" style="185" customWidth="1"/>
    <col min="10500" max="10752" width="9.140625" style="185"/>
    <col min="10753" max="10753" width="50.28515625" style="185" customWidth="1"/>
    <col min="10754" max="10754" width="11.140625" style="185" customWidth="1"/>
    <col min="10755" max="10755" width="50.28515625" style="185" customWidth="1"/>
    <col min="10756" max="11008" width="9.140625" style="185"/>
    <col min="11009" max="11009" width="50.28515625" style="185" customWidth="1"/>
    <col min="11010" max="11010" width="11.140625" style="185" customWidth="1"/>
    <col min="11011" max="11011" width="50.28515625" style="185" customWidth="1"/>
    <col min="11012" max="11264" width="9.140625" style="185"/>
    <col min="11265" max="11265" width="50.28515625" style="185" customWidth="1"/>
    <col min="11266" max="11266" width="11.140625" style="185" customWidth="1"/>
    <col min="11267" max="11267" width="50.28515625" style="185" customWidth="1"/>
    <col min="11268" max="11520" width="9.140625" style="185"/>
    <col min="11521" max="11521" width="50.28515625" style="185" customWidth="1"/>
    <col min="11522" max="11522" width="11.140625" style="185" customWidth="1"/>
    <col min="11523" max="11523" width="50.28515625" style="185" customWidth="1"/>
    <col min="11524" max="11776" width="9.140625" style="185"/>
    <col min="11777" max="11777" width="50.28515625" style="185" customWidth="1"/>
    <col min="11778" max="11778" width="11.140625" style="185" customWidth="1"/>
    <col min="11779" max="11779" width="50.28515625" style="185" customWidth="1"/>
    <col min="11780" max="12032" width="9.140625" style="185"/>
    <col min="12033" max="12033" width="50.28515625" style="185" customWidth="1"/>
    <col min="12034" max="12034" width="11.140625" style="185" customWidth="1"/>
    <col min="12035" max="12035" width="50.28515625" style="185" customWidth="1"/>
    <col min="12036" max="12288" width="9.140625" style="185"/>
    <col min="12289" max="12289" width="50.28515625" style="185" customWidth="1"/>
    <col min="12290" max="12290" width="11.140625" style="185" customWidth="1"/>
    <col min="12291" max="12291" width="50.28515625" style="185" customWidth="1"/>
    <col min="12292" max="12544" width="9.140625" style="185"/>
    <col min="12545" max="12545" width="50.28515625" style="185" customWidth="1"/>
    <col min="12546" max="12546" width="11.140625" style="185" customWidth="1"/>
    <col min="12547" max="12547" width="50.28515625" style="185" customWidth="1"/>
    <col min="12548" max="12800" width="9.140625" style="185"/>
    <col min="12801" max="12801" width="50.28515625" style="185" customWidth="1"/>
    <col min="12802" max="12802" width="11.140625" style="185" customWidth="1"/>
    <col min="12803" max="12803" width="50.28515625" style="185" customWidth="1"/>
    <col min="12804" max="13056" width="9.140625" style="185"/>
    <col min="13057" max="13057" width="50.28515625" style="185" customWidth="1"/>
    <col min="13058" max="13058" width="11.140625" style="185" customWidth="1"/>
    <col min="13059" max="13059" width="50.28515625" style="185" customWidth="1"/>
    <col min="13060" max="13312" width="9.140625" style="185"/>
    <col min="13313" max="13313" width="50.28515625" style="185" customWidth="1"/>
    <col min="13314" max="13314" width="11.140625" style="185" customWidth="1"/>
    <col min="13315" max="13315" width="50.28515625" style="185" customWidth="1"/>
    <col min="13316" max="13568" width="9.140625" style="185"/>
    <col min="13569" max="13569" width="50.28515625" style="185" customWidth="1"/>
    <col min="13570" max="13570" width="11.140625" style="185" customWidth="1"/>
    <col min="13571" max="13571" width="50.28515625" style="185" customWidth="1"/>
    <col min="13572" max="13824" width="9.140625" style="185"/>
    <col min="13825" max="13825" width="50.28515625" style="185" customWidth="1"/>
    <col min="13826" max="13826" width="11.140625" style="185" customWidth="1"/>
    <col min="13827" max="13827" width="50.28515625" style="185" customWidth="1"/>
    <col min="13828" max="14080" width="9.140625" style="185"/>
    <col min="14081" max="14081" width="50.28515625" style="185" customWidth="1"/>
    <col min="14082" max="14082" width="11.140625" style="185" customWidth="1"/>
    <col min="14083" max="14083" width="50.28515625" style="185" customWidth="1"/>
    <col min="14084" max="14336" width="9.140625" style="185"/>
    <col min="14337" max="14337" width="50.28515625" style="185" customWidth="1"/>
    <col min="14338" max="14338" width="11.140625" style="185" customWidth="1"/>
    <col min="14339" max="14339" width="50.28515625" style="185" customWidth="1"/>
    <col min="14340" max="14592" width="9.140625" style="185"/>
    <col min="14593" max="14593" width="50.28515625" style="185" customWidth="1"/>
    <col min="14594" max="14594" width="11.140625" style="185" customWidth="1"/>
    <col min="14595" max="14595" width="50.28515625" style="185" customWidth="1"/>
    <col min="14596" max="14848" width="9.140625" style="185"/>
    <col min="14849" max="14849" width="50.28515625" style="185" customWidth="1"/>
    <col min="14850" max="14850" width="11.140625" style="185" customWidth="1"/>
    <col min="14851" max="14851" width="50.28515625" style="185" customWidth="1"/>
    <col min="14852" max="15104" width="9.140625" style="185"/>
    <col min="15105" max="15105" width="50.28515625" style="185" customWidth="1"/>
    <col min="15106" max="15106" width="11.140625" style="185" customWidth="1"/>
    <col min="15107" max="15107" width="50.28515625" style="185" customWidth="1"/>
    <col min="15108" max="15360" width="9.140625" style="185"/>
    <col min="15361" max="15361" width="50.28515625" style="185" customWidth="1"/>
    <col min="15362" max="15362" width="11.140625" style="185" customWidth="1"/>
    <col min="15363" max="15363" width="50.28515625" style="185" customWidth="1"/>
    <col min="15364" max="15616" width="9.140625" style="185"/>
    <col min="15617" max="15617" width="50.28515625" style="185" customWidth="1"/>
    <col min="15618" max="15618" width="11.140625" style="185" customWidth="1"/>
    <col min="15619" max="15619" width="50.28515625" style="185" customWidth="1"/>
    <col min="15620" max="15872" width="9.140625" style="185"/>
    <col min="15873" max="15873" width="50.28515625" style="185" customWidth="1"/>
    <col min="15874" max="15874" width="11.140625" style="185" customWidth="1"/>
    <col min="15875" max="15875" width="50.28515625" style="185" customWidth="1"/>
    <col min="15876" max="16128" width="9.140625" style="185"/>
    <col min="16129" max="16129" width="50.28515625" style="185" customWidth="1"/>
    <col min="16130" max="16130" width="11.140625" style="185" customWidth="1"/>
    <col min="16131" max="16131" width="50.28515625" style="185" customWidth="1"/>
    <col min="16132" max="16384" width="9.140625" style="185"/>
  </cols>
  <sheetData>
    <row r="1" spans="1:3" s="187" customFormat="1" ht="26.25" customHeight="1" x14ac:dyDescent="0.25">
      <c r="A1" s="184" t="s">
        <v>417</v>
      </c>
      <c r="B1" s="185"/>
      <c r="C1" s="186" t="s">
        <v>418</v>
      </c>
    </row>
    <row r="2" spans="1:3" s="187" customFormat="1" ht="21" customHeight="1" x14ac:dyDescent="0.2">
      <c r="A2" s="188" t="s">
        <v>0</v>
      </c>
      <c r="B2" s="185"/>
      <c r="C2" s="186" t="s">
        <v>1</v>
      </c>
    </row>
    <row r="3" spans="1:3" ht="29.25" customHeight="1" x14ac:dyDescent="0.2">
      <c r="A3" s="234" t="s">
        <v>419</v>
      </c>
      <c r="B3" s="235" t="s">
        <v>447</v>
      </c>
      <c r="C3" s="236" t="s">
        <v>420</v>
      </c>
    </row>
    <row r="4" spans="1:3" s="189" customFormat="1" ht="29.25" customHeight="1" thickBot="1" x14ac:dyDescent="0.25">
      <c r="A4" s="233" t="s">
        <v>474</v>
      </c>
      <c r="B4" s="248">
        <v>1</v>
      </c>
      <c r="C4" s="226" t="s">
        <v>475</v>
      </c>
    </row>
    <row r="5" spans="1:3" s="189" customFormat="1" ht="25.5" customHeight="1" thickBot="1" x14ac:dyDescent="0.25">
      <c r="A5" s="231" t="s">
        <v>215</v>
      </c>
      <c r="B5" s="249">
        <v>2</v>
      </c>
      <c r="C5" s="227" t="s">
        <v>349</v>
      </c>
    </row>
    <row r="6" spans="1:3" ht="26.25" customHeight="1" thickBot="1" x14ac:dyDescent="0.25">
      <c r="A6" s="230" t="s">
        <v>346</v>
      </c>
      <c r="B6" s="250">
        <v>3</v>
      </c>
      <c r="C6" s="228" t="s">
        <v>368</v>
      </c>
    </row>
    <row r="7" spans="1:3" s="189" customFormat="1" ht="26.25" customHeight="1" thickBot="1" x14ac:dyDescent="0.25">
      <c r="A7" s="231" t="s">
        <v>347</v>
      </c>
      <c r="B7" s="249">
        <v>4</v>
      </c>
      <c r="C7" s="227" t="s">
        <v>348</v>
      </c>
    </row>
    <row r="8" spans="1:3" s="189" customFormat="1" ht="26.25" customHeight="1" thickBot="1" x14ac:dyDescent="0.25">
      <c r="A8" s="369" t="s">
        <v>526</v>
      </c>
      <c r="B8" s="370"/>
      <c r="C8" s="371" t="s">
        <v>525</v>
      </c>
    </row>
    <row r="9" spans="1:3" s="189" customFormat="1" ht="26.25" customHeight="1" thickBot="1" x14ac:dyDescent="0.25">
      <c r="A9" s="231" t="s">
        <v>476</v>
      </c>
      <c r="B9" s="249">
        <v>6</v>
      </c>
      <c r="C9" s="227" t="s">
        <v>477</v>
      </c>
    </row>
    <row r="10" spans="1:3" s="189" customFormat="1" ht="26.25" customHeight="1" thickBot="1" x14ac:dyDescent="0.25">
      <c r="A10" s="369" t="s">
        <v>531</v>
      </c>
      <c r="B10" s="370">
        <v>7</v>
      </c>
      <c r="C10" s="371" t="s">
        <v>532</v>
      </c>
    </row>
    <row r="11" spans="1:3" s="190" customFormat="1" ht="24.75" customHeight="1" thickBot="1" x14ac:dyDescent="0.25">
      <c r="A11" s="241" t="s">
        <v>450</v>
      </c>
      <c r="B11" s="249"/>
      <c r="C11" s="242" t="s">
        <v>421</v>
      </c>
    </row>
    <row r="12" spans="1:3" s="189" customFormat="1" ht="21.95" customHeight="1" thickBot="1" x14ac:dyDescent="0.25">
      <c r="A12" s="372" t="s">
        <v>439</v>
      </c>
      <c r="B12" s="370"/>
      <c r="C12" s="373" t="s">
        <v>440</v>
      </c>
    </row>
    <row r="13" spans="1:3" ht="24.75" customHeight="1" thickBot="1" x14ac:dyDescent="0.25">
      <c r="A13" s="230" t="s">
        <v>480</v>
      </c>
      <c r="B13" s="250">
        <v>8</v>
      </c>
      <c r="C13" s="228" t="s">
        <v>481</v>
      </c>
    </row>
    <row r="14" spans="1:3" ht="27.75" customHeight="1" thickBot="1" x14ac:dyDescent="0.25">
      <c r="A14" s="231" t="s">
        <v>350</v>
      </c>
      <c r="B14" s="250">
        <v>9</v>
      </c>
      <c r="C14" s="227" t="s">
        <v>370</v>
      </c>
    </row>
    <row r="15" spans="1:3" ht="37.5" customHeight="1" thickBot="1" x14ac:dyDescent="0.25">
      <c r="A15" s="230" t="s">
        <v>351</v>
      </c>
      <c r="B15" s="250">
        <v>10</v>
      </c>
      <c r="C15" s="228" t="s">
        <v>388</v>
      </c>
    </row>
    <row r="16" spans="1:3" ht="21.95" customHeight="1" thickBot="1" x14ac:dyDescent="0.25">
      <c r="A16" s="237" t="s">
        <v>441</v>
      </c>
      <c r="B16" s="249"/>
      <c r="C16" s="238" t="s">
        <v>442</v>
      </c>
    </row>
    <row r="17" spans="1:3" ht="23.25" thickBot="1" x14ac:dyDescent="0.25">
      <c r="A17" s="230" t="s">
        <v>353</v>
      </c>
      <c r="B17" s="250">
        <v>11</v>
      </c>
      <c r="C17" s="228" t="s">
        <v>352</v>
      </c>
    </row>
    <row r="18" spans="1:3" ht="26.25" customHeight="1" thickBot="1" x14ac:dyDescent="0.25">
      <c r="A18" s="231" t="s">
        <v>355</v>
      </c>
      <c r="B18" s="249">
        <v>12</v>
      </c>
      <c r="C18" s="227" t="s">
        <v>354</v>
      </c>
    </row>
    <row r="19" spans="1:3" ht="23.25" thickBot="1" x14ac:dyDescent="0.25">
      <c r="A19" s="230" t="s">
        <v>358</v>
      </c>
      <c r="B19" s="250">
        <v>13</v>
      </c>
      <c r="C19" s="228" t="s">
        <v>357</v>
      </c>
    </row>
    <row r="20" spans="1:3" ht="29.25" customHeight="1" thickBot="1" x14ac:dyDescent="0.25">
      <c r="A20" s="231" t="s">
        <v>359</v>
      </c>
      <c r="B20" s="249">
        <v>14</v>
      </c>
      <c r="C20" s="227" t="s">
        <v>360</v>
      </c>
    </row>
    <row r="21" spans="1:3" ht="21.95" customHeight="1" thickBot="1" x14ac:dyDescent="0.25">
      <c r="A21" s="239" t="s">
        <v>448</v>
      </c>
      <c r="B21" s="250"/>
      <c r="C21" s="240" t="s">
        <v>449</v>
      </c>
    </row>
    <row r="22" spans="1:3" ht="34.5" thickBot="1" x14ac:dyDescent="0.25">
      <c r="A22" s="231" t="s">
        <v>361</v>
      </c>
      <c r="B22" s="249">
        <v>15</v>
      </c>
      <c r="C22" s="227" t="s">
        <v>362</v>
      </c>
    </row>
    <row r="23" spans="1:3" ht="34.5" thickBot="1" x14ac:dyDescent="0.25">
      <c r="A23" s="230" t="s">
        <v>478</v>
      </c>
      <c r="B23" s="250">
        <v>16</v>
      </c>
      <c r="C23" s="228" t="s">
        <v>479</v>
      </c>
    </row>
    <row r="24" spans="1:3" s="190" customFormat="1" ht="24.75" customHeight="1" thickBot="1" x14ac:dyDescent="0.25">
      <c r="A24" s="241" t="s">
        <v>451</v>
      </c>
      <c r="B24" s="249"/>
      <c r="C24" s="242" t="s">
        <v>422</v>
      </c>
    </row>
    <row r="25" spans="1:3" ht="21.95" customHeight="1" thickBot="1" x14ac:dyDescent="0.25">
      <c r="A25" s="243" t="s">
        <v>423</v>
      </c>
      <c r="B25" s="250"/>
      <c r="C25" s="244" t="s">
        <v>424</v>
      </c>
    </row>
    <row r="26" spans="1:3" ht="18" customHeight="1" thickBot="1" x14ac:dyDescent="0.25">
      <c r="A26" s="231" t="s">
        <v>472</v>
      </c>
      <c r="B26" s="249">
        <v>17</v>
      </c>
      <c r="C26" s="227" t="s">
        <v>473</v>
      </c>
    </row>
    <row r="27" spans="1:3" ht="23.25" thickBot="1" x14ac:dyDescent="0.25">
      <c r="A27" s="230" t="s">
        <v>471</v>
      </c>
      <c r="B27" s="250">
        <v>18</v>
      </c>
      <c r="C27" s="228" t="s">
        <v>470</v>
      </c>
    </row>
    <row r="28" spans="1:3" ht="26.25" customHeight="1" thickBot="1" x14ac:dyDescent="0.25">
      <c r="A28" s="231" t="s">
        <v>365</v>
      </c>
      <c r="B28" s="249">
        <v>19</v>
      </c>
      <c r="C28" s="227" t="s">
        <v>465</v>
      </c>
    </row>
    <row r="29" spans="1:3" ht="25.5" customHeight="1" thickBot="1" x14ac:dyDescent="0.25">
      <c r="A29" s="230" t="s">
        <v>119</v>
      </c>
      <c r="B29" s="250">
        <v>20</v>
      </c>
      <c r="C29" s="228" t="s">
        <v>120</v>
      </c>
    </row>
    <row r="30" spans="1:3" ht="25.5" customHeight="1" thickBot="1" x14ac:dyDescent="0.25">
      <c r="A30" s="231" t="s">
        <v>469</v>
      </c>
      <c r="B30" s="249">
        <v>21</v>
      </c>
      <c r="C30" s="227" t="s">
        <v>483</v>
      </c>
    </row>
    <row r="31" spans="1:3" ht="23.25" thickBot="1" x14ac:dyDescent="0.25">
      <c r="A31" s="230" t="s">
        <v>468</v>
      </c>
      <c r="B31" s="250">
        <v>22</v>
      </c>
      <c r="C31" s="228" t="s">
        <v>482</v>
      </c>
    </row>
    <row r="32" spans="1:3" ht="21.95" customHeight="1" thickBot="1" x14ac:dyDescent="0.25">
      <c r="A32" s="245" t="s">
        <v>425</v>
      </c>
      <c r="B32" s="249"/>
      <c r="C32" s="246" t="s">
        <v>426</v>
      </c>
    </row>
    <row r="33" spans="1:3" ht="15.75" thickBot="1" x14ac:dyDescent="0.25">
      <c r="A33" s="230" t="s">
        <v>427</v>
      </c>
      <c r="B33" s="250">
        <v>23</v>
      </c>
      <c r="C33" s="228" t="s">
        <v>428</v>
      </c>
    </row>
    <row r="34" spans="1:3" ht="15.75" thickBot="1" x14ac:dyDescent="0.25">
      <c r="A34" s="231" t="s">
        <v>467</v>
      </c>
      <c r="B34" s="249">
        <v>24</v>
      </c>
      <c r="C34" s="227" t="s">
        <v>416</v>
      </c>
    </row>
    <row r="35" spans="1:3" ht="26.25" thickBot="1" x14ac:dyDescent="0.25">
      <c r="A35" s="230" t="s">
        <v>429</v>
      </c>
      <c r="B35" s="250">
        <v>25</v>
      </c>
      <c r="C35" s="228" t="s">
        <v>430</v>
      </c>
    </row>
    <row r="36" spans="1:3" ht="21.95" customHeight="1" thickBot="1" x14ac:dyDescent="0.25">
      <c r="A36" s="245" t="s">
        <v>431</v>
      </c>
      <c r="B36" s="249"/>
      <c r="C36" s="247" t="s">
        <v>432</v>
      </c>
    </row>
    <row r="37" spans="1:3" ht="23.25" thickBot="1" x14ac:dyDescent="0.25">
      <c r="A37" s="230" t="s">
        <v>458</v>
      </c>
      <c r="B37" s="250">
        <v>26</v>
      </c>
      <c r="C37" s="228" t="s">
        <v>443</v>
      </c>
    </row>
    <row r="38" spans="1:3" ht="26.25" thickBot="1" x14ac:dyDescent="0.25">
      <c r="A38" s="231" t="s">
        <v>459</v>
      </c>
      <c r="B38" s="249">
        <v>27</v>
      </c>
      <c r="C38" s="227" t="s">
        <v>367</v>
      </c>
    </row>
    <row r="39" spans="1:3" ht="23.25" thickBot="1" x14ac:dyDescent="0.25">
      <c r="A39" s="230" t="s">
        <v>433</v>
      </c>
      <c r="B39" s="250">
        <v>28</v>
      </c>
      <c r="C39" s="228" t="s">
        <v>312</v>
      </c>
    </row>
    <row r="40" spans="1:3" ht="23.25" thickBot="1" x14ac:dyDescent="0.25">
      <c r="A40" s="231" t="s">
        <v>466</v>
      </c>
      <c r="B40" s="249">
        <v>29</v>
      </c>
      <c r="C40" s="227" t="s">
        <v>434</v>
      </c>
    </row>
    <row r="41" spans="1:3" ht="23.25" thickBot="1" x14ac:dyDescent="0.25">
      <c r="A41" s="230" t="s">
        <v>435</v>
      </c>
      <c r="B41" s="250">
        <v>30</v>
      </c>
      <c r="C41" s="228" t="s">
        <v>341</v>
      </c>
    </row>
    <row r="42" spans="1:3" ht="23.25" thickBot="1" x14ac:dyDescent="0.25">
      <c r="A42" s="231" t="s">
        <v>436</v>
      </c>
      <c r="B42" s="249">
        <v>31</v>
      </c>
      <c r="C42" s="227" t="s">
        <v>343</v>
      </c>
    </row>
    <row r="43" spans="1:3" ht="22.5" x14ac:dyDescent="0.2">
      <c r="A43" s="232" t="s">
        <v>437</v>
      </c>
      <c r="B43" s="251">
        <v>32</v>
      </c>
      <c r="C43" s="229" t="s">
        <v>438</v>
      </c>
    </row>
    <row r="44" spans="1:3" ht="15.75" x14ac:dyDescent="0.2">
      <c r="A44" s="191"/>
      <c r="C44" s="192"/>
    </row>
    <row r="45" spans="1:3" ht="15.75" x14ac:dyDescent="0.2">
      <c r="A45" s="191"/>
      <c r="C45" s="192"/>
    </row>
    <row r="46" spans="1:3" ht="15.75" x14ac:dyDescent="0.2">
      <c r="A46" s="191"/>
      <c r="C46" s="19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R3" sqref="R3"/>
    </sheetView>
  </sheetViews>
  <sheetFormatPr defaultRowHeight="12.75" x14ac:dyDescent="0.2"/>
  <cols>
    <col min="1" max="1" width="13.42578125" style="16" customWidth="1"/>
    <col min="2" max="2" width="9.85546875" style="16" customWidth="1"/>
    <col min="3" max="14" width="7.7109375" style="16" customWidth="1"/>
    <col min="15" max="15" width="11.5703125" style="16" customWidth="1"/>
    <col min="16" max="16" width="12.85546875" style="16" customWidth="1"/>
    <col min="17" max="16384" width="9.140625" style="39"/>
  </cols>
  <sheetData>
    <row r="1" spans="1:16" ht="24" customHeight="1" x14ac:dyDescent="0.2">
      <c r="A1" s="954" t="s">
        <v>1080</v>
      </c>
      <c r="B1" s="954"/>
      <c r="C1" s="954"/>
      <c r="D1" s="954"/>
      <c r="E1" s="954"/>
      <c r="F1" s="954"/>
      <c r="G1" s="954"/>
      <c r="H1" s="954"/>
      <c r="I1" s="954"/>
      <c r="J1" s="954"/>
      <c r="K1" s="954"/>
      <c r="L1" s="954"/>
      <c r="M1" s="954"/>
      <c r="N1" s="954"/>
      <c r="O1" s="954"/>
      <c r="P1" s="954"/>
    </row>
    <row r="2" spans="1:16" s="40" customFormat="1" ht="20.100000000000001" customHeight="1" x14ac:dyDescent="0.2">
      <c r="A2" s="957" t="s">
        <v>807</v>
      </c>
      <c r="B2" s="957"/>
      <c r="C2" s="957"/>
      <c r="D2" s="957"/>
      <c r="E2" s="957"/>
      <c r="F2" s="957"/>
      <c r="G2" s="957"/>
      <c r="H2" s="957"/>
      <c r="I2" s="957"/>
      <c r="J2" s="957"/>
      <c r="K2" s="957"/>
      <c r="L2" s="957"/>
      <c r="M2" s="957"/>
      <c r="N2" s="957"/>
      <c r="O2" s="957"/>
      <c r="P2" s="957"/>
    </row>
    <row r="3" spans="1:16" ht="34.5" customHeight="1" x14ac:dyDescent="0.2">
      <c r="A3" s="948" t="s">
        <v>1081</v>
      </c>
      <c r="B3" s="948"/>
      <c r="C3" s="948"/>
      <c r="D3" s="948"/>
      <c r="E3" s="948"/>
      <c r="F3" s="948"/>
      <c r="G3" s="948"/>
      <c r="H3" s="948"/>
      <c r="I3" s="948"/>
      <c r="J3" s="948"/>
      <c r="K3" s="948"/>
      <c r="L3" s="948"/>
      <c r="M3" s="948"/>
      <c r="N3" s="948"/>
      <c r="O3" s="948"/>
      <c r="P3" s="948"/>
    </row>
    <row r="4" spans="1:16" ht="20.100000000000001" customHeight="1" x14ac:dyDescent="0.2">
      <c r="A4" s="948" t="s">
        <v>808</v>
      </c>
      <c r="B4" s="948"/>
      <c r="C4" s="948"/>
      <c r="D4" s="948"/>
      <c r="E4" s="948"/>
      <c r="F4" s="948"/>
      <c r="G4" s="948"/>
      <c r="H4" s="948"/>
      <c r="I4" s="948"/>
      <c r="J4" s="948"/>
      <c r="K4" s="948"/>
      <c r="L4" s="948"/>
      <c r="M4" s="948"/>
      <c r="N4" s="948"/>
      <c r="O4" s="948"/>
      <c r="P4" s="948"/>
    </row>
    <row r="5" spans="1:16" ht="20.100000000000001" customHeight="1" x14ac:dyDescent="0.2">
      <c r="A5" s="14" t="s">
        <v>701</v>
      </c>
      <c r="B5" s="14"/>
      <c r="C5" s="17"/>
      <c r="D5" s="17"/>
      <c r="E5" s="17"/>
      <c r="F5" s="17"/>
      <c r="G5" s="17"/>
      <c r="H5" s="17"/>
      <c r="I5" s="17"/>
      <c r="J5" s="17"/>
      <c r="K5" s="17"/>
      <c r="L5" s="17"/>
      <c r="M5" s="17"/>
      <c r="N5" s="17"/>
      <c r="O5" s="17"/>
      <c r="P5" s="33" t="s">
        <v>700</v>
      </c>
    </row>
    <row r="6" spans="1:16" s="264" customFormat="1" ht="25.5" customHeight="1" thickBot="1" x14ac:dyDescent="0.25">
      <c r="A6" s="1290" t="s">
        <v>663</v>
      </c>
      <c r="B6" s="1294" t="s">
        <v>664</v>
      </c>
      <c r="C6" s="1300" t="s">
        <v>611</v>
      </c>
      <c r="D6" s="1301"/>
      <c r="E6" s="1302"/>
      <c r="F6" s="1300" t="s">
        <v>653</v>
      </c>
      <c r="G6" s="1301"/>
      <c r="H6" s="1302"/>
      <c r="I6" s="1293" t="s">
        <v>734</v>
      </c>
      <c r="J6" s="1293"/>
      <c r="K6" s="1293"/>
      <c r="L6" s="1293" t="s">
        <v>803</v>
      </c>
      <c r="M6" s="1293"/>
      <c r="N6" s="1293"/>
      <c r="O6" s="1297" t="s">
        <v>665</v>
      </c>
      <c r="P6" s="1287" t="s">
        <v>666</v>
      </c>
    </row>
    <row r="7" spans="1:16" s="264" customFormat="1" ht="19.5" customHeight="1" thickBot="1" x14ac:dyDescent="0.25">
      <c r="A7" s="1291"/>
      <c r="B7" s="1295"/>
      <c r="C7" s="712" t="s">
        <v>9</v>
      </c>
      <c r="D7" s="712" t="s">
        <v>667</v>
      </c>
      <c r="E7" s="712" t="s">
        <v>7</v>
      </c>
      <c r="F7" s="712" t="s">
        <v>9</v>
      </c>
      <c r="G7" s="712" t="s">
        <v>667</v>
      </c>
      <c r="H7" s="712" t="s">
        <v>7</v>
      </c>
      <c r="I7" s="712" t="s">
        <v>9</v>
      </c>
      <c r="J7" s="712" t="s">
        <v>667</v>
      </c>
      <c r="K7" s="712" t="s">
        <v>7</v>
      </c>
      <c r="L7" s="712" t="s">
        <v>9</v>
      </c>
      <c r="M7" s="712" t="s">
        <v>667</v>
      </c>
      <c r="N7" s="712" t="s">
        <v>7</v>
      </c>
      <c r="O7" s="1298"/>
      <c r="P7" s="1288"/>
    </row>
    <row r="8" spans="1:16" s="264" customFormat="1" ht="19.5" customHeight="1" x14ac:dyDescent="0.2">
      <c r="A8" s="1292"/>
      <c r="B8" s="1296"/>
      <c r="C8" s="713" t="s">
        <v>668</v>
      </c>
      <c r="D8" s="713" t="s">
        <v>669</v>
      </c>
      <c r="E8" s="713" t="s">
        <v>8</v>
      </c>
      <c r="F8" s="713" t="s">
        <v>668</v>
      </c>
      <c r="G8" s="713" t="s">
        <v>669</v>
      </c>
      <c r="H8" s="713" t="s">
        <v>8</v>
      </c>
      <c r="I8" s="713" t="s">
        <v>668</v>
      </c>
      <c r="J8" s="713" t="s">
        <v>669</v>
      </c>
      <c r="K8" s="713" t="s">
        <v>8</v>
      </c>
      <c r="L8" s="713" t="s">
        <v>668</v>
      </c>
      <c r="M8" s="713" t="s">
        <v>669</v>
      </c>
      <c r="N8" s="713" t="s">
        <v>8</v>
      </c>
      <c r="O8" s="1299"/>
      <c r="P8" s="1289"/>
    </row>
    <row r="9" spans="1:16" ht="24.95" customHeight="1" thickBot="1" x14ac:dyDescent="0.25">
      <c r="A9" s="1303" t="s">
        <v>1074</v>
      </c>
      <c r="B9" s="686" t="s">
        <v>226</v>
      </c>
      <c r="C9" s="687">
        <v>296</v>
      </c>
      <c r="D9" s="687">
        <v>120</v>
      </c>
      <c r="E9" s="688">
        <f>C9+D9</f>
        <v>416</v>
      </c>
      <c r="F9" s="687">
        <v>83</v>
      </c>
      <c r="G9" s="687">
        <v>85</v>
      </c>
      <c r="H9" s="688">
        <f>F9+G9</f>
        <v>168</v>
      </c>
      <c r="I9" s="687">
        <v>28</v>
      </c>
      <c r="J9" s="687">
        <v>102</v>
      </c>
      <c r="K9" s="688">
        <f>I9+J9</f>
        <v>130</v>
      </c>
      <c r="L9" s="687">
        <v>21</v>
      </c>
      <c r="M9" s="687">
        <v>91</v>
      </c>
      <c r="N9" s="688">
        <f>L9+M9</f>
        <v>112</v>
      </c>
      <c r="O9" s="691" t="s">
        <v>224</v>
      </c>
      <c r="P9" s="1284" t="s">
        <v>1082</v>
      </c>
    </row>
    <row r="10" spans="1:16" ht="24.95" customHeight="1" thickBot="1" x14ac:dyDescent="0.25">
      <c r="A10" s="1304"/>
      <c r="B10" s="693" t="s">
        <v>225</v>
      </c>
      <c r="C10" s="694">
        <v>16</v>
      </c>
      <c r="D10" s="694">
        <v>21</v>
      </c>
      <c r="E10" s="695">
        <f t="shared" ref="E10" si="0">C10+D10</f>
        <v>37</v>
      </c>
      <c r="F10" s="694">
        <v>5</v>
      </c>
      <c r="G10" s="694">
        <v>11</v>
      </c>
      <c r="H10" s="695">
        <f t="shared" ref="H10" si="1">F10+G10</f>
        <v>16</v>
      </c>
      <c r="I10" s="694">
        <v>7</v>
      </c>
      <c r="J10" s="694">
        <v>21</v>
      </c>
      <c r="K10" s="696">
        <f>I10+J10</f>
        <v>28</v>
      </c>
      <c r="L10" s="694">
        <v>1</v>
      </c>
      <c r="M10" s="694">
        <v>22</v>
      </c>
      <c r="N10" s="696">
        <f>L10+M10</f>
        <v>23</v>
      </c>
      <c r="O10" s="697" t="s">
        <v>223</v>
      </c>
      <c r="P10" s="1285"/>
    </row>
    <row r="11" spans="1:16" ht="24.95" customHeight="1" thickBot="1" x14ac:dyDescent="0.25">
      <c r="A11" s="1304"/>
      <c r="B11" s="702" t="s">
        <v>7</v>
      </c>
      <c r="C11" s="689">
        <f t="shared" ref="C11:H11" si="2">C9+C10</f>
        <v>312</v>
      </c>
      <c r="D11" s="689">
        <f t="shared" si="2"/>
        <v>141</v>
      </c>
      <c r="E11" s="689">
        <f t="shared" si="2"/>
        <v>453</v>
      </c>
      <c r="F11" s="689">
        <f t="shared" si="2"/>
        <v>88</v>
      </c>
      <c r="G11" s="689">
        <f t="shared" si="2"/>
        <v>96</v>
      </c>
      <c r="H11" s="689">
        <f t="shared" si="2"/>
        <v>184</v>
      </c>
      <c r="I11" s="689">
        <f t="shared" ref="I11:N11" si="3">SUM(I9:I10)</f>
        <v>35</v>
      </c>
      <c r="J11" s="689">
        <f t="shared" si="3"/>
        <v>123</v>
      </c>
      <c r="K11" s="689">
        <f t="shared" si="3"/>
        <v>158</v>
      </c>
      <c r="L11" s="689">
        <f t="shared" si="3"/>
        <v>22</v>
      </c>
      <c r="M11" s="689">
        <f t="shared" si="3"/>
        <v>113</v>
      </c>
      <c r="N11" s="689">
        <f t="shared" si="3"/>
        <v>135</v>
      </c>
      <c r="O11" s="703" t="s">
        <v>8</v>
      </c>
      <c r="P11" s="1286"/>
    </row>
    <row r="12" spans="1:16" ht="24.95" customHeight="1" thickBot="1" x14ac:dyDescent="0.25">
      <c r="A12" s="1273" t="s">
        <v>1075</v>
      </c>
      <c r="B12" s="698" t="s">
        <v>226</v>
      </c>
      <c r="C12" s="699">
        <v>159</v>
      </c>
      <c r="D12" s="699">
        <v>103</v>
      </c>
      <c r="E12" s="700">
        <f>C12+D12</f>
        <v>262</v>
      </c>
      <c r="F12" s="699">
        <v>78</v>
      </c>
      <c r="G12" s="699">
        <v>34</v>
      </c>
      <c r="H12" s="700">
        <f>F12+G12</f>
        <v>112</v>
      </c>
      <c r="I12" s="699">
        <v>140</v>
      </c>
      <c r="J12" s="699">
        <v>100</v>
      </c>
      <c r="K12" s="700">
        <f>SUM(I12:J12)</f>
        <v>240</v>
      </c>
      <c r="L12" s="699">
        <v>86</v>
      </c>
      <c r="M12" s="699">
        <v>85</v>
      </c>
      <c r="N12" s="700">
        <f>SUM(L12:M12)</f>
        <v>171</v>
      </c>
      <c r="O12" s="701" t="s">
        <v>224</v>
      </c>
      <c r="P12" s="1275" t="s">
        <v>1083</v>
      </c>
    </row>
    <row r="13" spans="1:16" ht="24.95" customHeight="1" thickBot="1" x14ac:dyDescent="0.25">
      <c r="A13" s="1273"/>
      <c r="B13" s="704" t="s">
        <v>225</v>
      </c>
      <c r="C13" s="705">
        <v>76</v>
      </c>
      <c r="D13" s="705">
        <v>75</v>
      </c>
      <c r="E13" s="706">
        <f t="shared" ref="E13" si="4">C13+D13</f>
        <v>151</v>
      </c>
      <c r="F13" s="705">
        <v>36</v>
      </c>
      <c r="G13" s="705">
        <v>50</v>
      </c>
      <c r="H13" s="706">
        <f t="shared" ref="H13" si="5">F13+G13</f>
        <v>86</v>
      </c>
      <c r="I13" s="705">
        <v>36</v>
      </c>
      <c r="J13" s="705">
        <v>57</v>
      </c>
      <c r="K13" s="706">
        <f>SUM(I13:J13)</f>
        <v>93</v>
      </c>
      <c r="L13" s="705">
        <v>44</v>
      </c>
      <c r="M13" s="705">
        <v>69</v>
      </c>
      <c r="N13" s="706">
        <f>SUM(L13:M13)</f>
        <v>113</v>
      </c>
      <c r="O13" s="707" t="s">
        <v>223</v>
      </c>
      <c r="P13" s="1276"/>
    </row>
    <row r="14" spans="1:16" ht="24.95" customHeight="1" x14ac:dyDescent="0.2">
      <c r="A14" s="1274"/>
      <c r="B14" s="708" t="s">
        <v>7</v>
      </c>
      <c r="C14" s="709">
        <f t="shared" ref="C14:H14" si="6">C12+C13</f>
        <v>235</v>
      </c>
      <c r="D14" s="709">
        <f t="shared" si="6"/>
        <v>178</v>
      </c>
      <c r="E14" s="709">
        <f t="shared" si="6"/>
        <v>413</v>
      </c>
      <c r="F14" s="709">
        <f t="shared" si="6"/>
        <v>114</v>
      </c>
      <c r="G14" s="709">
        <f t="shared" si="6"/>
        <v>84</v>
      </c>
      <c r="H14" s="709">
        <f t="shared" si="6"/>
        <v>198</v>
      </c>
      <c r="I14" s="709">
        <f t="shared" ref="I14:N14" si="7">SUM(I12:I13)</f>
        <v>176</v>
      </c>
      <c r="J14" s="709">
        <f t="shared" si="7"/>
        <v>157</v>
      </c>
      <c r="K14" s="709">
        <f t="shared" si="7"/>
        <v>333</v>
      </c>
      <c r="L14" s="709">
        <f t="shared" si="7"/>
        <v>130</v>
      </c>
      <c r="M14" s="709">
        <f t="shared" si="7"/>
        <v>154</v>
      </c>
      <c r="N14" s="709">
        <f t="shared" si="7"/>
        <v>284</v>
      </c>
      <c r="O14" s="710" t="s">
        <v>8</v>
      </c>
      <c r="P14" s="1277"/>
    </row>
    <row r="15" spans="1:16" ht="24.95" customHeight="1" thickBot="1" x14ac:dyDescent="0.25">
      <c r="A15" s="1278" t="s">
        <v>670</v>
      </c>
      <c r="B15" s="686" t="s">
        <v>226</v>
      </c>
      <c r="C15" s="688">
        <f t="shared" ref="C15:H15" si="8">C9+C12</f>
        <v>455</v>
      </c>
      <c r="D15" s="688">
        <f t="shared" si="8"/>
        <v>223</v>
      </c>
      <c r="E15" s="688">
        <f t="shared" si="8"/>
        <v>678</v>
      </c>
      <c r="F15" s="688">
        <f t="shared" si="8"/>
        <v>161</v>
      </c>
      <c r="G15" s="688">
        <f t="shared" si="8"/>
        <v>119</v>
      </c>
      <c r="H15" s="688">
        <f t="shared" si="8"/>
        <v>280</v>
      </c>
      <c r="I15" s="688">
        <f t="shared" ref="I15:K15" si="9">SUM(I9+I12)</f>
        <v>168</v>
      </c>
      <c r="J15" s="688">
        <f t="shared" si="9"/>
        <v>202</v>
      </c>
      <c r="K15" s="688">
        <f t="shared" si="9"/>
        <v>370</v>
      </c>
      <c r="L15" s="688">
        <f t="shared" ref="L15:N16" si="10">SUM(L9+L12)</f>
        <v>107</v>
      </c>
      <c r="M15" s="688">
        <f t="shared" si="10"/>
        <v>176</v>
      </c>
      <c r="N15" s="688">
        <f t="shared" si="10"/>
        <v>283</v>
      </c>
      <c r="O15" s="692" t="s">
        <v>224</v>
      </c>
      <c r="P15" s="1281" t="s">
        <v>640</v>
      </c>
    </row>
    <row r="16" spans="1:16" ht="24.95" customHeight="1" x14ac:dyDescent="0.2">
      <c r="A16" s="1279"/>
      <c r="B16" s="693" t="s">
        <v>225</v>
      </c>
      <c r="C16" s="711">
        <f t="shared" ref="C16:H16" si="11">C10+C13</f>
        <v>92</v>
      </c>
      <c r="D16" s="711">
        <f t="shared" si="11"/>
        <v>96</v>
      </c>
      <c r="E16" s="711">
        <f t="shared" si="11"/>
        <v>188</v>
      </c>
      <c r="F16" s="711">
        <f t="shared" si="11"/>
        <v>41</v>
      </c>
      <c r="G16" s="711">
        <f t="shared" si="11"/>
        <v>61</v>
      </c>
      <c r="H16" s="711">
        <f t="shared" si="11"/>
        <v>102</v>
      </c>
      <c r="I16" s="711">
        <f t="shared" ref="I16:K16" si="12">SUM(I10+I13)</f>
        <v>43</v>
      </c>
      <c r="J16" s="711">
        <f t="shared" si="12"/>
        <v>78</v>
      </c>
      <c r="K16" s="711">
        <f t="shared" si="12"/>
        <v>121</v>
      </c>
      <c r="L16" s="711">
        <f t="shared" si="10"/>
        <v>45</v>
      </c>
      <c r="M16" s="711">
        <f t="shared" si="10"/>
        <v>91</v>
      </c>
      <c r="N16" s="711">
        <f t="shared" si="10"/>
        <v>136</v>
      </c>
      <c r="O16" s="697" t="s">
        <v>223</v>
      </c>
      <c r="P16" s="1282"/>
    </row>
    <row r="17" spans="1:16" ht="24.95" customHeight="1" x14ac:dyDescent="0.2">
      <c r="A17" s="1280"/>
      <c r="B17" s="702" t="s">
        <v>7</v>
      </c>
      <c r="C17" s="689">
        <f t="shared" ref="C17:H17" si="13">C11+C14</f>
        <v>547</v>
      </c>
      <c r="D17" s="689">
        <f t="shared" si="13"/>
        <v>319</v>
      </c>
      <c r="E17" s="689">
        <f t="shared" si="13"/>
        <v>866</v>
      </c>
      <c r="F17" s="689">
        <f t="shared" si="13"/>
        <v>202</v>
      </c>
      <c r="G17" s="689">
        <f t="shared" si="13"/>
        <v>180</v>
      </c>
      <c r="H17" s="689">
        <f t="shared" si="13"/>
        <v>382</v>
      </c>
      <c r="I17" s="689">
        <f t="shared" ref="I17:N17" si="14">SUM(I15:I16)</f>
        <v>211</v>
      </c>
      <c r="J17" s="689">
        <f t="shared" si="14"/>
        <v>280</v>
      </c>
      <c r="K17" s="689">
        <f t="shared" si="14"/>
        <v>491</v>
      </c>
      <c r="L17" s="689">
        <f t="shared" si="14"/>
        <v>152</v>
      </c>
      <c r="M17" s="689">
        <f t="shared" si="14"/>
        <v>267</v>
      </c>
      <c r="N17" s="689">
        <f t="shared" si="14"/>
        <v>419</v>
      </c>
      <c r="O17" s="703" t="s">
        <v>8</v>
      </c>
      <c r="P17" s="1283"/>
    </row>
    <row r="18" spans="1:16" x14ac:dyDescent="0.2">
      <c r="A18" s="1268" t="s">
        <v>1076</v>
      </c>
      <c r="B18" s="1268"/>
      <c r="C18" s="1268"/>
      <c r="D18" s="1268"/>
      <c r="E18" s="1268"/>
      <c r="F18" s="1268"/>
      <c r="G18" s="690"/>
      <c r="H18" s="690"/>
      <c r="I18" s="690"/>
      <c r="J18" s="1270" t="s">
        <v>1078</v>
      </c>
      <c r="K18" s="1270"/>
      <c r="L18" s="1270"/>
      <c r="M18" s="1270"/>
      <c r="N18" s="1270"/>
      <c r="O18" s="1270"/>
      <c r="P18" s="1271"/>
    </row>
    <row r="19" spans="1:16" x14ac:dyDescent="0.2">
      <c r="A19" s="1269" t="s">
        <v>1077</v>
      </c>
      <c r="B19" s="1269"/>
      <c r="C19" s="1269"/>
      <c r="D19" s="1269"/>
      <c r="E19" s="1269"/>
      <c r="F19" s="1269"/>
      <c r="G19" s="690"/>
      <c r="H19" s="690"/>
      <c r="I19" s="690"/>
      <c r="J19" s="1272" t="s">
        <v>1079</v>
      </c>
      <c r="K19" s="1272"/>
      <c r="L19" s="1272"/>
      <c r="M19" s="1272"/>
      <c r="N19" s="1272"/>
      <c r="O19" s="1272"/>
      <c r="P19" s="1272"/>
    </row>
    <row r="20" spans="1:16" x14ac:dyDescent="0.2">
      <c r="C20" s="483"/>
      <c r="D20" s="483"/>
      <c r="F20" s="483"/>
      <c r="G20" s="483"/>
      <c r="I20" s="483"/>
      <c r="J20" s="483"/>
      <c r="L20" s="483"/>
      <c r="M20" s="483"/>
    </row>
  </sheetData>
  <mergeCells count="22">
    <mergeCell ref="P9:P11"/>
    <mergeCell ref="P6:P8"/>
    <mergeCell ref="A1:P1"/>
    <mergeCell ref="A2:P2"/>
    <mergeCell ref="A3:P3"/>
    <mergeCell ref="A4:P4"/>
    <mergeCell ref="A6:A8"/>
    <mergeCell ref="L6:N6"/>
    <mergeCell ref="I6:K6"/>
    <mergeCell ref="B6:B8"/>
    <mergeCell ref="O6:O8"/>
    <mergeCell ref="F6:H6"/>
    <mergeCell ref="C6:E6"/>
    <mergeCell ref="A9:A11"/>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rightToLeft="1" view="pageBreakPreview" zoomScaleNormal="100" zoomScaleSheetLayoutView="100" workbookViewId="0">
      <selection activeCell="N2" sqref="N2"/>
    </sheetView>
  </sheetViews>
  <sheetFormatPr defaultRowHeight="12.75" x14ac:dyDescent="0.2"/>
  <cols>
    <col min="1" max="1" width="26.140625" style="16" customWidth="1"/>
    <col min="2" max="11" width="8.5703125" style="16" customWidth="1"/>
    <col min="12" max="12" width="28.42578125" style="16" customWidth="1"/>
    <col min="13" max="16384" width="9.140625" style="39"/>
  </cols>
  <sheetData>
    <row r="1" spans="1:12" ht="24" customHeight="1" x14ac:dyDescent="0.2">
      <c r="A1" s="954" t="s">
        <v>1084</v>
      </c>
      <c r="B1" s="954"/>
      <c r="C1" s="954"/>
      <c r="D1" s="954"/>
      <c r="E1" s="954"/>
      <c r="F1" s="954"/>
      <c r="G1" s="954"/>
      <c r="H1" s="954"/>
      <c r="I1" s="954"/>
      <c r="J1" s="954"/>
      <c r="K1" s="954"/>
      <c r="L1" s="954"/>
    </row>
    <row r="2" spans="1:12" s="40" customFormat="1" ht="20.100000000000001" customHeight="1" x14ac:dyDescent="0.2">
      <c r="A2" s="957" t="s">
        <v>804</v>
      </c>
      <c r="B2" s="957"/>
      <c r="C2" s="957"/>
      <c r="D2" s="957"/>
      <c r="E2" s="957"/>
      <c r="F2" s="957"/>
      <c r="G2" s="957"/>
      <c r="H2" s="957"/>
      <c r="I2" s="957"/>
      <c r="J2" s="957"/>
      <c r="K2" s="957"/>
      <c r="L2" s="957"/>
    </row>
    <row r="3" spans="1:12" ht="20.100000000000001" customHeight="1" x14ac:dyDescent="0.2">
      <c r="A3" s="948" t="s">
        <v>1293</v>
      </c>
      <c r="B3" s="948"/>
      <c r="C3" s="948"/>
      <c r="D3" s="948"/>
      <c r="E3" s="948"/>
      <c r="F3" s="948"/>
      <c r="G3" s="948"/>
      <c r="H3" s="948"/>
      <c r="I3" s="948"/>
      <c r="J3" s="948"/>
      <c r="K3" s="948"/>
      <c r="L3" s="948"/>
    </row>
    <row r="4" spans="1:12" ht="20.100000000000001" customHeight="1" x14ac:dyDescent="0.2">
      <c r="A4" s="948" t="s">
        <v>805</v>
      </c>
      <c r="B4" s="948"/>
      <c r="C4" s="948"/>
      <c r="D4" s="948"/>
      <c r="E4" s="948"/>
      <c r="F4" s="948"/>
      <c r="G4" s="948"/>
      <c r="H4" s="948"/>
      <c r="I4" s="948"/>
      <c r="J4" s="948"/>
      <c r="K4" s="948"/>
      <c r="L4" s="948"/>
    </row>
    <row r="5" spans="1:12" ht="20.100000000000001" customHeight="1" x14ac:dyDescent="0.2">
      <c r="A5" s="14" t="s">
        <v>1100</v>
      </c>
      <c r="B5" s="17"/>
      <c r="C5" s="17"/>
      <c r="D5" s="17"/>
      <c r="E5" s="17"/>
      <c r="F5" s="17"/>
      <c r="G5" s="17"/>
      <c r="H5" s="17"/>
      <c r="I5" s="17"/>
      <c r="J5" s="17"/>
      <c r="K5" s="17"/>
      <c r="L5" s="33" t="s">
        <v>702</v>
      </c>
    </row>
    <row r="6" spans="1:12" s="264" customFormat="1" ht="20.25" customHeight="1" thickBot="1" x14ac:dyDescent="0.25">
      <c r="A6" s="951" t="s">
        <v>1192</v>
      </c>
      <c r="B6" s="1311" t="s">
        <v>544</v>
      </c>
      <c r="C6" s="1312"/>
      <c r="D6" s="1311" t="s">
        <v>611</v>
      </c>
      <c r="E6" s="1312"/>
      <c r="F6" s="1311" t="s">
        <v>653</v>
      </c>
      <c r="G6" s="1312"/>
      <c r="H6" s="1209" t="s">
        <v>734</v>
      </c>
      <c r="I6" s="1209"/>
      <c r="J6" s="1209" t="s">
        <v>803</v>
      </c>
      <c r="K6" s="1209"/>
      <c r="L6" s="1178" t="s">
        <v>1292</v>
      </c>
    </row>
    <row r="7" spans="1:12" s="264" customFormat="1" ht="16.5" customHeight="1" thickTop="1" thickBot="1" x14ac:dyDescent="0.25">
      <c r="A7" s="1172"/>
      <c r="B7" s="714" t="s">
        <v>9</v>
      </c>
      <c r="C7" s="714" t="s">
        <v>667</v>
      </c>
      <c r="D7" s="714" t="s">
        <v>9</v>
      </c>
      <c r="E7" s="714" t="s">
        <v>667</v>
      </c>
      <c r="F7" s="714" t="s">
        <v>9</v>
      </c>
      <c r="G7" s="714" t="s">
        <v>667</v>
      </c>
      <c r="H7" s="714" t="s">
        <v>9</v>
      </c>
      <c r="I7" s="715" t="s">
        <v>667</v>
      </c>
      <c r="J7" s="714" t="s">
        <v>9</v>
      </c>
      <c r="K7" s="715" t="s">
        <v>667</v>
      </c>
      <c r="L7" s="1179"/>
    </row>
    <row r="8" spans="1:12" s="264" customFormat="1" ht="16.5" customHeight="1" thickTop="1" x14ac:dyDescent="0.2">
      <c r="A8" s="1173"/>
      <c r="B8" s="717" t="s">
        <v>668</v>
      </c>
      <c r="C8" s="717" t="s">
        <v>669</v>
      </c>
      <c r="D8" s="717" t="s">
        <v>668</v>
      </c>
      <c r="E8" s="717" t="s">
        <v>669</v>
      </c>
      <c r="F8" s="717" t="s">
        <v>668</v>
      </c>
      <c r="G8" s="717" t="s">
        <v>669</v>
      </c>
      <c r="H8" s="717" t="s">
        <v>668</v>
      </c>
      <c r="I8" s="718" t="s">
        <v>669</v>
      </c>
      <c r="J8" s="717" t="s">
        <v>668</v>
      </c>
      <c r="K8" s="718" t="s">
        <v>669</v>
      </c>
      <c r="L8" s="1180"/>
    </row>
    <row r="9" spans="1:12" ht="24.95" customHeight="1" thickBot="1" x14ac:dyDescent="0.25">
      <c r="A9" s="542" t="s">
        <v>95</v>
      </c>
      <c r="B9" s="148">
        <v>73</v>
      </c>
      <c r="C9" s="148">
        <v>608</v>
      </c>
      <c r="D9" s="148">
        <v>116</v>
      </c>
      <c r="E9" s="148">
        <v>1112</v>
      </c>
      <c r="F9" s="148">
        <v>77</v>
      </c>
      <c r="G9" s="148">
        <v>1264</v>
      </c>
      <c r="H9" s="148">
        <v>62</v>
      </c>
      <c r="I9" s="148">
        <v>1413</v>
      </c>
      <c r="J9" s="148">
        <v>85</v>
      </c>
      <c r="K9" s="148">
        <v>1694</v>
      </c>
      <c r="L9" s="61" t="s">
        <v>96</v>
      </c>
    </row>
    <row r="10" spans="1:12" ht="24.95" customHeight="1" thickTop="1" thickBot="1" x14ac:dyDescent="0.25">
      <c r="A10" s="62" t="s">
        <v>583</v>
      </c>
      <c r="B10" s="149">
        <v>942</v>
      </c>
      <c r="C10" s="149">
        <v>4365</v>
      </c>
      <c r="D10" s="149">
        <v>1173</v>
      </c>
      <c r="E10" s="149">
        <v>5228</v>
      </c>
      <c r="F10" s="149">
        <v>1099</v>
      </c>
      <c r="G10" s="149">
        <v>5386</v>
      </c>
      <c r="H10" s="149">
        <v>1000</v>
      </c>
      <c r="I10" s="149">
        <v>5387</v>
      </c>
      <c r="J10" s="149">
        <v>1064</v>
      </c>
      <c r="K10" s="149">
        <v>5058</v>
      </c>
      <c r="L10" s="63" t="s">
        <v>164</v>
      </c>
    </row>
    <row r="11" spans="1:12" ht="24.95" customHeight="1" thickTop="1" thickBot="1" x14ac:dyDescent="0.25">
      <c r="A11" s="542" t="s">
        <v>97</v>
      </c>
      <c r="B11" s="148">
        <v>191</v>
      </c>
      <c r="C11" s="148">
        <v>508</v>
      </c>
      <c r="D11" s="148">
        <v>215</v>
      </c>
      <c r="E11" s="148">
        <v>603</v>
      </c>
      <c r="F11" s="148">
        <v>206</v>
      </c>
      <c r="G11" s="148">
        <v>626</v>
      </c>
      <c r="H11" s="148">
        <v>188</v>
      </c>
      <c r="I11" s="148">
        <v>616</v>
      </c>
      <c r="J11" s="148">
        <v>200</v>
      </c>
      <c r="K11" s="148">
        <v>843</v>
      </c>
      <c r="L11" s="61" t="s">
        <v>98</v>
      </c>
    </row>
    <row r="12" spans="1:12" ht="24.95" customHeight="1" thickTop="1" thickBot="1" x14ac:dyDescent="0.25">
      <c r="A12" s="62" t="s">
        <v>99</v>
      </c>
      <c r="B12" s="149">
        <v>1133</v>
      </c>
      <c r="C12" s="149">
        <v>1065</v>
      </c>
      <c r="D12" s="149">
        <v>1336</v>
      </c>
      <c r="E12" s="149">
        <v>1254</v>
      </c>
      <c r="F12" s="149">
        <v>1465</v>
      </c>
      <c r="G12" s="149">
        <v>1238</v>
      </c>
      <c r="H12" s="149">
        <v>1467</v>
      </c>
      <c r="I12" s="149">
        <v>1400</v>
      </c>
      <c r="J12" s="149">
        <v>1396</v>
      </c>
      <c r="K12" s="149">
        <v>1442</v>
      </c>
      <c r="L12" s="63" t="s">
        <v>100</v>
      </c>
    </row>
    <row r="13" spans="1:12" ht="24.95" customHeight="1" thickTop="1" thickBot="1" x14ac:dyDescent="0.25">
      <c r="A13" s="542" t="s">
        <v>101</v>
      </c>
      <c r="B13" s="148">
        <v>1114</v>
      </c>
      <c r="C13" s="148">
        <v>1995</v>
      </c>
      <c r="D13" s="148">
        <v>1361</v>
      </c>
      <c r="E13" s="148">
        <v>2285</v>
      </c>
      <c r="F13" s="148">
        <v>1332</v>
      </c>
      <c r="G13" s="148">
        <v>2596</v>
      </c>
      <c r="H13" s="148">
        <v>1172</v>
      </c>
      <c r="I13" s="148">
        <v>2808</v>
      </c>
      <c r="J13" s="148">
        <v>1345</v>
      </c>
      <c r="K13" s="148">
        <v>3203</v>
      </c>
      <c r="L13" s="61" t="s">
        <v>1101</v>
      </c>
    </row>
    <row r="14" spans="1:12" ht="24.95" customHeight="1" thickTop="1" thickBot="1" x14ac:dyDescent="0.25">
      <c r="A14" s="62" t="s">
        <v>165</v>
      </c>
      <c r="B14" s="149">
        <v>304</v>
      </c>
      <c r="C14" s="149">
        <v>510</v>
      </c>
      <c r="D14" s="149">
        <v>408</v>
      </c>
      <c r="E14" s="149">
        <v>608</v>
      </c>
      <c r="F14" s="149">
        <v>394</v>
      </c>
      <c r="G14" s="149">
        <v>762</v>
      </c>
      <c r="H14" s="149">
        <v>347</v>
      </c>
      <c r="I14" s="149">
        <v>806</v>
      </c>
      <c r="J14" s="149">
        <v>400</v>
      </c>
      <c r="K14" s="149">
        <v>947</v>
      </c>
      <c r="L14" s="63" t="s">
        <v>166</v>
      </c>
    </row>
    <row r="15" spans="1:12" ht="24.95" customHeight="1" thickTop="1" thickBot="1" x14ac:dyDescent="0.25">
      <c r="A15" s="542" t="s">
        <v>562</v>
      </c>
      <c r="B15" s="148">
        <v>0</v>
      </c>
      <c r="C15" s="148">
        <v>207</v>
      </c>
      <c r="D15" s="148">
        <v>0</v>
      </c>
      <c r="E15" s="148">
        <v>174</v>
      </c>
      <c r="F15" s="148">
        <v>0</v>
      </c>
      <c r="G15" s="148">
        <v>156</v>
      </c>
      <c r="H15" s="148">
        <v>0</v>
      </c>
      <c r="I15" s="148">
        <v>167</v>
      </c>
      <c r="J15" s="148">
        <v>0</v>
      </c>
      <c r="K15" s="148">
        <v>177</v>
      </c>
      <c r="L15" s="61" t="s">
        <v>775</v>
      </c>
    </row>
    <row r="16" spans="1:12" ht="24.95" customHeight="1" thickTop="1" thickBot="1" x14ac:dyDescent="0.25">
      <c r="A16" s="62" t="s">
        <v>813</v>
      </c>
      <c r="B16" s="149" t="s">
        <v>486</v>
      </c>
      <c r="C16" s="149" t="s">
        <v>486</v>
      </c>
      <c r="D16" s="149" t="s">
        <v>486</v>
      </c>
      <c r="E16" s="149" t="s">
        <v>486</v>
      </c>
      <c r="F16" s="149" t="s">
        <v>486</v>
      </c>
      <c r="G16" s="149" t="s">
        <v>486</v>
      </c>
      <c r="H16" s="149">
        <v>23</v>
      </c>
      <c r="I16" s="149">
        <v>64</v>
      </c>
      <c r="J16" s="149">
        <v>46</v>
      </c>
      <c r="K16" s="149">
        <v>126</v>
      </c>
      <c r="L16" s="63" t="s">
        <v>1097</v>
      </c>
    </row>
    <row r="17" spans="1:12" ht="24.95" customHeight="1" thickTop="1" thickBot="1" x14ac:dyDescent="0.25">
      <c r="A17" s="542" t="s">
        <v>1095</v>
      </c>
      <c r="B17" s="148" t="s">
        <v>486</v>
      </c>
      <c r="C17" s="148" t="s">
        <v>486</v>
      </c>
      <c r="D17" s="148" t="s">
        <v>486</v>
      </c>
      <c r="E17" s="148" t="s">
        <v>486</v>
      </c>
      <c r="F17" s="148" t="s">
        <v>486</v>
      </c>
      <c r="G17" s="148" t="s">
        <v>486</v>
      </c>
      <c r="H17" s="148" t="s">
        <v>486</v>
      </c>
      <c r="I17" s="148" t="s">
        <v>486</v>
      </c>
      <c r="J17" s="148">
        <v>0</v>
      </c>
      <c r="K17" s="148">
        <v>456</v>
      </c>
      <c r="L17" s="61" t="s">
        <v>1096</v>
      </c>
    </row>
    <row r="18" spans="1:12" ht="24.95" customHeight="1" thickTop="1" thickBot="1" x14ac:dyDescent="0.25">
      <c r="A18" s="62" t="s">
        <v>735</v>
      </c>
      <c r="B18" s="149">
        <v>362</v>
      </c>
      <c r="C18" s="149">
        <v>873</v>
      </c>
      <c r="D18" s="149">
        <v>539</v>
      </c>
      <c r="E18" s="149">
        <v>1586</v>
      </c>
      <c r="F18" s="149">
        <v>953</v>
      </c>
      <c r="G18" s="149">
        <v>2570</v>
      </c>
      <c r="H18" s="149">
        <v>1043</v>
      </c>
      <c r="I18" s="149">
        <v>2655</v>
      </c>
      <c r="J18" s="149">
        <v>1323</v>
      </c>
      <c r="K18" s="149">
        <v>3248</v>
      </c>
      <c r="L18" s="63" t="s">
        <v>1098</v>
      </c>
    </row>
    <row r="19" spans="1:12" ht="30" customHeight="1" thickTop="1" thickBot="1" x14ac:dyDescent="0.25">
      <c r="A19" s="542" t="s">
        <v>1333</v>
      </c>
      <c r="B19" s="148" t="s">
        <v>486</v>
      </c>
      <c r="C19" s="148" t="s">
        <v>486</v>
      </c>
      <c r="D19" s="148" t="s">
        <v>486</v>
      </c>
      <c r="E19" s="148" t="s">
        <v>486</v>
      </c>
      <c r="F19" s="148" t="s">
        <v>486</v>
      </c>
      <c r="G19" s="148" t="s">
        <v>486</v>
      </c>
      <c r="H19" s="148" t="s">
        <v>486</v>
      </c>
      <c r="I19" s="148" t="s">
        <v>486</v>
      </c>
      <c r="J19" s="148">
        <v>50</v>
      </c>
      <c r="K19" s="148">
        <v>1</v>
      </c>
      <c r="L19" s="61" t="s">
        <v>1099</v>
      </c>
    </row>
    <row r="20" spans="1:12" ht="24.95" customHeight="1" thickTop="1" thickBot="1" x14ac:dyDescent="0.25">
      <c r="A20" s="62" t="s">
        <v>163</v>
      </c>
      <c r="B20" s="149">
        <v>1</v>
      </c>
      <c r="C20" s="149">
        <v>5</v>
      </c>
      <c r="D20" s="149">
        <v>15</v>
      </c>
      <c r="E20" s="149">
        <v>19</v>
      </c>
      <c r="F20" s="149">
        <v>31</v>
      </c>
      <c r="G20" s="149">
        <v>89</v>
      </c>
      <c r="H20" s="149">
        <v>89</v>
      </c>
      <c r="I20" s="149">
        <v>253</v>
      </c>
      <c r="J20" s="149">
        <v>84</v>
      </c>
      <c r="K20" s="149">
        <v>201</v>
      </c>
      <c r="L20" s="63" t="s">
        <v>162</v>
      </c>
    </row>
    <row r="21" spans="1:12" ht="24.95" customHeight="1" thickTop="1" x14ac:dyDescent="0.2">
      <c r="A21" s="792" t="s">
        <v>152</v>
      </c>
      <c r="B21" s="155">
        <v>176</v>
      </c>
      <c r="C21" s="155">
        <v>285</v>
      </c>
      <c r="D21" s="155">
        <v>247</v>
      </c>
      <c r="E21" s="155">
        <v>345</v>
      </c>
      <c r="F21" s="155">
        <v>341</v>
      </c>
      <c r="G21" s="155">
        <v>544</v>
      </c>
      <c r="H21" s="155">
        <v>386</v>
      </c>
      <c r="I21" s="155">
        <v>571</v>
      </c>
      <c r="J21" s="155">
        <v>395</v>
      </c>
      <c r="K21" s="155">
        <v>642</v>
      </c>
      <c r="L21" s="793" t="s">
        <v>153</v>
      </c>
    </row>
    <row r="22" spans="1:12" ht="26.25" customHeight="1" x14ac:dyDescent="0.2">
      <c r="A22" s="719" t="s">
        <v>34</v>
      </c>
      <c r="B22" s="374">
        <f t="shared" ref="B22:K22" si="0">SUM(B9:B21)</f>
        <v>4296</v>
      </c>
      <c r="C22" s="374">
        <f t="shared" si="0"/>
        <v>10421</v>
      </c>
      <c r="D22" s="374">
        <f t="shared" si="0"/>
        <v>5410</v>
      </c>
      <c r="E22" s="374">
        <f t="shared" si="0"/>
        <v>13214</v>
      </c>
      <c r="F22" s="374">
        <f t="shared" si="0"/>
        <v>5898</v>
      </c>
      <c r="G22" s="374">
        <f t="shared" si="0"/>
        <v>15231</v>
      </c>
      <c r="H22" s="374">
        <f t="shared" si="0"/>
        <v>5777</v>
      </c>
      <c r="I22" s="374">
        <f t="shared" si="0"/>
        <v>16140</v>
      </c>
      <c r="J22" s="374">
        <f t="shared" si="0"/>
        <v>6388</v>
      </c>
      <c r="K22" s="374">
        <f t="shared" si="0"/>
        <v>18038</v>
      </c>
      <c r="L22" s="720" t="s">
        <v>8</v>
      </c>
    </row>
    <row r="23" spans="1:12" x14ac:dyDescent="0.2">
      <c r="A23" s="1308" t="s">
        <v>1085</v>
      </c>
      <c r="B23" s="1308"/>
      <c r="K23" s="1305" t="s">
        <v>1090</v>
      </c>
      <c r="L23" s="1305"/>
    </row>
    <row r="24" spans="1:12" x14ac:dyDescent="0.2">
      <c r="A24" s="1309" t="s">
        <v>1086</v>
      </c>
      <c r="B24" s="1309"/>
      <c r="K24" s="1306" t="s">
        <v>1091</v>
      </c>
      <c r="L24" s="1306"/>
    </row>
    <row r="25" spans="1:12" x14ac:dyDescent="0.2">
      <c r="A25" s="1310" t="s">
        <v>1087</v>
      </c>
      <c r="B25" s="1310"/>
      <c r="K25" s="1307" t="s">
        <v>1092</v>
      </c>
      <c r="L25" s="1307"/>
    </row>
    <row r="26" spans="1:12" x14ac:dyDescent="0.2">
      <c r="A26" s="1310" t="s">
        <v>1088</v>
      </c>
      <c r="B26" s="1310"/>
      <c r="K26" s="1307" t="s">
        <v>1093</v>
      </c>
      <c r="L26" s="1307"/>
    </row>
    <row r="27" spans="1:12" x14ac:dyDescent="0.2">
      <c r="A27" s="1310" t="s">
        <v>1089</v>
      </c>
      <c r="B27" s="1310"/>
      <c r="K27" s="1307" t="s">
        <v>1094</v>
      </c>
      <c r="L27" s="1307"/>
    </row>
    <row r="28" spans="1:12" x14ac:dyDescent="0.2">
      <c r="B28" s="483"/>
    </row>
  </sheetData>
  <mergeCells count="21">
    <mergeCell ref="H6:I6"/>
    <mergeCell ref="A1:L1"/>
    <mergeCell ref="D6:E6"/>
    <mergeCell ref="A3:L3"/>
    <mergeCell ref="J6:K6"/>
    <mergeCell ref="A6:A8"/>
    <mergeCell ref="A2:L2"/>
    <mergeCell ref="A4:L4"/>
    <mergeCell ref="L6:L8"/>
    <mergeCell ref="F6:G6"/>
    <mergeCell ref="B6:C6"/>
    <mergeCell ref="A23:B23"/>
    <mergeCell ref="A24:B24"/>
    <mergeCell ref="A25:B25"/>
    <mergeCell ref="A26:B26"/>
    <mergeCell ref="A27:B27"/>
    <mergeCell ref="K23:L23"/>
    <mergeCell ref="K24:L24"/>
    <mergeCell ref="K25:L25"/>
    <mergeCell ref="K26:L26"/>
    <mergeCell ref="K27:L27"/>
  </mergeCells>
  <phoneticPr fontId="18" type="noConversion"/>
  <printOptions horizontalCentered="1"/>
  <pageMargins left="0" right="0" top="0.74803149606299213" bottom="0" header="0" footer="0"/>
  <pageSetup paperSize="9" scale="93"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rightToLeft="1" view="pageBreakPreview" zoomScaleNormal="100" zoomScaleSheetLayoutView="100" workbookViewId="0">
      <selection activeCell="G4" sqref="G4"/>
    </sheetView>
  </sheetViews>
  <sheetFormatPr defaultRowHeight="12.75" x14ac:dyDescent="0.2"/>
  <cols>
    <col min="1" max="1" width="25.7109375" style="16" customWidth="1"/>
    <col min="2" max="4" width="14" style="16" customWidth="1"/>
    <col min="5" max="5" width="25.7109375" style="4" customWidth="1"/>
    <col min="6" max="16384" width="9.140625" style="39"/>
  </cols>
  <sheetData>
    <row r="1" spans="1:5" ht="23.25" x14ac:dyDescent="0.2">
      <c r="A1" s="954" t="s">
        <v>1102</v>
      </c>
      <c r="B1" s="954"/>
      <c r="C1" s="954"/>
      <c r="D1" s="954"/>
      <c r="E1" s="954"/>
    </row>
    <row r="2" spans="1:5" s="40" customFormat="1" ht="20.100000000000001" customHeight="1" x14ac:dyDescent="0.2">
      <c r="A2" s="957" t="s">
        <v>806</v>
      </c>
      <c r="B2" s="957"/>
      <c r="C2" s="957"/>
      <c r="D2" s="957"/>
      <c r="E2" s="957"/>
    </row>
    <row r="3" spans="1:5" ht="37.5" customHeight="1" x14ac:dyDescent="0.2">
      <c r="A3" s="948" t="s">
        <v>1103</v>
      </c>
      <c r="B3" s="948"/>
      <c r="C3" s="948"/>
      <c r="D3" s="948"/>
      <c r="E3" s="948"/>
    </row>
    <row r="4" spans="1:5" ht="20.100000000000001" customHeight="1" x14ac:dyDescent="0.2">
      <c r="A4" s="949" t="s">
        <v>803</v>
      </c>
      <c r="B4" s="949"/>
      <c r="C4" s="949"/>
      <c r="D4" s="949"/>
      <c r="E4" s="949"/>
    </row>
    <row r="5" spans="1:5" ht="20.100000000000001" customHeight="1" x14ac:dyDescent="0.2">
      <c r="A5" s="14" t="s">
        <v>703</v>
      </c>
      <c r="B5" s="17"/>
      <c r="C5" s="17"/>
      <c r="D5" s="17"/>
      <c r="E5" s="33" t="s">
        <v>704</v>
      </c>
    </row>
    <row r="6" spans="1:5" ht="14.25" customHeight="1" thickBot="1" x14ac:dyDescent="0.25">
      <c r="A6" s="951" t="s">
        <v>363</v>
      </c>
      <c r="B6" s="1314" t="s">
        <v>776</v>
      </c>
      <c r="C6" s="1314" t="s">
        <v>777</v>
      </c>
      <c r="D6" s="1314" t="s">
        <v>456</v>
      </c>
      <c r="E6" s="1178" t="s">
        <v>364</v>
      </c>
    </row>
    <row r="7" spans="1:5" s="264" customFormat="1" ht="14.25" customHeight="1" thickTop="1" thickBot="1" x14ac:dyDescent="0.25">
      <c r="A7" s="1172"/>
      <c r="B7" s="1315"/>
      <c r="C7" s="1315"/>
      <c r="D7" s="1315"/>
      <c r="E7" s="1179"/>
    </row>
    <row r="8" spans="1:5" s="264" customFormat="1" ht="14.25" customHeight="1" thickTop="1" x14ac:dyDescent="0.2">
      <c r="A8" s="1173"/>
      <c r="B8" s="1316"/>
      <c r="C8" s="1316"/>
      <c r="D8" s="1316"/>
      <c r="E8" s="1180"/>
    </row>
    <row r="9" spans="1:5" ht="29.25" customHeight="1" x14ac:dyDescent="0.2">
      <c r="A9" s="721" t="s">
        <v>395</v>
      </c>
      <c r="B9" s="465">
        <f>SUM(B10:B15)</f>
        <v>3880</v>
      </c>
      <c r="C9" s="465">
        <f t="shared" ref="C9" si="0">SUM(C10:C15)</f>
        <v>13955</v>
      </c>
      <c r="D9" s="465">
        <f t="shared" ref="D9" si="1">SUM(D10:D15)</f>
        <v>17835</v>
      </c>
      <c r="E9" s="722" t="s">
        <v>652</v>
      </c>
    </row>
    <row r="10" spans="1:5" ht="16.5" customHeight="1" thickBot="1" x14ac:dyDescent="0.25">
      <c r="A10" s="716" t="s">
        <v>78</v>
      </c>
      <c r="B10" s="318">
        <v>3678</v>
      </c>
      <c r="C10" s="318">
        <v>13264</v>
      </c>
      <c r="D10" s="634">
        <f>SUM(B10+C10)</f>
        <v>16942</v>
      </c>
      <c r="E10" s="685" t="s">
        <v>79</v>
      </c>
    </row>
    <row r="11" spans="1:5" ht="16.5" customHeight="1" thickTop="1" thickBot="1" x14ac:dyDescent="0.25">
      <c r="A11" s="64" t="s">
        <v>86</v>
      </c>
      <c r="B11" s="150">
        <v>6</v>
      </c>
      <c r="C11" s="150">
        <v>57</v>
      </c>
      <c r="D11" s="359">
        <f t="shared" ref="D11:D15" si="2">SUM(B11+C11)</f>
        <v>63</v>
      </c>
      <c r="E11" s="665" t="s">
        <v>87</v>
      </c>
    </row>
    <row r="12" spans="1:5" ht="16.5" customHeight="1" thickTop="1" thickBot="1" x14ac:dyDescent="0.25">
      <c r="A12" s="62" t="s">
        <v>80</v>
      </c>
      <c r="B12" s="149">
        <v>67</v>
      </c>
      <c r="C12" s="149">
        <v>168</v>
      </c>
      <c r="D12" s="290">
        <f t="shared" si="2"/>
        <v>235</v>
      </c>
      <c r="E12" s="63" t="s">
        <v>81</v>
      </c>
    </row>
    <row r="13" spans="1:5" ht="16.5" customHeight="1" thickTop="1" thickBot="1" x14ac:dyDescent="0.25">
      <c r="A13" s="64" t="s">
        <v>102</v>
      </c>
      <c r="B13" s="150">
        <v>6</v>
      </c>
      <c r="C13" s="150">
        <v>17</v>
      </c>
      <c r="D13" s="359">
        <f t="shared" si="2"/>
        <v>23</v>
      </c>
      <c r="E13" s="665" t="s">
        <v>103</v>
      </c>
    </row>
    <row r="14" spans="1:5" ht="16.5" customHeight="1" thickTop="1" thickBot="1" x14ac:dyDescent="0.25">
      <c r="A14" s="62" t="s">
        <v>82</v>
      </c>
      <c r="B14" s="149">
        <v>87</v>
      </c>
      <c r="C14" s="149">
        <v>323</v>
      </c>
      <c r="D14" s="290">
        <f t="shared" si="2"/>
        <v>410</v>
      </c>
      <c r="E14" s="63" t="s">
        <v>83</v>
      </c>
    </row>
    <row r="15" spans="1:5" ht="16.5" customHeight="1" thickTop="1" x14ac:dyDescent="0.2">
      <c r="A15" s="31" t="s">
        <v>84</v>
      </c>
      <c r="B15" s="153">
        <v>36</v>
      </c>
      <c r="C15" s="153">
        <v>126</v>
      </c>
      <c r="D15" s="723">
        <f t="shared" si="2"/>
        <v>162</v>
      </c>
      <c r="E15" s="666" t="s">
        <v>85</v>
      </c>
    </row>
    <row r="16" spans="1:5" ht="26.25" customHeight="1" x14ac:dyDescent="0.2">
      <c r="A16" s="719" t="s">
        <v>396</v>
      </c>
      <c r="B16" s="276">
        <f>SUM(B17:B29)</f>
        <v>1986</v>
      </c>
      <c r="C16" s="276">
        <f t="shared" ref="C16" si="3">SUM(C17:C29)</f>
        <v>3273</v>
      </c>
      <c r="D16" s="276">
        <f t="shared" ref="D16" si="4">SUM(D17:D29)</f>
        <v>5259</v>
      </c>
      <c r="E16" s="720" t="s">
        <v>780</v>
      </c>
    </row>
    <row r="17" spans="1:10" ht="16.5" customHeight="1" thickBot="1" x14ac:dyDescent="0.25">
      <c r="A17" s="542" t="s">
        <v>104</v>
      </c>
      <c r="B17" s="148">
        <v>48</v>
      </c>
      <c r="C17" s="148">
        <v>86</v>
      </c>
      <c r="D17" s="265">
        <f>SUM(B17:C17)</f>
        <v>134</v>
      </c>
      <c r="E17" s="61" t="s">
        <v>105</v>
      </c>
    </row>
    <row r="18" spans="1:10" ht="16.5" customHeight="1" thickTop="1" thickBot="1" x14ac:dyDescent="0.25">
      <c r="A18" s="62" t="s">
        <v>88</v>
      </c>
      <c r="B18" s="149">
        <v>273</v>
      </c>
      <c r="C18" s="149">
        <v>568</v>
      </c>
      <c r="D18" s="267">
        <f t="shared" ref="D18:D29" si="5">SUM(B18:C18)</f>
        <v>841</v>
      </c>
      <c r="E18" s="63" t="s">
        <v>89</v>
      </c>
    </row>
    <row r="19" spans="1:10" ht="16.5" customHeight="1" thickTop="1" thickBot="1" x14ac:dyDescent="0.25">
      <c r="A19" s="64" t="s">
        <v>90</v>
      </c>
      <c r="B19" s="150">
        <v>200</v>
      </c>
      <c r="C19" s="150">
        <v>498</v>
      </c>
      <c r="D19" s="266">
        <f t="shared" si="5"/>
        <v>698</v>
      </c>
      <c r="E19" s="665" t="s">
        <v>91</v>
      </c>
    </row>
    <row r="20" spans="1:10" ht="16.5" customHeight="1" thickTop="1" thickBot="1" x14ac:dyDescent="0.25">
      <c r="A20" s="62" t="s">
        <v>92</v>
      </c>
      <c r="B20" s="149">
        <v>238</v>
      </c>
      <c r="C20" s="149">
        <v>479</v>
      </c>
      <c r="D20" s="267">
        <f t="shared" si="5"/>
        <v>717</v>
      </c>
      <c r="E20" s="63" t="s">
        <v>93</v>
      </c>
    </row>
    <row r="21" spans="1:10" ht="16.5" customHeight="1" thickTop="1" thickBot="1" x14ac:dyDescent="0.25">
      <c r="A21" s="64" t="s">
        <v>110</v>
      </c>
      <c r="B21" s="150">
        <v>659</v>
      </c>
      <c r="C21" s="150">
        <v>690</v>
      </c>
      <c r="D21" s="266">
        <f t="shared" si="5"/>
        <v>1349</v>
      </c>
      <c r="E21" s="665" t="s">
        <v>111</v>
      </c>
    </row>
    <row r="22" spans="1:10" ht="16.5" customHeight="1" thickTop="1" thickBot="1" x14ac:dyDescent="0.25">
      <c r="A22" s="62" t="s">
        <v>106</v>
      </c>
      <c r="B22" s="149">
        <v>188</v>
      </c>
      <c r="C22" s="149">
        <v>290</v>
      </c>
      <c r="D22" s="267">
        <f t="shared" si="5"/>
        <v>478</v>
      </c>
      <c r="E22" s="63" t="s">
        <v>107</v>
      </c>
    </row>
    <row r="23" spans="1:10" ht="16.5" customHeight="1" thickTop="1" thickBot="1" x14ac:dyDescent="0.25">
      <c r="A23" s="64" t="s">
        <v>108</v>
      </c>
      <c r="B23" s="150">
        <v>26</v>
      </c>
      <c r="C23" s="150">
        <v>37</v>
      </c>
      <c r="D23" s="266">
        <f t="shared" si="5"/>
        <v>63</v>
      </c>
      <c r="E23" s="665" t="s">
        <v>109</v>
      </c>
    </row>
    <row r="24" spans="1:10" ht="16.5" customHeight="1" thickTop="1" thickBot="1" x14ac:dyDescent="0.25">
      <c r="A24" s="62" t="s">
        <v>112</v>
      </c>
      <c r="B24" s="149">
        <v>156</v>
      </c>
      <c r="C24" s="149">
        <v>299</v>
      </c>
      <c r="D24" s="267">
        <f t="shared" si="5"/>
        <v>455</v>
      </c>
      <c r="E24" s="63" t="s">
        <v>113</v>
      </c>
    </row>
    <row r="25" spans="1:10" ht="16.5" customHeight="1" thickTop="1" thickBot="1" x14ac:dyDescent="0.25">
      <c r="A25" s="64" t="s">
        <v>389</v>
      </c>
      <c r="B25" s="150">
        <v>54</v>
      </c>
      <c r="C25" s="150">
        <v>74</v>
      </c>
      <c r="D25" s="266">
        <f t="shared" si="5"/>
        <v>128</v>
      </c>
      <c r="E25" s="665" t="s">
        <v>94</v>
      </c>
    </row>
    <row r="26" spans="1:10" ht="16.5" customHeight="1" thickTop="1" thickBot="1" x14ac:dyDescent="0.25">
      <c r="A26" s="62" t="s">
        <v>390</v>
      </c>
      <c r="B26" s="149">
        <v>31</v>
      </c>
      <c r="C26" s="149">
        <v>75</v>
      </c>
      <c r="D26" s="267">
        <f t="shared" si="5"/>
        <v>106</v>
      </c>
      <c r="E26" s="63" t="s">
        <v>391</v>
      </c>
    </row>
    <row r="27" spans="1:10" ht="16.5" customHeight="1" thickTop="1" thickBot="1" x14ac:dyDescent="0.25">
      <c r="A27" s="64" t="s">
        <v>115</v>
      </c>
      <c r="B27" s="150">
        <v>24</v>
      </c>
      <c r="C27" s="150">
        <v>55</v>
      </c>
      <c r="D27" s="266">
        <f t="shared" si="5"/>
        <v>79</v>
      </c>
      <c r="E27" s="665" t="s">
        <v>116</v>
      </c>
    </row>
    <row r="28" spans="1:10" ht="16.5" customHeight="1" thickTop="1" thickBot="1" x14ac:dyDescent="0.25">
      <c r="A28" s="62" t="s">
        <v>114</v>
      </c>
      <c r="B28" s="149">
        <v>31</v>
      </c>
      <c r="C28" s="149">
        <v>26</v>
      </c>
      <c r="D28" s="267">
        <f t="shared" si="5"/>
        <v>57</v>
      </c>
      <c r="E28" s="63" t="s">
        <v>392</v>
      </c>
    </row>
    <row r="29" spans="1:10" ht="16.5" customHeight="1" thickTop="1" x14ac:dyDescent="0.2">
      <c r="A29" s="31" t="s">
        <v>250</v>
      </c>
      <c r="B29" s="153">
        <v>58</v>
      </c>
      <c r="C29" s="153">
        <v>96</v>
      </c>
      <c r="D29" s="268">
        <f t="shared" si="5"/>
        <v>154</v>
      </c>
      <c r="E29" s="666" t="s">
        <v>778</v>
      </c>
    </row>
    <row r="30" spans="1:10" ht="26.25" customHeight="1" x14ac:dyDescent="0.2">
      <c r="A30" s="719" t="s">
        <v>397</v>
      </c>
      <c r="B30" s="276">
        <f>SUM(B31:B37)</f>
        <v>522</v>
      </c>
      <c r="C30" s="276">
        <f t="shared" ref="C30" si="6">SUM(C31:C37)</f>
        <v>810</v>
      </c>
      <c r="D30" s="276">
        <f t="shared" ref="D30" si="7">SUM(D31:D37)</f>
        <v>1332</v>
      </c>
      <c r="E30" s="720" t="s">
        <v>779</v>
      </c>
    </row>
    <row r="31" spans="1:10" ht="16.5" customHeight="1" thickBot="1" x14ac:dyDescent="0.25">
      <c r="A31" s="542" t="s">
        <v>249</v>
      </c>
      <c r="B31" s="148">
        <v>12</v>
      </c>
      <c r="C31" s="148">
        <v>38</v>
      </c>
      <c r="D31" s="265">
        <f>SUM(B31:C31)</f>
        <v>50</v>
      </c>
      <c r="E31" s="61" t="s">
        <v>248</v>
      </c>
      <c r="J31" s="857" t="s">
        <v>1291</v>
      </c>
    </row>
    <row r="32" spans="1:10" ht="16.5" customHeight="1" thickTop="1" thickBot="1" x14ac:dyDescent="0.25">
      <c r="A32" s="62" t="s">
        <v>247</v>
      </c>
      <c r="B32" s="149">
        <v>6</v>
      </c>
      <c r="C32" s="149">
        <v>21</v>
      </c>
      <c r="D32" s="267">
        <f t="shared" ref="D32:D37" si="8">SUM(B32:C32)</f>
        <v>27</v>
      </c>
      <c r="E32" s="63" t="s">
        <v>246</v>
      </c>
    </row>
    <row r="33" spans="1:5" ht="16.5" customHeight="1" thickTop="1" thickBot="1" x14ac:dyDescent="0.25">
      <c r="A33" s="64" t="s">
        <v>339</v>
      </c>
      <c r="B33" s="150">
        <v>14</v>
      </c>
      <c r="C33" s="150">
        <v>25</v>
      </c>
      <c r="D33" s="266">
        <f t="shared" si="8"/>
        <v>39</v>
      </c>
      <c r="E33" s="665" t="s">
        <v>338</v>
      </c>
    </row>
    <row r="34" spans="1:5" ht="16.5" customHeight="1" thickTop="1" thickBot="1" x14ac:dyDescent="0.25">
      <c r="A34" s="62" t="s">
        <v>243</v>
      </c>
      <c r="B34" s="149">
        <v>109</v>
      </c>
      <c r="C34" s="149">
        <v>222</v>
      </c>
      <c r="D34" s="267">
        <f t="shared" si="8"/>
        <v>331</v>
      </c>
      <c r="E34" s="63" t="s">
        <v>242</v>
      </c>
    </row>
    <row r="35" spans="1:5" ht="16.5" customHeight="1" thickTop="1" thickBot="1" x14ac:dyDescent="0.25">
      <c r="A35" s="64" t="s">
        <v>241</v>
      </c>
      <c r="B35" s="150">
        <v>88</v>
      </c>
      <c r="C35" s="150">
        <v>138</v>
      </c>
      <c r="D35" s="266">
        <f t="shared" si="8"/>
        <v>226</v>
      </c>
      <c r="E35" s="665" t="s">
        <v>240</v>
      </c>
    </row>
    <row r="36" spans="1:5" ht="16.5" customHeight="1" thickTop="1" thickBot="1" x14ac:dyDescent="0.25">
      <c r="A36" s="62" t="s">
        <v>393</v>
      </c>
      <c r="B36" s="149">
        <v>54</v>
      </c>
      <c r="C36" s="149">
        <v>112</v>
      </c>
      <c r="D36" s="267">
        <f t="shared" si="8"/>
        <v>166</v>
      </c>
      <c r="E36" s="63" t="s">
        <v>239</v>
      </c>
    </row>
    <row r="37" spans="1:5" ht="16.5" customHeight="1" thickTop="1" x14ac:dyDescent="0.2">
      <c r="A37" s="31" t="s">
        <v>238</v>
      </c>
      <c r="B37" s="153">
        <v>239</v>
      </c>
      <c r="C37" s="153">
        <v>254</v>
      </c>
      <c r="D37" s="268">
        <f t="shared" si="8"/>
        <v>493</v>
      </c>
      <c r="E37" s="666" t="s">
        <v>237</v>
      </c>
    </row>
    <row r="38" spans="1:5" ht="24.75" customHeight="1" x14ac:dyDescent="0.2">
      <c r="A38" s="204" t="s">
        <v>33</v>
      </c>
      <c r="B38" s="292">
        <f>B9+B16+B30</f>
        <v>6388</v>
      </c>
      <c r="C38" s="292">
        <f t="shared" ref="C38:D38" si="9">C9+C16+C30</f>
        <v>18038</v>
      </c>
      <c r="D38" s="292">
        <f t="shared" si="9"/>
        <v>24426</v>
      </c>
      <c r="E38" s="205" t="s">
        <v>14</v>
      </c>
    </row>
    <row r="39" spans="1:5" ht="23.25" customHeight="1" x14ac:dyDescent="0.2">
      <c r="A39" s="216" t="s">
        <v>1290</v>
      </c>
      <c r="B39" s="296"/>
      <c r="C39" s="1313" t="s">
        <v>1128</v>
      </c>
      <c r="D39" s="1313"/>
      <c r="E39" s="1313"/>
    </row>
    <row r="40" spans="1:5" x14ac:dyDescent="0.2">
      <c r="B40" s="476"/>
      <c r="C40" s="476"/>
      <c r="D40" s="476"/>
    </row>
    <row r="41" spans="1:5" x14ac:dyDescent="0.2">
      <c r="B41" s="16">
        <v>29</v>
      </c>
      <c r="C41" s="16">
        <v>34</v>
      </c>
    </row>
    <row r="42" spans="1:5" x14ac:dyDescent="0.2">
      <c r="B42" s="476">
        <f>SUM(B38-B41)</f>
        <v>6359</v>
      </c>
      <c r="C42" s="476">
        <f>SUM(C38-C41)</f>
        <v>18004</v>
      </c>
      <c r="D42" s="476">
        <f>SUM(B42:C42)</f>
        <v>24363</v>
      </c>
    </row>
    <row r="43" spans="1:5" x14ac:dyDescent="0.2">
      <c r="B43" s="476">
        <f>SUM(B42-B10)</f>
        <v>2681</v>
      </c>
      <c r="C43" s="476">
        <f>SUM(C42-C10)</f>
        <v>4740</v>
      </c>
      <c r="D43" s="476">
        <f>SUM(B43:C43)</f>
        <v>7421</v>
      </c>
    </row>
  </sheetData>
  <mergeCells count="10">
    <mergeCell ref="C39:E39"/>
    <mergeCell ref="A1:E1"/>
    <mergeCell ref="D6:D8"/>
    <mergeCell ref="A6:A8"/>
    <mergeCell ref="E6:E8"/>
    <mergeCell ref="B6:B8"/>
    <mergeCell ref="C6:C8"/>
    <mergeCell ref="A4:E4"/>
    <mergeCell ref="A2:E2"/>
    <mergeCell ref="A3:E3"/>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rightToLeft="1" view="pageBreakPreview" zoomScaleNormal="100" zoomScaleSheetLayoutView="100" workbookViewId="0">
      <selection activeCell="K14" sqref="K14"/>
    </sheetView>
  </sheetViews>
  <sheetFormatPr defaultRowHeight="12.75" x14ac:dyDescent="0.2"/>
  <cols>
    <col min="1" max="1" width="28.5703125" style="96" customWidth="1"/>
    <col min="2" max="10" width="10.42578125" style="96" customWidth="1"/>
    <col min="11" max="11" width="32.28515625" style="96" customWidth="1"/>
    <col min="12" max="16384" width="9.140625" style="73"/>
  </cols>
  <sheetData>
    <row r="1" spans="1:11" s="77" customFormat="1" ht="20.25" x14ac:dyDescent="0.2">
      <c r="A1" s="954" t="s">
        <v>1105</v>
      </c>
      <c r="B1" s="954"/>
      <c r="C1" s="954"/>
      <c r="D1" s="954"/>
      <c r="E1" s="954"/>
      <c r="F1" s="954"/>
      <c r="G1" s="954"/>
      <c r="H1" s="954"/>
      <c r="I1" s="954"/>
      <c r="J1" s="954"/>
      <c r="K1" s="954"/>
    </row>
    <row r="2" spans="1:11" s="78" customFormat="1" ht="20.25" x14ac:dyDescent="0.2">
      <c r="A2" s="957" t="s">
        <v>806</v>
      </c>
      <c r="B2" s="957"/>
      <c r="C2" s="957"/>
      <c r="D2" s="957"/>
      <c r="E2" s="957"/>
      <c r="F2" s="957"/>
      <c r="G2" s="957"/>
      <c r="H2" s="957"/>
      <c r="I2" s="957"/>
      <c r="J2" s="957"/>
      <c r="K2" s="957"/>
    </row>
    <row r="3" spans="1:11" ht="31.5" customHeight="1" x14ac:dyDescent="0.2">
      <c r="A3" s="948" t="s">
        <v>1106</v>
      </c>
      <c r="B3" s="948"/>
      <c r="C3" s="948"/>
      <c r="D3" s="948"/>
      <c r="E3" s="948"/>
      <c r="F3" s="948"/>
      <c r="G3" s="948"/>
      <c r="H3" s="948"/>
      <c r="I3" s="948"/>
      <c r="J3" s="948"/>
      <c r="K3" s="948"/>
    </row>
    <row r="4" spans="1:11" ht="15.75" x14ac:dyDescent="0.2">
      <c r="A4" s="949" t="s">
        <v>803</v>
      </c>
      <c r="B4" s="949"/>
      <c r="C4" s="949"/>
      <c r="D4" s="949"/>
      <c r="E4" s="949"/>
      <c r="F4" s="949"/>
      <c r="G4" s="949"/>
      <c r="H4" s="949"/>
      <c r="I4" s="949"/>
      <c r="J4" s="949"/>
      <c r="K4" s="949"/>
    </row>
    <row r="5" spans="1:11" ht="20.100000000000001" customHeight="1" x14ac:dyDescent="0.2">
      <c r="A5" s="14" t="s">
        <v>705</v>
      </c>
      <c r="B5" s="17"/>
      <c r="C5" s="17"/>
      <c r="D5" s="17"/>
      <c r="E5" s="17"/>
      <c r="F5" s="17"/>
      <c r="G5" s="17"/>
      <c r="H5" s="17"/>
      <c r="I5" s="17"/>
      <c r="J5" s="17"/>
      <c r="K5" s="33" t="s">
        <v>1364</v>
      </c>
    </row>
    <row r="6" spans="1:11" s="214" customFormat="1" ht="24" customHeight="1" thickBot="1" x14ac:dyDescent="0.25">
      <c r="A6" s="1247" t="s">
        <v>638</v>
      </c>
      <c r="B6" s="926" t="s">
        <v>462</v>
      </c>
      <c r="C6" s="1192"/>
      <c r="D6" s="927"/>
      <c r="E6" s="926" t="s">
        <v>463</v>
      </c>
      <c r="F6" s="1192"/>
      <c r="G6" s="927"/>
      <c r="H6" s="1324" t="s">
        <v>456</v>
      </c>
      <c r="I6" s="1324"/>
      <c r="J6" s="1228"/>
      <c r="K6" s="1223" t="s">
        <v>639</v>
      </c>
    </row>
    <row r="7" spans="1:11" s="214" customFormat="1" ht="17.25" customHeight="1" thickTop="1" thickBot="1" x14ac:dyDescent="0.25">
      <c r="A7" s="1323"/>
      <c r="B7" s="891" t="s">
        <v>9</v>
      </c>
      <c r="C7" s="891" t="s">
        <v>667</v>
      </c>
      <c r="D7" s="891" t="s">
        <v>7</v>
      </c>
      <c r="E7" s="891" t="s">
        <v>9</v>
      </c>
      <c r="F7" s="891" t="s">
        <v>667</v>
      </c>
      <c r="G7" s="891" t="s">
        <v>7</v>
      </c>
      <c r="H7" s="891" t="s">
        <v>9</v>
      </c>
      <c r="I7" s="891" t="s">
        <v>667</v>
      </c>
      <c r="J7" s="891" t="s">
        <v>7</v>
      </c>
      <c r="K7" s="1224"/>
    </row>
    <row r="8" spans="1:11" s="214" customFormat="1" ht="12" customHeight="1" thickTop="1" x14ac:dyDescent="0.2">
      <c r="A8" s="1248"/>
      <c r="B8" s="890" t="s">
        <v>668</v>
      </c>
      <c r="C8" s="890" t="s">
        <v>669</v>
      </c>
      <c r="D8" s="890" t="s">
        <v>8</v>
      </c>
      <c r="E8" s="890" t="s">
        <v>668</v>
      </c>
      <c r="F8" s="890" t="s">
        <v>669</v>
      </c>
      <c r="G8" s="890" t="s">
        <v>8</v>
      </c>
      <c r="H8" s="890" t="s">
        <v>668</v>
      </c>
      <c r="I8" s="890" t="s">
        <v>669</v>
      </c>
      <c r="J8" s="890" t="s">
        <v>8</v>
      </c>
      <c r="K8" s="1225"/>
    </row>
    <row r="9" spans="1:11" ht="19.5" customHeight="1" thickBot="1" x14ac:dyDescent="0.25">
      <c r="A9" s="510" t="s">
        <v>1340</v>
      </c>
      <c r="B9" s="148">
        <v>5</v>
      </c>
      <c r="C9" s="148">
        <v>157</v>
      </c>
      <c r="D9" s="289">
        <f t="shared" ref="D9:D17" si="0">B9+C9</f>
        <v>162</v>
      </c>
      <c r="E9" s="148">
        <v>13</v>
      </c>
      <c r="F9" s="148">
        <v>98</v>
      </c>
      <c r="G9" s="289">
        <f t="shared" ref="G9:G17" si="1">E9+F9</f>
        <v>111</v>
      </c>
      <c r="H9" s="289">
        <f t="shared" ref="H9:I17" si="2">SUM(B9+E9)</f>
        <v>18</v>
      </c>
      <c r="I9" s="289">
        <f t="shared" si="2"/>
        <v>255</v>
      </c>
      <c r="J9" s="289">
        <f t="shared" ref="J9:J17" si="3">SUM(H9:I9)</f>
        <v>273</v>
      </c>
      <c r="K9" s="724" t="s">
        <v>118</v>
      </c>
    </row>
    <row r="10" spans="1:11" ht="19.5" customHeight="1" thickTop="1" thickBot="1" x14ac:dyDescent="0.25">
      <c r="A10" s="511" t="s">
        <v>1339</v>
      </c>
      <c r="B10" s="149">
        <v>73</v>
      </c>
      <c r="C10" s="149">
        <v>515</v>
      </c>
      <c r="D10" s="290">
        <f t="shared" si="0"/>
        <v>588</v>
      </c>
      <c r="E10" s="149">
        <v>88</v>
      </c>
      <c r="F10" s="149">
        <v>279</v>
      </c>
      <c r="G10" s="290">
        <f t="shared" si="1"/>
        <v>367</v>
      </c>
      <c r="H10" s="290">
        <f t="shared" si="2"/>
        <v>161</v>
      </c>
      <c r="I10" s="290">
        <f t="shared" si="2"/>
        <v>794</v>
      </c>
      <c r="J10" s="290">
        <f t="shared" si="3"/>
        <v>955</v>
      </c>
      <c r="K10" s="725" t="s">
        <v>167</v>
      </c>
    </row>
    <row r="11" spans="1:11" ht="19.5" customHeight="1" thickTop="1" thickBot="1" x14ac:dyDescent="0.25">
      <c r="A11" s="512" t="s">
        <v>1338</v>
      </c>
      <c r="B11" s="150">
        <v>7</v>
      </c>
      <c r="C11" s="150">
        <v>91</v>
      </c>
      <c r="D11" s="281">
        <f t="shared" si="0"/>
        <v>98</v>
      </c>
      <c r="E11" s="150">
        <v>29</v>
      </c>
      <c r="F11" s="150">
        <v>55</v>
      </c>
      <c r="G11" s="281">
        <f t="shared" si="1"/>
        <v>84</v>
      </c>
      <c r="H11" s="281">
        <f t="shared" si="2"/>
        <v>36</v>
      </c>
      <c r="I11" s="281">
        <f t="shared" si="2"/>
        <v>146</v>
      </c>
      <c r="J11" s="281">
        <f t="shared" si="3"/>
        <v>182</v>
      </c>
      <c r="K11" s="726" t="s">
        <v>183</v>
      </c>
    </row>
    <row r="12" spans="1:11" ht="19.5" customHeight="1" thickTop="1" thickBot="1" x14ac:dyDescent="0.25">
      <c r="A12" s="511" t="s">
        <v>1337</v>
      </c>
      <c r="B12" s="149">
        <v>18</v>
      </c>
      <c r="C12" s="149">
        <v>85</v>
      </c>
      <c r="D12" s="290">
        <f t="shared" si="0"/>
        <v>103</v>
      </c>
      <c r="E12" s="149">
        <v>167</v>
      </c>
      <c r="F12" s="149">
        <v>131</v>
      </c>
      <c r="G12" s="290">
        <f t="shared" si="1"/>
        <v>298</v>
      </c>
      <c r="H12" s="290">
        <f t="shared" si="2"/>
        <v>185</v>
      </c>
      <c r="I12" s="290">
        <f t="shared" si="2"/>
        <v>216</v>
      </c>
      <c r="J12" s="290">
        <f t="shared" si="3"/>
        <v>401</v>
      </c>
      <c r="K12" s="725" t="s">
        <v>184</v>
      </c>
    </row>
    <row r="13" spans="1:11" ht="19.5" customHeight="1" thickTop="1" thickBot="1" x14ac:dyDescent="0.25">
      <c r="A13" s="512" t="s">
        <v>1336</v>
      </c>
      <c r="B13" s="150">
        <v>116</v>
      </c>
      <c r="C13" s="150">
        <v>463</v>
      </c>
      <c r="D13" s="281">
        <f t="shared" si="0"/>
        <v>579</v>
      </c>
      <c r="E13" s="150">
        <v>100</v>
      </c>
      <c r="F13" s="150">
        <v>134</v>
      </c>
      <c r="G13" s="281">
        <f t="shared" si="1"/>
        <v>234</v>
      </c>
      <c r="H13" s="281">
        <f t="shared" si="2"/>
        <v>216</v>
      </c>
      <c r="I13" s="281">
        <f t="shared" si="2"/>
        <v>597</v>
      </c>
      <c r="J13" s="281">
        <f t="shared" si="3"/>
        <v>813</v>
      </c>
      <c r="K13" s="726" t="s">
        <v>185</v>
      </c>
    </row>
    <row r="14" spans="1:11" ht="19.5" customHeight="1" thickTop="1" thickBot="1" x14ac:dyDescent="0.25">
      <c r="A14" s="511" t="s">
        <v>1335</v>
      </c>
      <c r="B14" s="149">
        <v>40</v>
      </c>
      <c r="C14" s="149">
        <v>89</v>
      </c>
      <c r="D14" s="290">
        <f t="shared" si="0"/>
        <v>129</v>
      </c>
      <c r="E14" s="149">
        <v>8</v>
      </c>
      <c r="F14" s="149">
        <v>19</v>
      </c>
      <c r="G14" s="290">
        <f t="shared" si="1"/>
        <v>27</v>
      </c>
      <c r="H14" s="290">
        <f t="shared" si="2"/>
        <v>48</v>
      </c>
      <c r="I14" s="290">
        <f t="shared" si="2"/>
        <v>108</v>
      </c>
      <c r="J14" s="290">
        <f t="shared" si="3"/>
        <v>156</v>
      </c>
      <c r="K14" s="725" t="s">
        <v>168</v>
      </c>
    </row>
    <row r="15" spans="1:11" ht="19.5" customHeight="1" thickTop="1" thickBot="1" x14ac:dyDescent="0.25">
      <c r="A15" s="512" t="s">
        <v>1334</v>
      </c>
      <c r="B15" s="150">
        <v>0</v>
      </c>
      <c r="C15" s="150">
        <v>7</v>
      </c>
      <c r="D15" s="150">
        <f t="shared" si="0"/>
        <v>7</v>
      </c>
      <c r="E15" s="150">
        <v>0</v>
      </c>
      <c r="F15" s="150">
        <v>65</v>
      </c>
      <c r="G15" s="150">
        <f t="shared" si="1"/>
        <v>65</v>
      </c>
      <c r="H15" s="281">
        <f t="shared" si="2"/>
        <v>0</v>
      </c>
      <c r="I15" s="281">
        <f t="shared" si="2"/>
        <v>72</v>
      </c>
      <c r="J15" s="281">
        <f t="shared" si="3"/>
        <v>72</v>
      </c>
      <c r="K15" s="726" t="s">
        <v>865</v>
      </c>
    </row>
    <row r="16" spans="1:11" ht="19.5" customHeight="1" thickTop="1" thickBot="1" x14ac:dyDescent="0.25">
      <c r="A16" s="511" t="s">
        <v>400</v>
      </c>
      <c r="B16" s="149">
        <v>0</v>
      </c>
      <c r="C16" s="149">
        <v>3</v>
      </c>
      <c r="D16" s="290">
        <f t="shared" si="0"/>
        <v>3</v>
      </c>
      <c r="E16" s="149">
        <v>0</v>
      </c>
      <c r="F16" s="149">
        <v>21</v>
      </c>
      <c r="G16" s="290">
        <f t="shared" si="1"/>
        <v>21</v>
      </c>
      <c r="H16" s="290">
        <f t="shared" si="2"/>
        <v>0</v>
      </c>
      <c r="I16" s="290">
        <f t="shared" si="2"/>
        <v>24</v>
      </c>
      <c r="J16" s="290">
        <f t="shared" si="3"/>
        <v>24</v>
      </c>
      <c r="K16" s="725" t="s">
        <v>781</v>
      </c>
    </row>
    <row r="17" spans="1:12" ht="19.5" customHeight="1" thickTop="1" thickBot="1" x14ac:dyDescent="0.25">
      <c r="A17" s="512" t="s">
        <v>1276</v>
      </c>
      <c r="B17" s="150">
        <v>229</v>
      </c>
      <c r="C17" s="150">
        <v>434</v>
      </c>
      <c r="D17" s="281">
        <f t="shared" si="0"/>
        <v>663</v>
      </c>
      <c r="E17" s="150">
        <v>1</v>
      </c>
      <c r="F17" s="150">
        <v>2</v>
      </c>
      <c r="G17" s="281">
        <f t="shared" si="1"/>
        <v>3</v>
      </c>
      <c r="H17" s="281">
        <f t="shared" si="2"/>
        <v>230</v>
      </c>
      <c r="I17" s="281">
        <f t="shared" si="2"/>
        <v>436</v>
      </c>
      <c r="J17" s="281">
        <f t="shared" si="3"/>
        <v>666</v>
      </c>
      <c r="K17" s="726" t="s">
        <v>1277</v>
      </c>
    </row>
    <row r="18" spans="1:12" ht="19.5" customHeight="1" thickTop="1" thickBot="1" x14ac:dyDescent="0.25">
      <c r="A18" s="511" t="s">
        <v>1341</v>
      </c>
      <c r="B18" s="1317"/>
      <c r="C18" s="1318"/>
      <c r="D18" s="1318"/>
      <c r="E18" s="1318"/>
      <c r="F18" s="1318"/>
      <c r="G18" s="1318"/>
      <c r="H18" s="1318"/>
      <c r="I18" s="1318"/>
      <c r="J18" s="1319"/>
      <c r="K18" s="727" t="s">
        <v>534</v>
      </c>
      <c r="L18" s="384"/>
    </row>
    <row r="19" spans="1:12" ht="19.5" customHeight="1" thickTop="1" thickBot="1" x14ac:dyDescent="0.25">
      <c r="A19" s="901" t="s">
        <v>289</v>
      </c>
      <c r="B19" s="1320"/>
      <c r="C19" s="1321"/>
      <c r="D19" s="1321"/>
      <c r="E19" s="1321"/>
      <c r="F19" s="1321"/>
      <c r="G19" s="1321"/>
      <c r="H19" s="1321"/>
      <c r="I19" s="1321"/>
      <c r="J19" s="1322"/>
      <c r="K19" s="902" t="s">
        <v>288</v>
      </c>
    </row>
    <row r="20" spans="1:12" ht="19.5" customHeight="1" thickTop="1" thickBot="1" x14ac:dyDescent="0.25">
      <c r="A20" s="538" t="s">
        <v>814</v>
      </c>
      <c r="B20" s="149">
        <v>0</v>
      </c>
      <c r="C20" s="149">
        <v>4</v>
      </c>
      <c r="D20" s="290">
        <f>B20+C20</f>
        <v>4</v>
      </c>
      <c r="E20" s="149">
        <v>0</v>
      </c>
      <c r="F20" s="149">
        <v>1</v>
      </c>
      <c r="G20" s="290">
        <f t="shared" ref="G20:G52" si="4">E20+F20</f>
        <v>1</v>
      </c>
      <c r="H20" s="290">
        <f t="shared" ref="H20:I38" si="5">SUM(B20+E20)</f>
        <v>0</v>
      </c>
      <c r="I20" s="290">
        <f t="shared" si="5"/>
        <v>5</v>
      </c>
      <c r="J20" s="290">
        <f>SUM(H20:I20)</f>
        <v>5</v>
      </c>
      <c r="K20" s="725" t="s">
        <v>817</v>
      </c>
    </row>
    <row r="21" spans="1:12" ht="19.5" customHeight="1" thickTop="1" thickBot="1" x14ac:dyDescent="0.25">
      <c r="A21" s="537" t="s">
        <v>815</v>
      </c>
      <c r="B21" s="150">
        <v>0</v>
      </c>
      <c r="C21" s="150">
        <v>4</v>
      </c>
      <c r="D21" s="281">
        <f>B21+C21</f>
        <v>4</v>
      </c>
      <c r="E21" s="150">
        <v>0</v>
      </c>
      <c r="F21" s="150">
        <v>12</v>
      </c>
      <c r="G21" s="281">
        <f t="shared" si="4"/>
        <v>12</v>
      </c>
      <c r="H21" s="281">
        <f t="shared" si="5"/>
        <v>0</v>
      </c>
      <c r="I21" s="281">
        <f t="shared" si="5"/>
        <v>16</v>
      </c>
      <c r="J21" s="281">
        <f>SUM(H21:I21)</f>
        <v>16</v>
      </c>
      <c r="K21" s="726" t="s">
        <v>818</v>
      </c>
    </row>
    <row r="22" spans="1:12" ht="19.5" customHeight="1" thickTop="1" thickBot="1" x14ac:dyDescent="0.25">
      <c r="A22" s="538" t="s">
        <v>816</v>
      </c>
      <c r="B22" s="149">
        <v>0</v>
      </c>
      <c r="C22" s="149">
        <v>2</v>
      </c>
      <c r="D22" s="290">
        <f t="shared" ref="D22:D52" si="6">B22+C22</f>
        <v>2</v>
      </c>
      <c r="E22" s="149">
        <v>11</v>
      </c>
      <c r="F22" s="149">
        <v>6</v>
      </c>
      <c r="G22" s="290">
        <f t="shared" si="4"/>
        <v>17</v>
      </c>
      <c r="H22" s="290">
        <f t="shared" si="5"/>
        <v>11</v>
      </c>
      <c r="I22" s="290">
        <f t="shared" si="5"/>
        <v>8</v>
      </c>
      <c r="J22" s="290">
        <f t="shared" ref="J22" si="7">SUM(H22:I22)</f>
        <v>19</v>
      </c>
      <c r="K22" s="725" t="s">
        <v>819</v>
      </c>
    </row>
    <row r="23" spans="1:12" ht="19.5" customHeight="1" thickTop="1" thickBot="1" x14ac:dyDescent="0.25">
      <c r="A23" s="903" t="s">
        <v>292</v>
      </c>
      <c r="B23" s="150"/>
      <c r="C23" s="150"/>
      <c r="D23" s="281"/>
      <c r="E23" s="150"/>
      <c r="F23" s="150"/>
      <c r="G23" s="281"/>
      <c r="H23" s="281"/>
      <c r="I23" s="281"/>
      <c r="J23" s="281"/>
      <c r="K23" s="904" t="s">
        <v>820</v>
      </c>
    </row>
    <row r="24" spans="1:12" ht="19.5" customHeight="1" thickTop="1" thickBot="1" x14ac:dyDescent="0.25">
      <c r="A24" s="538" t="s">
        <v>1342</v>
      </c>
      <c r="B24" s="149">
        <v>0</v>
      </c>
      <c r="C24" s="149">
        <v>2</v>
      </c>
      <c r="D24" s="290">
        <f t="shared" si="6"/>
        <v>2</v>
      </c>
      <c r="E24" s="149">
        <v>0</v>
      </c>
      <c r="F24" s="149">
        <v>4</v>
      </c>
      <c r="G24" s="290">
        <f t="shared" si="4"/>
        <v>4</v>
      </c>
      <c r="H24" s="290">
        <f t="shared" si="5"/>
        <v>0</v>
      </c>
      <c r="I24" s="290">
        <f t="shared" si="5"/>
        <v>6</v>
      </c>
      <c r="J24" s="290">
        <f t="shared" ref="J24:J38" si="8">SUM(H24:I24)</f>
        <v>6</v>
      </c>
      <c r="K24" s="725" t="s">
        <v>825</v>
      </c>
    </row>
    <row r="25" spans="1:12" ht="19.5" customHeight="1" thickTop="1" thickBot="1" x14ac:dyDescent="0.25">
      <c r="A25" s="537" t="s">
        <v>821</v>
      </c>
      <c r="B25" s="150">
        <v>0</v>
      </c>
      <c r="C25" s="150">
        <v>0</v>
      </c>
      <c r="D25" s="281">
        <f>B25+C25</f>
        <v>0</v>
      </c>
      <c r="E25" s="150">
        <v>0</v>
      </c>
      <c r="F25" s="150">
        <v>1</v>
      </c>
      <c r="G25" s="281">
        <f t="shared" si="4"/>
        <v>1</v>
      </c>
      <c r="H25" s="281">
        <f t="shared" si="5"/>
        <v>0</v>
      </c>
      <c r="I25" s="281">
        <f t="shared" si="5"/>
        <v>1</v>
      </c>
      <c r="J25" s="281">
        <f>SUM(H25:I25)</f>
        <v>1</v>
      </c>
      <c r="K25" s="726" t="s">
        <v>826</v>
      </c>
    </row>
    <row r="26" spans="1:12" ht="19.5" customHeight="1" thickTop="1" thickBot="1" x14ac:dyDescent="0.25">
      <c r="A26" s="538" t="s">
        <v>822</v>
      </c>
      <c r="B26" s="149">
        <v>0</v>
      </c>
      <c r="C26" s="149">
        <v>3</v>
      </c>
      <c r="D26" s="290">
        <f>B26+C26</f>
        <v>3</v>
      </c>
      <c r="E26" s="149">
        <v>3</v>
      </c>
      <c r="F26" s="149">
        <v>2</v>
      </c>
      <c r="G26" s="290">
        <f t="shared" si="4"/>
        <v>5</v>
      </c>
      <c r="H26" s="290">
        <f t="shared" si="5"/>
        <v>3</v>
      </c>
      <c r="I26" s="290">
        <f t="shared" si="5"/>
        <v>5</v>
      </c>
      <c r="J26" s="290">
        <f>SUM(H26:I26)</f>
        <v>8</v>
      </c>
      <c r="K26" s="725" t="s">
        <v>827</v>
      </c>
    </row>
    <row r="27" spans="1:12" ht="19.5" customHeight="1" thickTop="1" thickBot="1" x14ac:dyDescent="0.25">
      <c r="A27" s="537" t="s">
        <v>823</v>
      </c>
      <c r="B27" s="150">
        <v>0</v>
      </c>
      <c r="C27" s="150">
        <v>5</v>
      </c>
      <c r="D27" s="281">
        <f>B27+C27</f>
        <v>5</v>
      </c>
      <c r="E27" s="150">
        <v>1</v>
      </c>
      <c r="F27" s="150">
        <v>8</v>
      </c>
      <c r="G27" s="281">
        <f t="shared" si="4"/>
        <v>9</v>
      </c>
      <c r="H27" s="281">
        <f t="shared" si="5"/>
        <v>1</v>
      </c>
      <c r="I27" s="281">
        <f t="shared" si="5"/>
        <v>13</v>
      </c>
      <c r="J27" s="281">
        <f>SUM(H27:I27)</f>
        <v>14</v>
      </c>
      <c r="K27" s="726" t="s">
        <v>828</v>
      </c>
    </row>
    <row r="28" spans="1:12" ht="19.5" customHeight="1" thickTop="1" thickBot="1" x14ac:dyDescent="0.25">
      <c r="A28" s="538" t="s">
        <v>824</v>
      </c>
      <c r="B28" s="149">
        <v>0</v>
      </c>
      <c r="C28" s="149">
        <v>1</v>
      </c>
      <c r="D28" s="290">
        <f t="shared" si="6"/>
        <v>1</v>
      </c>
      <c r="E28" s="149">
        <v>4</v>
      </c>
      <c r="F28" s="149">
        <v>0</v>
      </c>
      <c r="G28" s="290">
        <f t="shared" si="4"/>
        <v>4</v>
      </c>
      <c r="H28" s="290">
        <f t="shared" si="5"/>
        <v>4</v>
      </c>
      <c r="I28" s="290">
        <f t="shared" si="5"/>
        <v>1</v>
      </c>
      <c r="J28" s="290">
        <f>SUM(H28:I28)</f>
        <v>5</v>
      </c>
      <c r="K28" s="725" t="s">
        <v>1343</v>
      </c>
    </row>
    <row r="29" spans="1:12" ht="18.75" customHeight="1" thickTop="1" thickBot="1" x14ac:dyDescent="0.25">
      <c r="A29" s="537" t="s">
        <v>829</v>
      </c>
      <c r="B29" s="150">
        <v>1</v>
      </c>
      <c r="C29" s="150">
        <v>3</v>
      </c>
      <c r="D29" s="281">
        <f>B29+C29</f>
        <v>4</v>
      </c>
      <c r="E29" s="150">
        <v>3</v>
      </c>
      <c r="F29" s="150">
        <v>3</v>
      </c>
      <c r="G29" s="281">
        <f t="shared" si="4"/>
        <v>6</v>
      </c>
      <c r="H29" s="281">
        <f t="shared" si="5"/>
        <v>4</v>
      </c>
      <c r="I29" s="281">
        <f t="shared" si="5"/>
        <v>6</v>
      </c>
      <c r="J29" s="281">
        <f>SUM(H29:I29)</f>
        <v>10</v>
      </c>
      <c r="K29" s="726" t="s">
        <v>831</v>
      </c>
    </row>
    <row r="30" spans="1:12" ht="14.25" customHeight="1" thickTop="1" thickBot="1" x14ac:dyDescent="0.25">
      <c r="A30" s="538" t="s">
        <v>830</v>
      </c>
      <c r="B30" s="149">
        <v>7</v>
      </c>
      <c r="C30" s="149">
        <v>2</v>
      </c>
      <c r="D30" s="290">
        <f t="shared" si="6"/>
        <v>9</v>
      </c>
      <c r="E30" s="149">
        <v>3</v>
      </c>
      <c r="F30" s="149">
        <v>4</v>
      </c>
      <c r="G30" s="290">
        <f t="shared" si="4"/>
        <v>7</v>
      </c>
      <c r="H30" s="290">
        <f t="shared" si="5"/>
        <v>10</v>
      </c>
      <c r="I30" s="290">
        <f t="shared" si="5"/>
        <v>6</v>
      </c>
      <c r="J30" s="290">
        <f t="shared" si="8"/>
        <v>16</v>
      </c>
      <c r="K30" s="725" t="s">
        <v>832</v>
      </c>
    </row>
    <row r="31" spans="1:12" ht="19.5" customHeight="1" thickTop="1" x14ac:dyDescent="0.2">
      <c r="A31" s="905" t="s">
        <v>833</v>
      </c>
      <c r="B31" s="809">
        <v>0</v>
      </c>
      <c r="C31" s="809">
        <v>1</v>
      </c>
      <c r="D31" s="906">
        <f>B31+C31</f>
        <v>1</v>
      </c>
      <c r="E31" s="809">
        <v>0</v>
      </c>
      <c r="F31" s="809">
        <v>2</v>
      </c>
      <c r="G31" s="906">
        <f>E31+F31</f>
        <v>2</v>
      </c>
      <c r="H31" s="906">
        <f t="shared" si="5"/>
        <v>0</v>
      </c>
      <c r="I31" s="906">
        <f t="shared" si="5"/>
        <v>3</v>
      </c>
      <c r="J31" s="906">
        <f>SUM(H31:I31)</f>
        <v>3</v>
      </c>
      <c r="K31" s="907" t="s">
        <v>1344</v>
      </c>
    </row>
    <row r="32" spans="1:12" ht="19.5" customHeight="1" thickBot="1" x14ac:dyDescent="0.25">
      <c r="A32" s="539" t="s">
        <v>834</v>
      </c>
      <c r="B32" s="148">
        <v>0</v>
      </c>
      <c r="C32" s="148">
        <v>9</v>
      </c>
      <c r="D32" s="289">
        <f t="shared" si="6"/>
        <v>9</v>
      </c>
      <c r="E32" s="148">
        <v>0</v>
      </c>
      <c r="F32" s="148">
        <v>3</v>
      </c>
      <c r="G32" s="289">
        <f t="shared" si="4"/>
        <v>3</v>
      </c>
      <c r="H32" s="289">
        <f t="shared" si="5"/>
        <v>0</v>
      </c>
      <c r="I32" s="289">
        <f t="shared" si="5"/>
        <v>12</v>
      </c>
      <c r="J32" s="289">
        <f t="shared" si="8"/>
        <v>12</v>
      </c>
      <c r="K32" s="724" t="s">
        <v>835</v>
      </c>
    </row>
    <row r="33" spans="1:11" ht="19.5" customHeight="1" thickTop="1" thickBot="1" x14ac:dyDescent="0.25">
      <c r="A33" s="538" t="s">
        <v>816</v>
      </c>
      <c r="B33" s="149">
        <v>0</v>
      </c>
      <c r="C33" s="149">
        <v>1</v>
      </c>
      <c r="D33" s="290">
        <f t="shared" si="6"/>
        <v>1</v>
      </c>
      <c r="E33" s="149">
        <v>1</v>
      </c>
      <c r="F33" s="149">
        <v>8</v>
      </c>
      <c r="G33" s="290">
        <f>E33+F33</f>
        <v>9</v>
      </c>
      <c r="H33" s="290">
        <f t="shared" si="5"/>
        <v>1</v>
      </c>
      <c r="I33" s="290">
        <f t="shared" si="5"/>
        <v>9</v>
      </c>
      <c r="J33" s="290">
        <f>SUM(H33:I33)</f>
        <v>10</v>
      </c>
      <c r="K33" s="725" t="s">
        <v>819</v>
      </c>
    </row>
    <row r="34" spans="1:11" ht="19.5" customHeight="1" thickTop="1" thickBot="1" x14ac:dyDescent="0.25">
      <c r="A34" s="537" t="s">
        <v>836</v>
      </c>
      <c r="B34" s="150">
        <v>0</v>
      </c>
      <c r="C34" s="150">
        <v>0</v>
      </c>
      <c r="D34" s="281">
        <f t="shared" si="6"/>
        <v>0</v>
      </c>
      <c r="E34" s="150">
        <v>5</v>
      </c>
      <c r="F34" s="150">
        <v>0</v>
      </c>
      <c r="G34" s="281">
        <f t="shared" ref="G34" si="9">E34+F34</f>
        <v>5</v>
      </c>
      <c r="H34" s="281">
        <f t="shared" si="5"/>
        <v>5</v>
      </c>
      <c r="I34" s="281">
        <f t="shared" si="5"/>
        <v>0</v>
      </c>
      <c r="J34" s="281">
        <f t="shared" ref="J34" si="10">SUM(H34:I34)</f>
        <v>5</v>
      </c>
      <c r="K34" s="726" t="s">
        <v>843</v>
      </c>
    </row>
    <row r="35" spans="1:11" ht="19.5" customHeight="1" thickTop="1" thickBot="1" x14ac:dyDescent="0.25">
      <c r="A35" s="538" t="s">
        <v>837</v>
      </c>
      <c r="B35" s="149">
        <v>1</v>
      </c>
      <c r="C35" s="149">
        <v>1</v>
      </c>
      <c r="D35" s="290">
        <f t="shared" si="6"/>
        <v>2</v>
      </c>
      <c r="E35" s="149">
        <v>3</v>
      </c>
      <c r="F35" s="149">
        <v>8</v>
      </c>
      <c r="G35" s="290">
        <f>E35+F35</f>
        <v>11</v>
      </c>
      <c r="H35" s="290">
        <f t="shared" si="5"/>
        <v>4</v>
      </c>
      <c r="I35" s="290">
        <f t="shared" si="5"/>
        <v>9</v>
      </c>
      <c r="J35" s="290">
        <f>SUM(H35:I35)</f>
        <v>13</v>
      </c>
      <c r="K35" s="725" t="s">
        <v>844</v>
      </c>
    </row>
    <row r="36" spans="1:11" ht="19.5" customHeight="1" thickTop="1" thickBot="1" x14ac:dyDescent="0.25">
      <c r="A36" s="537" t="s">
        <v>838</v>
      </c>
      <c r="B36" s="150">
        <v>0</v>
      </c>
      <c r="C36" s="150">
        <v>0</v>
      </c>
      <c r="D36" s="281">
        <f>B36+C36</f>
        <v>0</v>
      </c>
      <c r="E36" s="150">
        <v>3</v>
      </c>
      <c r="F36" s="150">
        <v>2</v>
      </c>
      <c r="G36" s="281">
        <f>E36+F36</f>
        <v>5</v>
      </c>
      <c r="H36" s="281">
        <f t="shared" si="5"/>
        <v>3</v>
      </c>
      <c r="I36" s="281">
        <f t="shared" si="5"/>
        <v>2</v>
      </c>
      <c r="J36" s="281">
        <f>SUM(H36:I36)</f>
        <v>5</v>
      </c>
      <c r="K36" s="726" t="s">
        <v>845</v>
      </c>
    </row>
    <row r="37" spans="1:11" ht="19.5" customHeight="1" thickTop="1" thickBot="1" x14ac:dyDescent="0.25">
      <c r="A37" s="538" t="s">
        <v>839</v>
      </c>
      <c r="B37" s="149">
        <v>3</v>
      </c>
      <c r="C37" s="149">
        <v>3</v>
      </c>
      <c r="D37" s="290">
        <f t="shared" si="6"/>
        <v>6</v>
      </c>
      <c r="E37" s="149">
        <v>9</v>
      </c>
      <c r="F37" s="149">
        <v>6</v>
      </c>
      <c r="G37" s="290">
        <f t="shared" si="4"/>
        <v>15</v>
      </c>
      <c r="H37" s="290">
        <f t="shared" si="5"/>
        <v>12</v>
      </c>
      <c r="I37" s="290">
        <f t="shared" si="5"/>
        <v>9</v>
      </c>
      <c r="J37" s="290">
        <f t="shared" ref="J37" si="11">SUM(H37:I37)</f>
        <v>21</v>
      </c>
      <c r="K37" s="725" t="s">
        <v>846</v>
      </c>
    </row>
    <row r="38" spans="1:11" ht="19.5" customHeight="1" thickTop="1" thickBot="1" x14ac:dyDescent="0.25">
      <c r="A38" s="537" t="s">
        <v>840</v>
      </c>
      <c r="B38" s="150">
        <v>1</v>
      </c>
      <c r="C38" s="150">
        <v>0</v>
      </c>
      <c r="D38" s="281">
        <f t="shared" si="6"/>
        <v>1</v>
      </c>
      <c r="E38" s="150">
        <v>3</v>
      </c>
      <c r="F38" s="150">
        <v>4</v>
      </c>
      <c r="G38" s="281">
        <f t="shared" si="4"/>
        <v>7</v>
      </c>
      <c r="H38" s="281">
        <f t="shared" si="5"/>
        <v>4</v>
      </c>
      <c r="I38" s="281">
        <f t="shared" si="5"/>
        <v>4</v>
      </c>
      <c r="J38" s="281">
        <f t="shared" si="8"/>
        <v>8</v>
      </c>
      <c r="K38" s="726" t="s">
        <v>847</v>
      </c>
    </row>
    <row r="39" spans="1:11" ht="19.5" customHeight="1" thickTop="1" thickBot="1" x14ac:dyDescent="0.25">
      <c r="A39" s="538" t="s">
        <v>841</v>
      </c>
      <c r="B39" s="149">
        <v>0</v>
      </c>
      <c r="C39" s="149">
        <v>0</v>
      </c>
      <c r="D39" s="290">
        <f t="shared" si="6"/>
        <v>0</v>
      </c>
      <c r="E39" s="149">
        <v>3</v>
      </c>
      <c r="F39" s="149">
        <v>1</v>
      </c>
      <c r="G39" s="290">
        <f t="shared" si="4"/>
        <v>4</v>
      </c>
      <c r="H39" s="290">
        <f t="shared" ref="H39:I52" si="12">SUM(B39+E39)</f>
        <v>3</v>
      </c>
      <c r="I39" s="290">
        <f t="shared" si="12"/>
        <v>1</v>
      </c>
      <c r="J39" s="290">
        <f t="shared" ref="J39:J52" si="13">SUM(H39:I39)</f>
        <v>4</v>
      </c>
      <c r="K39" s="725" t="s">
        <v>848</v>
      </c>
    </row>
    <row r="40" spans="1:11" ht="19.5" customHeight="1" thickTop="1" thickBot="1" x14ac:dyDescent="0.25">
      <c r="A40" s="537" t="s">
        <v>842</v>
      </c>
      <c r="B40" s="150">
        <v>1</v>
      </c>
      <c r="C40" s="150">
        <v>2</v>
      </c>
      <c r="D40" s="281">
        <f t="shared" si="6"/>
        <v>3</v>
      </c>
      <c r="E40" s="150">
        <v>0</v>
      </c>
      <c r="F40" s="150">
        <v>10</v>
      </c>
      <c r="G40" s="281">
        <f t="shared" si="4"/>
        <v>10</v>
      </c>
      <c r="H40" s="281">
        <f t="shared" si="12"/>
        <v>1</v>
      </c>
      <c r="I40" s="281">
        <f t="shared" si="12"/>
        <v>12</v>
      </c>
      <c r="J40" s="281">
        <f t="shared" si="13"/>
        <v>13</v>
      </c>
      <c r="K40" s="726" t="s">
        <v>849</v>
      </c>
    </row>
    <row r="41" spans="1:11" ht="19.5" customHeight="1" thickTop="1" thickBot="1" x14ac:dyDescent="0.25">
      <c r="A41" s="538" t="s">
        <v>821</v>
      </c>
      <c r="B41" s="149">
        <v>0</v>
      </c>
      <c r="C41" s="149">
        <v>0</v>
      </c>
      <c r="D41" s="290">
        <f t="shared" si="6"/>
        <v>0</v>
      </c>
      <c r="E41" s="149">
        <v>0</v>
      </c>
      <c r="F41" s="149">
        <v>2</v>
      </c>
      <c r="G41" s="290">
        <f t="shared" si="4"/>
        <v>2</v>
      </c>
      <c r="H41" s="290">
        <f t="shared" si="12"/>
        <v>0</v>
      </c>
      <c r="I41" s="290">
        <f t="shared" si="12"/>
        <v>2</v>
      </c>
      <c r="J41" s="290">
        <f t="shared" si="13"/>
        <v>2</v>
      </c>
      <c r="K41" s="725" t="s">
        <v>826</v>
      </c>
    </row>
    <row r="42" spans="1:11" ht="19.5" customHeight="1" thickTop="1" thickBot="1" x14ac:dyDescent="0.25">
      <c r="A42" s="537" t="s">
        <v>850</v>
      </c>
      <c r="B42" s="150">
        <v>0</v>
      </c>
      <c r="C42" s="150">
        <v>1</v>
      </c>
      <c r="D42" s="281">
        <f t="shared" si="6"/>
        <v>1</v>
      </c>
      <c r="E42" s="150">
        <v>0</v>
      </c>
      <c r="F42" s="150">
        <v>2</v>
      </c>
      <c r="G42" s="281">
        <f t="shared" si="4"/>
        <v>2</v>
      </c>
      <c r="H42" s="281">
        <f t="shared" si="12"/>
        <v>0</v>
      </c>
      <c r="I42" s="281">
        <f t="shared" si="12"/>
        <v>3</v>
      </c>
      <c r="J42" s="281">
        <f t="shared" si="13"/>
        <v>3</v>
      </c>
      <c r="K42" s="726" t="s">
        <v>851</v>
      </c>
    </row>
    <row r="43" spans="1:11" ht="19.5" customHeight="1" thickTop="1" thickBot="1" x14ac:dyDescent="0.25">
      <c r="A43" s="538" t="s">
        <v>852</v>
      </c>
      <c r="B43" s="149">
        <v>3</v>
      </c>
      <c r="C43" s="149">
        <v>5</v>
      </c>
      <c r="D43" s="290">
        <f t="shared" si="6"/>
        <v>8</v>
      </c>
      <c r="E43" s="149">
        <v>1</v>
      </c>
      <c r="F43" s="149">
        <v>1</v>
      </c>
      <c r="G43" s="290">
        <f t="shared" si="4"/>
        <v>2</v>
      </c>
      <c r="H43" s="290">
        <f t="shared" si="12"/>
        <v>4</v>
      </c>
      <c r="I43" s="290">
        <f t="shared" si="12"/>
        <v>6</v>
      </c>
      <c r="J43" s="290">
        <f t="shared" si="13"/>
        <v>10</v>
      </c>
      <c r="K43" s="725" t="s">
        <v>854</v>
      </c>
    </row>
    <row r="44" spans="1:11" ht="19.5" customHeight="1" thickTop="1" thickBot="1" x14ac:dyDescent="0.25">
      <c r="A44" s="540" t="s">
        <v>853</v>
      </c>
      <c r="B44" s="153">
        <v>3</v>
      </c>
      <c r="C44" s="153">
        <v>5</v>
      </c>
      <c r="D44" s="293">
        <f t="shared" si="6"/>
        <v>8</v>
      </c>
      <c r="E44" s="153">
        <v>0</v>
      </c>
      <c r="F44" s="153">
        <v>1</v>
      </c>
      <c r="G44" s="293">
        <f t="shared" si="4"/>
        <v>1</v>
      </c>
      <c r="H44" s="293">
        <f t="shared" si="12"/>
        <v>3</v>
      </c>
      <c r="I44" s="293">
        <f t="shared" si="12"/>
        <v>6</v>
      </c>
      <c r="J44" s="293">
        <f t="shared" si="13"/>
        <v>9</v>
      </c>
      <c r="K44" s="728" t="s">
        <v>855</v>
      </c>
    </row>
    <row r="45" spans="1:11" ht="19.5" customHeight="1" thickTop="1" thickBot="1" x14ac:dyDescent="0.25">
      <c r="A45" s="538" t="s">
        <v>856</v>
      </c>
      <c r="B45" s="149">
        <v>0</v>
      </c>
      <c r="C45" s="149">
        <v>3</v>
      </c>
      <c r="D45" s="290">
        <f t="shared" si="6"/>
        <v>3</v>
      </c>
      <c r="E45" s="149">
        <v>3</v>
      </c>
      <c r="F45" s="149">
        <v>19</v>
      </c>
      <c r="G45" s="290">
        <f t="shared" si="4"/>
        <v>22</v>
      </c>
      <c r="H45" s="290">
        <f t="shared" si="12"/>
        <v>3</v>
      </c>
      <c r="I45" s="290">
        <f t="shared" si="12"/>
        <v>22</v>
      </c>
      <c r="J45" s="290">
        <f t="shared" si="13"/>
        <v>25</v>
      </c>
      <c r="K45" s="725" t="s">
        <v>857</v>
      </c>
    </row>
    <row r="46" spans="1:11" ht="19.5" customHeight="1" thickTop="1" thickBot="1" x14ac:dyDescent="0.25">
      <c r="A46" s="540" t="s">
        <v>858</v>
      </c>
      <c r="B46" s="153">
        <v>4</v>
      </c>
      <c r="C46" s="153">
        <v>1</v>
      </c>
      <c r="D46" s="293">
        <f t="shared" si="6"/>
        <v>5</v>
      </c>
      <c r="E46" s="153">
        <v>3</v>
      </c>
      <c r="F46" s="153">
        <v>3</v>
      </c>
      <c r="G46" s="293">
        <f t="shared" si="4"/>
        <v>6</v>
      </c>
      <c r="H46" s="293">
        <f t="shared" si="12"/>
        <v>7</v>
      </c>
      <c r="I46" s="293">
        <f t="shared" si="12"/>
        <v>4</v>
      </c>
      <c r="J46" s="293">
        <f t="shared" si="13"/>
        <v>11</v>
      </c>
      <c r="K46" s="728" t="s">
        <v>860</v>
      </c>
    </row>
    <row r="47" spans="1:11" ht="19.5" customHeight="1" thickTop="1" thickBot="1" x14ac:dyDescent="0.25">
      <c r="A47" s="538" t="s">
        <v>859</v>
      </c>
      <c r="B47" s="149">
        <v>5</v>
      </c>
      <c r="C47" s="149">
        <v>3</v>
      </c>
      <c r="D47" s="290">
        <f t="shared" si="6"/>
        <v>8</v>
      </c>
      <c r="E47" s="149">
        <v>3</v>
      </c>
      <c r="F47" s="149">
        <v>2</v>
      </c>
      <c r="G47" s="290">
        <f t="shared" si="4"/>
        <v>5</v>
      </c>
      <c r="H47" s="290">
        <f t="shared" si="12"/>
        <v>8</v>
      </c>
      <c r="I47" s="290">
        <f t="shared" si="12"/>
        <v>5</v>
      </c>
      <c r="J47" s="290">
        <f t="shared" si="13"/>
        <v>13</v>
      </c>
      <c r="K47" s="725" t="s">
        <v>861</v>
      </c>
    </row>
    <row r="48" spans="1:11" ht="19.5" customHeight="1" thickTop="1" thickBot="1" x14ac:dyDescent="0.25">
      <c r="A48" s="541" t="s">
        <v>342</v>
      </c>
      <c r="B48" s="153"/>
      <c r="C48" s="153"/>
      <c r="D48" s="293"/>
      <c r="E48" s="153"/>
      <c r="F48" s="153"/>
      <c r="G48" s="293"/>
      <c r="H48" s="293"/>
      <c r="I48" s="293"/>
      <c r="J48" s="293"/>
      <c r="K48" s="729" t="s">
        <v>862</v>
      </c>
    </row>
    <row r="49" spans="1:12" ht="19.5" customHeight="1" thickTop="1" thickBot="1" x14ac:dyDescent="0.25">
      <c r="A49" s="538" t="s">
        <v>863</v>
      </c>
      <c r="B49" s="149">
        <v>0</v>
      </c>
      <c r="C49" s="149">
        <v>1</v>
      </c>
      <c r="D49" s="290">
        <f t="shared" si="6"/>
        <v>1</v>
      </c>
      <c r="E49" s="149">
        <v>0</v>
      </c>
      <c r="F49" s="149">
        <v>0</v>
      </c>
      <c r="G49" s="290">
        <f t="shared" si="4"/>
        <v>0</v>
      </c>
      <c r="H49" s="290">
        <f t="shared" si="12"/>
        <v>0</v>
      </c>
      <c r="I49" s="290">
        <f t="shared" si="12"/>
        <v>1</v>
      </c>
      <c r="J49" s="290">
        <f t="shared" si="13"/>
        <v>1</v>
      </c>
      <c r="K49" s="725" t="s">
        <v>1309</v>
      </c>
    </row>
    <row r="50" spans="1:12" ht="19.5" customHeight="1" thickTop="1" thickBot="1" x14ac:dyDescent="0.25">
      <c r="A50" s="540" t="s">
        <v>836</v>
      </c>
      <c r="B50" s="153">
        <v>0</v>
      </c>
      <c r="C50" s="153">
        <v>0</v>
      </c>
      <c r="D50" s="293">
        <f t="shared" si="6"/>
        <v>0</v>
      </c>
      <c r="E50" s="153">
        <v>1</v>
      </c>
      <c r="F50" s="153">
        <v>0</v>
      </c>
      <c r="G50" s="293">
        <f t="shared" si="4"/>
        <v>1</v>
      </c>
      <c r="H50" s="293">
        <f t="shared" si="12"/>
        <v>1</v>
      </c>
      <c r="I50" s="293">
        <f t="shared" si="12"/>
        <v>0</v>
      </c>
      <c r="J50" s="293">
        <f t="shared" si="13"/>
        <v>1</v>
      </c>
      <c r="K50" s="728" t="s">
        <v>843</v>
      </c>
      <c r="L50" s="96"/>
    </row>
    <row r="51" spans="1:12" ht="19.5" customHeight="1" thickTop="1" thickBot="1" x14ac:dyDescent="0.25">
      <c r="A51" s="538" t="s">
        <v>864</v>
      </c>
      <c r="B51" s="149">
        <v>0</v>
      </c>
      <c r="C51" s="149">
        <v>1</v>
      </c>
      <c r="D51" s="290">
        <f t="shared" si="6"/>
        <v>1</v>
      </c>
      <c r="E51" s="149">
        <v>0</v>
      </c>
      <c r="F51" s="149">
        <v>0</v>
      </c>
      <c r="G51" s="290">
        <f t="shared" si="4"/>
        <v>0</v>
      </c>
      <c r="H51" s="290">
        <f t="shared" si="12"/>
        <v>0</v>
      </c>
      <c r="I51" s="290">
        <f t="shared" si="12"/>
        <v>1</v>
      </c>
      <c r="J51" s="290">
        <f t="shared" si="13"/>
        <v>1</v>
      </c>
      <c r="K51" s="725" t="s">
        <v>302</v>
      </c>
      <c r="L51" s="96"/>
    </row>
    <row r="52" spans="1:12" ht="19.5" customHeight="1" thickTop="1" x14ac:dyDescent="0.2">
      <c r="A52" s="540" t="s">
        <v>842</v>
      </c>
      <c r="B52" s="153">
        <v>0</v>
      </c>
      <c r="C52" s="153">
        <v>0</v>
      </c>
      <c r="D52" s="293">
        <f t="shared" si="6"/>
        <v>0</v>
      </c>
      <c r="E52" s="153">
        <v>0</v>
      </c>
      <c r="F52" s="153">
        <v>1</v>
      </c>
      <c r="G52" s="293">
        <f t="shared" si="4"/>
        <v>1</v>
      </c>
      <c r="H52" s="293">
        <f t="shared" si="12"/>
        <v>0</v>
      </c>
      <c r="I52" s="293">
        <f t="shared" si="12"/>
        <v>1</v>
      </c>
      <c r="J52" s="293">
        <f t="shared" si="13"/>
        <v>1</v>
      </c>
      <c r="K52" s="728" t="s">
        <v>849</v>
      </c>
    </row>
    <row r="53" spans="1:12" ht="26.25" customHeight="1" x14ac:dyDescent="0.2">
      <c r="A53" s="888" t="s">
        <v>13</v>
      </c>
      <c r="B53" s="276">
        <f t="shared" ref="B53:J53" si="14">SUM(B9:B52)</f>
        <v>517</v>
      </c>
      <c r="C53" s="276">
        <f t="shared" si="14"/>
        <v>1907</v>
      </c>
      <c r="D53" s="276">
        <f t="shared" si="14"/>
        <v>2424</v>
      </c>
      <c r="E53" s="276">
        <f t="shared" si="14"/>
        <v>469</v>
      </c>
      <c r="F53" s="276">
        <f t="shared" si="14"/>
        <v>920</v>
      </c>
      <c r="G53" s="276">
        <f t="shared" si="14"/>
        <v>1389</v>
      </c>
      <c r="H53" s="276">
        <f t="shared" si="14"/>
        <v>986</v>
      </c>
      <c r="I53" s="276">
        <f t="shared" si="14"/>
        <v>2827</v>
      </c>
      <c r="J53" s="276">
        <f t="shared" si="14"/>
        <v>3813</v>
      </c>
      <c r="K53" s="889" t="s">
        <v>14</v>
      </c>
      <c r="L53" s="96"/>
    </row>
    <row r="54" spans="1:12" ht="24.95" customHeight="1" x14ac:dyDescent="0.2">
      <c r="A54" s="73"/>
      <c r="L54" s="96"/>
    </row>
    <row r="55" spans="1:12" ht="24.95" customHeight="1" x14ac:dyDescent="0.2">
      <c r="A55" s="73"/>
      <c r="L55" s="96"/>
    </row>
    <row r="56" spans="1:12" ht="24.95" customHeight="1" x14ac:dyDescent="0.2">
      <c r="A56" s="96" t="s">
        <v>191</v>
      </c>
    </row>
    <row r="57" spans="1:12" ht="24.95" customHeight="1" x14ac:dyDescent="0.2">
      <c r="A57" s="96" t="s">
        <v>771</v>
      </c>
    </row>
    <row r="58" spans="1:12" ht="13.5" customHeight="1" x14ac:dyDescent="0.2">
      <c r="A58" s="96" t="s">
        <v>192</v>
      </c>
    </row>
    <row r="59" spans="1:12" x14ac:dyDescent="0.2">
      <c r="A59" s="96" t="s">
        <v>772</v>
      </c>
    </row>
  </sheetData>
  <mergeCells count="11">
    <mergeCell ref="B18:J18"/>
    <mergeCell ref="B19:J19"/>
    <mergeCell ref="A1:K1"/>
    <mergeCell ref="A2:K2"/>
    <mergeCell ref="A3:K3"/>
    <mergeCell ref="A4:K4"/>
    <mergeCell ref="A6:A8"/>
    <mergeCell ref="B6:D6"/>
    <mergeCell ref="E6:G6"/>
    <mergeCell ref="H6:J6"/>
    <mergeCell ref="K6:K8"/>
  </mergeCells>
  <printOptions horizontalCentered="1" verticalCentered="1"/>
  <pageMargins left="0" right="0" top="0.74803149606299213" bottom="0" header="0" footer="0"/>
  <pageSetup paperSize="9" scale="85" orientation="landscape" r:id="rId1"/>
  <headerFooter alignWithMargins="0"/>
  <rowBreaks count="1" manualBreakCount="1">
    <brk id="31"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showGridLines="0" rightToLeft="1" view="pageBreakPreview" zoomScaleNormal="100" zoomScaleSheetLayoutView="100" workbookViewId="0">
      <selection activeCell="M3" sqref="M3"/>
    </sheetView>
  </sheetViews>
  <sheetFormatPr defaultRowHeight="15" x14ac:dyDescent="0.2"/>
  <cols>
    <col min="1" max="1" width="30.42578125" style="306" customWidth="1"/>
    <col min="2" max="2" width="8.7109375" style="96" customWidth="1"/>
    <col min="3" max="3" width="9.85546875" style="96" customWidth="1"/>
    <col min="4" max="4" width="8.7109375" style="96" customWidth="1"/>
    <col min="5" max="5" width="9.85546875" style="96" customWidth="1"/>
    <col min="6" max="6" width="8.7109375" style="96" customWidth="1"/>
    <col min="7" max="7" width="9.85546875" style="96" customWidth="1"/>
    <col min="8" max="8" width="8.7109375" style="96" customWidth="1"/>
    <col min="9" max="9" width="9.85546875" style="96" customWidth="1"/>
    <col min="10" max="10" width="8.7109375" style="96" customWidth="1"/>
    <col min="11" max="11" width="9.85546875" style="96" customWidth="1"/>
    <col min="12" max="12" width="31" style="96" customWidth="1"/>
    <col min="13" max="16384" width="9.140625" style="73"/>
  </cols>
  <sheetData>
    <row r="1" spans="1:12" s="77" customFormat="1" ht="20.100000000000001" customHeight="1" x14ac:dyDescent="0.2">
      <c r="A1" s="954" t="s">
        <v>1120</v>
      </c>
      <c r="B1" s="954"/>
      <c r="C1" s="954"/>
      <c r="D1" s="954"/>
      <c r="E1" s="954"/>
      <c r="F1" s="954"/>
      <c r="G1" s="954"/>
      <c r="H1" s="954"/>
      <c r="I1" s="954"/>
      <c r="J1" s="954"/>
      <c r="K1" s="954"/>
      <c r="L1" s="954"/>
    </row>
    <row r="2" spans="1:12" s="78" customFormat="1" ht="20.100000000000001" customHeight="1" x14ac:dyDescent="0.2">
      <c r="A2" s="957" t="s">
        <v>804</v>
      </c>
      <c r="B2" s="957"/>
      <c r="C2" s="957"/>
      <c r="D2" s="957"/>
      <c r="E2" s="957"/>
      <c r="F2" s="957"/>
      <c r="G2" s="957"/>
      <c r="H2" s="957"/>
      <c r="I2" s="957"/>
      <c r="J2" s="957"/>
      <c r="K2" s="957"/>
      <c r="L2" s="957"/>
    </row>
    <row r="3" spans="1:12" ht="32.25" customHeight="1" x14ac:dyDescent="0.2">
      <c r="A3" s="948" t="s">
        <v>1294</v>
      </c>
      <c r="B3" s="948"/>
      <c r="C3" s="948"/>
      <c r="D3" s="948"/>
      <c r="E3" s="948"/>
      <c r="F3" s="948"/>
      <c r="G3" s="948"/>
      <c r="H3" s="948"/>
      <c r="I3" s="948"/>
      <c r="J3" s="948"/>
      <c r="K3" s="948"/>
      <c r="L3" s="948"/>
    </row>
    <row r="4" spans="1:12" ht="20.100000000000001" customHeight="1" x14ac:dyDescent="0.2">
      <c r="A4" s="949" t="s">
        <v>805</v>
      </c>
      <c r="B4" s="949"/>
      <c r="C4" s="949"/>
      <c r="D4" s="949"/>
      <c r="E4" s="949"/>
      <c r="F4" s="949"/>
      <c r="G4" s="949"/>
      <c r="H4" s="949"/>
      <c r="I4" s="949"/>
      <c r="J4" s="949"/>
      <c r="K4" s="949"/>
      <c r="L4" s="949"/>
    </row>
    <row r="5" spans="1:12" ht="20.100000000000001" customHeight="1" x14ac:dyDescent="0.2">
      <c r="A5" s="14" t="s">
        <v>707</v>
      </c>
      <c r="B5" s="113"/>
      <c r="C5" s="113"/>
      <c r="D5" s="113"/>
      <c r="E5" s="113"/>
      <c r="F5" s="113"/>
      <c r="G5" s="113"/>
      <c r="H5" s="113"/>
      <c r="I5" s="113"/>
      <c r="J5" s="113"/>
      <c r="K5" s="113"/>
      <c r="L5" s="114" t="s">
        <v>706</v>
      </c>
    </row>
    <row r="6" spans="1:12" s="264" customFormat="1" ht="23.25" customHeight="1" thickBot="1" x14ac:dyDescent="0.25">
      <c r="A6" s="1247" t="s">
        <v>1114</v>
      </c>
      <c r="B6" s="926" t="s">
        <v>544</v>
      </c>
      <c r="C6" s="927"/>
      <c r="D6" s="926" t="s">
        <v>611</v>
      </c>
      <c r="E6" s="927"/>
      <c r="F6" s="926" t="s">
        <v>653</v>
      </c>
      <c r="G6" s="927"/>
      <c r="H6" s="926" t="s">
        <v>734</v>
      </c>
      <c r="I6" s="927"/>
      <c r="J6" s="926" t="s">
        <v>803</v>
      </c>
      <c r="K6" s="927"/>
      <c r="L6" s="1223" t="s">
        <v>1295</v>
      </c>
    </row>
    <row r="7" spans="1:12" s="264" customFormat="1" ht="15.75" customHeight="1" thickTop="1" thickBot="1" x14ac:dyDescent="0.25">
      <c r="A7" s="1323"/>
      <c r="B7" s="891" t="s">
        <v>226</v>
      </c>
      <c r="C7" s="891" t="s">
        <v>225</v>
      </c>
      <c r="D7" s="891" t="s">
        <v>226</v>
      </c>
      <c r="E7" s="891" t="s">
        <v>225</v>
      </c>
      <c r="F7" s="891" t="s">
        <v>226</v>
      </c>
      <c r="G7" s="891" t="s">
        <v>225</v>
      </c>
      <c r="H7" s="891" t="s">
        <v>226</v>
      </c>
      <c r="I7" s="891" t="s">
        <v>225</v>
      </c>
      <c r="J7" s="891" t="s">
        <v>226</v>
      </c>
      <c r="K7" s="891" t="s">
        <v>225</v>
      </c>
      <c r="L7" s="1224"/>
    </row>
    <row r="8" spans="1:12" s="264" customFormat="1" ht="18.75" customHeight="1" thickTop="1" x14ac:dyDescent="0.2">
      <c r="A8" s="1248"/>
      <c r="B8" s="890" t="s">
        <v>117</v>
      </c>
      <c r="C8" s="890" t="s">
        <v>1113</v>
      </c>
      <c r="D8" s="890" t="s">
        <v>117</v>
      </c>
      <c r="E8" s="890" t="s">
        <v>1113</v>
      </c>
      <c r="F8" s="890" t="s">
        <v>117</v>
      </c>
      <c r="G8" s="890" t="s">
        <v>1113</v>
      </c>
      <c r="H8" s="890" t="s">
        <v>117</v>
      </c>
      <c r="I8" s="890" t="s">
        <v>1113</v>
      </c>
      <c r="J8" s="890" t="s">
        <v>117</v>
      </c>
      <c r="K8" s="890" t="s">
        <v>1113</v>
      </c>
      <c r="L8" s="1225"/>
    </row>
    <row r="9" spans="1:12" s="39" customFormat="1" ht="18.95" customHeight="1" thickBot="1" x14ac:dyDescent="0.25">
      <c r="A9" s="393" t="s">
        <v>146</v>
      </c>
      <c r="B9" s="35"/>
      <c r="C9" s="35"/>
      <c r="D9" s="35"/>
      <c r="E9" s="35"/>
      <c r="F9" s="35"/>
      <c r="G9" s="35"/>
      <c r="H9" s="35"/>
      <c r="I9" s="35"/>
      <c r="J9" s="35"/>
      <c r="K9" s="35"/>
      <c r="L9" s="394" t="s">
        <v>1310</v>
      </c>
    </row>
    <row r="10" spans="1:12" s="39" customFormat="1" ht="18" customHeight="1" thickTop="1" thickBot="1" x14ac:dyDescent="0.25">
      <c r="A10" s="395" t="s">
        <v>782</v>
      </c>
      <c r="B10" s="144">
        <v>15</v>
      </c>
      <c r="C10" s="144">
        <v>1</v>
      </c>
      <c r="D10" s="144">
        <v>1</v>
      </c>
      <c r="E10" s="144">
        <v>0</v>
      </c>
      <c r="F10" s="144">
        <v>1</v>
      </c>
      <c r="G10" s="144">
        <v>0</v>
      </c>
      <c r="H10" s="144">
        <v>1</v>
      </c>
      <c r="I10" s="144">
        <v>0</v>
      </c>
      <c r="J10" s="144">
        <v>0</v>
      </c>
      <c r="K10" s="144">
        <v>0</v>
      </c>
      <c r="L10" s="396" t="s">
        <v>792</v>
      </c>
    </row>
    <row r="11" spans="1:12" s="39" customFormat="1" ht="18" customHeight="1" thickTop="1" thickBot="1" x14ac:dyDescent="0.25">
      <c r="A11" s="397" t="s">
        <v>783</v>
      </c>
      <c r="B11" s="145">
        <v>3</v>
      </c>
      <c r="C11" s="145">
        <v>1</v>
      </c>
      <c r="D11" s="145">
        <v>2</v>
      </c>
      <c r="E11" s="145">
        <v>0</v>
      </c>
      <c r="F11" s="145">
        <v>0</v>
      </c>
      <c r="G11" s="145">
        <v>1</v>
      </c>
      <c r="H11" s="145">
        <v>0</v>
      </c>
      <c r="I11" s="145">
        <v>0</v>
      </c>
      <c r="J11" s="145">
        <v>0</v>
      </c>
      <c r="K11" s="145">
        <v>0</v>
      </c>
      <c r="L11" s="398" t="s">
        <v>793</v>
      </c>
    </row>
    <row r="12" spans="1:12" s="39" customFormat="1" ht="18" customHeight="1" thickTop="1" thickBot="1" x14ac:dyDescent="0.25">
      <c r="A12" s="395" t="s">
        <v>784</v>
      </c>
      <c r="B12" s="144">
        <v>2</v>
      </c>
      <c r="C12" s="144">
        <v>4</v>
      </c>
      <c r="D12" s="144">
        <v>5</v>
      </c>
      <c r="E12" s="144">
        <v>5</v>
      </c>
      <c r="F12" s="144">
        <v>8</v>
      </c>
      <c r="G12" s="144">
        <v>0</v>
      </c>
      <c r="H12" s="144">
        <v>45</v>
      </c>
      <c r="I12" s="144">
        <v>15</v>
      </c>
      <c r="J12" s="144">
        <v>109</v>
      </c>
      <c r="K12" s="144">
        <v>49</v>
      </c>
      <c r="L12" s="396" t="s">
        <v>794</v>
      </c>
    </row>
    <row r="13" spans="1:12" s="39" customFormat="1" ht="18" customHeight="1" thickTop="1" thickBot="1" x14ac:dyDescent="0.25">
      <c r="A13" s="397" t="s">
        <v>785</v>
      </c>
      <c r="B13" s="145">
        <v>0</v>
      </c>
      <c r="C13" s="145">
        <v>0</v>
      </c>
      <c r="D13" s="145">
        <v>0</v>
      </c>
      <c r="E13" s="145">
        <v>0</v>
      </c>
      <c r="F13" s="145">
        <v>0</v>
      </c>
      <c r="G13" s="145">
        <v>0</v>
      </c>
      <c r="H13" s="145">
        <v>20</v>
      </c>
      <c r="I13" s="145">
        <v>22</v>
      </c>
      <c r="J13" s="145">
        <v>53</v>
      </c>
      <c r="K13" s="145">
        <v>62</v>
      </c>
      <c r="L13" s="398" t="s">
        <v>795</v>
      </c>
    </row>
    <row r="14" spans="1:12" s="39" customFormat="1" ht="18" customHeight="1" thickTop="1" thickBot="1" x14ac:dyDescent="0.25">
      <c r="A14" s="395" t="s">
        <v>786</v>
      </c>
      <c r="B14" s="144">
        <v>0</v>
      </c>
      <c r="C14" s="144">
        <v>0</v>
      </c>
      <c r="D14" s="144">
        <v>0</v>
      </c>
      <c r="E14" s="144">
        <v>0</v>
      </c>
      <c r="F14" s="144">
        <v>0</v>
      </c>
      <c r="G14" s="144">
        <v>0</v>
      </c>
      <c r="H14" s="144">
        <v>1</v>
      </c>
      <c r="I14" s="144">
        <v>2</v>
      </c>
      <c r="J14" s="144">
        <v>4</v>
      </c>
      <c r="K14" s="144">
        <v>1</v>
      </c>
      <c r="L14" s="396" t="s">
        <v>1345</v>
      </c>
    </row>
    <row r="15" spans="1:12" s="39" customFormat="1" ht="18" customHeight="1" thickTop="1" thickBot="1" x14ac:dyDescent="0.25">
      <c r="A15" s="397" t="s">
        <v>787</v>
      </c>
      <c r="B15" s="145">
        <v>0</v>
      </c>
      <c r="C15" s="145">
        <v>3</v>
      </c>
      <c r="D15" s="145">
        <v>1</v>
      </c>
      <c r="E15" s="145">
        <v>3</v>
      </c>
      <c r="F15" s="145">
        <v>0</v>
      </c>
      <c r="G15" s="145">
        <v>0</v>
      </c>
      <c r="H15" s="145">
        <v>7</v>
      </c>
      <c r="I15" s="145">
        <v>5</v>
      </c>
      <c r="J15" s="145">
        <v>2</v>
      </c>
      <c r="K15" s="145">
        <v>17</v>
      </c>
      <c r="L15" s="398" t="s">
        <v>796</v>
      </c>
    </row>
    <row r="16" spans="1:12" s="39" customFormat="1" ht="18" customHeight="1" thickTop="1" thickBot="1" x14ac:dyDescent="0.25">
      <c r="A16" s="399" t="s">
        <v>788</v>
      </c>
      <c r="B16" s="156">
        <v>2</v>
      </c>
      <c r="C16" s="156">
        <v>1</v>
      </c>
      <c r="D16" s="156">
        <v>3</v>
      </c>
      <c r="E16" s="156">
        <v>6</v>
      </c>
      <c r="F16" s="156">
        <v>0</v>
      </c>
      <c r="G16" s="156">
        <v>0</v>
      </c>
      <c r="H16" s="156">
        <v>1</v>
      </c>
      <c r="I16" s="156">
        <v>7</v>
      </c>
      <c r="J16" s="156">
        <v>4</v>
      </c>
      <c r="K16" s="156">
        <v>12</v>
      </c>
      <c r="L16" s="400" t="s">
        <v>797</v>
      </c>
    </row>
    <row r="17" spans="1:12" s="39" customFormat="1" ht="18" customHeight="1" thickTop="1" thickBot="1" x14ac:dyDescent="0.25">
      <c r="A17" s="401" t="s">
        <v>789</v>
      </c>
      <c r="B17" s="157">
        <v>2</v>
      </c>
      <c r="C17" s="157">
        <v>5</v>
      </c>
      <c r="D17" s="157">
        <v>0</v>
      </c>
      <c r="E17" s="157">
        <v>2</v>
      </c>
      <c r="F17" s="157">
        <v>0</v>
      </c>
      <c r="G17" s="157">
        <v>1</v>
      </c>
      <c r="H17" s="157">
        <v>0</v>
      </c>
      <c r="I17" s="157">
        <v>10</v>
      </c>
      <c r="J17" s="157">
        <v>0</v>
      </c>
      <c r="K17" s="157">
        <v>0</v>
      </c>
      <c r="L17" s="402" t="s">
        <v>1346</v>
      </c>
    </row>
    <row r="18" spans="1:12" s="39" customFormat="1" ht="18" customHeight="1" thickTop="1" thickBot="1" x14ac:dyDescent="0.25">
      <c r="A18" s="399" t="s">
        <v>790</v>
      </c>
      <c r="B18" s="156">
        <v>3</v>
      </c>
      <c r="C18" s="156">
        <v>9</v>
      </c>
      <c r="D18" s="156">
        <v>3</v>
      </c>
      <c r="E18" s="156">
        <v>15</v>
      </c>
      <c r="F18" s="156">
        <v>4</v>
      </c>
      <c r="G18" s="156">
        <v>6</v>
      </c>
      <c r="H18" s="156">
        <v>3</v>
      </c>
      <c r="I18" s="156">
        <v>11</v>
      </c>
      <c r="J18" s="156">
        <v>9</v>
      </c>
      <c r="K18" s="156">
        <v>3</v>
      </c>
      <c r="L18" s="400" t="s">
        <v>798</v>
      </c>
    </row>
    <row r="19" spans="1:12" s="39" customFormat="1" ht="18" customHeight="1" thickTop="1" thickBot="1" x14ac:dyDescent="0.25">
      <c r="A19" s="401" t="s">
        <v>791</v>
      </c>
      <c r="B19" s="157">
        <v>0</v>
      </c>
      <c r="C19" s="157">
        <v>2</v>
      </c>
      <c r="D19" s="157">
        <v>1</v>
      </c>
      <c r="E19" s="157">
        <v>8</v>
      </c>
      <c r="F19" s="157">
        <v>0</v>
      </c>
      <c r="G19" s="157">
        <v>6</v>
      </c>
      <c r="H19" s="157">
        <v>1</v>
      </c>
      <c r="I19" s="157">
        <v>11</v>
      </c>
      <c r="J19" s="157">
        <v>1</v>
      </c>
      <c r="K19" s="157">
        <v>9</v>
      </c>
      <c r="L19" s="402" t="s">
        <v>799</v>
      </c>
    </row>
    <row r="20" spans="1:12" s="39" customFormat="1" ht="24.75" customHeight="1" thickTop="1" x14ac:dyDescent="0.2">
      <c r="A20" s="399" t="s">
        <v>866</v>
      </c>
      <c r="B20" s="156" t="s">
        <v>543</v>
      </c>
      <c r="C20" s="156" t="s">
        <v>543</v>
      </c>
      <c r="D20" s="156" t="s">
        <v>543</v>
      </c>
      <c r="E20" s="156" t="s">
        <v>543</v>
      </c>
      <c r="F20" s="156" t="s">
        <v>543</v>
      </c>
      <c r="G20" s="156" t="s">
        <v>543</v>
      </c>
      <c r="H20" s="156" t="s">
        <v>543</v>
      </c>
      <c r="I20" s="156" t="s">
        <v>543</v>
      </c>
      <c r="J20" s="156">
        <v>1</v>
      </c>
      <c r="K20" s="156">
        <v>2</v>
      </c>
      <c r="L20" s="400" t="s">
        <v>1347</v>
      </c>
    </row>
    <row r="21" spans="1:12" s="39" customFormat="1" ht="15" customHeight="1" x14ac:dyDescent="0.2">
      <c r="A21" s="409" t="s">
        <v>34</v>
      </c>
      <c r="B21" s="546">
        <f t="shared" ref="B21:K21" si="0">SUM(B10:B20)</f>
        <v>27</v>
      </c>
      <c r="C21" s="546">
        <f t="shared" si="0"/>
        <v>26</v>
      </c>
      <c r="D21" s="546">
        <f t="shared" si="0"/>
        <v>16</v>
      </c>
      <c r="E21" s="546">
        <f t="shared" si="0"/>
        <v>39</v>
      </c>
      <c r="F21" s="546">
        <f t="shared" si="0"/>
        <v>13</v>
      </c>
      <c r="G21" s="546">
        <f t="shared" si="0"/>
        <v>14</v>
      </c>
      <c r="H21" s="546">
        <f t="shared" si="0"/>
        <v>79</v>
      </c>
      <c r="I21" s="546">
        <f t="shared" si="0"/>
        <v>83</v>
      </c>
      <c r="J21" s="546">
        <f t="shared" si="0"/>
        <v>183</v>
      </c>
      <c r="K21" s="546">
        <f t="shared" si="0"/>
        <v>155</v>
      </c>
      <c r="L21" s="410" t="s">
        <v>35</v>
      </c>
    </row>
    <row r="22" spans="1:12" s="39" customFormat="1" ht="15" customHeight="1" thickBot="1" x14ac:dyDescent="0.25">
      <c r="A22" s="403" t="s">
        <v>584</v>
      </c>
      <c r="B22" s="158"/>
      <c r="C22" s="158"/>
      <c r="D22" s="158"/>
      <c r="E22" s="158"/>
      <c r="F22" s="158"/>
      <c r="G22" s="158"/>
      <c r="H22" s="158"/>
      <c r="I22" s="158"/>
      <c r="J22" s="158"/>
      <c r="K22" s="158"/>
      <c r="L22" s="404" t="s">
        <v>1311</v>
      </c>
    </row>
    <row r="23" spans="1:12" s="39" customFormat="1" ht="14.25" thickTop="1" thickBot="1" x14ac:dyDescent="0.25">
      <c r="A23" s="401" t="s">
        <v>277</v>
      </c>
      <c r="B23" s="157">
        <v>50</v>
      </c>
      <c r="C23" s="157">
        <v>26</v>
      </c>
      <c r="D23" s="157">
        <v>37</v>
      </c>
      <c r="E23" s="157">
        <v>20</v>
      </c>
      <c r="F23" s="157">
        <v>37</v>
      </c>
      <c r="G23" s="157">
        <v>12</v>
      </c>
      <c r="H23" s="157">
        <v>23</v>
      </c>
      <c r="I23" s="157">
        <v>15</v>
      </c>
      <c r="J23" s="157">
        <v>26</v>
      </c>
      <c r="K23" s="157">
        <v>13</v>
      </c>
      <c r="L23" s="402" t="s">
        <v>276</v>
      </c>
    </row>
    <row r="24" spans="1:12" s="39" customFormat="1" ht="14.25" thickTop="1" thickBot="1" x14ac:dyDescent="0.25">
      <c r="A24" s="399" t="s">
        <v>275</v>
      </c>
      <c r="B24" s="156">
        <v>58</v>
      </c>
      <c r="C24" s="156">
        <v>17</v>
      </c>
      <c r="D24" s="156">
        <v>25</v>
      </c>
      <c r="E24" s="156">
        <v>0</v>
      </c>
      <c r="F24" s="156">
        <v>11</v>
      </c>
      <c r="G24" s="156">
        <v>4</v>
      </c>
      <c r="H24" s="156">
        <v>44</v>
      </c>
      <c r="I24" s="156">
        <v>13</v>
      </c>
      <c r="J24" s="156">
        <v>71</v>
      </c>
      <c r="K24" s="156">
        <v>8</v>
      </c>
      <c r="L24" s="400" t="s">
        <v>274</v>
      </c>
    </row>
    <row r="25" spans="1:12" s="39" customFormat="1" ht="14.25" thickTop="1" thickBot="1" x14ac:dyDescent="0.25">
      <c r="A25" s="401" t="s">
        <v>273</v>
      </c>
      <c r="B25" s="157">
        <v>12</v>
      </c>
      <c r="C25" s="157">
        <v>6</v>
      </c>
      <c r="D25" s="157">
        <v>4</v>
      </c>
      <c r="E25" s="157">
        <v>0</v>
      </c>
      <c r="F25" s="157">
        <v>1</v>
      </c>
      <c r="G25" s="157">
        <v>0</v>
      </c>
      <c r="H25" s="157">
        <v>0</v>
      </c>
      <c r="I25" s="157">
        <v>0</v>
      </c>
      <c r="J25" s="157">
        <v>0</v>
      </c>
      <c r="K25" s="157">
        <v>0</v>
      </c>
      <c r="L25" s="402" t="s">
        <v>272</v>
      </c>
    </row>
    <row r="26" spans="1:12" s="39" customFormat="1" ht="14.25" thickTop="1" thickBot="1" x14ac:dyDescent="0.25">
      <c r="A26" s="399" t="s">
        <v>271</v>
      </c>
      <c r="B26" s="156">
        <v>13</v>
      </c>
      <c r="C26" s="156">
        <v>1</v>
      </c>
      <c r="D26" s="156">
        <v>7</v>
      </c>
      <c r="E26" s="156">
        <v>3</v>
      </c>
      <c r="F26" s="156">
        <v>18</v>
      </c>
      <c r="G26" s="156">
        <v>6</v>
      </c>
      <c r="H26" s="156">
        <v>86</v>
      </c>
      <c r="I26" s="156">
        <v>44</v>
      </c>
      <c r="J26" s="156">
        <v>127</v>
      </c>
      <c r="K26" s="156">
        <v>41</v>
      </c>
      <c r="L26" s="400" t="s">
        <v>270</v>
      </c>
    </row>
    <row r="27" spans="1:12" s="39" customFormat="1" ht="14.25" thickTop="1" thickBot="1" x14ac:dyDescent="0.25">
      <c r="A27" s="401" t="s">
        <v>269</v>
      </c>
      <c r="B27" s="157">
        <v>3</v>
      </c>
      <c r="C27" s="157">
        <v>1</v>
      </c>
      <c r="D27" s="157">
        <v>33</v>
      </c>
      <c r="E27" s="157">
        <v>6</v>
      </c>
      <c r="F27" s="157">
        <v>24</v>
      </c>
      <c r="G27" s="157">
        <v>7</v>
      </c>
      <c r="H27" s="157">
        <v>68</v>
      </c>
      <c r="I27" s="157">
        <v>27</v>
      </c>
      <c r="J27" s="157">
        <v>75</v>
      </c>
      <c r="K27" s="157">
        <v>19</v>
      </c>
      <c r="L27" s="402" t="s">
        <v>268</v>
      </c>
    </row>
    <row r="28" spans="1:12" s="39" customFormat="1" ht="14.25" thickTop="1" thickBot="1" x14ac:dyDescent="0.25">
      <c r="A28" s="399" t="s">
        <v>267</v>
      </c>
      <c r="B28" s="156">
        <v>27</v>
      </c>
      <c r="C28" s="156">
        <v>10</v>
      </c>
      <c r="D28" s="156">
        <v>23</v>
      </c>
      <c r="E28" s="156">
        <v>29</v>
      </c>
      <c r="F28" s="156">
        <v>23</v>
      </c>
      <c r="G28" s="156">
        <v>22</v>
      </c>
      <c r="H28" s="156">
        <v>25</v>
      </c>
      <c r="I28" s="156">
        <v>32</v>
      </c>
      <c r="J28" s="156">
        <v>35</v>
      </c>
      <c r="K28" s="156">
        <v>31</v>
      </c>
      <c r="L28" s="400" t="s">
        <v>266</v>
      </c>
    </row>
    <row r="29" spans="1:12" s="39" customFormat="1" ht="14.25" thickTop="1" thickBot="1" x14ac:dyDescent="0.25">
      <c r="A29" s="401" t="s">
        <v>401</v>
      </c>
      <c r="B29" s="157">
        <v>32</v>
      </c>
      <c r="C29" s="157">
        <v>11</v>
      </c>
      <c r="D29" s="157">
        <v>29</v>
      </c>
      <c r="E29" s="157">
        <v>25</v>
      </c>
      <c r="F29" s="157">
        <v>32</v>
      </c>
      <c r="G29" s="157">
        <v>20</v>
      </c>
      <c r="H29" s="157">
        <v>69</v>
      </c>
      <c r="I29" s="157">
        <v>27</v>
      </c>
      <c r="J29" s="157">
        <v>93</v>
      </c>
      <c r="K29" s="157">
        <v>20</v>
      </c>
      <c r="L29" s="402" t="s">
        <v>402</v>
      </c>
    </row>
    <row r="30" spans="1:12" s="39" customFormat="1" ht="14.25" thickTop="1" thickBot="1" x14ac:dyDescent="0.25">
      <c r="A30" s="399" t="s">
        <v>585</v>
      </c>
      <c r="B30" s="156">
        <v>25</v>
      </c>
      <c r="C30" s="156">
        <v>33</v>
      </c>
      <c r="D30" s="156">
        <v>31</v>
      </c>
      <c r="E30" s="156">
        <v>34</v>
      </c>
      <c r="F30" s="156">
        <v>40</v>
      </c>
      <c r="G30" s="156">
        <v>42</v>
      </c>
      <c r="H30" s="156">
        <v>45</v>
      </c>
      <c r="I30" s="156">
        <v>75</v>
      </c>
      <c r="J30" s="156">
        <v>70</v>
      </c>
      <c r="K30" s="156">
        <v>84</v>
      </c>
      <c r="L30" s="400" t="s">
        <v>800</v>
      </c>
    </row>
    <row r="31" spans="1:12" s="39" customFormat="1" ht="14.25" thickTop="1" thickBot="1" x14ac:dyDescent="0.25">
      <c r="A31" s="401" t="s">
        <v>736</v>
      </c>
      <c r="B31" s="157">
        <v>0</v>
      </c>
      <c r="C31" s="157">
        <v>0</v>
      </c>
      <c r="D31" s="157">
        <v>0</v>
      </c>
      <c r="E31" s="157">
        <v>0</v>
      </c>
      <c r="F31" s="157">
        <v>0</v>
      </c>
      <c r="G31" s="157">
        <v>0</v>
      </c>
      <c r="H31" s="157">
        <v>11</v>
      </c>
      <c r="I31" s="157">
        <v>9</v>
      </c>
      <c r="J31" s="157">
        <v>40</v>
      </c>
      <c r="K31" s="157">
        <v>22</v>
      </c>
      <c r="L31" s="402" t="s">
        <v>1119</v>
      </c>
    </row>
    <row r="32" spans="1:12" s="39" customFormat="1" ht="13.5" thickTop="1" x14ac:dyDescent="0.2">
      <c r="A32" s="911" t="s">
        <v>867</v>
      </c>
      <c r="B32" s="912">
        <v>0</v>
      </c>
      <c r="C32" s="912">
        <v>0</v>
      </c>
      <c r="D32" s="912">
        <v>0</v>
      </c>
      <c r="E32" s="912">
        <v>0</v>
      </c>
      <c r="F32" s="912">
        <v>0</v>
      </c>
      <c r="G32" s="912">
        <v>0</v>
      </c>
      <c r="H32" s="912">
        <v>5</v>
      </c>
      <c r="I32" s="912">
        <v>6</v>
      </c>
      <c r="J32" s="912">
        <v>18</v>
      </c>
      <c r="K32" s="912">
        <v>22</v>
      </c>
      <c r="L32" s="913" t="s">
        <v>882</v>
      </c>
    </row>
    <row r="33" spans="1:12" s="39" customFormat="1" ht="13.5" thickBot="1" x14ac:dyDescent="0.25">
      <c r="A33" s="908" t="s">
        <v>868</v>
      </c>
      <c r="B33" s="909">
        <v>2</v>
      </c>
      <c r="C33" s="909">
        <v>7</v>
      </c>
      <c r="D33" s="909">
        <v>2</v>
      </c>
      <c r="E33" s="909">
        <v>0</v>
      </c>
      <c r="F33" s="909">
        <v>1</v>
      </c>
      <c r="G33" s="909">
        <v>7</v>
      </c>
      <c r="H33" s="909">
        <v>2</v>
      </c>
      <c r="I33" s="909">
        <v>21</v>
      </c>
      <c r="J33" s="909">
        <v>8</v>
      </c>
      <c r="K33" s="909">
        <v>25</v>
      </c>
      <c r="L33" s="910" t="s">
        <v>883</v>
      </c>
    </row>
    <row r="34" spans="1:12" s="39" customFormat="1" ht="14.25" thickTop="1" thickBot="1" x14ac:dyDescent="0.25">
      <c r="A34" s="399" t="s">
        <v>869</v>
      </c>
      <c r="B34" s="156">
        <v>1</v>
      </c>
      <c r="C34" s="156">
        <v>0</v>
      </c>
      <c r="D34" s="156">
        <v>2</v>
      </c>
      <c r="E34" s="156">
        <v>0</v>
      </c>
      <c r="F34" s="156">
        <v>2</v>
      </c>
      <c r="G34" s="156">
        <v>8</v>
      </c>
      <c r="H34" s="156">
        <v>1</v>
      </c>
      <c r="I34" s="156">
        <v>11</v>
      </c>
      <c r="J34" s="156">
        <v>2</v>
      </c>
      <c r="K34" s="156">
        <v>11</v>
      </c>
      <c r="L34" s="400" t="s">
        <v>884</v>
      </c>
    </row>
    <row r="35" spans="1:12" s="39" customFormat="1" ht="14.25" thickTop="1" thickBot="1" x14ac:dyDescent="0.25">
      <c r="A35" s="401" t="s">
        <v>1348</v>
      </c>
      <c r="B35" s="157">
        <v>4</v>
      </c>
      <c r="C35" s="157">
        <v>14</v>
      </c>
      <c r="D35" s="157">
        <v>2</v>
      </c>
      <c r="E35" s="157">
        <v>17</v>
      </c>
      <c r="F35" s="157">
        <v>1</v>
      </c>
      <c r="G35" s="157">
        <v>13</v>
      </c>
      <c r="H35" s="157">
        <v>5</v>
      </c>
      <c r="I35" s="157">
        <v>20</v>
      </c>
      <c r="J35" s="157">
        <v>0</v>
      </c>
      <c r="K35" s="157">
        <v>0</v>
      </c>
      <c r="L35" s="402" t="s">
        <v>885</v>
      </c>
    </row>
    <row r="36" spans="1:12" s="39" customFormat="1" ht="14.25" thickTop="1" thickBot="1" x14ac:dyDescent="0.25">
      <c r="A36" s="399" t="s">
        <v>870</v>
      </c>
      <c r="B36" s="156">
        <v>0</v>
      </c>
      <c r="C36" s="156">
        <v>0</v>
      </c>
      <c r="D36" s="156">
        <v>0</v>
      </c>
      <c r="E36" s="156">
        <v>0</v>
      </c>
      <c r="F36" s="156">
        <v>0</v>
      </c>
      <c r="G36" s="156">
        <v>0</v>
      </c>
      <c r="H36" s="156">
        <v>1</v>
      </c>
      <c r="I36" s="156">
        <v>14</v>
      </c>
      <c r="J36" s="156">
        <v>1</v>
      </c>
      <c r="K36" s="156">
        <v>3</v>
      </c>
      <c r="L36" s="400" t="s">
        <v>886</v>
      </c>
    </row>
    <row r="37" spans="1:12" s="39" customFormat="1" ht="14.25" thickTop="1" thickBot="1" x14ac:dyDescent="0.25">
      <c r="A37" s="401" t="s">
        <v>871</v>
      </c>
      <c r="B37" s="157">
        <v>1</v>
      </c>
      <c r="C37" s="157">
        <v>9</v>
      </c>
      <c r="D37" s="157">
        <v>5</v>
      </c>
      <c r="E37" s="157">
        <v>7</v>
      </c>
      <c r="F37" s="157">
        <v>3</v>
      </c>
      <c r="G37" s="157">
        <v>11</v>
      </c>
      <c r="H37" s="157">
        <v>6</v>
      </c>
      <c r="I37" s="157">
        <v>13</v>
      </c>
      <c r="J37" s="157">
        <v>1</v>
      </c>
      <c r="K37" s="157">
        <v>0</v>
      </c>
      <c r="L37" s="402" t="s">
        <v>887</v>
      </c>
    </row>
    <row r="38" spans="1:12" s="39" customFormat="1" ht="14.25" thickTop="1" thickBot="1" x14ac:dyDescent="0.25">
      <c r="A38" s="399" t="s">
        <v>872</v>
      </c>
      <c r="B38" s="156">
        <v>3</v>
      </c>
      <c r="C38" s="156">
        <v>2</v>
      </c>
      <c r="D38" s="156">
        <v>9</v>
      </c>
      <c r="E38" s="156">
        <v>7</v>
      </c>
      <c r="F38" s="156">
        <v>8</v>
      </c>
      <c r="G38" s="156">
        <v>7</v>
      </c>
      <c r="H38" s="156">
        <v>4</v>
      </c>
      <c r="I38" s="156">
        <v>8</v>
      </c>
      <c r="J38" s="156">
        <v>6</v>
      </c>
      <c r="K38" s="156">
        <v>19</v>
      </c>
      <c r="L38" s="400" t="s">
        <v>1349</v>
      </c>
    </row>
    <row r="39" spans="1:12" s="39" customFormat="1" ht="14.25" thickTop="1" thickBot="1" x14ac:dyDescent="0.25">
      <c r="A39" s="401" t="s">
        <v>873</v>
      </c>
      <c r="B39" s="157">
        <v>3</v>
      </c>
      <c r="C39" s="157">
        <v>4</v>
      </c>
      <c r="D39" s="157">
        <v>4</v>
      </c>
      <c r="E39" s="157">
        <v>5</v>
      </c>
      <c r="F39" s="157">
        <v>1</v>
      </c>
      <c r="G39" s="157">
        <v>8</v>
      </c>
      <c r="H39" s="157">
        <v>4</v>
      </c>
      <c r="I39" s="157">
        <v>13</v>
      </c>
      <c r="J39" s="157">
        <v>4</v>
      </c>
      <c r="K39" s="157">
        <v>25</v>
      </c>
      <c r="L39" s="402" t="s">
        <v>1350</v>
      </c>
    </row>
    <row r="40" spans="1:12" s="39" customFormat="1" ht="14.25" thickTop="1" thickBot="1" x14ac:dyDescent="0.25">
      <c r="A40" s="399" t="s">
        <v>874</v>
      </c>
      <c r="B40" s="156" t="s">
        <v>543</v>
      </c>
      <c r="C40" s="156" t="s">
        <v>543</v>
      </c>
      <c r="D40" s="156" t="s">
        <v>543</v>
      </c>
      <c r="E40" s="156" t="s">
        <v>543</v>
      </c>
      <c r="F40" s="156">
        <v>5</v>
      </c>
      <c r="G40" s="156">
        <v>6</v>
      </c>
      <c r="H40" s="156">
        <v>8</v>
      </c>
      <c r="I40" s="156">
        <v>15</v>
      </c>
      <c r="J40" s="156">
        <v>11</v>
      </c>
      <c r="K40" s="156">
        <v>24</v>
      </c>
      <c r="L40" s="400" t="s">
        <v>888</v>
      </c>
    </row>
    <row r="41" spans="1:12" s="39" customFormat="1" ht="14.25" thickTop="1" thickBot="1" x14ac:dyDescent="0.25">
      <c r="A41" s="401" t="s">
        <v>875</v>
      </c>
      <c r="B41" s="157">
        <v>3</v>
      </c>
      <c r="C41" s="157">
        <v>1</v>
      </c>
      <c r="D41" s="157">
        <v>4</v>
      </c>
      <c r="E41" s="157">
        <v>1</v>
      </c>
      <c r="F41" s="157">
        <v>1</v>
      </c>
      <c r="G41" s="157">
        <v>6</v>
      </c>
      <c r="H41" s="157">
        <v>2</v>
      </c>
      <c r="I41" s="157">
        <v>3</v>
      </c>
      <c r="J41" s="157">
        <v>3</v>
      </c>
      <c r="K41" s="157">
        <v>5</v>
      </c>
      <c r="L41" s="402" t="s">
        <v>889</v>
      </c>
    </row>
    <row r="42" spans="1:12" s="39" customFormat="1" ht="21" customHeight="1" thickTop="1" thickBot="1" x14ac:dyDescent="0.25">
      <c r="A42" s="399" t="s">
        <v>876</v>
      </c>
      <c r="B42" s="156" t="s">
        <v>543</v>
      </c>
      <c r="C42" s="156" t="s">
        <v>543</v>
      </c>
      <c r="D42" s="156">
        <v>2</v>
      </c>
      <c r="E42" s="156">
        <v>2</v>
      </c>
      <c r="F42" s="156">
        <v>0</v>
      </c>
      <c r="G42" s="156">
        <v>7</v>
      </c>
      <c r="H42" s="156">
        <v>0</v>
      </c>
      <c r="I42" s="156">
        <v>2</v>
      </c>
      <c r="J42" s="156">
        <v>0</v>
      </c>
      <c r="K42" s="156">
        <v>1</v>
      </c>
      <c r="L42" s="400" t="s">
        <v>890</v>
      </c>
    </row>
    <row r="43" spans="1:12" s="39" customFormat="1" ht="14.25" thickTop="1" thickBot="1" x14ac:dyDescent="0.25">
      <c r="A43" s="401" t="s">
        <v>877</v>
      </c>
      <c r="B43" s="157" t="s">
        <v>543</v>
      </c>
      <c r="C43" s="157" t="s">
        <v>543</v>
      </c>
      <c r="D43" s="157" t="s">
        <v>543</v>
      </c>
      <c r="E43" s="157" t="s">
        <v>543</v>
      </c>
      <c r="F43" s="157" t="s">
        <v>543</v>
      </c>
      <c r="G43" s="157" t="s">
        <v>543</v>
      </c>
      <c r="H43" s="157">
        <v>2</v>
      </c>
      <c r="I43" s="157">
        <v>4</v>
      </c>
      <c r="J43" s="157">
        <v>0</v>
      </c>
      <c r="K43" s="157">
        <v>0</v>
      </c>
      <c r="L43" s="402" t="s">
        <v>891</v>
      </c>
    </row>
    <row r="44" spans="1:12" s="39" customFormat="1" ht="14.25" thickTop="1" thickBot="1" x14ac:dyDescent="0.25">
      <c r="A44" s="399" t="s">
        <v>878</v>
      </c>
      <c r="B44" s="156" t="s">
        <v>543</v>
      </c>
      <c r="C44" s="156" t="s">
        <v>543</v>
      </c>
      <c r="D44" s="156">
        <v>0</v>
      </c>
      <c r="E44" s="156">
        <v>1</v>
      </c>
      <c r="F44" s="156">
        <v>5</v>
      </c>
      <c r="G44" s="156">
        <v>7</v>
      </c>
      <c r="H44" s="156">
        <v>3</v>
      </c>
      <c r="I44" s="156">
        <v>8</v>
      </c>
      <c r="J44" s="156">
        <v>5</v>
      </c>
      <c r="K44" s="156">
        <v>9</v>
      </c>
      <c r="L44" s="400" t="s">
        <v>892</v>
      </c>
    </row>
    <row r="45" spans="1:12" s="39" customFormat="1" ht="24" thickTop="1" thickBot="1" x14ac:dyDescent="0.25">
      <c r="A45" s="401" t="s">
        <v>879</v>
      </c>
      <c r="B45" s="157" t="s">
        <v>543</v>
      </c>
      <c r="C45" s="157" t="s">
        <v>543</v>
      </c>
      <c r="D45" s="157" t="s">
        <v>543</v>
      </c>
      <c r="E45" s="157" t="s">
        <v>543</v>
      </c>
      <c r="F45" s="157">
        <v>6</v>
      </c>
      <c r="G45" s="157">
        <v>5</v>
      </c>
      <c r="H45" s="157">
        <v>2</v>
      </c>
      <c r="I45" s="157">
        <v>2</v>
      </c>
      <c r="J45" s="157">
        <v>2</v>
      </c>
      <c r="K45" s="157">
        <v>4</v>
      </c>
      <c r="L45" s="402" t="s">
        <v>893</v>
      </c>
    </row>
    <row r="46" spans="1:12" s="39" customFormat="1" ht="24" thickTop="1" thickBot="1" x14ac:dyDescent="0.25">
      <c r="A46" s="399" t="s">
        <v>880</v>
      </c>
      <c r="B46" s="156" t="s">
        <v>543</v>
      </c>
      <c r="C46" s="156" t="s">
        <v>543</v>
      </c>
      <c r="D46" s="156" t="s">
        <v>543</v>
      </c>
      <c r="E46" s="156" t="s">
        <v>543</v>
      </c>
      <c r="F46" s="156">
        <v>1</v>
      </c>
      <c r="G46" s="156">
        <v>3</v>
      </c>
      <c r="H46" s="156">
        <v>2</v>
      </c>
      <c r="I46" s="156">
        <v>7</v>
      </c>
      <c r="J46" s="156">
        <v>1</v>
      </c>
      <c r="K46" s="156">
        <v>4</v>
      </c>
      <c r="L46" s="400" t="s">
        <v>1117</v>
      </c>
    </row>
    <row r="47" spans="1:12" s="39" customFormat="1" ht="23.25" thickTop="1" x14ac:dyDescent="0.2">
      <c r="A47" s="401" t="s">
        <v>881</v>
      </c>
      <c r="B47" s="157" t="s">
        <v>543</v>
      </c>
      <c r="C47" s="157" t="s">
        <v>543</v>
      </c>
      <c r="D47" s="157" t="s">
        <v>543</v>
      </c>
      <c r="E47" s="157" t="s">
        <v>543</v>
      </c>
      <c r="F47" s="157" t="s">
        <v>543</v>
      </c>
      <c r="G47" s="157" t="s">
        <v>543</v>
      </c>
      <c r="H47" s="157" t="s">
        <v>543</v>
      </c>
      <c r="I47" s="157" t="s">
        <v>543</v>
      </c>
      <c r="J47" s="157">
        <v>1</v>
      </c>
      <c r="K47" s="157">
        <v>0</v>
      </c>
      <c r="L47" s="402" t="s">
        <v>1244</v>
      </c>
    </row>
    <row r="48" spans="1:12" s="39" customFormat="1" ht="15" customHeight="1" x14ac:dyDescent="0.2">
      <c r="A48" s="888" t="s">
        <v>34</v>
      </c>
      <c r="B48" s="305">
        <f t="shared" ref="B48:K48" si="1">SUM(B23:B47)</f>
        <v>237</v>
      </c>
      <c r="C48" s="305">
        <f t="shared" si="1"/>
        <v>142</v>
      </c>
      <c r="D48" s="305">
        <f t="shared" si="1"/>
        <v>219</v>
      </c>
      <c r="E48" s="305">
        <f t="shared" si="1"/>
        <v>157</v>
      </c>
      <c r="F48" s="305">
        <f t="shared" si="1"/>
        <v>220</v>
      </c>
      <c r="G48" s="305">
        <f t="shared" si="1"/>
        <v>201</v>
      </c>
      <c r="H48" s="305">
        <f t="shared" si="1"/>
        <v>418</v>
      </c>
      <c r="I48" s="305">
        <f t="shared" si="1"/>
        <v>389</v>
      </c>
      <c r="J48" s="305">
        <f t="shared" si="1"/>
        <v>600</v>
      </c>
      <c r="K48" s="305">
        <f t="shared" si="1"/>
        <v>390</v>
      </c>
      <c r="L48" s="889" t="s">
        <v>35</v>
      </c>
    </row>
    <row r="49" spans="1:12" s="39" customFormat="1" ht="15" customHeight="1" thickBot="1" x14ac:dyDescent="0.25">
      <c r="A49" s="393" t="s">
        <v>265</v>
      </c>
      <c r="B49" s="147"/>
      <c r="C49" s="147"/>
      <c r="D49" s="147"/>
      <c r="E49" s="147"/>
      <c r="F49" s="147"/>
      <c r="G49" s="147"/>
      <c r="H49" s="147"/>
      <c r="I49" s="147"/>
      <c r="J49" s="147"/>
      <c r="K49" s="147"/>
      <c r="L49" s="394" t="s">
        <v>1312</v>
      </c>
    </row>
    <row r="50" spans="1:12" s="39" customFormat="1" ht="15" customHeight="1" thickTop="1" thickBot="1" x14ac:dyDescent="0.25">
      <c r="A50" s="395" t="s">
        <v>264</v>
      </c>
      <c r="B50" s="144">
        <v>18</v>
      </c>
      <c r="C50" s="144">
        <v>3</v>
      </c>
      <c r="D50" s="144">
        <v>26</v>
      </c>
      <c r="E50" s="144">
        <v>11</v>
      </c>
      <c r="F50" s="144">
        <v>51</v>
      </c>
      <c r="G50" s="144">
        <v>17</v>
      </c>
      <c r="H50" s="144">
        <v>33</v>
      </c>
      <c r="I50" s="144">
        <v>25</v>
      </c>
      <c r="J50" s="144">
        <v>0</v>
      </c>
      <c r="K50" s="144">
        <v>0</v>
      </c>
      <c r="L50" s="396" t="s">
        <v>150</v>
      </c>
    </row>
    <row r="51" spans="1:12" s="39" customFormat="1" ht="15" customHeight="1" thickTop="1" thickBot="1" x14ac:dyDescent="0.25">
      <c r="A51" s="397" t="s">
        <v>148</v>
      </c>
      <c r="B51" s="145">
        <v>13</v>
      </c>
      <c r="C51" s="145">
        <v>3</v>
      </c>
      <c r="D51" s="145">
        <v>3</v>
      </c>
      <c r="E51" s="145">
        <v>0</v>
      </c>
      <c r="F51" s="145">
        <v>2</v>
      </c>
      <c r="G51" s="145">
        <v>1</v>
      </c>
      <c r="H51" s="145">
        <v>1</v>
      </c>
      <c r="I51" s="145">
        <v>0</v>
      </c>
      <c r="J51" s="145">
        <v>0</v>
      </c>
      <c r="K51" s="145">
        <v>0</v>
      </c>
      <c r="L51" s="398" t="s">
        <v>149</v>
      </c>
    </row>
    <row r="52" spans="1:12" s="39" customFormat="1" ht="15" customHeight="1" thickTop="1" thickBot="1" x14ac:dyDescent="0.25">
      <c r="A52" s="395" t="s">
        <v>181</v>
      </c>
      <c r="B52" s="144">
        <v>2</v>
      </c>
      <c r="C52" s="144">
        <v>3</v>
      </c>
      <c r="D52" s="144">
        <v>39</v>
      </c>
      <c r="E52" s="144">
        <v>20</v>
      </c>
      <c r="F52" s="144">
        <v>40</v>
      </c>
      <c r="G52" s="144">
        <v>18</v>
      </c>
      <c r="H52" s="144">
        <v>42</v>
      </c>
      <c r="I52" s="144">
        <v>32</v>
      </c>
      <c r="J52" s="144">
        <v>45</v>
      </c>
      <c r="K52" s="144">
        <v>45</v>
      </c>
      <c r="L52" s="396" t="s">
        <v>182</v>
      </c>
    </row>
    <row r="53" spans="1:12" s="39" customFormat="1" ht="15" customHeight="1" thickTop="1" thickBot="1" x14ac:dyDescent="0.25">
      <c r="A53" s="397" t="s">
        <v>894</v>
      </c>
      <c r="B53" s="145" t="s">
        <v>543</v>
      </c>
      <c r="C53" s="145" t="s">
        <v>543</v>
      </c>
      <c r="D53" s="145" t="s">
        <v>543</v>
      </c>
      <c r="E53" s="145" t="s">
        <v>543</v>
      </c>
      <c r="F53" s="145" t="s">
        <v>543</v>
      </c>
      <c r="G53" s="145" t="s">
        <v>543</v>
      </c>
      <c r="H53" s="145" t="s">
        <v>543</v>
      </c>
      <c r="I53" s="145" t="s">
        <v>543</v>
      </c>
      <c r="J53" s="145">
        <v>53</v>
      </c>
      <c r="K53" s="145">
        <v>39</v>
      </c>
      <c r="L53" s="398" t="s">
        <v>897</v>
      </c>
    </row>
    <row r="54" spans="1:12" s="39" customFormat="1" ht="15" customHeight="1" thickTop="1" thickBot="1" x14ac:dyDescent="0.25">
      <c r="A54" s="395" t="s">
        <v>895</v>
      </c>
      <c r="B54" s="144" t="s">
        <v>543</v>
      </c>
      <c r="C54" s="144" t="s">
        <v>543</v>
      </c>
      <c r="D54" s="144" t="s">
        <v>543</v>
      </c>
      <c r="E54" s="144" t="s">
        <v>543</v>
      </c>
      <c r="F54" s="144">
        <v>3</v>
      </c>
      <c r="G54" s="144">
        <v>2</v>
      </c>
      <c r="H54" s="144">
        <v>0</v>
      </c>
      <c r="I54" s="144">
        <v>2</v>
      </c>
      <c r="J54" s="144">
        <v>5</v>
      </c>
      <c r="K54" s="144">
        <v>6</v>
      </c>
      <c r="L54" s="396" t="s">
        <v>1118</v>
      </c>
    </row>
    <row r="55" spans="1:12" s="39" customFormat="1" ht="27" customHeight="1" thickTop="1" x14ac:dyDescent="0.2">
      <c r="A55" s="405" t="s">
        <v>896</v>
      </c>
      <c r="B55" s="146" t="s">
        <v>543</v>
      </c>
      <c r="C55" s="146" t="s">
        <v>543</v>
      </c>
      <c r="D55" s="146" t="s">
        <v>543</v>
      </c>
      <c r="E55" s="146" t="s">
        <v>543</v>
      </c>
      <c r="F55" s="146" t="s">
        <v>543</v>
      </c>
      <c r="G55" s="146" t="s">
        <v>543</v>
      </c>
      <c r="H55" s="146">
        <v>1</v>
      </c>
      <c r="I55" s="146">
        <v>1</v>
      </c>
      <c r="J55" s="146">
        <v>8</v>
      </c>
      <c r="K55" s="146">
        <v>5</v>
      </c>
      <c r="L55" s="406" t="s">
        <v>898</v>
      </c>
    </row>
    <row r="56" spans="1:12" s="39" customFormat="1" ht="15" customHeight="1" x14ac:dyDescent="0.2">
      <c r="A56" s="888" t="s">
        <v>34</v>
      </c>
      <c r="B56" s="305">
        <f t="shared" ref="B56:G56" si="2">SUM(B50:B54)</f>
        <v>33</v>
      </c>
      <c r="C56" s="305">
        <f t="shared" si="2"/>
        <v>9</v>
      </c>
      <c r="D56" s="305">
        <f t="shared" si="2"/>
        <v>68</v>
      </c>
      <c r="E56" s="305">
        <f t="shared" si="2"/>
        <v>31</v>
      </c>
      <c r="F56" s="305">
        <f t="shared" si="2"/>
        <v>96</v>
      </c>
      <c r="G56" s="305">
        <f t="shared" si="2"/>
        <v>38</v>
      </c>
      <c r="H56" s="305">
        <f>SUM(H50:H55)</f>
        <v>77</v>
      </c>
      <c r="I56" s="305">
        <f>SUM(I50:I55)</f>
        <v>60</v>
      </c>
      <c r="J56" s="305">
        <f>SUM(J50:J55)</f>
        <v>111</v>
      </c>
      <c r="K56" s="305">
        <f>SUM(K50:K55)</f>
        <v>95</v>
      </c>
      <c r="L56" s="889" t="s">
        <v>8</v>
      </c>
    </row>
    <row r="57" spans="1:12" s="39" customFormat="1" ht="15" customHeight="1" thickBot="1" x14ac:dyDescent="0.25">
      <c r="A57" s="529" t="s">
        <v>169</v>
      </c>
      <c r="B57" s="530"/>
      <c r="C57" s="530"/>
      <c r="D57" s="530"/>
      <c r="E57" s="530"/>
      <c r="F57" s="530"/>
      <c r="G57" s="530"/>
      <c r="H57" s="530"/>
      <c r="I57" s="530"/>
      <c r="J57" s="530"/>
      <c r="K57" s="530"/>
      <c r="L57" s="528" t="s">
        <v>1313</v>
      </c>
    </row>
    <row r="58" spans="1:12" s="39" customFormat="1" ht="15" customHeight="1" thickTop="1" thickBot="1" x14ac:dyDescent="0.25">
      <c r="A58" s="395" t="s">
        <v>263</v>
      </c>
      <c r="B58" s="144">
        <v>47</v>
      </c>
      <c r="C58" s="144">
        <v>11</v>
      </c>
      <c r="D58" s="144">
        <v>73</v>
      </c>
      <c r="E58" s="144">
        <v>17</v>
      </c>
      <c r="F58" s="144">
        <v>82</v>
      </c>
      <c r="G58" s="144">
        <v>24</v>
      </c>
      <c r="H58" s="144">
        <v>121</v>
      </c>
      <c r="I58" s="144">
        <v>34</v>
      </c>
      <c r="J58" s="144">
        <v>129</v>
      </c>
      <c r="K58" s="144">
        <v>27</v>
      </c>
      <c r="L58" s="396" t="s">
        <v>180</v>
      </c>
    </row>
    <row r="59" spans="1:12" s="39" customFormat="1" ht="15" customHeight="1" thickTop="1" thickBot="1" x14ac:dyDescent="0.25">
      <c r="A59" s="397" t="s">
        <v>899</v>
      </c>
      <c r="B59" s="145" t="s">
        <v>543</v>
      </c>
      <c r="C59" s="145" t="s">
        <v>543</v>
      </c>
      <c r="D59" s="145" t="s">
        <v>543</v>
      </c>
      <c r="E59" s="145" t="s">
        <v>543</v>
      </c>
      <c r="F59" s="145" t="s">
        <v>543</v>
      </c>
      <c r="G59" s="145" t="s">
        <v>543</v>
      </c>
      <c r="H59" s="145" t="s">
        <v>543</v>
      </c>
      <c r="I59" s="145" t="s">
        <v>543</v>
      </c>
      <c r="J59" s="145">
        <v>8</v>
      </c>
      <c r="K59" s="145">
        <v>1</v>
      </c>
      <c r="L59" s="398" t="s">
        <v>901</v>
      </c>
    </row>
    <row r="60" spans="1:12" s="39" customFormat="1" ht="15" customHeight="1" thickTop="1" x14ac:dyDescent="0.2">
      <c r="A60" s="399" t="s">
        <v>900</v>
      </c>
      <c r="B60" s="544" t="s">
        <v>543</v>
      </c>
      <c r="C60" s="544" t="s">
        <v>543</v>
      </c>
      <c r="D60" s="544" t="s">
        <v>543</v>
      </c>
      <c r="E60" s="544" t="s">
        <v>543</v>
      </c>
      <c r="F60" s="544" t="s">
        <v>543</v>
      </c>
      <c r="G60" s="544" t="s">
        <v>543</v>
      </c>
      <c r="H60" s="544" t="s">
        <v>543</v>
      </c>
      <c r="I60" s="544" t="s">
        <v>543</v>
      </c>
      <c r="J60" s="544">
        <v>8</v>
      </c>
      <c r="K60" s="544">
        <v>2</v>
      </c>
      <c r="L60" s="400" t="s">
        <v>902</v>
      </c>
    </row>
    <row r="61" spans="1:12" s="39" customFormat="1" ht="15" customHeight="1" x14ac:dyDescent="0.2">
      <c r="A61" s="409" t="s">
        <v>34</v>
      </c>
      <c r="B61" s="304">
        <f t="shared" ref="B61:I61" si="3">SUM(B58:B58)</f>
        <v>47</v>
      </c>
      <c r="C61" s="304">
        <f t="shared" si="3"/>
        <v>11</v>
      </c>
      <c r="D61" s="304">
        <f t="shared" si="3"/>
        <v>73</v>
      </c>
      <c r="E61" s="304">
        <f t="shared" si="3"/>
        <v>17</v>
      </c>
      <c r="F61" s="304">
        <f t="shared" si="3"/>
        <v>82</v>
      </c>
      <c r="G61" s="304">
        <f t="shared" si="3"/>
        <v>24</v>
      </c>
      <c r="H61" s="304">
        <f t="shared" si="3"/>
        <v>121</v>
      </c>
      <c r="I61" s="304">
        <f t="shared" si="3"/>
        <v>34</v>
      </c>
      <c r="J61" s="304">
        <f>SUM(J58:J60)</f>
        <v>145</v>
      </c>
      <c r="K61" s="304">
        <f>SUM(K58:K60)</f>
        <v>30</v>
      </c>
      <c r="L61" s="410" t="s">
        <v>35</v>
      </c>
    </row>
    <row r="62" spans="1:12" s="39" customFormat="1" ht="15" customHeight="1" thickBot="1" x14ac:dyDescent="0.25">
      <c r="A62" s="403" t="s">
        <v>262</v>
      </c>
      <c r="B62" s="158"/>
      <c r="C62" s="158"/>
      <c r="D62" s="158"/>
      <c r="E62" s="158"/>
      <c r="F62" s="158"/>
      <c r="G62" s="158"/>
      <c r="H62" s="158"/>
      <c r="I62" s="158"/>
      <c r="J62" s="158"/>
      <c r="K62" s="158"/>
      <c r="L62" s="404" t="s">
        <v>1314</v>
      </c>
    </row>
    <row r="63" spans="1:12" s="39" customFormat="1" ht="15" customHeight="1" thickTop="1" thickBot="1" x14ac:dyDescent="0.25">
      <c r="A63" s="397" t="s">
        <v>261</v>
      </c>
      <c r="B63" s="145">
        <v>7</v>
      </c>
      <c r="C63" s="145">
        <v>14</v>
      </c>
      <c r="D63" s="145">
        <v>7</v>
      </c>
      <c r="E63" s="145">
        <v>13</v>
      </c>
      <c r="F63" s="145">
        <v>4</v>
      </c>
      <c r="G63" s="145">
        <v>26</v>
      </c>
      <c r="H63" s="145">
        <v>8</v>
      </c>
      <c r="I63" s="145">
        <v>23</v>
      </c>
      <c r="J63" s="145">
        <v>9</v>
      </c>
      <c r="K63" s="145">
        <v>44</v>
      </c>
      <c r="L63" s="398" t="s">
        <v>260</v>
      </c>
    </row>
    <row r="64" spans="1:12" s="39" customFormat="1" ht="15" customHeight="1" thickTop="1" thickBot="1" x14ac:dyDescent="0.25">
      <c r="A64" s="395" t="s">
        <v>259</v>
      </c>
      <c r="B64" s="144">
        <v>5</v>
      </c>
      <c r="C64" s="144">
        <v>19</v>
      </c>
      <c r="D64" s="144">
        <v>4</v>
      </c>
      <c r="E64" s="144">
        <v>31</v>
      </c>
      <c r="F64" s="144">
        <v>4</v>
      </c>
      <c r="G64" s="144">
        <v>29</v>
      </c>
      <c r="H64" s="144">
        <v>12</v>
      </c>
      <c r="I64" s="144">
        <v>46</v>
      </c>
      <c r="J64" s="144">
        <v>5</v>
      </c>
      <c r="K64" s="144">
        <v>51</v>
      </c>
      <c r="L64" s="396" t="s">
        <v>258</v>
      </c>
    </row>
    <row r="65" spans="1:12" s="39" customFormat="1" ht="15" customHeight="1" thickTop="1" thickBot="1" x14ac:dyDescent="0.25">
      <c r="A65" s="397" t="s">
        <v>257</v>
      </c>
      <c r="B65" s="145">
        <v>3</v>
      </c>
      <c r="C65" s="145">
        <v>25</v>
      </c>
      <c r="D65" s="145">
        <v>1</v>
      </c>
      <c r="E65" s="145">
        <v>14</v>
      </c>
      <c r="F65" s="145">
        <v>7</v>
      </c>
      <c r="G65" s="145">
        <v>32</v>
      </c>
      <c r="H65" s="145">
        <v>5</v>
      </c>
      <c r="I65" s="145">
        <v>24</v>
      </c>
      <c r="J65" s="145">
        <v>5</v>
      </c>
      <c r="K65" s="145">
        <v>72</v>
      </c>
      <c r="L65" s="398" t="s">
        <v>256</v>
      </c>
    </row>
    <row r="66" spans="1:12" s="39" customFormat="1" ht="15" customHeight="1" thickTop="1" thickBot="1" x14ac:dyDescent="0.25">
      <c r="A66" s="395" t="s">
        <v>394</v>
      </c>
      <c r="B66" s="144">
        <v>11</v>
      </c>
      <c r="C66" s="144">
        <v>0</v>
      </c>
      <c r="D66" s="144">
        <v>8</v>
      </c>
      <c r="E66" s="144">
        <v>9</v>
      </c>
      <c r="F66" s="144">
        <v>5</v>
      </c>
      <c r="G66" s="144">
        <v>8</v>
      </c>
      <c r="H66" s="144">
        <v>5</v>
      </c>
      <c r="I66" s="144">
        <v>9</v>
      </c>
      <c r="J66" s="144">
        <v>9</v>
      </c>
      <c r="K66" s="144">
        <v>12</v>
      </c>
      <c r="L66" s="396" t="s">
        <v>489</v>
      </c>
    </row>
    <row r="67" spans="1:12" s="39" customFormat="1" ht="15" customHeight="1" thickTop="1" thickBot="1" x14ac:dyDescent="0.25">
      <c r="A67" s="397" t="s">
        <v>490</v>
      </c>
      <c r="B67" s="145">
        <v>6</v>
      </c>
      <c r="C67" s="145">
        <v>22</v>
      </c>
      <c r="D67" s="145">
        <v>4</v>
      </c>
      <c r="E67" s="145">
        <v>21</v>
      </c>
      <c r="F67" s="145">
        <v>8</v>
      </c>
      <c r="G67" s="145">
        <v>31</v>
      </c>
      <c r="H67" s="145">
        <v>6</v>
      </c>
      <c r="I67" s="145">
        <v>41</v>
      </c>
      <c r="J67" s="145">
        <v>9</v>
      </c>
      <c r="K67" s="145">
        <v>48</v>
      </c>
      <c r="L67" s="398" t="s">
        <v>495</v>
      </c>
    </row>
    <row r="68" spans="1:12" s="39" customFormat="1" ht="15" customHeight="1" thickTop="1" thickBot="1" x14ac:dyDescent="0.25">
      <c r="A68" s="395" t="s">
        <v>491</v>
      </c>
      <c r="B68" s="144">
        <v>6</v>
      </c>
      <c r="C68" s="144">
        <v>19</v>
      </c>
      <c r="D68" s="144">
        <v>9</v>
      </c>
      <c r="E68" s="144">
        <v>18</v>
      </c>
      <c r="F68" s="144">
        <v>11</v>
      </c>
      <c r="G68" s="144">
        <v>21</v>
      </c>
      <c r="H68" s="144">
        <v>7</v>
      </c>
      <c r="I68" s="144">
        <v>8</v>
      </c>
      <c r="J68" s="144">
        <v>8</v>
      </c>
      <c r="K68" s="144">
        <v>18</v>
      </c>
      <c r="L68" s="396" t="s">
        <v>496</v>
      </c>
    </row>
    <row r="69" spans="1:12" s="39" customFormat="1" ht="15" customHeight="1" thickTop="1" thickBot="1" x14ac:dyDescent="0.25">
      <c r="A69" s="397" t="s">
        <v>492</v>
      </c>
      <c r="B69" s="145">
        <v>12</v>
      </c>
      <c r="C69" s="145">
        <v>21</v>
      </c>
      <c r="D69" s="145">
        <v>6</v>
      </c>
      <c r="E69" s="145">
        <v>15</v>
      </c>
      <c r="F69" s="145">
        <v>11</v>
      </c>
      <c r="G69" s="145">
        <v>9</v>
      </c>
      <c r="H69" s="145">
        <v>4</v>
      </c>
      <c r="I69" s="145">
        <v>9</v>
      </c>
      <c r="J69" s="145">
        <v>13</v>
      </c>
      <c r="K69" s="145">
        <v>29</v>
      </c>
      <c r="L69" s="398" t="s">
        <v>497</v>
      </c>
    </row>
    <row r="70" spans="1:12" s="39" customFormat="1" ht="15" customHeight="1" thickTop="1" thickBot="1" x14ac:dyDescent="0.25">
      <c r="A70" s="395" t="s">
        <v>493</v>
      </c>
      <c r="B70" s="144">
        <v>17</v>
      </c>
      <c r="C70" s="144">
        <v>12</v>
      </c>
      <c r="D70" s="144">
        <v>17</v>
      </c>
      <c r="E70" s="144">
        <v>15</v>
      </c>
      <c r="F70" s="144">
        <v>22</v>
      </c>
      <c r="G70" s="144">
        <v>18</v>
      </c>
      <c r="H70" s="144">
        <v>12</v>
      </c>
      <c r="I70" s="144">
        <v>16</v>
      </c>
      <c r="J70" s="144">
        <v>45</v>
      </c>
      <c r="K70" s="144">
        <v>24</v>
      </c>
      <c r="L70" s="396" t="s">
        <v>498</v>
      </c>
    </row>
    <row r="71" spans="1:12" s="39" customFormat="1" ht="15" customHeight="1" thickTop="1" thickBot="1" x14ac:dyDescent="0.25">
      <c r="A71" s="397" t="s">
        <v>494</v>
      </c>
      <c r="B71" s="145">
        <v>0</v>
      </c>
      <c r="C71" s="145">
        <v>3</v>
      </c>
      <c r="D71" s="145">
        <v>3</v>
      </c>
      <c r="E71" s="145">
        <v>11</v>
      </c>
      <c r="F71" s="145">
        <v>1</v>
      </c>
      <c r="G71" s="145">
        <v>10</v>
      </c>
      <c r="H71" s="145">
        <v>3</v>
      </c>
      <c r="I71" s="145">
        <v>7</v>
      </c>
      <c r="J71" s="145">
        <v>2</v>
      </c>
      <c r="K71" s="145">
        <v>11</v>
      </c>
      <c r="L71" s="398" t="s">
        <v>499</v>
      </c>
    </row>
    <row r="72" spans="1:12" s="39" customFormat="1" ht="15" customHeight="1" thickTop="1" thickBot="1" x14ac:dyDescent="0.25">
      <c r="A72" s="399" t="s">
        <v>501</v>
      </c>
      <c r="B72" s="156">
        <v>1</v>
      </c>
      <c r="C72" s="156">
        <v>3</v>
      </c>
      <c r="D72" s="156">
        <v>1</v>
      </c>
      <c r="E72" s="156">
        <v>4</v>
      </c>
      <c r="F72" s="156">
        <v>3</v>
      </c>
      <c r="G72" s="156">
        <v>17</v>
      </c>
      <c r="H72" s="156">
        <v>5</v>
      </c>
      <c r="I72" s="156">
        <v>18</v>
      </c>
      <c r="J72" s="156">
        <v>6</v>
      </c>
      <c r="K72" s="156">
        <v>15</v>
      </c>
      <c r="L72" s="400" t="s">
        <v>500</v>
      </c>
    </row>
    <row r="73" spans="1:12" s="39" customFormat="1" ht="24" thickTop="1" thickBot="1" x14ac:dyDescent="0.25">
      <c r="A73" s="531" t="s">
        <v>554</v>
      </c>
      <c r="B73" s="146">
        <v>0</v>
      </c>
      <c r="C73" s="146">
        <v>1</v>
      </c>
      <c r="D73" s="146">
        <v>0</v>
      </c>
      <c r="E73" s="146">
        <v>2</v>
      </c>
      <c r="F73" s="146">
        <v>0</v>
      </c>
      <c r="G73" s="146">
        <v>2</v>
      </c>
      <c r="H73" s="146">
        <v>1</v>
      </c>
      <c r="I73" s="146">
        <v>4</v>
      </c>
      <c r="J73" s="146">
        <v>3</v>
      </c>
      <c r="K73" s="146">
        <v>10</v>
      </c>
      <c r="L73" s="406" t="s">
        <v>555</v>
      </c>
    </row>
    <row r="74" spans="1:12" s="39" customFormat="1" ht="15" customHeight="1" thickTop="1" thickBot="1" x14ac:dyDescent="0.25">
      <c r="A74" s="399" t="s">
        <v>627</v>
      </c>
      <c r="B74" s="156" t="s">
        <v>543</v>
      </c>
      <c r="C74" s="156" t="s">
        <v>543</v>
      </c>
      <c r="D74" s="156">
        <v>0</v>
      </c>
      <c r="E74" s="156">
        <v>1</v>
      </c>
      <c r="F74" s="156">
        <v>0</v>
      </c>
      <c r="G74" s="156">
        <v>2</v>
      </c>
      <c r="H74" s="156">
        <v>0</v>
      </c>
      <c r="I74" s="156">
        <v>6</v>
      </c>
      <c r="J74" s="156">
        <v>0</v>
      </c>
      <c r="K74" s="156">
        <v>5</v>
      </c>
      <c r="L74" s="400" t="s">
        <v>626</v>
      </c>
    </row>
    <row r="75" spans="1:12" s="39" customFormat="1" ht="15" customHeight="1" thickTop="1" thickBot="1" x14ac:dyDescent="0.25">
      <c r="A75" s="531" t="s">
        <v>628</v>
      </c>
      <c r="B75" s="146" t="s">
        <v>543</v>
      </c>
      <c r="C75" s="146" t="s">
        <v>543</v>
      </c>
      <c r="D75" s="146">
        <v>0</v>
      </c>
      <c r="E75" s="146">
        <v>5</v>
      </c>
      <c r="F75" s="146">
        <v>2</v>
      </c>
      <c r="G75" s="146">
        <v>5</v>
      </c>
      <c r="H75" s="146">
        <v>0</v>
      </c>
      <c r="I75" s="146">
        <v>4</v>
      </c>
      <c r="J75" s="146">
        <v>1</v>
      </c>
      <c r="K75" s="146">
        <v>7</v>
      </c>
      <c r="L75" s="406" t="s">
        <v>629</v>
      </c>
    </row>
    <row r="76" spans="1:12" s="39" customFormat="1" ht="15" customHeight="1" thickTop="1" thickBot="1" x14ac:dyDescent="0.25">
      <c r="A76" s="399" t="s">
        <v>658</v>
      </c>
      <c r="B76" s="156" t="s">
        <v>543</v>
      </c>
      <c r="C76" s="156" t="s">
        <v>543</v>
      </c>
      <c r="D76" s="156" t="s">
        <v>543</v>
      </c>
      <c r="E76" s="156" t="s">
        <v>543</v>
      </c>
      <c r="F76" s="156">
        <v>0</v>
      </c>
      <c r="G76" s="156">
        <v>1</v>
      </c>
      <c r="H76" s="156">
        <v>0</v>
      </c>
      <c r="I76" s="156">
        <v>5</v>
      </c>
      <c r="J76" s="156">
        <v>0</v>
      </c>
      <c r="K76" s="156">
        <v>5</v>
      </c>
      <c r="L76" s="400" t="s">
        <v>657</v>
      </c>
    </row>
    <row r="77" spans="1:12" s="39" customFormat="1" ht="15" customHeight="1" thickTop="1" thickBot="1" x14ac:dyDescent="0.25">
      <c r="A77" s="531" t="s">
        <v>660</v>
      </c>
      <c r="B77" s="146" t="s">
        <v>543</v>
      </c>
      <c r="C77" s="146" t="s">
        <v>543</v>
      </c>
      <c r="D77" s="146" t="s">
        <v>543</v>
      </c>
      <c r="E77" s="146" t="s">
        <v>543</v>
      </c>
      <c r="F77" s="146">
        <v>0</v>
      </c>
      <c r="G77" s="146">
        <v>3</v>
      </c>
      <c r="H77" s="146">
        <v>0</v>
      </c>
      <c r="I77" s="146">
        <v>2</v>
      </c>
      <c r="J77" s="146">
        <v>0</v>
      </c>
      <c r="K77" s="146">
        <v>4</v>
      </c>
      <c r="L77" s="406" t="s">
        <v>661</v>
      </c>
    </row>
    <row r="78" spans="1:12" s="39" customFormat="1" ht="15" customHeight="1" thickTop="1" thickBot="1" x14ac:dyDescent="0.25">
      <c r="A78" s="399" t="s">
        <v>659</v>
      </c>
      <c r="B78" s="156" t="s">
        <v>543</v>
      </c>
      <c r="C78" s="156" t="s">
        <v>543</v>
      </c>
      <c r="D78" s="156" t="s">
        <v>543</v>
      </c>
      <c r="E78" s="156" t="s">
        <v>543</v>
      </c>
      <c r="F78" s="156">
        <v>0</v>
      </c>
      <c r="G78" s="156">
        <v>1</v>
      </c>
      <c r="H78" s="156">
        <v>0</v>
      </c>
      <c r="I78" s="156">
        <v>0</v>
      </c>
      <c r="J78" s="156">
        <v>1</v>
      </c>
      <c r="K78" s="156">
        <v>0</v>
      </c>
      <c r="L78" s="400" t="s">
        <v>1116</v>
      </c>
    </row>
    <row r="79" spans="1:12" s="39" customFormat="1" ht="15" customHeight="1" thickTop="1" thickBot="1" x14ac:dyDescent="0.25">
      <c r="A79" s="531" t="s">
        <v>737</v>
      </c>
      <c r="B79" s="146" t="s">
        <v>543</v>
      </c>
      <c r="C79" s="146" t="s">
        <v>543</v>
      </c>
      <c r="D79" s="146" t="s">
        <v>543</v>
      </c>
      <c r="E79" s="146" t="s">
        <v>543</v>
      </c>
      <c r="F79" s="146" t="s">
        <v>543</v>
      </c>
      <c r="G79" s="146" t="s">
        <v>543</v>
      </c>
      <c r="H79" s="146">
        <v>0</v>
      </c>
      <c r="I79" s="146">
        <v>1</v>
      </c>
      <c r="J79" s="146">
        <v>0</v>
      </c>
      <c r="K79" s="146">
        <v>1</v>
      </c>
      <c r="L79" s="406" t="s">
        <v>1115</v>
      </c>
    </row>
    <row r="80" spans="1:12" s="39" customFormat="1" ht="18.95" customHeight="1" thickTop="1" x14ac:dyDescent="0.2">
      <c r="A80" s="399" t="s">
        <v>903</v>
      </c>
      <c r="B80" s="156" t="s">
        <v>543</v>
      </c>
      <c r="C80" s="156" t="s">
        <v>543</v>
      </c>
      <c r="D80" s="156" t="s">
        <v>543</v>
      </c>
      <c r="E80" s="156" t="s">
        <v>543</v>
      </c>
      <c r="F80" s="156" t="s">
        <v>543</v>
      </c>
      <c r="G80" s="156" t="s">
        <v>543</v>
      </c>
      <c r="H80" s="156" t="s">
        <v>543</v>
      </c>
      <c r="I80" s="156" t="s">
        <v>543</v>
      </c>
      <c r="J80" s="156">
        <v>0</v>
      </c>
      <c r="K80" s="156">
        <v>1</v>
      </c>
      <c r="L80" s="400" t="s">
        <v>904</v>
      </c>
    </row>
    <row r="81" spans="1:12" s="39" customFormat="1" ht="18.95" customHeight="1" x14ac:dyDescent="0.2">
      <c r="A81" s="409" t="s">
        <v>34</v>
      </c>
      <c r="B81" s="304">
        <f t="shared" ref="B81:K81" si="4">SUM(B63:B80)</f>
        <v>68</v>
      </c>
      <c r="C81" s="304">
        <f t="shared" si="4"/>
        <v>139</v>
      </c>
      <c r="D81" s="304">
        <f t="shared" si="4"/>
        <v>60</v>
      </c>
      <c r="E81" s="304">
        <f t="shared" si="4"/>
        <v>159</v>
      </c>
      <c r="F81" s="304">
        <f t="shared" si="4"/>
        <v>78</v>
      </c>
      <c r="G81" s="304">
        <f t="shared" si="4"/>
        <v>215</v>
      </c>
      <c r="H81" s="304">
        <f t="shared" si="4"/>
        <v>68</v>
      </c>
      <c r="I81" s="304">
        <f t="shared" si="4"/>
        <v>223</v>
      </c>
      <c r="J81" s="304">
        <f t="shared" si="4"/>
        <v>116</v>
      </c>
      <c r="K81" s="304">
        <f t="shared" si="4"/>
        <v>357</v>
      </c>
      <c r="L81" s="410" t="s">
        <v>35</v>
      </c>
    </row>
    <row r="82" spans="1:12" s="39" customFormat="1" ht="18.95" customHeight="1" thickBot="1" x14ac:dyDescent="0.25">
      <c r="A82" s="393" t="s">
        <v>255</v>
      </c>
      <c r="B82" s="147"/>
      <c r="C82" s="147"/>
      <c r="D82" s="147"/>
      <c r="E82" s="147"/>
      <c r="F82" s="147"/>
      <c r="G82" s="147"/>
      <c r="H82" s="147"/>
      <c r="I82" s="147"/>
      <c r="J82" s="147"/>
      <c r="K82" s="147"/>
      <c r="L82" s="394" t="s">
        <v>1315</v>
      </c>
    </row>
    <row r="83" spans="1:12" s="39" customFormat="1" ht="18.95" customHeight="1" thickTop="1" thickBot="1" x14ac:dyDescent="0.25">
      <c r="A83" s="897" t="s">
        <v>254</v>
      </c>
      <c r="B83" s="156">
        <v>36</v>
      </c>
      <c r="C83" s="156">
        <v>38</v>
      </c>
      <c r="D83" s="156">
        <v>46</v>
      </c>
      <c r="E83" s="156">
        <v>40</v>
      </c>
      <c r="F83" s="156">
        <v>48</v>
      </c>
      <c r="G83" s="156">
        <v>51</v>
      </c>
      <c r="H83" s="156">
        <v>111</v>
      </c>
      <c r="I83" s="156">
        <v>77</v>
      </c>
      <c r="J83" s="156">
        <v>179</v>
      </c>
      <c r="K83" s="156">
        <v>84</v>
      </c>
      <c r="L83" s="400" t="s">
        <v>253</v>
      </c>
    </row>
    <row r="84" spans="1:12" s="39" customFormat="1" ht="18.95" customHeight="1" thickTop="1" thickBot="1" x14ac:dyDescent="0.25">
      <c r="A84" s="405" t="s">
        <v>252</v>
      </c>
      <c r="B84" s="146">
        <v>39</v>
      </c>
      <c r="C84" s="146">
        <v>13</v>
      </c>
      <c r="D84" s="146">
        <v>38</v>
      </c>
      <c r="E84" s="146">
        <v>12</v>
      </c>
      <c r="F84" s="146">
        <v>45</v>
      </c>
      <c r="G84" s="146">
        <v>12</v>
      </c>
      <c r="H84" s="146">
        <v>71</v>
      </c>
      <c r="I84" s="146">
        <v>20</v>
      </c>
      <c r="J84" s="146">
        <v>154</v>
      </c>
      <c r="K84" s="146">
        <v>39</v>
      </c>
      <c r="L84" s="406" t="s">
        <v>251</v>
      </c>
    </row>
    <row r="85" spans="1:12" s="39" customFormat="1" ht="18.95" customHeight="1" thickTop="1" thickBot="1" x14ac:dyDescent="0.25">
      <c r="A85" s="897" t="s">
        <v>905</v>
      </c>
      <c r="B85" s="156">
        <v>18</v>
      </c>
      <c r="C85" s="156">
        <v>8</v>
      </c>
      <c r="D85" s="156">
        <v>27</v>
      </c>
      <c r="E85" s="156">
        <v>12</v>
      </c>
      <c r="F85" s="156">
        <v>29</v>
      </c>
      <c r="G85" s="156">
        <v>13</v>
      </c>
      <c r="H85" s="156">
        <v>57</v>
      </c>
      <c r="I85" s="156">
        <v>23</v>
      </c>
      <c r="J85" s="156">
        <v>142</v>
      </c>
      <c r="K85" s="156">
        <v>50</v>
      </c>
      <c r="L85" s="400" t="s">
        <v>906</v>
      </c>
    </row>
    <row r="86" spans="1:12" s="39" customFormat="1" ht="18.95" customHeight="1" thickTop="1" thickBot="1" x14ac:dyDescent="0.25">
      <c r="A86" s="405" t="s">
        <v>738</v>
      </c>
      <c r="B86" s="146" t="s">
        <v>543</v>
      </c>
      <c r="C86" s="146" t="s">
        <v>543</v>
      </c>
      <c r="D86" s="146" t="s">
        <v>543</v>
      </c>
      <c r="E86" s="146" t="s">
        <v>543</v>
      </c>
      <c r="F86" s="146" t="s">
        <v>543</v>
      </c>
      <c r="G86" s="146" t="s">
        <v>543</v>
      </c>
      <c r="H86" s="146">
        <v>0</v>
      </c>
      <c r="I86" s="146">
        <v>1</v>
      </c>
      <c r="J86" s="146">
        <v>15</v>
      </c>
      <c r="K86" s="146">
        <v>14</v>
      </c>
      <c r="L86" s="406" t="s">
        <v>739</v>
      </c>
    </row>
    <row r="87" spans="1:12" s="39" customFormat="1" ht="18.95" customHeight="1" thickTop="1" thickBot="1" x14ac:dyDescent="0.25">
      <c r="A87" s="897" t="s">
        <v>740</v>
      </c>
      <c r="B87" s="156">
        <v>59</v>
      </c>
      <c r="C87" s="156">
        <v>29</v>
      </c>
      <c r="D87" s="156">
        <v>66</v>
      </c>
      <c r="E87" s="156">
        <v>34</v>
      </c>
      <c r="F87" s="156">
        <v>41</v>
      </c>
      <c r="G87" s="156">
        <v>30</v>
      </c>
      <c r="H87" s="156">
        <v>66</v>
      </c>
      <c r="I87" s="156">
        <v>45</v>
      </c>
      <c r="J87" s="156">
        <v>89</v>
      </c>
      <c r="K87" s="156">
        <v>47</v>
      </c>
      <c r="L87" s="400" t="s">
        <v>741</v>
      </c>
    </row>
    <row r="88" spans="1:12" s="39" customFormat="1" ht="18.95" customHeight="1" thickTop="1" thickBot="1" x14ac:dyDescent="0.25">
      <c r="A88" s="405" t="s">
        <v>742</v>
      </c>
      <c r="B88" s="146">
        <v>7</v>
      </c>
      <c r="C88" s="146">
        <v>9</v>
      </c>
      <c r="D88" s="146">
        <v>11</v>
      </c>
      <c r="E88" s="146">
        <v>8</v>
      </c>
      <c r="F88" s="146">
        <v>13</v>
      </c>
      <c r="G88" s="146">
        <v>10</v>
      </c>
      <c r="H88" s="146">
        <v>6</v>
      </c>
      <c r="I88" s="146">
        <v>8</v>
      </c>
      <c r="J88" s="146">
        <v>9</v>
      </c>
      <c r="K88" s="146">
        <v>7</v>
      </c>
      <c r="L88" s="406" t="s">
        <v>743</v>
      </c>
    </row>
    <row r="89" spans="1:12" s="39" customFormat="1" ht="18.95" customHeight="1" thickTop="1" x14ac:dyDescent="0.2">
      <c r="A89" s="897" t="s">
        <v>744</v>
      </c>
      <c r="B89" s="156">
        <v>2</v>
      </c>
      <c r="C89" s="156">
        <v>4</v>
      </c>
      <c r="D89" s="156">
        <v>1</v>
      </c>
      <c r="E89" s="156">
        <v>3</v>
      </c>
      <c r="F89" s="156">
        <v>6</v>
      </c>
      <c r="G89" s="156">
        <v>7</v>
      </c>
      <c r="H89" s="156">
        <v>0</v>
      </c>
      <c r="I89" s="156">
        <v>11</v>
      </c>
      <c r="J89" s="156">
        <v>4</v>
      </c>
      <c r="K89" s="156">
        <v>6</v>
      </c>
      <c r="L89" s="400" t="s">
        <v>745</v>
      </c>
    </row>
    <row r="90" spans="1:12" s="39" customFormat="1" ht="18.95" customHeight="1" x14ac:dyDescent="0.2">
      <c r="A90" s="893" t="s">
        <v>34</v>
      </c>
      <c r="B90" s="894">
        <f t="shared" ref="B90:K90" si="5">SUM(B83:B89)</f>
        <v>161</v>
      </c>
      <c r="C90" s="894">
        <f t="shared" si="5"/>
        <v>101</v>
      </c>
      <c r="D90" s="894">
        <f t="shared" si="5"/>
        <v>189</v>
      </c>
      <c r="E90" s="894">
        <f t="shared" si="5"/>
        <v>109</v>
      </c>
      <c r="F90" s="894">
        <f t="shared" si="5"/>
        <v>182</v>
      </c>
      <c r="G90" s="894">
        <f t="shared" si="5"/>
        <v>123</v>
      </c>
      <c r="H90" s="894">
        <f t="shared" si="5"/>
        <v>311</v>
      </c>
      <c r="I90" s="894">
        <f t="shared" si="5"/>
        <v>185</v>
      </c>
      <c r="J90" s="894">
        <f t="shared" si="5"/>
        <v>592</v>
      </c>
      <c r="K90" s="894">
        <f t="shared" si="5"/>
        <v>247</v>
      </c>
      <c r="L90" s="895" t="s">
        <v>35</v>
      </c>
    </row>
    <row r="91" spans="1:12" s="39" customFormat="1" ht="18.95" customHeight="1" thickBot="1" x14ac:dyDescent="0.25">
      <c r="A91" s="403" t="s">
        <v>907</v>
      </c>
      <c r="B91" s="898"/>
      <c r="C91" s="898"/>
      <c r="D91" s="898"/>
      <c r="E91" s="898"/>
      <c r="F91" s="898"/>
      <c r="G91" s="898"/>
      <c r="H91" s="898"/>
      <c r="I91" s="898"/>
      <c r="J91" s="898"/>
      <c r="K91" s="898"/>
      <c r="L91" s="404" t="s">
        <v>1316</v>
      </c>
    </row>
    <row r="92" spans="1:12" s="39" customFormat="1" ht="18.95" customHeight="1" thickTop="1" thickBot="1" x14ac:dyDescent="0.25">
      <c r="A92" s="532" t="s">
        <v>908</v>
      </c>
      <c r="B92" s="896" t="s">
        <v>543</v>
      </c>
      <c r="C92" s="896" t="s">
        <v>543</v>
      </c>
      <c r="D92" s="896" t="s">
        <v>543</v>
      </c>
      <c r="E92" s="896" t="s">
        <v>543</v>
      </c>
      <c r="F92" s="896" t="s">
        <v>543</v>
      </c>
      <c r="G92" s="896" t="s">
        <v>543</v>
      </c>
      <c r="H92" s="896" t="s">
        <v>543</v>
      </c>
      <c r="I92" s="896" t="s">
        <v>543</v>
      </c>
      <c r="J92" s="896">
        <v>1</v>
      </c>
      <c r="K92" s="896">
        <v>30</v>
      </c>
      <c r="L92" s="533" t="s">
        <v>911</v>
      </c>
    </row>
    <row r="93" spans="1:12" s="39" customFormat="1" ht="18.95" customHeight="1" thickTop="1" thickBot="1" x14ac:dyDescent="0.25">
      <c r="A93" s="399" t="s">
        <v>909</v>
      </c>
      <c r="B93" s="158" t="s">
        <v>543</v>
      </c>
      <c r="C93" s="158" t="s">
        <v>543</v>
      </c>
      <c r="D93" s="158" t="s">
        <v>543</v>
      </c>
      <c r="E93" s="158" t="s">
        <v>543</v>
      </c>
      <c r="F93" s="158" t="s">
        <v>543</v>
      </c>
      <c r="G93" s="158" t="s">
        <v>543</v>
      </c>
      <c r="H93" s="158" t="s">
        <v>543</v>
      </c>
      <c r="I93" s="158" t="s">
        <v>543</v>
      </c>
      <c r="J93" s="158">
        <v>2</v>
      </c>
      <c r="K93" s="158">
        <v>15</v>
      </c>
      <c r="L93" s="400" t="s">
        <v>912</v>
      </c>
    </row>
    <row r="94" spans="1:12" s="39" customFormat="1" ht="18.95" customHeight="1" thickTop="1" thickBot="1" x14ac:dyDescent="0.25">
      <c r="A94" s="532" t="s">
        <v>910</v>
      </c>
      <c r="B94" s="896" t="s">
        <v>543</v>
      </c>
      <c r="C94" s="896" t="s">
        <v>543</v>
      </c>
      <c r="D94" s="896" t="s">
        <v>543</v>
      </c>
      <c r="E94" s="896" t="s">
        <v>543</v>
      </c>
      <c r="F94" s="896" t="s">
        <v>543</v>
      </c>
      <c r="G94" s="896" t="s">
        <v>543</v>
      </c>
      <c r="H94" s="896" t="s">
        <v>543</v>
      </c>
      <c r="I94" s="896" t="s">
        <v>543</v>
      </c>
      <c r="J94" s="896">
        <v>4</v>
      </c>
      <c r="K94" s="896">
        <v>20</v>
      </c>
      <c r="L94" s="533" t="s">
        <v>1110</v>
      </c>
    </row>
    <row r="95" spans="1:12" s="39" customFormat="1" ht="18.95" customHeight="1" thickTop="1" thickBot="1" x14ac:dyDescent="0.25">
      <c r="A95" s="399" t="s">
        <v>913</v>
      </c>
      <c r="B95" s="158" t="s">
        <v>543</v>
      </c>
      <c r="C95" s="158" t="s">
        <v>543</v>
      </c>
      <c r="D95" s="158" t="s">
        <v>543</v>
      </c>
      <c r="E95" s="158" t="s">
        <v>543</v>
      </c>
      <c r="F95" s="158" t="s">
        <v>543</v>
      </c>
      <c r="G95" s="158" t="s">
        <v>543</v>
      </c>
      <c r="H95" s="158" t="s">
        <v>543</v>
      </c>
      <c r="I95" s="158" t="s">
        <v>543</v>
      </c>
      <c r="J95" s="158">
        <v>0</v>
      </c>
      <c r="K95" s="158">
        <v>2</v>
      </c>
      <c r="L95" s="400" t="s">
        <v>1109</v>
      </c>
    </row>
    <row r="96" spans="1:12" s="39" customFormat="1" ht="18.95" customHeight="1" thickTop="1" x14ac:dyDescent="0.2">
      <c r="A96" s="534" t="s">
        <v>914</v>
      </c>
      <c r="B96" s="896" t="s">
        <v>543</v>
      </c>
      <c r="C96" s="896" t="s">
        <v>543</v>
      </c>
      <c r="D96" s="896" t="s">
        <v>543</v>
      </c>
      <c r="E96" s="896" t="s">
        <v>543</v>
      </c>
      <c r="F96" s="896" t="s">
        <v>543</v>
      </c>
      <c r="G96" s="896" t="s">
        <v>543</v>
      </c>
      <c r="H96" s="896" t="s">
        <v>543</v>
      </c>
      <c r="I96" s="896" t="s">
        <v>543</v>
      </c>
      <c r="J96" s="896">
        <v>1</v>
      </c>
      <c r="K96" s="896">
        <v>2</v>
      </c>
      <c r="L96" s="545" t="s">
        <v>1108</v>
      </c>
    </row>
    <row r="97" spans="1:12" s="39" customFormat="1" ht="18.95" customHeight="1" x14ac:dyDescent="0.2">
      <c r="A97" s="888" t="s">
        <v>34</v>
      </c>
      <c r="B97" s="855" t="s">
        <v>543</v>
      </c>
      <c r="C97" s="855" t="s">
        <v>543</v>
      </c>
      <c r="D97" s="855" t="s">
        <v>543</v>
      </c>
      <c r="E97" s="855" t="s">
        <v>543</v>
      </c>
      <c r="F97" s="855" t="s">
        <v>543</v>
      </c>
      <c r="G97" s="855" t="s">
        <v>543</v>
      </c>
      <c r="H97" s="855" t="s">
        <v>543</v>
      </c>
      <c r="I97" s="855" t="s">
        <v>543</v>
      </c>
      <c r="J97" s="855">
        <f>SUM(J92:J96)</f>
        <v>8</v>
      </c>
      <c r="K97" s="855">
        <f>SUM(K92:K96)</f>
        <v>69</v>
      </c>
      <c r="L97" s="899" t="s">
        <v>35</v>
      </c>
    </row>
    <row r="98" spans="1:12" s="39" customFormat="1" ht="18.95" customHeight="1" thickBot="1" x14ac:dyDescent="0.25">
      <c r="A98" s="393" t="s">
        <v>535</v>
      </c>
      <c r="B98" s="147"/>
      <c r="C98" s="147"/>
      <c r="D98" s="147"/>
      <c r="E98" s="147"/>
      <c r="F98" s="147"/>
      <c r="G98" s="147"/>
      <c r="H98" s="147"/>
      <c r="I98" s="147"/>
      <c r="J98" s="147"/>
      <c r="K98" s="147"/>
      <c r="L98" s="394" t="s">
        <v>1317</v>
      </c>
    </row>
    <row r="99" spans="1:12" s="39" customFormat="1" ht="18.95" customHeight="1" thickTop="1" thickBot="1" x14ac:dyDescent="0.25">
      <c r="A99" s="730" t="s">
        <v>1107</v>
      </c>
      <c r="B99" s="158">
        <v>0</v>
      </c>
      <c r="C99" s="158">
        <v>20</v>
      </c>
      <c r="D99" s="158">
        <v>2</v>
      </c>
      <c r="E99" s="158">
        <v>21</v>
      </c>
      <c r="F99" s="158">
        <v>1</v>
      </c>
      <c r="G99" s="158">
        <v>20</v>
      </c>
      <c r="H99" s="158">
        <v>1</v>
      </c>
      <c r="I99" s="158">
        <v>24</v>
      </c>
      <c r="J99" s="158">
        <v>3</v>
      </c>
      <c r="K99" s="158">
        <v>21</v>
      </c>
      <c r="L99" s="731" t="s">
        <v>1111</v>
      </c>
    </row>
    <row r="100" spans="1:12" s="39" customFormat="1" ht="18.95" customHeight="1" thickTop="1" thickBot="1" x14ac:dyDescent="0.25">
      <c r="A100" s="405" t="s">
        <v>503</v>
      </c>
      <c r="B100" s="146">
        <v>1</v>
      </c>
      <c r="C100" s="146">
        <v>7</v>
      </c>
      <c r="D100" s="146">
        <v>0</v>
      </c>
      <c r="E100" s="146">
        <v>7</v>
      </c>
      <c r="F100" s="146">
        <v>0</v>
      </c>
      <c r="G100" s="146">
        <v>12</v>
      </c>
      <c r="H100" s="146">
        <v>0</v>
      </c>
      <c r="I100" s="146">
        <v>7</v>
      </c>
      <c r="J100" s="146">
        <v>3</v>
      </c>
      <c r="K100" s="146">
        <v>14</v>
      </c>
      <c r="L100" s="406" t="s">
        <v>502</v>
      </c>
    </row>
    <row r="101" spans="1:12" s="39" customFormat="1" ht="18.95" customHeight="1" thickTop="1" x14ac:dyDescent="0.2">
      <c r="A101" s="732" t="s">
        <v>625</v>
      </c>
      <c r="B101" s="156" t="s">
        <v>543</v>
      </c>
      <c r="C101" s="156" t="s">
        <v>543</v>
      </c>
      <c r="D101" s="544">
        <v>0</v>
      </c>
      <c r="E101" s="544">
        <v>1</v>
      </c>
      <c r="F101" s="544">
        <v>0</v>
      </c>
      <c r="G101" s="544">
        <v>1</v>
      </c>
      <c r="H101" s="544">
        <v>0</v>
      </c>
      <c r="I101" s="544">
        <v>6</v>
      </c>
      <c r="J101" s="544">
        <v>0</v>
      </c>
      <c r="K101" s="544">
        <v>8</v>
      </c>
      <c r="L101" s="733" t="s">
        <v>1112</v>
      </c>
    </row>
    <row r="102" spans="1:12" s="39" customFormat="1" ht="18.95" customHeight="1" x14ac:dyDescent="0.2">
      <c r="A102" s="409" t="s">
        <v>34</v>
      </c>
      <c r="B102" s="304">
        <f t="shared" ref="B102:C102" si="6">SUM(B99:B100)</f>
        <v>1</v>
      </c>
      <c r="C102" s="304">
        <f t="shared" si="6"/>
        <v>27</v>
      </c>
      <c r="D102" s="304">
        <f>SUM(D99:D101)</f>
        <v>2</v>
      </c>
      <c r="E102" s="304">
        <f>SUM(E99:E101)</f>
        <v>29</v>
      </c>
      <c r="F102" s="304">
        <f t="shared" ref="F102:K102" si="7">SUM(F99:F101)</f>
        <v>1</v>
      </c>
      <c r="G102" s="304">
        <f t="shared" si="7"/>
        <v>33</v>
      </c>
      <c r="H102" s="304">
        <f t="shared" si="7"/>
        <v>1</v>
      </c>
      <c r="I102" s="304">
        <f t="shared" si="7"/>
        <v>37</v>
      </c>
      <c r="J102" s="304">
        <f t="shared" si="7"/>
        <v>6</v>
      </c>
      <c r="K102" s="304">
        <f t="shared" si="7"/>
        <v>43</v>
      </c>
      <c r="L102" s="410" t="s">
        <v>35</v>
      </c>
    </row>
    <row r="103" spans="1:12" s="39" customFormat="1" ht="18.95" customHeight="1" x14ac:dyDescent="0.2">
      <c r="A103" s="732" t="s">
        <v>504</v>
      </c>
      <c r="B103" s="788">
        <v>133</v>
      </c>
      <c r="C103" s="788">
        <v>0</v>
      </c>
      <c r="D103" s="788">
        <v>115</v>
      </c>
      <c r="E103" s="788">
        <v>0</v>
      </c>
      <c r="F103" s="788">
        <v>121</v>
      </c>
      <c r="G103" s="788">
        <v>0</v>
      </c>
      <c r="H103" s="788">
        <v>196</v>
      </c>
      <c r="I103" s="788">
        <v>0</v>
      </c>
      <c r="J103" s="788">
        <v>663</v>
      </c>
      <c r="K103" s="788">
        <v>3</v>
      </c>
      <c r="L103" s="900" t="s">
        <v>505</v>
      </c>
    </row>
    <row r="104" spans="1:12" ht="21" customHeight="1" x14ac:dyDescent="0.2">
      <c r="A104" s="409" t="s">
        <v>13</v>
      </c>
      <c r="B104" s="304">
        <f t="shared" ref="B104:I104" si="8">B21+B48+B56+B61+B81+B90+B102+B103</f>
        <v>707</v>
      </c>
      <c r="C104" s="304">
        <f t="shared" si="8"/>
        <v>455</v>
      </c>
      <c r="D104" s="304">
        <f t="shared" si="8"/>
        <v>742</v>
      </c>
      <c r="E104" s="304">
        <f t="shared" si="8"/>
        <v>541</v>
      </c>
      <c r="F104" s="304">
        <f t="shared" si="8"/>
        <v>793</v>
      </c>
      <c r="G104" s="304">
        <f t="shared" si="8"/>
        <v>648</v>
      </c>
      <c r="H104" s="304">
        <f t="shared" si="8"/>
        <v>1271</v>
      </c>
      <c r="I104" s="304">
        <f t="shared" si="8"/>
        <v>1011</v>
      </c>
      <c r="J104" s="304">
        <f>SUM(J21+J48+J56+J61+J81+J90+J97+J102+J103)</f>
        <v>2424</v>
      </c>
      <c r="K104" s="304">
        <f>SUM(K21+K48+K56+K61+K81+K90+K97+K102+K103)</f>
        <v>1389</v>
      </c>
      <c r="L104" s="410" t="s">
        <v>14</v>
      </c>
    </row>
    <row r="105" spans="1:12" x14ac:dyDescent="0.2">
      <c r="B105" s="225"/>
      <c r="C105" s="225"/>
      <c r="D105" s="225"/>
      <c r="E105" s="225"/>
      <c r="F105" s="225"/>
      <c r="G105" s="225"/>
      <c r="H105" s="225"/>
      <c r="I105" s="225"/>
      <c r="J105" s="225"/>
      <c r="K105" s="225"/>
    </row>
    <row r="106" spans="1:12" x14ac:dyDescent="0.2">
      <c r="H106" s="96" t="s">
        <v>506</v>
      </c>
    </row>
    <row r="109" spans="1:12" ht="21" customHeight="1" x14ac:dyDescent="0.2">
      <c r="A109" s="16"/>
      <c r="B109" s="277" t="s">
        <v>159</v>
      </c>
      <c r="C109" s="277" t="s">
        <v>160</v>
      </c>
      <c r="D109" s="887"/>
      <c r="E109" s="887"/>
      <c r="F109" s="887"/>
      <c r="G109" s="887"/>
      <c r="H109" s="887"/>
      <c r="J109" s="73"/>
      <c r="K109" s="73"/>
      <c r="L109" s="73"/>
    </row>
    <row r="110" spans="1:12" ht="25.5" x14ac:dyDescent="0.2">
      <c r="A110" s="297" t="s">
        <v>187</v>
      </c>
      <c r="B110" s="225">
        <f>J48</f>
        <v>600</v>
      </c>
      <c r="C110" s="225">
        <f>K48</f>
        <v>390</v>
      </c>
    </row>
    <row r="111" spans="1:12" ht="25.5" x14ac:dyDescent="0.2">
      <c r="A111" s="297" t="s">
        <v>1318</v>
      </c>
      <c r="B111" s="225">
        <f>J90</f>
        <v>592</v>
      </c>
      <c r="C111" s="225">
        <f>K90</f>
        <v>247</v>
      </c>
    </row>
    <row r="112" spans="1:12" ht="25.5" x14ac:dyDescent="0.2">
      <c r="A112" s="297" t="s">
        <v>189</v>
      </c>
      <c r="B112" s="225">
        <f>J81</f>
        <v>116</v>
      </c>
      <c r="C112" s="225">
        <f>K81</f>
        <v>357</v>
      </c>
    </row>
    <row r="113" spans="1:3" ht="25.5" x14ac:dyDescent="0.2">
      <c r="A113" s="297" t="s">
        <v>188</v>
      </c>
      <c r="B113" s="225">
        <f>J56</f>
        <v>111</v>
      </c>
      <c r="C113" s="225">
        <f>K56</f>
        <v>95</v>
      </c>
    </row>
    <row r="114" spans="1:3" ht="25.5" x14ac:dyDescent="0.2">
      <c r="A114" s="297" t="s">
        <v>186</v>
      </c>
      <c r="B114" s="225">
        <f>J21</f>
        <v>183</v>
      </c>
      <c r="C114" s="225">
        <f>K21</f>
        <v>155</v>
      </c>
    </row>
    <row r="115" spans="1:3" ht="25.5" x14ac:dyDescent="0.2">
      <c r="A115" s="297" t="s">
        <v>190</v>
      </c>
      <c r="B115" s="225">
        <f>J61</f>
        <v>145</v>
      </c>
      <c r="C115" s="225">
        <f>K61</f>
        <v>30</v>
      </c>
    </row>
    <row r="116" spans="1:3" ht="25.5" x14ac:dyDescent="0.2">
      <c r="A116" s="297" t="s">
        <v>457</v>
      </c>
      <c r="B116" s="225">
        <f>J102</f>
        <v>6</v>
      </c>
      <c r="C116" s="225">
        <f>K102</f>
        <v>43</v>
      </c>
    </row>
    <row r="117" spans="1:3" ht="25.5" x14ac:dyDescent="0.2">
      <c r="A117" s="297" t="s">
        <v>936</v>
      </c>
      <c r="B117" s="225">
        <f>J97</f>
        <v>8</v>
      </c>
      <c r="C117" s="225">
        <f>K97</f>
        <v>69</v>
      </c>
    </row>
    <row r="118" spans="1:3" ht="25.5" x14ac:dyDescent="0.2">
      <c r="A118" s="297" t="s">
        <v>536</v>
      </c>
      <c r="B118" s="225">
        <f>J103</f>
        <v>663</v>
      </c>
      <c r="C118" s="225">
        <f>K103</f>
        <v>3</v>
      </c>
    </row>
    <row r="119" spans="1:3" ht="12.75" x14ac:dyDescent="0.2">
      <c r="A119" s="297"/>
      <c r="B119" s="513">
        <f>SUM(B110:B118)</f>
        <v>2424</v>
      </c>
      <c r="C119" s="513">
        <f>SUM(C110:C118)</f>
        <v>1389</v>
      </c>
    </row>
    <row r="120" spans="1:3" ht="12.75" x14ac:dyDescent="0.2">
      <c r="A120" s="297"/>
    </row>
    <row r="121" spans="1:3" ht="12.75" x14ac:dyDescent="0.2">
      <c r="A121" s="297"/>
    </row>
    <row r="122" spans="1:3" ht="12.75" x14ac:dyDescent="0.2">
      <c r="A122" s="297" t="s">
        <v>191</v>
      </c>
    </row>
    <row r="123" spans="1:3" ht="12.75" x14ac:dyDescent="0.2">
      <c r="A123" s="297" t="s">
        <v>771</v>
      </c>
    </row>
    <row r="124" spans="1:3" ht="12.75" x14ac:dyDescent="0.2">
      <c r="A124" s="297" t="s">
        <v>192</v>
      </c>
    </row>
    <row r="125" spans="1:3" ht="12.75" x14ac:dyDescent="0.2">
      <c r="A125" s="297" t="s">
        <v>772</v>
      </c>
    </row>
    <row r="126" spans="1:3" ht="12.75" x14ac:dyDescent="0.2">
      <c r="A126" s="297"/>
    </row>
  </sheetData>
  <mergeCells count="11">
    <mergeCell ref="L6:L8"/>
    <mergeCell ref="A1:L1"/>
    <mergeCell ref="A2:L2"/>
    <mergeCell ref="A3:L3"/>
    <mergeCell ref="A4:L4"/>
    <mergeCell ref="A6:A8"/>
    <mergeCell ref="B6:C6"/>
    <mergeCell ref="D6:E6"/>
    <mergeCell ref="F6:G6"/>
    <mergeCell ref="H6:I6"/>
    <mergeCell ref="J6:K6"/>
  </mergeCells>
  <printOptions horizontalCentered="1" verticalCentered="1"/>
  <pageMargins left="0" right="0" top="0.74803149606299213" bottom="0" header="0.51181102362204722" footer="0.47244094488188981"/>
  <pageSetup paperSize="9" scale="89" orientation="landscape" r:id="rId1"/>
  <headerFooter alignWithMargins="0"/>
  <rowBreaks count="3" manualBreakCount="3">
    <brk id="32" max="11" man="1"/>
    <brk id="56" max="11" man="1"/>
    <brk id="81" max="11"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showGridLines="0" rightToLeft="1" view="pageBreakPreview" zoomScaleNormal="100" zoomScaleSheetLayoutView="100" workbookViewId="0">
      <selection activeCell="M10" sqref="M10"/>
    </sheetView>
  </sheetViews>
  <sheetFormatPr defaultRowHeight="12.75" x14ac:dyDescent="0.2"/>
  <cols>
    <col min="1" max="1" width="19.28515625" style="271" customWidth="1"/>
    <col min="2" max="4" width="4.7109375" style="271" hidden="1" customWidth="1"/>
    <col min="5" max="19" width="7.7109375" style="271" customWidth="1"/>
    <col min="20" max="20" width="23" style="271" customWidth="1"/>
    <col min="21" max="16384" width="9.140625" style="271"/>
  </cols>
  <sheetData>
    <row r="1" spans="1:21" s="39" customFormat="1" ht="27.75" customHeight="1" x14ac:dyDescent="0.2">
      <c r="A1" s="954" t="s">
        <v>1123</v>
      </c>
      <c r="B1" s="954"/>
      <c r="C1" s="954"/>
      <c r="D1" s="954"/>
      <c r="E1" s="954"/>
      <c r="F1" s="954"/>
      <c r="G1" s="954"/>
      <c r="H1" s="954"/>
      <c r="I1" s="954"/>
      <c r="J1" s="954"/>
      <c r="K1" s="954"/>
      <c r="L1" s="954"/>
      <c r="M1" s="954"/>
      <c r="N1" s="954"/>
      <c r="O1" s="954"/>
      <c r="P1" s="954"/>
      <c r="Q1" s="954"/>
      <c r="R1" s="954"/>
      <c r="S1" s="954"/>
      <c r="T1" s="954"/>
    </row>
    <row r="2" spans="1:21" s="40" customFormat="1" ht="20.100000000000001" customHeight="1" x14ac:dyDescent="0.2">
      <c r="A2" s="957" t="s">
        <v>804</v>
      </c>
      <c r="B2" s="957"/>
      <c r="C2" s="957"/>
      <c r="D2" s="957"/>
      <c r="E2" s="957"/>
      <c r="F2" s="957"/>
      <c r="G2" s="957"/>
      <c r="H2" s="957"/>
      <c r="I2" s="957"/>
      <c r="J2" s="957"/>
      <c r="K2" s="957"/>
      <c r="L2" s="957"/>
      <c r="M2" s="957"/>
      <c r="N2" s="957"/>
      <c r="O2" s="957"/>
      <c r="P2" s="957"/>
      <c r="Q2" s="957"/>
      <c r="R2" s="957"/>
      <c r="S2" s="957"/>
      <c r="T2" s="957"/>
      <c r="U2" s="47"/>
    </row>
    <row r="3" spans="1:21" s="39" customFormat="1" ht="36" customHeight="1" x14ac:dyDescent="0.2">
      <c r="A3" s="1327" t="s">
        <v>1241</v>
      </c>
      <c r="B3" s="1327"/>
      <c r="C3" s="1327"/>
      <c r="D3" s="1327"/>
      <c r="E3" s="1327"/>
      <c r="F3" s="1327"/>
      <c r="G3" s="1327"/>
      <c r="H3" s="1327"/>
      <c r="I3" s="1327"/>
      <c r="J3" s="1327"/>
      <c r="K3" s="1327"/>
      <c r="L3" s="1327"/>
      <c r="M3" s="1327"/>
      <c r="N3" s="1327"/>
      <c r="O3" s="1327"/>
      <c r="P3" s="1327"/>
      <c r="Q3" s="1327"/>
      <c r="R3" s="1327"/>
      <c r="S3" s="1327"/>
      <c r="T3" s="1327"/>
      <c r="U3" s="46"/>
    </row>
    <row r="4" spans="1:21" s="39" customFormat="1" ht="20.100000000000001" customHeight="1" x14ac:dyDescent="0.2">
      <c r="A4" s="949" t="s">
        <v>805</v>
      </c>
      <c r="B4" s="949"/>
      <c r="C4" s="949"/>
      <c r="D4" s="949"/>
      <c r="E4" s="949"/>
      <c r="F4" s="949"/>
      <c r="G4" s="949"/>
      <c r="H4" s="949"/>
      <c r="I4" s="949"/>
      <c r="J4" s="949"/>
      <c r="K4" s="949"/>
      <c r="L4" s="949"/>
      <c r="M4" s="949"/>
      <c r="N4" s="949"/>
      <c r="O4" s="949"/>
      <c r="P4" s="949"/>
      <c r="Q4" s="949"/>
      <c r="R4" s="949"/>
      <c r="S4" s="949"/>
      <c r="T4" s="949"/>
      <c r="U4" s="46"/>
    </row>
    <row r="5" spans="1:21" s="39" customFormat="1" ht="20.100000000000001" customHeight="1" x14ac:dyDescent="0.2">
      <c r="A5" s="14" t="s">
        <v>1104</v>
      </c>
      <c r="B5" s="17"/>
      <c r="C5" s="17"/>
      <c r="D5" s="17"/>
      <c r="E5" s="17"/>
      <c r="F5" s="17"/>
      <c r="G5" s="17"/>
      <c r="H5" s="17"/>
      <c r="I5" s="17"/>
      <c r="J5" s="17"/>
      <c r="K5" s="17"/>
      <c r="L5" s="17"/>
      <c r="M5" s="17"/>
      <c r="N5" s="17"/>
      <c r="O5" s="17"/>
      <c r="P5" s="17"/>
      <c r="Q5" s="17"/>
      <c r="R5" s="17"/>
      <c r="S5" s="17"/>
      <c r="T5" s="33" t="s">
        <v>708</v>
      </c>
      <c r="U5" s="46"/>
    </row>
    <row r="6" spans="1:21" s="264" customFormat="1" ht="38.25" customHeight="1" thickBot="1" x14ac:dyDescent="0.25">
      <c r="A6" s="951" t="s">
        <v>1122</v>
      </c>
      <c r="B6" s="1206" t="s">
        <v>147</v>
      </c>
      <c r="C6" s="1206"/>
      <c r="D6" s="1206"/>
      <c r="E6" s="926" t="s">
        <v>544</v>
      </c>
      <c r="F6" s="1192"/>
      <c r="G6" s="927"/>
      <c r="H6" s="926" t="s">
        <v>611</v>
      </c>
      <c r="I6" s="1192"/>
      <c r="J6" s="927"/>
      <c r="K6" s="926" t="s">
        <v>653</v>
      </c>
      <c r="L6" s="1192"/>
      <c r="M6" s="927"/>
      <c r="N6" s="1191" t="s">
        <v>734</v>
      </c>
      <c r="O6" s="1191"/>
      <c r="P6" s="1191"/>
      <c r="Q6" s="1191" t="s">
        <v>803</v>
      </c>
      <c r="R6" s="1191"/>
      <c r="S6" s="1191"/>
      <c r="T6" s="1178" t="s">
        <v>1127</v>
      </c>
      <c r="U6" s="298"/>
    </row>
    <row r="7" spans="1:21" s="264" customFormat="1" ht="26.25" customHeight="1" thickTop="1" thickBot="1" x14ac:dyDescent="0.25">
      <c r="A7" s="1325"/>
      <c r="B7" s="734"/>
      <c r="C7" s="734"/>
      <c r="D7" s="734"/>
      <c r="E7" s="680" t="s">
        <v>226</v>
      </c>
      <c r="F7" s="680" t="s">
        <v>225</v>
      </c>
      <c r="G7" s="680" t="s">
        <v>7</v>
      </c>
      <c r="H7" s="680" t="s">
        <v>226</v>
      </c>
      <c r="I7" s="680" t="s">
        <v>225</v>
      </c>
      <c r="J7" s="680" t="s">
        <v>7</v>
      </c>
      <c r="K7" s="680" t="s">
        <v>226</v>
      </c>
      <c r="L7" s="680" t="s">
        <v>225</v>
      </c>
      <c r="M7" s="680" t="s">
        <v>7</v>
      </c>
      <c r="N7" s="680" t="s">
        <v>226</v>
      </c>
      <c r="O7" s="680" t="s">
        <v>225</v>
      </c>
      <c r="P7" s="680" t="s">
        <v>7</v>
      </c>
      <c r="Q7" s="680" t="s">
        <v>226</v>
      </c>
      <c r="R7" s="680" t="s">
        <v>225</v>
      </c>
      <c r="S7" s="680" t="s">
        <v>7</v>
      </c>
      <c r="T7" s="1326"/>
      <c r="U7" s="298"/>
    </row>
    <row r="8" spans="1:21" s="264" customFormat="1" ht="22.5" customHeight="1" thickTop="1" x14ac:dyDescent="0.2">
      <c r="A8" s="1173"/>
      <c r="B8" s="50" t="s">
        <v>159</v>
      </c>
      <c r="C8" s="50" t="s">
        <v>160</v>
      </c>
      <c r="D8" s="50" t="s">
        <v>161</v>
      </c>
      <c r="E8" s="735" t="s">
        <v>224</v>
      </c>
      <c r="F8" s="735" t="s">
        <v>223</v>
      </c>
      <c r="G8" s="735" t="s">
        <v>8</v>
      </c>
      <c r="H8" s="735" t="s">
        <v>224</v>
      </c>
      <c r="I8" s="735" t="s">
        <v>223</v>
      </c>
      <c r="J8" s="735" t="s">
        <v>8</v>
      </c>
      <c r="K8" s="735" t="s">
        <v>224</v>
      </c>
      <c r="L8" s="735" t="s">
        <v>223</v>
      </c>
      <c r="M8" s="735" t="s">
        <v>8</v>
      </c>
      <c r="N8" s="735" t="s">
        <v>224</v>
      </c>
      <c r="O8" s="735" t="s">
        <v>223</v>
      </c>
      <c r="P8" s="735" t="s">
        <v>8</v>
      </c>
      <c r="Q8" s="735" t="s">
        <v>224</v>
      </c>
      <c r="R8" s="735" t="s">
        <v>223</v>
      </c>
      <c r="S8" s="735" t="s">
        <v>8</v>
      </c>
      <c r="T8" s="1180"/>
      <c r="U8" s="298"/>
    </row>
    <row r="9" spans="1:21" s="39" customFormat="1" ht="28.5" customHeight="1" thickBot="1" x14ac:dyDescent="0.25">
      <c r="A9" s="200" t="s">
        <v>129</v>
      </c>
      <c r="B9" s="36"/>
      <c r="C9" s="36"/>
      <c r="D9" s="299"/>
      <c r="E9" s="148">
        <v>14</v>
      </c>
      <c r="F9" s="148">
        <v>72</v>
      </c>
      <c r="G9" s="289">
        <f t="shared" ref="G9:G14" si="0">F9+E9</f>
        <v>86</v>
      </c>
      <c r="H9" s="148">
        <v>12</v>
      </c>
      <c r="I9" s="148">
        <v>73</v>
      </c>
      <c r="J9" s="289">
        <f t="shared" ref="J9:J14" si="1">I9+H9</f>
        <v>85</v>
      </c>
      <c r="K9" s="148">
        <v>22</v>
      </c>
      <c r="L9" s="148">
        <v>104</v>
      </c>
      <c r="M9" s="289">
        <f t="shared" ref="M9:M14" si="2">L9+K9</f>
        <v>126</v>
      </c>
      <c r="N9" s="148">
        <v>20</v>
      </c>
      <c r="O9" s="148">
        <v>120</v>
      </c>
      <c r="P9" s="289">
        <f t="shared" ref="P9:P14" si="3">O9+N9</f>
        <v>140</v>
      </c>
      <c r="Q9" s="148">
        <v>23</v>
      </c>
      <c r="R9" s="148">
        <v>125</v>
      </c>
      <c r="S9" s="289">
        <f t="shared" ref="S9:S14" si="4">R9+Q9</f>
        <v>148</v>
      </c>
      <c r="T9" s="61" t="s">
        <v>131</v>
      </c>
      <c r="U9" s="46"/>
    </row>
    <row r="10" spans="1:21" s="39" customFormat="1" ht="28.5" customHeight="1" thickTop="1" thickBot="1" x14ac:dyDescent="0.25">
      <c r="A10" s="62" t="s">
        <v>1126</v>
      </c>
      <c r="B10" s="25"/>
      <c r="C10" s="25"/>
      <c r="D10" s="300"/>
      <c r="E10" s="149">
        <v>41</v>
      </c>
      <c r="F10" s="149">
        <v>85</v>
      </c>
      <c r="G10" s="290">
        <f t="shared" si="0"/>
        <v>126</v>
      </c>
      <c r="H10" s="149">
        <v>40</v>
      </c>
      <c r="I10" s="149">
        <v>130</v>
      </c>
      <c r="J10" s="290">
        <f t="shared" si="1"/>
        <v>170</v>
      </c>
      <c r="K10" s="149">
        <v>44</v>
      </c>
      <c r="L10" s="149">
        <v>179</v>
      </c>
      <c r="M10" s="290">
        <f t="shared" si="2"/>
        <v>223</v>
      </c>
      <c r="N10" s="149">
        <v>43</v>
      </c>
      <c r="O10" s="149">
        <v>179</v>
      </c>
      <c r="P10" s="290">
        <f t="shared" si="3"/>
        <v>222</v>
      </c>
      <c r="Q10" s="149">
        <v>44</v>
      </c>
      <c r="R10" s="149">
        <v>196</v>
      </c>
      <c r="S10" s="290">
        <f t="shared" si="4"/>
        <v>240</v>
      </c>
      <c r="T10" s="63" t="s">
        <v>1125</v>
      </c>
      <c r="U10" s="46"/>
    </row>
    <row r="11" spans="1:21" s="39" customFormat="1" ht="28.5" customHeight="1" thickTop="1" thickBot="1" x14ac:dyDescent="0.25">
      <c r="A11" s="64" t="s">
        <v>130</v>
      </c>
      <c r="B11" s="24"/>
      <c r="C11" s="24"/>
      <c r="D11" s="301"/>
      <c r="E11" s="150">
        <v>59</v>
      </c>
      <c r="F11" s="150">
        <v>145</v>
      </c>
      <c r="G11" s="281">
        <f t="shared" si="0"/>
        <v>204</v>
      </c>
      <c r="H11" s="150">
        <v>51</v>
      </c>
      <c r="I11" s="150">
        <v>246</v>
      </c>
      <c r="J11" s="281">
        <f t="shared" si="1"/>
        <v>297</v>
      </c>
      <c r="K11" s="150">
        <v>67</v>
      </c>
      <c r="L11" s="150">
        <v>263</v>
      </c>
      <c r="M11" s="281">
        <f t="shared" si="2"/>
        <v>330</v>
      </c>
      <c r="N11" s="150">
        <v>64</v>
      </c>
      <c r="O11" s="150">
        <v>303</v>
      </c>
      <c r="P11" s="281">
        <f t="shared" si="3"/>
        <v>367</v>
      </c>
      <c r="Q11" s="150">
        <v>70</v>
      </c>
      <c r="R11" s="150">
        <v>299</v>
      </c>
      <c r="S11" s="281">
        <f t="shared" si="4"/>
        <v>369</v>
      </c>
      <c r="T11" s="665" t="s">
        <v>1124</v>
      </c>
      <c r="U11" s="46"/>
    </row>
    <row r="12" spans="1:21" s="39" customFormat="1" ht="28.5" customHeight="1" thickTop="1" thickBot="1" x14ac:dyDescent="0.25">
      <c r="A12" s="62" t="s">
        <v>170</v>
      </c>
      <c r="B12" s="25"/>
      <c r="C12" s="25"/>
      <c r="D12" s="300"/>
      <c r="E12" s="149">
        <v>27</v>
      </c>
      <c r="F12" s="149">
        <v>256</v>
      </c>
      <c r="G12" s="290">
        <f t="shared" si="0"/>
        <v>283</v>
      </c>
      <c r="H12" s="149">
        <v>30</v>
      </c>
      <c r="I12" s="149">
        <v>259</v>
      </c>
      <c r="J12" s="290">
        <f t="shared" si="1"/>
        <v>289</v>
      </c>
      <c r="K12" s="149">
        <v>31</v>
      </c>
      <c r="L12" s="149">
        <v>287</v>
      </c>
      <c r="M12" s="290">
        <f t="shared" si="2"/>
        <v>318</v>
      </c>
      <c r="N12" s="149">
        <v>34</v>
      </c>
      <c r="O12" s="149">
        <v>295</v>
      </c>
      <c r="P12" s="290">
        <f t="shared" si="3"/>
        <v>329</v>
      </c>
      <c r="Q12" s="149">
        <v>48</v>
      </c>
      <c r="R12" s="149">
        <v>340</v>
      </c>
      <c r="S12" s="290">
        <f t="shared" si="4"/>
        <v>388</v>
      </c>
      <c r="T12" s="63" t="s">
        <v>175</v>
      </c>
      <c r="U12" s="46"/>
    </row>
    <row r="13" spans="1:21" s="39" customFormat="1" ht="28.5" customHeight="1" thickTop="1" thickBot="1" x14ac:dyDescent="0.25">
      <c r="A13" s="64" t="s">
        <v>586</v>
      </c>
      <c r="B13" s="24"/>
      <c r="C13" s="24"/>
      <c r="D13" s="301"/>
      <c r="E13" s="150">
        <v>48</v>
      </c>
      <c r="F13" s="150">
        <v>77</v>
      </c>
      <c r="G13" s="281">
        <f t="shared" si="0"/>
        <v>125</v>
      </c>
      <c r="H13" s="150">
        <v>53</v>
      </c>
      <c r="I13" s="150">
        <v>109</v>
      </c>
      <c r="J13" s="281">
        <f t="shared" si="1"/>
        <v>162</v>
      </c>
      <c r="K13" s="150">
        <v>58</v>
      </c>
      <c r="L13" s="150">
        <v>155</v>
      </c>
      <c r="M13" s="281">
        <f t="shared" si="2"/>
        <v>213</v>
      </c>
      <c r="N13" s="150">
        <v>79</v>
      </c>
      <c r="O13" s="150">
        <v>188</v>
      </c>
      <c r="P13" s="281">
        <f t="shared" si="3"/>
        <v>267</v>
      </c>
      <c r="Q13" s="150">
        <v>87</v>
      </c>
      <c r="R13" s="150">
        <v>150</v>
      </c>
      <c r="S13" s="281">
        <f t="shared" si="4"/>
        <v>237</v>
      </c>
      <c r="T13" s="665" t="s">
        <v>173</v>
      </c>
      <c r="U13" s="46"/>
    </row>
    <row r="14" spans="1:21" s="39" customFormat="1" ht="28.5" customHeight="1" thickTop="1" x14ac:dyDescent="0.2">
      <c r="A14" s="29" t="s">
        <v>151</v>
      </c>
      <c r="B14" s="37"/>
      <c r="C14" s="37"/>
      <c r="D14" s="302"/>
      <c r="E14" s="154">
        <v>5</v>
      </c>
      <c r="F14" s="154">
        <v>0</v>
      </c>
      <c r="G14" s="282">
        <f t="shared" si="0"/>
        <v>5</v>
      </c>
      <c r="H14" s="154">
        <v>5</v>
      </c>
      <c r="I14" s="154">
        <v>0</v>
      </c>
      <c r="J14" s="282">
        <f t="shared" si="1"/>
        <v>5</v>
      </c>
      <c r="K14" s="154">
        <v>5</v>
      </c>
      <c r="L14" s="154">
        <v>0</v>
      </c>
      <c r="M14" s="282">
        <f t="shared" si="2"/>
        <v>5</v>
      </c>
      <c r="N14" s="154">
        <v>5</v>
      </c>
      <c r="O14" s="154">
        <v>0</v>
      </c>
      <c r="P14" s="282">
        <f t="shared" si="3"/>
        <v>5</v>
      </c>
      <c r="Q14" s="154">
        <v>5</v>
      </c>
      <c r="R14" s="154">
        <v>0</v>
      </c>
      <c r="S14" s="282">
        <f t="shared" si="4"/>
        <v>5</v>
      </c>
      <c r="T14" s="683" t="s">
        <v>1352</v>
      </c>
      <c r="U14" s="46"/>
    </row>
    <row r="15" spans="1:21" s="39" customFormat="1" ht="28.5" customHeight="1" x14ac:dyDescent="0.2">
      <c r="A15" s="201" t="s">
        <v>16</v>
      </c>
      <c r="B15" s="303">
        <f t="shared" ref="B15:D15" si="5">SUM(B9:B14)</f>
        <v>0</v>
      </c>
      <c r="C15" s="303">
        <f t="shared" si="5"/>
        <v>0</v>
      </c>
      <c r="D15" s="303">
        <f t="shared" si="5"/>
        <v>0</v>
      </c>
      <c r="E15" s="270">
        <f t="shared" ref="E15:P15" si="6">SUM(E9:E14)</f>
        <v>194</v>
      </c>
      <c r="F15" s="270">
        <f t="shared" si="6"/>
        <v>635</v>
      </c>
      <c r="G15" s="270">
        <f t="shared" si="6"/>
        <v>829</v>
      </c>
      <c r="H15" s="270">
        <f t="shared" si="6"/>
        <v>191</v>
      </c>
      <c r="I15" s="270">
        <f t="shared" si="6"/>
        <v>817</v>
      </c>
      <c r="J15" s="270">
        <f t="shared" si="6"/>
        <v>1008</v>
      </c>
      <c r="K15" s="270">
        <f t="shared" si="6"/>
        <v>227</v>
      </c>
      <c r="L15" s="270">
        <f t="shared" si="6"/>
        <v>988</v>
      </c>
      <c r="M15" s="270">
        <f t="shared" si="6"/>
        <v>1215</v>
      </c>
      <c r="N15" s="270">
        <f t="shared" si="6"/>
        <v>245</v>
      </c>
      <c r="O15" s="270">
        <f t="shared" si="6"/>
        <v>1085</v>
      </c>
      <c r="P15" s="270">
        <f t="shared" si="6"/>
        <v>1330</v>
      </c>
      <c r="Q15" s="270">
        <f t="shared" ref="Q15:S15" si="7">SUM(Q9:Q14)</f>
        <v>277</v>
      </c>
      <c r="R15" s="270">
        <f t="shared" si="7"/>
        <v>1110</v>
      </c>
      <c r="S15" s="270">
        <f t="shared" si="7"/>
        <v>1387</v>
      </c>
      <c r="T15" s="202" t="s">
        <v>35</v>
      </c>
      <c r="U15" s="46"/>
    </row>
    <row r="16" spans="1:21" ht="18.75" customHeight="1" x14ac:dyDescent="0.2">
      <c r="A16" s="1309" t="s">
        <v>1121</v>
      </c>
      <c r="B16" s="1309"/>
      <c r="C16" s="1309"/>
      <c r="D16" s="1309"/>
      <c r="E16" s="1309"/>
      <c r="F16" s="1309"/>
      <c r="G16" s="1309"/>
      <c r="O16" s="1306" t="s">
        <v>1128</v>
      </c>
      <c r="P16" s="1306"/>
      <c r="Q16" s="1306"/>
      <c r="R16" s="1306"/>
      <c r="S16" s="1306"/>
      <c r="T16" s="1306"/>
    </row>
    <row r="17" spans="1:20" x14ac:dyDescent="0.2">
      <c r="A17" s="216"/>
      <c r="T17" s="295"/>
    </row>
    <row r="18" spans="1:20" x14ac:dyDescent="0.2">
      <c r="I18" s="856"/>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8" type="noConversion"/>
  <printOptions horizontalCentered="1" verticalCentered="1"/>
  <pageMargins left="0" right="0" top="0" bottom="0" header="0" footer="0"/>
  <pageSetup paperSize="9" scale="87"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showGridLines="0" rightToLeft="1" view="pageBreakPreview" zoomScaleNormal="100" zoomScaleSheetLayoutView="100" workbookViewId="0">
      <selection activeCell="P3" sqref="P3"/>
    </sheetView>
  </sheetViews>
  <sheetFormatPr defaultRowHeight="12.75" x14ac:dyDescent="0.2"/>
  <cols>
    <col min="1" max="1" width="23" style="271" customWidth="1"/>
    <col min="2" max="2" width="6.7109375" style="271" customWidth="1"/>
    <col min="3" max="3" width="7.7109375" style="271" customWidth="1"/>
    <col min="4" max="4" width="6.7109375" style="271" customWidth="1"/>
    <col min="5" max="5" width="7.7109375" style="271" customWidth="1"/>
    <col min="6" max="6" width="6.7109375" style="271" customWidth="1"/>
    <col min="7" max="7" width="7.7109375" style="271" customWidth="1"/>
    <col min="8" max="8" width="6.7109375" style="271" customWidth="1"/>
    <col min="9" max="9" width="7.7109375" style="271" customWidth="1"/>
    <col min="10" max="10" width="6.7109375" style="271" customWidth="1"/>
    <col min="11" max="11" width="7.7109375" style="271" customWidth="1"/>
    <col min="12" max="12" width="6.7109375" style="271" customWidth="1"/>
    <col min="13" max="13" width="7.7109375" style="271" customWidth="1"/>
    <col min="14" max="14" width="9.7109375" style="271" customWidth="1"/>
    <col min="15" max="15" width="21.5703125" style="271" customWidth="1"/>
    <col min="16" max="16384" width="9.140625" style="271"/>
  </cols>
  <sheetData>
    <row r="1" spans="1:16" s="39" customFormat="1" ht="23.25" x14ac:dyDescent="0.2">
      <c r="A1" s="954" t="s">
        <v>1131</v>
      </c>
      <c r="B1" s="954"/>
      <c r="C1" s="954"/>
      <c r="D1" s="954"/>
      <c r="E1" s="954"/>
      <c r="F1" s="954"/>
      <c r="G1" s="954"/>
      <c r="H1" s="954"/>
      <c r="I1" s="954"/>
      <c r="J1" s="954"/>
      <c r="K1" s="954"/>
      <c r="L1" s="954"/>
      <c r="M1" s="954"/>
      <c r="N1" s="954"/>
      <c r="O1" s="954"/>
      <c r="P1" s="5"/>
    </row>
    <row r="2" spans="1:16" s="40" customFormat="1" ht="20.25" x14ac:dyDescent="0.2">
      <c r="A2" s="957" t="s">
        <v>806</v>
      </c>
      <c r="B2" s="957"/>
      <c r="C2" s="957"/>
      <c r="D2" s="957"/>
      <c r="E2" s="957"/>
      <c r="F2" s="957"/>
      <c r="G2" s="957"/>
      <c r="H2" s="957"/>
      <c r="I2" s="957"/>
      <c r="J2" s="957"/>
      <c r="K2" s="957"/>
      <c r="L2" s="957"/>
      <c r="M2" s="957"/>
      <c r="N2" s="957"/>
      <c r="O2" s="957"/>
      <c r="P2" s="5"/>
    </row>
    <row r="3" spans="1:16" s="39" customFormat="1" ht="35.25" customHeight="1" x14ac:dyDescent="0.2">
      <c r="A3" s="948" t="s">
        <v>1132</v>
      </c>
      <c r="B3" s="948"/>
      <c r="C3" s="948"/>
      <c r="D3" s="948"/>
      <c r="E3" s="948"/>
      <c r="F3" s="948"/>
      <c r="G3" s="948"/>
      <c r="H3" s="948"/>
      <c r="I3" s="948"/>
      <c r="J3" s="948"/>
      <c r="K3" s="948"/>
      <c r="L3" s="948"/>
      <c r="M3" s="948"/>
      <c r="N3" s="948"/>
      <c r="O3" s="948"/>
      <c r="P3" s="45"/>
    </row>
    <row r="4" spans="1:16" s="39" customFormat="1" ht="15.75" x14ac:dyDescent="0.2">
      <c r="A4" s="949" t="s">
        <v>803</v>
      </c>
      <c r="B4" s="949"/>
      <c r="C4" s="949"/>
      <c r="D4" s="949"/>
      <c r="E4" s="949"/>
      <c r="F4" s="949"/>
      <c r="G4" s="949"/>
      <c r="H4" s="949"/>
      <c r="I4" s="949"/>
      <c r="J4" s="949"/>
      <c r="K4" s="949"/>
      <c r="L4" s="949"/>
      <c r="M4" s="949"/>
      <c r="N4" s="949"/>
      <c r="O4" s="949"/>
      <c r="P4" s="6"/>
    </row>
    <row r="5" spans="1:16" s="39" customFormat="1" ht="15.75" x14ac:dyDescent="0.2">
      <c r="A5" s="14" t="s">
        <v>709</v>
      </c>
      <c r="B5" s="17"/>
      <c r="C5" s="17"/>
      <c r="D5" s="17"/>
      <c r="E5" s="17"/>
      <c r="F5" s="17"/>
      <c r="G5" s="17"/>
      <c r="H5" s="17"/>
      <c r="I5" s="17"/>
      <c r="J5" s="17"/>
      <c r="K5" s="17"/>
      <c r="L5" s="17"/>
      <c r="M5" s="17"/>
      <c r="N5" s="17"/>
      <c r="O5" s="33" t="s">
        <v>710</v>
      </c>
      <c r="P5" s="46"/>
    </row>
    <row r="6" spans="1:16" s="264" customFormat="1" ht="31.5" customHeight="1" thickBot="1" x14ac:dyDescent="0.25">
      <c r="A6" s="951" t="s">
        <v>1134</v>
      </c>
      <c r="B6" s="1332" t="s">
        <v>129</v>
      </c>
      <c r="C6" s="1332"/>
      <c r="D6" s="1332" t="s">
        <v>171</v>
      </c>
      <c r="E6" s="1332"/>
      <c r="F6" s="1332" t="s">
        <v>130</v>
      </c>
      <c r="G6" s="1332"/>
      <c r="H6" s="1332" t="s">
        <v>170</v>
      </c>
      <c r="I6" s="1332"/>
      <c r="J6" s="1332" t="s">
        <v>586</v>
      </c>
      <c r="K6" s="1332"/>
      <c r="L6" s="1328" t="s">
        <v>7</v>
      </c>
      <c r="M6" s="1329"/>
      <c r="N6" s="1186" t="s">
        <v>455</v>
      </c>
      <c r="O6" s="1178" t="s">
        <v>801</v>
      </c>
      <c r="P6" s="298"/>
    </row>
    <row r="7" spans="1:16" s="264" customFormat="1" ht="24.75" customHeight="1" thickTop="1" thickBot="1" x14ac:dyDescent="0.25">
      <c r="A7" s="1172"/>
      <c r="B7" s="1177" t="s">
        <v>131</v>
      </c>
      <c r="C7" s="1177"/>
      <c r="D7" s="1177" t="s">
        <v>132</v>
      </c>
      <c r="E7" s="1177"/>
      <c r="F7" s="1177" t="s">
        <v>174</v>
      </c>
      <c r="G7" s="1177"/>
      <c r="H7" s="1177" t="s">
        <v>175</v>
      </c>
      <c r="I7" s="1177"/>
      <c r="J7" s="1177" t="s">
        <v>173</v>
      </c>
      <c r="K7" s="1177"/>
      <c r="L7" s="1330" t="s">
        <v>8</v>
      </c>
      <c r="M7" s="1331"/>
      <c r="N7" s="1333"/>
      <c r="O7" s="1179"/>
      <c r="P7" s="298"/>
    </row>
    <row r="8" spans="1:16" s="264" customFormat="1" ht="15" customHeight="1" thickTop="1" thickBot="1" x14ac:dyDescent="0.25">
      <c r="A8" s="1172"/>
      <c r="B8" s="680" t="s">
        <v>9</v>
      </c>
      <c r="C8" s="680" t="s">
        <v>667</v>
      </c>
      <c r="D8" s="680" t="s">
        <v>9</v>
      </c>
      <c r="E8" s="680" t="s">
        <v>667</v>
      </c>
      <c r="F8" s="680" t="s">
        <v>9</v>
      </c>
      <c r="G8" s="680" t="s">
        <v>667</v>
      </c>
      <c r="H8" s="680" t="s">
        <v>9</v>
      </c>
      <c r="I8" s="680" t="s">
        <v>667</v>
      </c>
      <c r="J8" s="680" t="s">
        <v>9</v>
      </c>
      <c r="K8" s="680" t="s">
        <v>667</v>
      </c>
      <c r="L8" s="736" t="s">
        <v>9</v>
      </c>
      <c r="M8" s="736" t="s">
        <v>667</v>
      </c>
      <c r="N8" s="1333"/>
      <c r="O8" s="1179"/>
    </row>
    <row r="9" spans="1:16" s="264" customFormat="1" ht="15" customHeight="1" thickTop="1" x14ac:dyDescent="0.2">
      <c r="A9" s="1173"/>
      <c r="B9" s="676" t="s">
        <v>668</v>
      </c>
      <c r="C9" s="676" t="s">
        <v>669</v>
      </c>
      <c r="D9" s="676" t="s">
        <v>668</v>
      </c>
      <c r="E9" s="676" t="s">
        <v>669</v>
      </c>
      <c r="F9" s="676" t="s">
        <v>668</v>
      </c>
      <c r="G9" s="676" t="s">
        <v>669</v>
      </c>
      <c r="H9" s="676" t="s">
        <v>668</v>
      </c>
      <c r="I9" s="676" t="s">
        <v>669</v>
      </c>
      <c r="J9" s="676" t="s">
        <v>668</v>
      </c>
      <c r="K9" s="676" t="s">
        <v>669</v>
      </c>
      <c r="L9" s="676" t="s">
        <v>668</v>
      </c>
      <c r="M9" s="676" t="s">
        <v>669</v>
      </c>
      <c r="N9" s="1334"/>
      <c r="O9" s="1180"/>
    </row>
    <row r="10" spans="1:16" s="39" customFormat="1" ht="22.5" customHeight="1" thickBot="1" x14ac:dyDescent="0.25">
      <c r="A10" s="200" t="s">
        <v>133</v>
      </c>
      <c r="B10" s="148">
        <v>7</v>
      </c>
      <c r="C10" s="148">
        <v>16</v>
      </c>
      <c r="D10" s="148">
        <v>24</v>
      </c>
      <c r="E10" s="148">
        <v>20</v>
      </c>
      <c r="F10" s="148">
        <v>36</v>
      </c>
      <c r="G10" s="148">
        <v>34</v>
      </c>
      <c r="H10" s="148">
        <v>10</v>
      </c>
      <c r="I10" s="148">
        <v>38</v>
      </c>
      <c r="J10" s="148">
        <v>29</v>
      </c>
      <c r="K10" s="148">
        <v>58</v>
      </c>
      <c r="L10" s="265">
        <f>B10+D10+F10+H10+J10</f>
        <v>106</v>
      </c>
      <c r="M10" s="265">
        <f>C10+E10+G10+I10+K10</f>
        <v>166</v>
      </c>
      <c r="N10" s="265">
        <f t="shared" ref="N10:N20" si="0">SUM(L10:M10)</f>
        <v>272</v>
      </c>
      <c r="O10" s="61" t="s">
        <v>134</v>
      </c>
    </row>
    <row r="11" spans="1:16" s="39" customFormat="1" ht="22.5" customHeight="1" thickTop="1" thickBot="1" x14ac:dyDescent="0.25">
      <c r="A11" s="62" t="s">
        <v>135</v>
      </c>
      <c r="B11" s="149">
        <v>3</v>
      </c>
      <c r="C11" s="149">
        <v>0</v>
      </c>
      <c r="D11" s="149">
        <v>0</v>
      </c>
      <c r="E11" s="149">
        <v>0</v>
      </c>
      <c r="F11" s="149">
        <v>4</v>
      </c>
      <c r="G11" s="149">
        <v>1</v>
      </c>
      <c r="H11" s="149">
        <v>5</v>
      </c>
      <c r="I11" s="149">
        <v>0</v>
      </c>
      <c r="J11" s="149">
        <v>0</v>
      </c>
      <c r="K11" s="149">
        <v>0</v>
      </c>
      <c r="L11" s="267">
        <f t="shared" ref="L11:L20" si="1">B11+D11+F11+H11+J11</f>
        <v>12</v>
      </c>
      <c r="M11" s="267">
        <f t="shared" ref="M11:M20" si="2">C11+E11+G11+I11+K11</f>
        <v>1</v>
      </c>
      <c r="N11" s="267">
        <f t="shared" si="0"/>
        <v>13</v>
      </c>
      <c r="O11" s="63" t="s">
        <v>136</v>
      </c>
    </row>
    <row r="12" spans="1:16" s="39" customFormat="1" ht="22.5" customHeight="1" thickTop="1" thickBot="1" x14ac:dyDescent="0.25">
      <c r="A12" s="64" t="s">
        <v>1133</v>
      </c>
      <c r="B12" s="150">
        <v>15</v>
      </c>
      <c r="C12" s="150">
        <v>2</v>
      </c>
      <c r="D12" s="150">
        <v>28</v>
      </c>
      <c r="E12" s="150">
        <v>5</v>
      </c>
      <c r="F12" s="150">
        <v>19</v>
      </c>
      <c r="G12" s="150">
        <v>8</v>
      </c>
      <c r="H12" s="150">
        <v>14</v>
      </c>
      <c r="I12" s="150">
        <v>8</v>
      </c>
      <c r="J12" s="150">
        <v>6</v>
      </c>
      <c r="K12" s="150">
        <v>18</v>
      </c>
      <c r="L12" s="266">
        <f t="shared" si="1"/>
        <v>82</v>
      </c>
      <c r="M12" s="266">
        <f t="shared" si="2"/>
        <v>41</v>
      </c>
      <c r="N12" s="266">
        <f t="shared" si="0"/>
        <v>123</v>
      </c>
      <c r="O12" s="665" t="s">
        <v>125</v>
      </c>
    </row>
    <row r="13" spans="1:16" s="39" customFormat="1" ht="22.5" customHeight="1" thickTop="1" thickBot="1" x14ac:dyDescent="0.25">
      <c r="A13" s="62" t="s">
        <v>137</v>
      </c>
      <c r="B13" s="149">
        <v>0</v>
      </c>
      <c r="C13" s="149">
        <v>0</v>
      </c>
      <c r="D13" s="149">
        <v>1</v>
      </c>
      <c r="E13" s="149">
        <v>0</v>
      </c>
      <c r="F13" s="149">
        <v>0</v>
      </c>
      <c r="G13" s="149">
        <v>1</v>
      </c>
      <c r="H13" s="149">
        <v>0</v>
      </c>
      <c r="I13" s="149">
        <v>4</v>
      </c>
      <c r="J13" s="149">
        <v>5</v>
      </c>
      <c r="K13" s="149">
        <v>6</v>
      </c>
      <c r="L13" s="267">
        <f t="shared" si="1"/>
        <v>6</v>
      </c>
      <c r="M13" s="267">
        <f t="shared" si="2"/>
        <v>11</v>
      </c>
      <c r="N13" s="267">
        <f t="shared" si="0"/>
        <v>17</v>
      </c>
      <c r="O13" s="63" t="s">
        <v>138</v>
      </c>
    </row>
    <row r="14" spans="1:16" s="39" customFormat="1" ht="22.5" customHeight="1" thickTop="1" thickBot="1" x14ac:dyDescent="0.25">
      <c r="A14" s="64" t="s">
        <v>126</v>
      </c>
      <c r="B14" s="150">
        <v>0</v>
      </c>
      <c r="C14" s="150">
        <v>0</v>
      </c>
      <c r="D14" s="150">
        <v>4</v>
      </c>
      <c r="E14" s="150">
        <v>0</v>
      </c>
      <c r="F14" s="150">
        <v>9</v>
      </c>
      <c r="G14" s="150">
        <v>1</v>
      </c>
      <c r="H14" s="150">
        <v>8</v>
      </c>
      <c r="I14" s="150">
        <v>3</v>
      </c>
      <c r="J14" s="150">
        <v>5</v>
      </c>
      <c r="K14" s="150">
        <v>3</v>
      </c>
      <c r="L14" s="266">
        <f t="shared" si="1"/>
        <v>26</v>
      </c>
      <c r="M14" s="266">
        <f t="shared" si="2"/>
        <v>7</v>
      </c>
      <c r="N14" s="266">
        <f t="shared" si="0"/>
        <v>33</v>
      </c>
      <c r="O14" s="665" t="s">
        <v>127</v>
      </c>
    </row>
    <row r="15" spans="1:16" s="39" customFormat="1" ht="22.5" customHeight="1" thickTop="1" thickBot="1" x14ac:dyDescent="0.25">
      <c r="A15" s="62" t="s">
        <v>122</v>
      </c>
      <c r="B15" s="149">
        <v>19</v>
      </c>
      <c r="C15" s="149">
        <v>0</v>
      </c>
      <c r="D15" s="149">
        <v>27</v>
      </c>
      <c r="E15" s="149">
        <v>3</v>
      </c>
      <c r="F15" s="149">
        <v>54</v>
      </c>
      <c r="G15" s="149">
        <v>6</v>
      </c>
      <c r="H15" s="149">
        <v>22</v>
      </c>
      <c r="I15" s="149">
        <v>12</v>
      </c>
      <c r="J15" s="149">
        <v>12</v>
      </c>
      <c r="K15" s="149">
        <v>12</v>
      </c>
      <c r="L15" s="267">
        <f t="shared" si="1"/>
        <v>134</v>
      </c>
      <c r="M15" s="267">
        <f t="shared" si="2"/>
        <v>33</v>
      </c>
      <c r="N15" s="267">
        <f t="shared" si="0"/>
        <v>167</v>
      </c>
      <c r="O15" s="63" t="s">
        <v>123</v>
      </c>
    </row>
    <row r="16" spans="1:16" s="39" customFormat="1" ht="22.5" customHeight="1" thickTop="1" thickBot="1" x14ac:dyDescent="0.25">
      <c r="A16" s="64" t="s">
        <v>139</v>
      </c>
      <c r="B16" s="150">
        <v>4</v>
      </c>
      <c r="C16" s="150">
        <v>0</v>
      </c>
      <c r="D16" s="150">
        <v>5</v>
      </c>
      <c r="E16" s="150">
        <v>1</v>
      </c>
      <c r="F16" s="150">
        <v>3</v>
      </c>
      <c r="G16" s="150">
        <v>2</v>
      </c>
      <c r="H16" s="150">
        <v>5</v>
      </c>
      <c r="I16" s="150">
        <v>3</v>
      </c>
      <c r="J16" s="150">
        <v>2</v>
      </c>
      <c r="K16" s="150">
        <v>2</v>
      </c>
      <c r="L16" s="266">
        <f t="shared" si="1"/>
        <v>19</v>
      </c>
      <c r="M16" s="266">
        <f t="shared" si="2"/>
        <v>8</v>
      </c>
      <c r="N16" s="266">
        <f t="shared" si="0"/>
        <v>27</v>
      </c>
      <c r="O16" s="665" t="s">
        <v>140</v>
      </c>
    </row>
    <row r="17" spans="1:15" s="39" customFormat="1" ht="22.5" customHeight="1" thickTop="1" thickBot="1" x14ac:dyDescent="0.25">
      <c r="A17" s="62" t="s">
        <v>141</v>
      </c>
      <c r="B17" s="149">
        <v>9</v>
      </c>
      <c r="C17" s="149">
        <v>1</v>
      </c>
      <c r="D17" s="149">
        <v>11</v>
      </c>
      <c r="E17" s="149">
        <v>1</v>
      </c>
      <c r="F17" s="149">
        <v>13</v>
      </c>
      <c r="G17" s="149">
        <v>2</v>
      </c>
      <c r="H17" s="149">
        <v>21</v>
      </c>
      <c r="I17" s="149">
        <v>10</v>
      </c>
      <c r="J17" s="149">
        <v>2</v>
      </c>
      <c r="K17" s="149">
        <v>2</v>
      </c>
      <c r="L17" s="267">
        <f t="shared" si="1"/>
        <v>56</v>
      </c>
      <c r="M17" s="267">
        <f t="shared" si="2"/>
        <v>16</v>
      </c>
      <c r="N17" s="267">
        <f t="shared" si="0"/>
        <v>72</v>
      </c>
      <c r="O17" s="63" t="s">
        <v>142</v>
      </c>
    </row>
    <row r="18" spans="1:15" s="39" customFormat="1" ht="22.5" customHeight="1" thickTop="1" thickBot="1" x14ac:dyDescent="0.25">
      <c r="A18" s="64" t="s">
        <v>143</v>
      </c>
      <c r="B18" s="150">
        <v>19</v>
      </c>
      <c r="C18" s="150">
        <v>3</v>
      </c>
      <c r="D18" s="150">
        <v>16</v>
      </c>
      <c r="E18" s="150">
        <v>3</v>
      </c>
      <c r="F18" s="150">
        <v>19</v>
      </c>
      <c r="G18" s="150">
        <v>10</v>
      </c>
      <c r="H18" s="150">
        <v>51</v>
      </c>
      <c r="I18" s="150">
        <v>46</v>
      </c>
      <c r="J18" s="150">
        <v>3</v>
      </c>
      <c r="K18" s="150">
        <v>5</v>
      </c>
      <c r="L18" s="266">
        <f t="shared" si="1"/>
        <v>108</v>
      </c>
      <c r="M18" s="266">
        <f t="shared" si="2"/>
        <v>67</v>
      </c>
      <c r="N18" s="266">
        <f t="shared" si="0"/>
        <v>175</v>
      </c>
      <c r="O18" s="665" t="s">
        <v>144</v>
      </c>
    </row>
    <row r="19" spans="1:15" s="39" customFormat="1" ht="22.5" customHeight="1" thickTop="1" thickBot="1" x14ac:dyDescent="0.25">
      <c r="A19" s="62" t="s">
        <v>145</v>
      </c>
      <c r="B19" s="149">
        <v>6</v>
      </c>
      <c r="C19" s="149">
        <v>0</v>
      </c>
      <c r="D19" s="149">
        <v>19</v>
      </c>
      <c r="E19" s="149">
        <v>4</v>
      </c>
      <c r="F19" s="149">
        <v>27</v>
      </c>
      <c r="G19" s="149">
        <v>3</v>
      </c>
      <c r="H19" s="149">
        <v>21</v>
      </c>
      <c r="I19" s="149">
        <v>9</v>
      </c>
      <c r="J19" s="149">
        <v>2</v>
      </c>
      <c r="K19" s="149">
        <v>2</v>
      </c>
      <c r="L19" s="267">
        <f t="shared" si="1"/>
        <v>75</v>
      </c>
      <c r="M19" s="267">
        <f t="shared" si="2"/>
        <v>18</v>
      </c>
      <c r="N19" s="267">
        <f t="shared" si="0"/>
        <v>93</v>
      </c>
      <c r="O19" s="63" t="s">
        <v>124</v>
      </c>
    </row>
    <row r="20" spans="1:15" s="39" customFormat="1" ht="22.5" customHeight="1" thickTop="1" x14ac:dyDescent="0.2">
      <c r="A20" s="31" t="s">
        <v>128</v>
      </c>
      <c r="B20" s="153">
        <v>41</v>
      </c>
      <c r="C20" s="153">
        <v>3</v>
      </c>
      <c r="D20" s="153">
        <v>64</v>
      </c>
      <c r="E20" s="153">
        <v>4</v>
      </c>
      <c r="F20" s="153">
        <v>97</v>
      </c>
      <c r="G20" s="153">
        <v>20</v>
      </c>
      <c r="H20" s="153">
        <v>53</v>
      </c>
      <c r="I20" s="153">
        <v>45</v>
      </c>
      <c r="J20" s="153">
        <v>30</v>
      </c>
      <c r="K20" s="153">
        <v>33</v>
      </c>
      <c r="L20" s="268">
        <f t="shared" si="1"/>
        <v>285</v>
      </c>
      <c r="M20" s="268">
        <f t="shared" si="2"/>
        <v>105</v>
      </c>
      <c r="N20" s="268">
        <f t="shared" si="0"/>
        <v>390</v>
      </c>
      <c r="O20" s="666" t="s">
        <v>1302</v>
      </c>
    </row>
    <row r="21" spans="1:15" s="39" customFormat="1" ht="24.75" customHeight="1" x14ac:dyDescent="0.2">
      <c r="A21" s="204" t="s">
        <v>34</v>
      </c>
      <c r="B21" s="292">
        <f>SUM(B10:B20)</f>
        <v>123</v>
      </c>
      <c r="C21" s="292">
        <f t="shared" ref="C21:N21" si="3">SUM(C10:C20)</f>
        <v>25</v>
      </c>
      <c r="D21" s="292">
        <f t="shared" si="3"/>
        <v>199</v>
      </c>
      <c r="E21" s="292">
        <f t="shared" si="3"/>
        <v>41</v>
      </c>
      <c r="F21" s="292">
        <f t="shared" si="3"/>
        <v>281</v>
      </c>
      <c r="G21" s="292">
        <f t="shared" si="3"/>
        <v>88</v>
      </c>
      <c r="H21" s="292">
        <f t="shared" si="3"/>
        <v>210</v>
      </c>
      <c r="I21" s="292">
        <f t="shared" si="3"/>
        <v>178</v>
      </c>
      <c r="J21" s="292">
        <f t="shared" si="3"/>
        <v>96</v>
      </c>
      <c r="K21" s="292">
        <f t="shared" si="3"/>
        <v>141</v>
      </c>
      <c r="L21" s="292">
        <f t="shared" si="3"/>
        <v>909</v>
      </c>
      <c r="M21" s="292">
        <f t="shared" si="3"/>
        <v>473</v>
      </c>
      <c r="N21" s="292">
        <f t="shared" si="3"/>
        <v>1382</v>
      </c>
      <c r="O21" s="205" t="s">
        <v>35</v>
      </c>
    </row>
    <row r="22" spans="1:15" x14ac:dyDescent="0.2">
      <c r="A22" s="1308" t="s">
        <v>1243</v>
      </c>
      <c r="B22" s="1308"/>
      <c r="C22" s="1308"/>
      <c r="I22" s="1305" t="s">
        <v>1351</v>
      </c>
      <c r="J22" s="1305"/>
      <c r="K22" s="1305"/>
      <c r="L22" s="1305"/>
      <c r="M22" s="1305"/>
      <c r="N22" s="1305"/>
      <c r="O22" s="1305"/>
    </row>
    <row r="23" spans="1:15" x14ac:dyDescent="0.2">
      <c r="A23" s="1309" t="s">
        <v>1130</v>
      </c>
      <c r="B23" s="1309"/>
      <c r="C23" s="1309"/>
      <c r="D23" s="1309"/>
      <c r="I23" s="1306" t="s">
        <v>1129</v>
      </c>
      <c r="J23" s="1306"/>
      <c r="K23" s="1306"/>
      <c r="L23" s="1306"/>
      <c r="M23" s="1306"/>
      <c r="N23" s="1306"/>
      <c r="O23" s="1306"/>
    </row>
    <row r="28" spans="1:15" hidden="1" x14ac:dyDescent="0.2"/>
    <row r="29" spans="1:15" hidden="1" x14ac:dyDescent="0.2">
      <c r="A29" s="271" t="s">
        <v>78</v>
      </c>
    </row>
    <row r="30" spans="1:15" ht="13.5" hidden="1" customHeight="1" thickBot="1" x14ac:dyDescent="0.25">
      <c r="A30" s="1339" t="s">
        <v>366</v>
      </c>
      <c r="B30" s="1332" t="s">
        <v>129</v>
      </c>
      <c r="C30" s="1332"/>
      <c r="D30" s="1332" t="s">
        <v>171</v>
      </c>
      <c r="E30" s="1332"/>
      <c r="F30" s="1332" t="s">
        <v>130</v>
      </c>
      <c r="G30" s="1332"/>
      <c r="H30" s="1332" t="s">
        <v>170</v>
      </c>
      <c r="I30" s="1332"/>
      <c r="J30" s="1332" t="s">
        <v>586</v>
      </c>
      <c r="K30" s="1332"/>
      <c r="L30" s="1332" t="s">
        <v>7</v>
      </c>
      <c r="M30" s="1332"/>
      <c r="N30" s="958" t="s">
        <v>200</v>
      </c>
      <c r="O30" s="1335" t="s">
        <v>801</v>
      </c>
    </row>
    <row r="31" spans="1:15" ht="14.25" hidden="1" customHeight="1" thickTop="1" thickBot="1" x14ac:dyDescent="0.25">
      <c r="A31" s="1340"/>
      <c r="B31" s="1338" t="s">
        <v>131</v>
      </c>
      <c r="C31" s="1338"/>
      <c r="D31" s="1338" t="s">
        <v>132</v>
      </c>
      <c r="E31" s="1338"/>
      <c r="F31" s="1338" t="s">
        <v>174</v>
      </c>
      <c r="G31" s="1338"/>
      <c r="H31" s="1338" t="s">
        <v>175</v>
      </c>
      <c r="I31" s="1338"/>
      <c r="J31" s="1338" t="s">
        <v>173</v>
      </c>
      <c r="K31" s="1338"/>
      <c r="L31" s="1338" t="s">
        <v>8</v>
      </c>
      <c r="M31" s="1338"/>
      <c r="N31" s="1226"/>
      <c r="O31" s="1336"/>
    </row>
    <row r="32" spans="1:15" ht="14.25" hidden="1" customHeight="1" thickTop="1" thickBot="1" x14ac:dyDescent="0.25">
      <c r="A32" s="1340"/>
      <c r="B32" s="1222" t="s">
        <v>193</v>
      </c>
      <c r="C32" s="1222" t="s">
        <v>770</v>
      </c>
      <c r="D32" s="1222" t="s">
        <v>193</v>
      </c>
      <c r="E32" s="1222" t="s">
        <v>770</v>
      </c>
      <c r="F32" s="1222" t="s">
        <v>193</v>
      </c>
      <c r="G32" s="1222" t="s">
        <v>770</v>
      </c>
      <c r="H32" s="1222" t="s">
        <v>193</v>
      </c>
      <c r="I32" s="1222" t="s">
        <v>770</v>
      </c>
      <c r="J32" s="1222" t="s">
        <v>193</v>
      </c>
      <c r="K32" s="1222" t="s">
        <v>770</v>
      </c>
      <c r="L32" s="1222" t="s">
        <v>193</v>
      </c>
      <c r="M32" s="1222" t="s">
        <v>770</v>
      </c>
      <c r="N32" s="1226"/>
      <c r="O32" s="1336"/>
    </row>
    <row r="33" spans="1:15" ht="13.5" hidden="1" thickTop="1" x14ac:dyDescent="0.2">
      <c r="A33" s="1341"/>
      <c r="B33" s="1208"/>
      <c r="C33" s="1208"/>
      <c r="D33" s="1208"/>
      <c r="E33" s="1208"/>
      <c r="F33" s="1208"/>
      <c r="G33" s="1208"/>
      <c r="H33" s="1208"/>
      <c r="I33" s="1208"/>
      <c r="J33" s="1208"/>
      <c r="K33" s="1208"/>
      <c r="L33" s="1208"/>
      <c r="M33" s="1208"/>
      <c r="N33" s="959"/>
      <c r="O33" s="1337"/>
    </row>
    <row r="34" spans="1:15" ht="13.5" hidden="1" thickBot="1" x14ac:dyDescent="0.25">
      <c r="A34" s="542" t="s">
        <v>133</v>
      </c>
      <c r="B34" s="148">
        <v>7</v>
      </c>
      <c r="C34" s="148">
        <v>16</v>
      </c>
      <c r="D34" s="148">
        <v>24</v>
      </c>
      <c r="E34" s="148">
        <v>20</v>
      </c>
      <c r="F34" s="148">
        <v>35</v>
      </c>
      <c r="G34" s="148">
        <v>33</v>
      </c>
      <c r="H34" s="148">
        <v>10</v>
      </c>
      <c r="I34" s="148">
        <v>34</v>
      </c>
      <c r="J34" s="148">
        <v>29</v>
      </c>
      <c r="K34" s="148">
        <v>58</v>
      </c>
      <c r="L34" s="265">
        <f>B34+D34+F34+H34+J34</f>
        <v>105</v>
      </c>
      <c r="M34" s="265">
        <f>C34+E34+G34+I34+K34</f>
        <v>161</v>
      </c>
      <c r="N34" s="265">
        <f t="shared" ref="N34:N44" si="4">SUM(L34:M34)</f>
        <v>266</v>
      </c>
      <c r="O34" s="27" t="s">
        <v>134</v>
      </c>
    </row>
    <row r="35" spans="1:15" ht="14.25" hidden="1" thickTop="1" thickBot="1" x14ac:dyDescent="0.25">
      <c r="A35" s="62" t="s">
        <v>135</v>
      </c>
      <c r="B35" s="149">
        <v>3</v>
      </c>
      <c r="C35" s="149">
        <v>0</v>
      </c>
      <c r="D35" s="149">
        <v>0</v>
      </c>
      <c r="E35" s="149">
        <v>0</v>
      </c>
      <c r="F35" s="149">
        <v>3</v>
      </c>
      <c r="G35" s="149">
        <v>0</v>
      </c>
      <c r="H35" s="149">
        <v>5</v>
      </c>
      <c r="I35" s="149">
        <v>0</v>
      </c>
      <c r="J35" s="149">
        <v>0</v>
      </c>
      <c r="K35" s="149">
        <v>0</v>
      </c>
      <c r="L35" s="267">
        <f t="shared" ref="L35:L44" si="5">B35+D35+F35+H35+J35</f>
        <v>11</v>
      </c>
      <c r="M35" s="267">
        <f t="shared" ref="M35:M44" si="6">C35+E35+G35+I35+K35</f>
        <v>0</v>
      </c>
      <c r="N35" s="267">
        <f t="shared" si="4"/>
        <v>11</v>
      </c>
      <c r="O35" s="26" t="s">
        <v>136</v>
      </c>
    </row>
    <row r="36" spans="1:15" ht="14.25" hidden="1" thickTop="1" thickBot="1" x14ac:dyDescent="0.25">
      <c r="A36" s="64" t="s">
        <v>587</v>
      </c>
      <c r="B36" s="150">
        <v>15</v>
      </c>
      <c r="C36" s="150">
        <v>2</v>
      </c>
      <c r="D36" s="150">
        <v>28</v>
      </c>
      <c r="E36" s="150">
        <v>5</v>
      </c>
      <c r="F36" s="150">
        <v>12</v>
      </c>
      <c r="G36" s="150">
        <v>3</v>
      </c>
      <c r="H36" s="150">
        <v>13</v>
      </c>
      <c r="I36" s="150">
        <v>8</v>
      </c>
      <c r="J36" s="150">
        <v>6</v>
      </c>
      <c r="K36" s="150">
        <v>18</v>
      </c>
      <c r="L36" s="266">
        <f t="shared" si="5"/>
        <v>74</v>
      </c>
      <c r="M36" s="266">
        <f t="shared" si="6"/>
        <v>36</v>
      </c>
      <c r="N36" s="266">
        <f t="shared" si="4"/>
        <v>110</v>
      </c>
      <c r="O36" s="23" t="s">
        <v>125</v>
      </c>
    </row>
    <row r="37" spans="1:15" ht="14.25" hidden="1" thickTop="1" thickBot="1" x14ac:dyDescent="0.25">
      <c r="A37" s="62" t="s">
        <v>137</v>
      </c>
      <c r="B37" s="149">
        <v>0</v>
      </c>
      <c r="C37" s="149">
        <v>0</v>
      </c>
      <c r="D37" s="149">
        <v>1</v>
      </c>
      <c r="E37" s="149">
        <v>0</v>
      </c>
      <c r="F37" s="149">
        <v>0</v>
      </c>
      <c r="G37" s="149">
        <v>1</v>
      </c>
      <c r="H37" s="149">
        <v>0</v>
      </c>
      <c r="I37" s="149">
        <v>3</v>
      </c>
      <c r="J37" s="149">
        <v>5</v>
      </c>
      <c r="K37" s="149">
        <v>6</v>
      </c>
      <c r="L37" s="267">
        <f t="shared" si="5"/>
        <v>6</v>
      </c>
      <c r="M37" s="267">
        <f t="shared" si="6"/>
        <v>10</v>
      </c>
      <c r="N37" s="267">
        <f t="shared" si="4"/>
        <v>16</v>
      </c>
      <c r="O37" s="26" t="s">
        <v>138</v>
      </c>
    </row>
    <row r="38" spans="1:15" ht="14.25" hidden="1" thickTop="1" thickBot="1" x14ac:dyDescent="0.25">
      <c r="A38" s="64" t="s">
        <v>126</v>
      </c>
      <c r="B38" s="150">
        <v>0</v>
      </c>
      <c r="C38" s="150">
        <v>0</v>
      </c>
      <c r="D38" s="150">
        <v>4</v>
      </c>
      <c r="E38" s="150">
        <v>0</v>
      </c>
      <c r="F38" s="150">
        <v>8</v>
      </c>
      <c r="G38" s="150">
        <v>0</v>
      </c>
      <c r="H38" s="150">
        <v>3</v>
      </c>
      <c r="I38" s="150">
        <v>1</v>
      </c>
      <c r="J38" s="150">
        <v>5</v>
      </c>
      <c r="K38" s="150">
        <v>3</v>
      </c>
      <c r="L38" s="266">
        <f t="shared" si="5"/>
        <v>20</v>
      </c>
      <c r="M38" s="266">
        <f t="shared" si="6"/>
        <v>4</v>
      </c>
      <c r="N38" s="266">
        <f t="shared" si="4"/>
        <v>24</v>
      </c>
      <c r="O38" s="23" t="s">
        <v>127</v>
      </c>
    </row>
    <row r="39" spans="1:15" ht="14.25" hidden="1" thickTop="1" thickBot="1" x14ac:dyDescent="0.25">
      <c r="A39" s="62" t="s">
        <v>122</v>
      </c>
      <c r="B39" s="149">
        <v>19</v>
      </c>
      <c r="C39" s="149">
        <v>0</v>
      </c>
      <c r="D39" s="149">
        <v>27</v>
      </c>
      <c r="E39" s="149">
        <v>3</v>
      </c>
      <c r="F39" s="149">
        <v>48</v>
      </c>
      <c r="G39" s="149">
        <v>4</v>
      </c>
      <c r="H39" s="149">
        <v>20</v>
      </c>
      <c r="I39" s="149">
        <v>10</v>
      </c>
      <c r="J39" s="149">
        <v>12</v>
      </c>
      <c r="K39" s="149">
        <v>12</v>
      </c>
      <c r="L39" s="267">
        <f t="shared" si="5"/>
        <v>126</v>
      </c>
      <c r="M39" s="267">
        <f t="shared" si="6"/>
        <v>29</v>
      </c>
      <c r="N39" s="267">
        <f t="shared" si="4"/>
        <v>155</v>
      </c>
      <c r="O39" s="26" t="s">
        <v>123</v>
      </c>
    </row>
    <row r="40" spans="1:15" ht="14.25" hidden="1" thickTop="1" thickBot="1" x14ac:dyDescent="0.25">
      <c r="A40" s="64" t="s">
        <v>139</v>
      </c>
      <c r="B40" s="150">
        <v>4</v>
      </c>
      <c r="C40" s="150">
        <v>0</v>
      </c>
      <c r="D40" s="150">
        <v>5</v>
      </c>
      <c r="E40" s="150">
        <v>1</v>
      </c>
      <c r="F40" s="150">
        <v>2</v>
      </c>
      <c r="G40" s="150">
        <v>1</v>
      </c>
      <c r="H40" s="150">
        <v>5</v>
      </c>
      <c r="I40" s="150">
        <v>3</v>
      </c>
      <c r="J40" s="150">
        <v>2</v>
      </c>
      <c r="K40" s="150">
        <v>2</v>
      </c>
      <c r="L40" s="266">
        <f t="shared" si="5"/>
        <v>18</v>
      </c>
      <c r="M40" s="266">
        <f t="shared" si="6"/>
        <v>7</v>
      </c>
      <c r="N40" s="266">
        <f t="shared" si="4"/>
        <v>25</v>
      </c>
      <c r="O40" s="23" t="s">
        <v>140</v>
      </c>
    </row>
    <row r="41" spans="1:15" ht="14.25" hidden="1" thickTop="1" thickBot="1" x14ac:dyDescent="0.25">
      <c r="A41" s="62" t="s">
        <v>141</v>
      </c>
      <c r="B41" s="149">
        <v>8</v>
      </c>
      <c r="C41" s="149">
        <v>1</v>
      </c>
      <c r="D41" s="149">
        <v>11</v>
      </c>
      <c r="E41" s="149">
        <v>1</v>
      </c>
      <c r="F41" s="149">
        <v>10</v>
      </c>
      <c r="G41" s="149">
        <v>2</v>
      </c>
      <c r="H41" s="149">
        <v>12</v>
      </c>
      <c r="I41" s="149">
        <v>7</v>
      </c>
      <c r="J41" s="149">
        <v>2</v>
      </c>
      <c r="K41" s="149">
        <v>2</v>
      </c>
      <c r="L41" s="267">
        <f t="shared" si="5"/>
        <v>43</v>
      </c>
      <c r="M41" s="267">
        <f t="shared" si="6"/>
        <v>13</v>
      </c>
      <c r="N41" s="267">
        <f t="shared" si="4"/>
        <v>56</v>
      </c>
      <c r="O41" s="26" t="s">
        <v>142</v>
      </c>
    </row>
    <row r="42" spans="1:15" ht="14.25" hidden="1" thickTop="1" thickBot="1" x14ac:dyDescent="0.25">
      <c r="A42" s="64" t="s">
        <v>143</v>
      </c>
      <c r="B42" s="150">
        <v>18</v>
      </c>
      <c r="C42" s="150">
        <v>3</v>
      </c>
      <c r="D42" s="150">
        <v>15</v>
      </c>
      <c r="E42" s="150">
        <v>3</v>
      </c>
      <c r="F42" s="150">
        <v>15</v>
      </c>
      <c r="G42" s="150">
        <v>7</v>
      </c>
      <c r="H42" s="150">
        <v>34</v>
      </c>
      <c r="I42" s="150">
        <v>29</v>
      </c>
      <c r="J42" s="150">
        <v>3</v>
      </c>
      <c r="K42" s="150">
        <v>5</v>
      </c>
      <c r="L42" s="266">
        <f t="shared" si="5"/>
        <v>85</v>
      </c>
      <c r="M42" s="266">
        <f t="shared" si="6"/>
        <v>47</v>
      </c>
      <c r="N42" s="266">
        <f t="shared" si="4"/>
        <v>132</v>
      </c>
      <c r="O42" s="23" t="s">
        <v>144</v>
      </c>
    </row>
    <row r="43" spans="1:15" ht="14.25" hidden="1" thickTop="1" thickBot="1" x14ac:dyDescent="0.25">
      <c r="A43" s="62" t="s">
        <v>145</v>
      </c>
      <c r="B43" s="149">
        <v>6</v>
      </c>
      <c r="C43" s="149">
        <v>0</v>
      </c>
      <c r="D43" s="149">
        <v>19</v>
      </c>
      <c r="E43" s="149">
        <v>4</v>
      </c>
      <c r="F43" s="149">
        <v>25</v>
      </c>
      <c r="G43" s="149">
        <v>3</v>
      </c>
      <c r="H43" s="149">
        <v>20</v>
      </c>
      <c r="I43" s="149">
        <v>8</v>
      </c>
      <c r="J43" s="149">
        <v>2</v>
      </c>
      <c r="K43" s="149">
        <v>2</v>
      </c>
      <c r="L43" s="267">
        <f t="shared" si="5"/>
        <v>72</v>
      </c>
      <c r="M43" s="267">
        <f t="shared" si="6"/>
        <v>17</v>
      </c>
      <c r="N43" s="267">
        <f t="shared" si="4"/>
        <v>89</v>
      </c>
      <c r="O43" s="26" t="s">
        <v>124</v>
      </c>
    </row>
    <row r="44" spans="1:15" ht="13.5" hidden="1" thickTop="1" x14ac:dyDescent="0.2">
      <c r="A44" s="31" t="s">
        <v>128</v>
      </c>
      <c r="B44" s="153">
        <v>41</v>
      </c>
      <c r="C44" s="153">
        <v>3</v>
      </c>
      <c r="D44" s="153">
        <v>62</v>
      </c>
      <c r="E44" s="153">
        <v>4</v>
      </c>
      <c r="F44" s="153">
        <v>83</v>
      </c>
      <c r="G44" s="153">
        <v>14</v>
      </c>
      <c r="H44" s="153">
        <v>48</v>
      </c>
      <c r="I44" s="153">
        <v>37</v>
      </c>
      <c r="J44" s="153">
        <v>30</v>
      </c>
      <c r="K44" s="153">
        <v>33</v>
      </c>
      <c r="L44" s="268">
        <f t="shared" si="5"/>
        <v>264</v>
      </c>
      <c r="M44" s="268">
        <f t="shared" si="6"/>
        <v>91</v>
      </c>
      <c r="N44" s="268">
        <f t="shared" si="4"/>
        <v>355</v>
      </c>
      <c r="O44" s="28" t="s">
        <v>121</v>
      </c>
    </row>
    <row r="45" spans="1:15" hidden="1" x14ac:dyDescent="0.2">
      <c r="A45" s="543" t="s">
        <v>34</v>
      </c>
      <c r="B45" s="292">
        <f>SUM(B34:B44)</f>
        <v>121</v>
      </c>
      <c r="C45" s="292">
        <f t="shared" ref="C45:N45" si="7">SUM(C34:C44)</f>
        <v>25</v>
      </c>
      <c r="D45" s="292">
        <f t="shared" si="7"/>
        <v>196</v>
      </c>
      <c r="E45" s="292">
        <f t="shared" si="7"/>
        <v>41</v>
      </c>
      <c r="F45" s="292">
        <f t="shared" si="7"/>
        <v>241</v>
      </c>
      <c r="G45" s="292">
        <f t="shared" si="7"/>
        <v>68</v>
      </c>
      <c r="H45" s="292">
        <f t="shared" si="7"/>
        <v>170</v>
      </c>
      <c r="I45" s="292">
        <f t="shared" si="7"/>
        <v>140</v>
      </c>
      <c r="J45" s="292">
        <f t="shared" si="7"/>
        <v>96</v>
      </c>
      <c r="K45" s="292">
        <f t="shared" si="7"/>
        <v>141</v>
      </c>
      <c r="L45" s="292">
        <f t="shared" si="7"/>
        <v>824</v>
      </c>
      <c r="M45" s="292">
        <f t="shared" si="7"/>
        <v>415</v>
      </c>
      <c r="N45" s="292">
        <f t="shared" si="7"/>
        <v>1239</v>
      </c>
      <c r="O45" s="205" t="s">
        <v>35</v>
      </c>
    </row>
    <row r="46" spans="1:15" hidden="1" x14ac:dyDescent="0.2"/>
    <row r="47" spans="1:15" hidden="1" x14ac:dyDescent="0.2">
      <c r="A47" s="271" t="s">
        <v>915</v>
      </c>
    </row>
    <row r="48" spans="1:15" ht="13.5" hidden="1" thickBot="1" x14ac:dyDescent="0.25">
      <c r="A48" s="1339" t="s">
        <v>366</v>
      </c>
      <c r="B48" s="1332" t="s">
        <v>129</v>
      </c>
      <c r="C48" s="1332"/>
      <c r="D48" s="1332" t="s">
        <v>171</v>
      </c>
      <c r="E48" s="1332"/>
      <c r="F48" s="1332" t="s">
        <v>130</v>
      </c>
      <c r="G48" s="1332"/>
      <c r="H48" s="1332" t="s">
        <v>170</v>
      </c>
      <c r="I48" s="1332"/>
      <c r="J48" s="1332" t="s">
        <v>586</v>
      </c>
      <c r="K48" s="1332"/>
      <c r="L48" s="1332" t="s">
        <v>7</v>
      </c>
      <c r="M48" s="1332"/>
      <c r="N48" s="958" t="s">
        <v>200</v>
      </c>
      <c r="O48" s="1335" t="s">
        <v>801</v>
      </c>
    </row>
    <row r="49" spans="1:15" ht="14.25" hidden="1" thickTop="1" thickBot="1" x14ac:dyDescent="0.25">
      <c r="A49" s="1340"/>
      <c r="B49" s="1338" t="s">
        <v>131</v>
      </c>
      <c r="C49" s="1338"/>
      <c r="D49" s="1338" t="s">
        <v>132</v>
      </c>
      <c r="E49" s="1338"/>
      <c r="F49" s="1338" t="s">
        <v>174</v>
      </c>
      <c r="G49" s="1338"/>
      <c r="H49" s="1338" t="s">
        <v>175</v>
      </c>
      <c r="I49" s="1338"/>
      <c r="J49" s="1338" t="s">
        <v>173</v>
      </c>
      <c r="K49" s="1338"/>
      <c r="L49" s="1338" t="s">
        <v>8</v>
      </c>
      <c r="M49" s="1338"/>
      <c r="N49" s="1226"/>
      <c r="O49" s="1336"/>
    </row>
    <row r="50" spans="1:15" ht="14.25" hidden="1" thickTop="1" thickBot="1" x14ac:dyDescent="0.25">
      <c r="A50" s="1340"/>
      <c r="B50" s="1222" t="s">
        <v>193</v>
      </c>
      <c r="C50" s="1222" t="s">
        <v>770</v>
      </c>
      <c r="D50" s="1222" t="s">
        <v>193</v>
      </c>
      <c r="E50" s="1222" t="s">
        <v>770</v>
      </c>
      <c r="F50" s="1222" t="s">
        <v>193</v>
      </c>
      <c r="G50" s="1222" t="s">
        <v>770</v>
      </c>
      <c r="H50" s="1222" t="s">
        <v>193</v>
      </c>
      <c r="I50" s="1222" t="s">
        <v>770</v>
      </c>
      <c r="J50" s="1222" t="s">
        <v>193</v>
      </c>
      <c r="K50" s="1222" t="s">
        <v>770</v>
      </c>
      <c r="L50" s="1222" t="s">
        <v>193</v>
      </c>
      <c r="M50" s="1222" t="s">
        <v>770</v>
      </c>
      <c r="N50" s="1226"/>
      <c r="O50" s="1336"/>
    </row>
    <row r="51" spans="1:15" ht="13.5" hidden="1" thickTop="1" x14ac:dyDescent="0.2">
      <c r="A51" s="1341"/>
      <c r="B51" s="1208"/>
      <c r="C51" s="1208"/>
      <c r="D51" s="1208"/>
      <c r="E51" s="1208"/>
      <c r="F51" s="1208"/>
      <c r="G51" s="1208"/>
      <c r="H51" s="1208"/>
      <c r="I51" s="1208"/>
      <c r="J51" s="1208"/>
      <c r="K51" s="1208"/>
      <c r="L51" s="1208"/>
      <c r="M51" s="1208"/>
      <c r="N51" s="959"/>
      <c r="O51" s="1337"/>
    </row>
    <row r="52" spans="1:15" ht="13.5" hidden="1" thickBot="1" x14ac:dyDescent="0.25">
      <c r="A52" s="542" t="s">
        <v>133</v>
      </c>
      <c r="B52" s="148"/>
      <c r="C52" s="148"/>
      <c r="D52" s="148"/>
      <c r="E52" s="148"/>
      <c r="F52" s="148">
        <v>1</v>
      </c>
      <c r="G52" s="148">
        <v>1</v>
      </c>
      <c r="H52" s="148"/>
      <c r="I52" s="148">
        <v>4</v>
      </c>
      <c r="J52" s="148"/>
      <c r="K52" s="148"/>
      <c r="L52" s="265">
        <f>B52+D52+F52+H52+J52</f>
        <v>1</v>
      </c>
      <c r="M52" s="265">
        <f>C52+E52+G52+I52+K52</f>
        <v>5</v>
      </c>
      <c r="N52" s="265">
        <f t="shared" ref="N52:N62" si="8">SUM(L52:M52)</f>
        <v>6</v>
      </c>
      <c r="O52" s="27" t="s">
        <v>134</v>
      </c>
    </row>
    <row r="53" spans="1:15" ht="14.25" hidden="1" thickTop="1" thickBot="1" x14ac:dyDescent="0.25">
      <c r="A53" s="62" t="s">
        <v>135</v>
      </c>
      <c r="B53" s="149"/>
      <c r="C53" s="149"/>
      <c r="D53" s="149"/>
      <c r="E53" s="149"/>
      <c r="F53" s="149">
        <v>1</v>
      </c>
      <c r="G53" s="149">
        <v>1</v>
      </c>
      <c r="H53" s="149"/>
      <c r="I53" s="149"/>
      <c r="J53" s="149"/>
      <c r="K53" s="149"/>
      <c r="L53" s="267">
        <f t="shared" ref="L53:L62" si="9">B53+D53+F53+H53+J53</f>
        <v>1</v>
      </c>
      <c r="M53" s="267">
        <f t="shared" ref="M53:M62" si="10">C53+E53+G53+I53+K53</f>
        <v>1</v>
      </c>
      <c r="N53" s="267">
        <f t="shared" si="8"/>
        <v>2</v>
      </c>
      <c r="O53" s="26" t="s">
        <v>136</v>
      </c>
    </row>
    <row r="54" spans="1:15" ht="14.25" hidden="1" thickTop="1" thickBot="1" x14ac:dyDescent="0.25">
      <c r="A54" s="64" t="s">
        <v>587</v>
      </c>
      <c r="B54" s="150"/>
      <c r="C54" s="150"/>
      <c r="D54" s="150"/>
      <c r="E54" s="150"/>
      <c r="F54" s="150">
        <v>7</v>
      </c>
      <c r="G54" s="150">
        <v>5</v>
      </c>
      <c r="H54" s="150">
        <v>1</v>
      </c>
      <c r="I54" s="150"/>
      <c r="J54" s="150"/>
      <c r="K54" s="150"/>
      <c r="L54" s="266">
        <f t="shared" si="9"/>
        <v>8</v>
      </c>
      <c r="M54" s="266">
        <f t="shared" si="10"/>
        <v>5</v>
      </c>
      <c r="N54" s="266">
        <f t="shared" si="8"/>
        <v>13</v>
      </c>
      <c r="O54" s="23" t="s">
        <v>125</v>
      </c>
    </row>
    <row r="55" spans="1:15" ht="14.25" hidden="1" thickTop="1" thickBot="1" x14ac:dyDescent="0.25">
      <c r="A55" s="62" t="s">
        <v>137</v>
      </c>
      <c r="B55" s="149"/>
      <c r="C55" s="149"/>
      <c r="D55" s="149"/>
      <c r="E55" s="149"/>
      <c r="F55" s="149"/>
      <c r="G55" s="149"/>
      <c r="H55" s="149"/>
      <c r="I55" s="149">
        <v>1</v>
      </c>
      <c r="J55" s="149"/>
      <c r="K55" s="149"/>
      <c r="L55" s="267">
        <f t="shared" si="9"/>
        <v>0</v>
      </c>
      <c r="M55" s="267">
        <f t="shared" si="10"/>
        <v>1</v>
      </c>
      <c r="N55" s="267">
        <f t="shared" si="8"/>
        <v>1</v>
      </c>
      <c r="O55" s="26" t="s">
        <v>138</v>
      </c>
    </row>
    <row r="56" spans="1:15" ht="14.25" hidden="1" thickTop="1" thickBot="1" x14ac:dyDescent="0.25">
      <c r="A56" s="64" t="s">
        <v>126</v>
      </c>
      <c r="B56" s="150"/>
      <c r="C56" s="150"/>
      <c r="D56" s="150"/>
      <c r="E56" s="150"/>
      <c r="F56" s="150">
        <v>1</v>
      </c>
      <c r="G56" s="150">
        <v>1</v>
      </c>
      <c r="H56" s="150">
        <v>5</v>
      </c>
      <c r="I56" s="150">
        <v>2</v>
      </c>
      <c r="J56" s="150"/>
      <c r="K56" s="150"/>
      <c r="L56" s="266">
        <f t="shared" si="9"/>
        <v>6</v>
      </c>
      <c r="M56" s="266">
        <f t="shared" si="10"/>
        <v>3</v>
      </c>
      <c r="N56" s="266">
        <f t="shared" si="8"/>
        <v>9</v>
      </c>
      <c r="O56" s="23" t="s">
        <v>127</v>
      </c>
    </row>
    <row r="57" spans="1:15" ht="14.25" hidden="1" thickTop="1" thickBot="1" x14ac:dyDescent="0.25">
      <c r="A57" s="62" t="s">
        <v>122</v>
      </c>
      <c r="B57" s="149"/>
      <c r="C57" s="149"/>
      <c r="D57" s="149"/>
      <c r="E57" s="149"/>
      <c r="F57" s="149">
        <v>6</v>
      </c>
      <c r="G57" s="149">
        <v>2</v>
      </c>
      <c r="H57" s="149">
        <v>2</v>
      </c>
      <c r="I57" s="149">
        <v>2</v>
      </c>
      <c r="J57" s="149"/>
      <c r="K57" s="149"/>
      <c r="L57" s="267">
        <f t="shared" si="9"/>
        <v>8</v>
      </c>
      <c r="M57" s="267">
        <f t="shared" si="10"/>
        <v>4</v>
      </c>
      <c r="N57" s="267">
        <f t="shared" si="8"/>
        <v>12</v>
      </c>
      <c r="O57" s="26" t="s">
        <v>123</v>
      </c>
    </row>
    <row r="58" spans="1:15" ht="14.25" hidden="1" thickTop="1" thickBot="1" x14ac:dyDescent="0.25">
      <c r="A58" s="64" t="s">
        <v>139</v>
      </c>
      <c r="B58" s="150"/>
      <c r="C58" s="150"/>
      <c r="D58" s="150"/>
      <c r="E58" s="150"/>
      <c r="F58" s="150">
        <v>1</v>
      </c>
      <c r="G58" s="150">
        <v>1</v>
      </c>
      <c r="H58" s="150"/>
      <c r="I58" s="150"/>
      <c r="J58" s="150"/>
      <c r="K58" s="150"/>
      <c r="L58" s="266">
        <f t="shared" si="9"/>
        <v>1</v>
      </c>
      <c r="M58" s="266">
        <f t="shared" si="10"/>
        <v>1</v>
      </c>
      <c r="N58" s="266">
        <f t="shared" si="8"/>
        <v>2</v>
      </c>
      <c r="O58" s="23" t="s">
        <v>140</v>
      </c>
    </row>
    <row r="59" spans="1:15" ht="14.25" hidden="1" thickTop="1" thickBot="1" x14ac:dyDescent="0.25">
      <c r="A59" s="62" t="s">
        <v>141</v>
      </c>
      <c r="B59" s="149">
        <v>1</v>
      </c>
      <c r="C59" s="149"/>
      <c r="D59" s="149"/>
      <c r="E59" s="149"/>
      <c r="F59" s="149">
        <v>3</v>
      </c>
      <c r="G59" s="149"/>
      <c r="H59" s="149">
        <v>3</v>
      </c>
      <c r="I59" s="149">
        <v>2</v>
      </c>
      <c r="J59" s="149"/>
      <c r="K59" s="149"/>
      <c r="L59" s="267">
        <f t="shared" si="9"/>
        <v>7</v>
      </c>
      <c r="M59" s="267">
        <f t="shared" si="10"/>
        <v>2</v>
      </c>
      <c r="N59" s="267">
        <f t="shared" si="8"/>
        <v>9</v>
      </c>
      <c r="O59" s="26" t="s">
        <v>142</v>
      </c>
    </row>
    <row r="60" spans="1:15" ht="14.25" hidden="1" thickTop="1" thickBot="1" x14ac:dyDescent="0.25">
      <c r="A60" s="64" t="s">
        <v>143</v>
      </c>
      <c r="B60" s="150">
        <v>1</v>
      </c>
      <c r="C60" s="150"/>
      <c r="D60" s="150">
        <v>1</v>
      </c>
      <c r="E60" s="150"/>
      <c r="F60" s="150">
        <v>4</v>
      </c>
      <c r="G60" s="150">
        <v>3</v>
      </c>
      <c r="H60" s="150">
        <v>17</v>
      </c>
      <c r="I60" s="150">
        <v>17</v>
      </c>
      <c r="J60" s="150"/>
      <c r="K60" s="150"/>
      <c r="L60" s="266">
        <f t="shared" si="9"/>
        <v>23</v>
      </c>
      <c r="M60" s="266">
        <f t="shared" si="10"/>
        <v>20</v>
      </c>
      <c r="N60" s="266">
        <f t="shared" si="8"/>
        <v>43</v>
      </c>
      <c r="O60" s="23" t="s">
        <v>144</v>
      </c>
    </row>
    <row r="61" spans="1:15" ht="14.25" hidden="1" thickTop="1" thickBot="1" x14ac:dyDescent="0.25">
      <c r="A61" s="62" t="s">
        <v>145</v>
      </c>
      <c r="B61" s="149"/>
      <c r="C61" s="149"/>
      <c r="D61" s="149"/>
      <c r="E61" s="149"/>
      <c r="F61" s="149">
        <v>2</v>
      </c>
      <c r="G61" s="149"/>
      <c r="H61" s="149">
        <v>1</v>
      </c>
      <c r="I61" s="149">
        <v>1</v>
      </c>
      <c r="J61" s="149"/>
      <c r="K61" s="149"/>
      <c r="L61" s="267">
        <f t="shared" si="9"/>
        <v>3</v>
      </c>
      <c r="M61" s="267">
        <f t="shared" si="10"/>
        <v>1</v>
      </c>
      <c r="N61" s="267">
        <f t="shared" si="8"/>
        <v>4</v>
      </c>
      <c r="O61" s="26" t="s">
        <v>124</v>
      </c>
    </row>
    <row r="62" spans="1:15" ht="13.5" hidden="1" thickTop="1" x14ac:dyDescent="0.2">
      <c r="A62" s="31" t="s">
        <v>128</v>
      </c>
      <c r="B62" s="153"/>
      <c r="C62" s="153"/>
      <c r="D62" s="153">
        <v>2</v>
      </c>
      <c r="E62" s="153"/>
      <c r="F62" s="153">
        <v>14</v>
      </c>
      <c r="G62" s="153">
        <v>6</v>
      </c>
      <c r="H62" s="153">
        <v>4</v>
      </c>
      <c r="I62" s="153">
        <v>7</v>
      </c>
      <c r="J62" s="153"/>
      <c r="K62" s="153"/>
      <c r="L62" s="268">
        <f t="shared" si="9"/>
        <v>20</v>
      </c>
      <c r="M62" s="268">
        <f t="shared" si="10"/>
        <v>13</v>
      </c>
      <c r="N62" s="268">
        <f t="shared" si="8"/>
        <v>33</v>
      </c>
      <c r="O62" s="28" t="s">
        <v>121</v>
      </c>
    </row>
    <row r="63" spans="1:15" hidden="1" x14ac:dyDescent="0.2">
      <c r="A63" s="543" t="s">
        <v>34</v>
      </c>
      <c r="B63" s="292">
        <f>SUM(B52:B62)</f>
        <v>2</v>
      </c>
      <c r="C63" s="292">
        <f t="shared" ref="C63:N63" si="11">SUM(C52:C62)</f>
        <v>0</v>
      </c>
      <c r="D63" s="292">
        <f t="shared" si="11"/>
        <v>3</v>
      </c>
      <c r="E63" s="292">
        <f t="shared" si="11"/>
        <v>0</v>
      </c>
      <c r="F63" s="292">
        <f t="shared" si="11"/>
        <v>40</v>
      </c>
      <c r="G63" s="292">
        <f t="shared" si="11"/>
        <v>20</v>
      </c>
      <c r="H63" s="292">
        <f t="shared" si="11"/>
        <v>33</v>
      </c>
      <c r="I63" s="292">
        <f t="shared" si="11"/>
        <v>36</v>
      </c>
      <c r="J63" s="292">
        <f t="shared" si="11"/>
        <v>0</v>
      </c>
      <c r="K63" s="292">
        <f t="shared" si="11"/>
        <v>0</v>
      </c>
      <c r="L63" s="292">
        <f t="shared" si="11"/>
        <v>78</v>
      </c>
      <c r="M63" s="292">
        <f t="shared" si="11"/>
        <v>56</v>
      </c>
      <c r="N63" s="292">
        <f t="shared" si="11"/>
        <v>134</v>
      </c>
      <c r="O63" s="205" t="s">
        <v>35</v>
      </c>
    </row>
    <row r="64" spans="1:15" hidden="1" x14ac:dyDescent="0.2"/>
    <row r="65" spans="1:15" hidden="1" x14ac:dyDescent="0.2">
      <c r="A65" s="271" t="s">
        <v>916</v>
      </c>
    </row>
    <row r="66" spans="1:15" ht="13.5" hidden="1" thickBot="1" x14ac:dyDescent="0.25">
      <c r="A66" s="1339" t="s">
        <v>366</v>
      </c>
      <c r="B66" s="1332" t="s">
        <v>129</v>
      </c>
      <c r="C66" s="1332"/>
      <c r="D66" s="1332" t="s">
        <v>171</v>
      </c>
      <c r="E66" s="1332"/>
      <c r="F66" s="1332" t="s">
        <v>130</v>
      </c>
      <c r="G66" s="1332"/>
      <c r="H66" s="1332" t="s">
        <v>170</v>
      </c>
      <c r="I66" s="1332"/>
      <c r="J66" s="1332" t="s">
        <v>586</v>
      </c>
      <c r="K66" s="1332"/>
      <c r="L66" s="1332" t="s">
        <v>7</v>
      </c>
      <c r="M66" s="1332"/>
      <c r="N66" s="958" t="s">
        <v>200</v>
      </c>
      <c r="O66" s="1335" t="s">
        <v>801</v>
      </c>
    </row>
    <row r="67" spans="1:15" ht="14.25" hidden="1" thickTop="1" thickBot="1" x14ac:dyDescent="0.25">
      <c r="A67" s="1340"/>
      <c r="B67" s="1338" t="s">
        <v>131</v>
      </c>
      <c r="C67" s="1338"/>
      <c r="D67" s="1338" t="s">
        <v>132</v>
      </c>
      <c r="E67" s="1338"/>
      <c r="F67" s="1338" t="s">
        <v>174</v>
      </c>
      <c r="G67" s="1338"/>
      <c r="H67" s="1338" t="s">
        <v>175</v>
      </c>
      <c r="I67" s="1338"/>
      <c r="J67" s="1338" t="s">
        <v>173</v>
      </c>
      <c r="K67" s="1338"/>
      <c r="L67" s="1338" t="s">
        <v>8</v>
      </c>
      <c r="M67" s="1338"/>
      <c r="N67" s="1226"/>
      <c r="O67" s="1336"/>
    </row>
    <row r="68" spans="1:15" ht="14.25" hidden="1" thickTop="1" thickBot="1" x14ac:dyDescent="0.25">
      <c r="A68" s="1340"/>
      <c r="B68" s="1222" t="s">
        <v>193</v>
      </c>
      <c r="C68" s="1222" t="s">
        <v>770</v>
      </c>
      <c r="D68" s="1222" t="s">
        <v>193</v>
      </c>
      <c r="E68" s="1222" t="s">
        <v>770</v>
      </c>
      <c r="F68" s="1222" t="s">
        <v>193</v>
      </c>
      <c r="G68" s="1222" t="s">
        <v>770</v>
      </c>
      <c r="H68" s="1222" t="s">
        <v>193</v>
      </c>
      <c r="I68" s="1222" t="s">
        <v>770</v>
      </c>
      <c r="J68" s="1222" t="s">
        <v>193</v>
      </c>
      <c r="K68" s="1222" t="s">
        <v>770</v>
      </c>
      <c r="L68" s="1222" t="s">
        <v>193</v>
      </c>
      <c r="M68" s="1222" t="s">
        <v>770</v>
      </c>
      <c r="N68" s="1226"/>
      <c r="O68" s="1336"/>
    </row>
    <row r="69" spans="1:15" ht="13.5" hidden="1" thickTop="1" x14ac:dyDescent="0.2">
      <c r="A69" s="1341"/>
      <c r="B69" s="1208"/>
      <c r="C69" s="1208"/>
      <c r="D69" s="1208"/>
      <c r="E69" s="1208"/>
      <c r="F69" s="1208"/>
      <c r="G69" s="1208"/>
      <c r="H69" s="1208"/>
      <c r="I69" s="1208"/>
      <c r="J69" s="1208"/>
      <c r="K69" s="1208"/>
      <c r="L69" s="1208"/>
      <c r="M69" s="1208"/>
      <c r="N69" s="959"/>
      <c r="O69" s="1337"/>
    </row>
    <row r="70" spans="1:15" ht="13.5" hidden="1" thickBot="1" x14ac:dyDescent="0.25">
      <c r="A70" s="542" t="s">
        <v>133</v>
      </c>
      <c r="B70" s="148"/>
      <c r="C70" s="148"/>
      <c r="D70" s="148"/>
      <c r="E70" s="148"/>
      <c r="F70" s="148"/>
      <c r="G70" s="148"/>
      <c r="H70" s="148"/>
      <c r="I70" s="148"/>
      <c r="J70" s="148"/>
      <c r="K70" s="148"/>
      <c r="L70" s="265">
        <f>B70+D70+F70+H70+J70</f>
        <v>0</v>
      </c>
      <c r="M70" s="265">
        <f>C70+E70+G70+I70+K70</f>
        <v>0</v>
      </c>
      <c r="N70" s="265">
        <f t="shared" ref="N70:N80" si="12">SUM(L70:M70)</f>
        <v>0</v>
      </c>
      <c r="O70" s="27" t="s">
        <v>134</v>
      </c>
    </row>
    <row r="71" spans="1:15" ht="14.25" hidden="1" thickTop="1" thickBot="1" x14ac:dyDescent="0.25">
      <c r="A71" s="62" t="s">
        <v>135</v>
      </c>
      <c r="B71" s="149"/>
      <c r="C71" s="149"/>
      <c r="D71" s="149"/>
      <c r="E71" s="149"/>
      <c r="F71" s="149"/>
      <c r="G71" s="149"/>
      <c r="H71" s="149"/>
      <c r="I71" s="149"/>
      <c r="J71" s="149"/>
      <c r="K71" s="149"/>
      <c r="L71" s="267">
        <f t="shared" ref="L71:L80" si="13">B71+D71+F71+H71+J71</f>
        <v>0</v>
      </c>
      <c r="M71" s="267">
        <f t="shared" ref="M71:M80" si="14">C71+E71+G71+I71+K71</f>
        <v>0</v>
      </c>
      <c r="N71" s="267">
        <f t="shared" si="12"/>
        <v>0</v>
      </c>
      <c r="O71" s="26" t="s">
        <v>136</v>
      </c>
    </row>
    <row r="72" spans="1:15" ht="14.25" hidden="1" thickTop="1" thickBot="1" x14ac:dyDescent="0.25">
      <c r="A72" s="64" t="s">
        <v>587</v>
      </c>
      <c r="B72" s="150"/>
      <c r="C72" s="150"/>
      <c r="D72" s="150"/>
      <c r="E72" s="150"/>
      <c r="F72" s="150"/>
      <c r="G72" s="150"/>
      <c r="H72" s="150"/>
      <c r="I72" s="150"/>
      <c r="J72" s="150"/>
      <c r="K72" s="150"/>
      <c r="L72" s="266">
        <f t="shared" si="13"/>
        <v>0</v>
      </c>
      <c r="M72" s="266">
        <f t="shared" si="14"/>
        <v>0</v>
      </c>
      <c r="N72" s="266">
        <f t="shared" si="12"/>
        <v>0</v>
      </c>
      <c r="O72" s="23" t="s">
        <v>125</v>
      </c>
    </row>
    <row r="73" spans="1:15" ht="14.25" hidden="1" thickTop="1" thickBot="1" x14ac:dyDescent="0.25">
      <c r="A73" s="62" t="s">
        <v>137</v>
      </c>
      <c r="B73" s="149"/>
      <c r="C73" s="149"/>
      <c r="D73" s="149"/>
      <c r="E73" s="149"/>
      <c r="F73" s="149"/>
      <c r="G73" s="149"/>
      <c r="H73" s="149"/>
      <c r="I73" s="149"/>
      <c r="J73" s="149"/>
      <c r="K73" s="149"/>
      <c r="L73" s="267">
        <f t="shared" si="13"/>
        <v>0</v>
      </c>
      <c r="M73" s="267">
        <f t="shared" si="14"/>
        <v>0</v>
      </c>
      <c r="N73" s="267">
        <f t="shared" si="12"/>
        <v>0</v>
      </c>
      <c r="O73" s="26" t="s">
        <v>138</v>
      </c>
    </row>
    <row r="74" spans="1:15" ht="14.25" hidden="1" thickTop="1" thickBot="1" x14ac:dyDescent="0.25">
      <c r="A74" s="64" t="s">
        <v>126</v>
      </c>
      <c r="B74" s="150"/>
      <c r="C74" s="150"/>
      <c r="D74" s="150"/>
      <c r="E74" s="150"/>
      <c r="F74" s="150"/>
      <c r="G74" s="150"/>
      <c r="H74" s="150"/>
      <c r="I74" s="150"/>
      <c r="J74" s="150"/>
      <c r="K74" s="150"/>
      <c r="L74" s="266">
        <f t="shared" si="13"/>
        <v>0</v>
      </c>
      <c r="M74" s="266">
        <f t="shared" si="14"/>
        <v>0</v>
      </c>
      <c r="N74" s="266">
        <f t="shared" si="12"/>
        <v>0</v>
      </c>
      <c r="O74" s="23" t="s">
        <v>127</v>
      </c>
    </row>
    <row r="75" spans="1:15" ht="14.25" hidden="1" thickTop="1" thickBot="1" x14ac:dyDescent="0.25">
      <c r="A75" s="62" t="s">
        <v>122</v>
      </c>
      <c r="B75" s="149"/>
      <c r="C75" s="149"/>
      <c r="D75" s="149"/>
      <c r="E75" s="149"/>
      <c r="F75" s="149"/>
      <c r="G75" s="149"/>
      <c r="H75" s="149"/>
      <c r="I75" s="149"/>
      <c r="J75" s="149"/>
      <c r="K75" s="149"/>
      <c r="L75" s="267">
        <f t="shared" si="13"/>
        <v>0</v>
      </c>
      <c r="M75" s="267">
        <f t="shared" si="14"/>
        <v>0</v>
      </c>
      <c r="N75" s="267">
        <f t="shared" si="12"/>
        <v>0</v>
      </c>
      <c r="O75" s="26" t="s">
        <v>123</v>
      </c>
    </row>
    <row r="76" spans="1:15" ht="14.25" hidden="1" thickTop="1" thickBot="1" x14ac:dyDescent="0.25">
      <c r="A76" s="64" t="s">
        <v>139</v>
      </c>
      <c r="B76" s="150"/>
      <c r="C76" s="150"/>
      <c r="D76" s="150"/>
      <c r="E76" s="150"/>
      <c r="F76" s="150"/>
      <c r="G76" s="150"/>
      <c r="H76" s="150"/>
      <c r="I76" s="150"/>
      <c r="J76" s="150"/>
      <c r="K76" s="150"/>
      <c r="L76" s="266">
        <f t="shared" si="13"/>
        <v>0</v>
      </c>
      <c r="M76" s="266">
        <f t="shared" si="14"/>
        <v>0</v>
      </c>
      <c r="N76" s="266">
        <f t="shared" si="12"/>
        <v>0</v>
      </c>
      <c r="O76" s="23" t="s">
        <v>140</v>
      </c>
    </row>
    <row r="77" spans="1:15" ht="14.25" hidden="1" thickTop="1" thickBot="1" x14ac:dyDescent="0.25">
      <c r="A77" s="62" t="s">
        <v>141</v>
      </c>
      <c r="B77" s="149"/>
      <c r="C77" s="149"/>
      <c r="D77" s="149"/>
      <c r="E77" s="149"/>
      <c r="F77" s="149"/>
      <c r="G77" s="149"/>
      <c r="H77" s="149">
        <v>6</v>
      </c>
      <c r="I77" s="149">
        <v>1</v>
      </c>
      <c r="J77" s="149"/>
      <c r="K77" s="149"/>
      <c r="L77" s="267">
        <f t="shared" si="13"/>
        <v>6</v>
      </c>
      <c r="M77" s="267">
        <f t="shared" si="14"/>
        <v>1</v>
      </c>
      <c r="N77" s="267">
        <f t="shared" si="12"/>
        <v>7</v>
      </c>
      <c r="O77" s="26" t="s">
        <v>142</v>
      </c>
    </row>
    <row r="78" spans="1:15" ht="14.25" hidden="1" thickTop="1" thickBot="1" x14ac:dyDescent="0.25">
      <c r="A78" s="64" t="s">
        <v>143</v>
      </c>
      <c r="B78" s="150"/>
      <c r="C78" s="150"/>
      <c r="D78" s="150"/>
      <c r="E78" s="150"/>
      <c r="F78" s="150"/>
      <c r="G78" s="150"/>
      <c r="H78" s="150"/>
      <c r="I78" s="150"/>
      <c r="J78" s="150"/>
      <c r="K78" s="150"/>
      <c r="L78" s="266">
        <f t="shared" si="13"/>
        <v>0</v>
      </c>
      <c r="M78" s="266">
        <f t="shared" si="14"/>
        <v>0</v>
      </c>
      <c r="N78" s="266">
        <f t="shared" si="12"/>
        <v>0</v>
      </c>
      <c r="O78" s="23" t="s">
        <v>144</v>
      </c>
    </row>
    <row r="79" spans="1:15" ht="14.25" hidden="1" thickTop="1" thickBot="1" x14ac:dyDescent="0.25">
      <c r="A79" s="62" t="s">
        <v>145</v>
      </c>
      <c r="B79" s="149"/>
      <c r="C79" s="149"/>
      <c r="D79" s="149"/>
      <c r="E79" s="149"/>
      <c r="F79" s="149"/>
      <c r="G79" s="149"/>
      <c r="H79" s="149"/>
      <c r="I79" s="149"/>
      <c r="J79" s="149"/>
      <c r="K79" s="149"/>
      <c r="L79" s="267">
        <f t="shared" si="13"/>
        <v>0</v>
      </c>
      <c r="M79" s="267">
        <f t="shared" si="14"/>
        <v>0</v>
      </c>
      <c r="N79" s="267">
        <f t="shared" si="12"/>
        <v>0</v>
      </c>
      <c r="O79" s="26" t="s">
        <v>124</v>
      </c>
    </row>
    <row r="80" spans="1:15" ht="13.5" hidden="1" thickTop="1" x14ac:dyDescent="0.2">
      <c r="A80" s="31" t="s">
        <v>128</v>
      </c>
      <c r="B80" s="153"/>
      <c r="C80" s="153"/>
      <c r="D80" s="153"/>
      <c r="E80" s="153"/>
      <c r="F80" s="153"/>
      <c r="G80" s="153"/>
      <c r="H80" s="153">
        <v>1</v>
      </c>
      <c r="I80" s="153">
        <v>1</v>
      </c>
      <c r="J80" s="153"/>
      <c r="K80" s="153"/>
      <c r="L80" s="268">
        <f t="shared" si="13"/>
        <v>1</v>
      </c>
      <c r="M80" s="268">
        <f t="shared" si="14"/>
        <v>1</v>
      </c>
      <c r="N80" s="268">
        <f t="shared" si="12"/>
        <v>2</v>
      </c>
      <c r="O80" s="28" t="s">
        <v>121</v>
      </c>
    </row>
    <row r="81" spans="1:15" hidden="1" x14ac:dyDescent="0.2">
      <c r="A81" s="543" t="s">
        <v>34</v>
      </c>
      <c r="B81" s="292">
        <f>SUM(B70:B80)</f>
        <v>0</v>
      </c>
      <c r="C81" s="292">
        <f t="shared" ref="C81:N81" si="15">SUM(C70:C80)</f>
        <v>0</v>
      </c>
      <c r="D81" s="292">
        <f t="shared" si="15"/>
        <v>0</v>
      </c>
      <c r="E81" s="292">
        <f t="shared" si="15"/>
        <v>0</v>
      </c>
      <c r="F81" s="292">
        <f t="shared" si="15"/>
        <v>0</v>
      </c>
      <c r="G81" s="292">
        <f t="shared" si="15"/>
        <v>0</v>
      </c>
      <c r="H81" s="292">
        <f t="shared" si="15"/>
        <v>7</v>
      </c>
      <c r="I81" s="292">
        <f t="shared" si="15"/>
        <v>2</v>
      </c>
      <c r="J81" s="292">
        <f t="shared" si="15"/>
        <v>0</v>
      </c>
      <c r="K81" s="292">
        <f t="shared" si="15"/>
        <v>0</v>
      </c>
      <c r="L81" s="292">
        <f t="shared" si="15"/>
        <v>7</v>
      </c>
      <c r="M81" s="292">
        <f t="shared" si="15"/>
        <v>2</v>
      </c>
      <c r="N81" s="292">
        <f t="shared" si="15"/>
        <v>9</v>
      </c>
      <c r="O81" s="205" t="s">
        <v>35</v>
      </c>
    </row>
    <row r="82" spans="1:15" hidden="1" x14ac:dyDescent="0.2"/>
    <row r="83" spans="1:15" hidden="1" x14ac:dyDescent="0.2">
      <c r="A83" s="271" t="s">
        <v>201</v>
      </c>
    </row>
    <row r="84" spans="1:15" ht="13.5" hidden="1" thickBot="1" x14ac:dyDescent="0.25">
      <c r="A84" s="1339" t="s">
        <v>366</v>
      </c>
      <c r="B84" s="1332" t="s">
        <v>129</v>
      </c>
      <c r="C84" s="1332"/>
      <c r="D84" s="1332" t="s">
        <v>171</v>
      </c>
      <c r="E84" s="1332"/>
      <c r="F84" s="1332" t="s">
        <v>130</v>
      </c>
      <c r="G84" s="1332"/>
      <c r="H84" s="1332" t="s">
        <v>170</v>
      </c>
      <c r="I84" s="1332"/>
      <c r="J84" s="1332" t="s">
        <v>586</v>
      </c>
      <c r="K84" s="1332"/>
      <c r="L84" s="1332" t="s">
        <v>7</v>
      </c>
      <c r="M84" s="1332"/>
      <c r="N84" s="958" t="s">
        <v>200</v>
      </c>
      <c r="O84" s="1335" t="s">
        <v>801</v>
      </c>
    </row>
    <row r="85" spans="1:15" ht="14.25" hidden="1" thickTop="1" thickBot="1" x14ac:dyDescent="0.25">
      <c r="A85" s="1340"/>
      <c r="B85" s="1338" t="s">
        <v>131</v>
      </c>
      <c r="C85" s="1338"/>
      <c r="D85" s="1338" t="s">
        <v>132</v>
      </c>
      <c r="E85" s="1338"/>
      <c r="F85" s="1338" t="s">
        <v>174</v>
      </c>
      <c r="G85" s="1338"/>
      <c r="H85" s="1338" t="s">
        <v>175</v>
      </c>
      <c r="I85" s="1338"/>
      <c r="J85" s="1338" t="s">
        <v>173</v>
      </c>
      <c r="K85" s="1338"/>
      <c r="L85" s="1338" t="s">
        <v>8</v>
      </c>
      <c r="M85" s="1338"/>
      <c r="N85" s="1226"/>
      <c r="O85" s="1336"/>
    </row>
    <row r="86" spans="1:15" ht="14.25" hidden="1" thickTop="1" thickBot="1" x14ac:dyDescent="0.25">
      <c r="A86" s="1340"/>
      <c r="B86" s="1222" t="s">
        <v>193</v>
      </c>
      <c r="C86" s="1222" t="s">
        <v>770</v>
      </c>
      <c r="D86" s="1222" t="s">
        <v>193</v>
      </c>
      <c r="E86" s="1222" t="s">
        <v>770</v>
      </c>
      <c r="F86" s="1222" t="s">
        <v>193</v>
      </c>
      <c r="G86" s="1222" t="s">
        <v>770</v>
      </c>
      <c r="H86" s="1222" t="s">
        <v>193</v>
      </c>
      <c r="I86" s="1222" t="s">
        <v>770</v>
      </c>
      <c r="J86" s="1222" t="s">
        <v>193</v>
      </c>
      <c r="K86" s="1222" t="s">
        <v>770</v>
      </c>
      <c r="L86" s="1222" t="s">
        <v>193</v>
      </c>
      <c r="M86" s="1222" t="s">
        <v>770</v>
      </c>
      <c r="N86" s="1226"/>
      <c r="O86" s="1336"/>
    </row>
    <row r="87" spans="1:15" ht="13.5" hidden="1" thickTop="1" x14ac:dyDescent="0.2">
      <c r="A87" s="1341"/>
      <c r="B87" s="1208"/>
      <c r="C87" s="1208"/>
      <c r="D87" s="1208"/>
      <c r="E87" s="1208"/>
      <c r="F87" s="1208"/>
      <c r="G87" s="1208"/>
      <c r="H87" s="1208"/>
      <c r="I87" s="1208"/>
      <c r="J87" s="1208"/>
      <c r="K87" s="1208"/>
      <c r="L87" s="1208"/>
      <c r="M87" s="1208"/>
      <c r="N87" s="959"/>
      <c r="O87" s="1337"/>
    </row>
    <row r="88" spans="1:15" ht="13.5" hidden="1" thickBot="1" x14ac:dyDescent="0.25">
      <c r="A88" s="542" t="s">
        <v>133</v>
      </c>
      <c r="B88" s="148">
        <f>SUM(B34+B52+B70)</f>
        <v>7</v>
      </c>
      <c r="C88" s="148">
        <f t="shared" ref="C88:K88" si="16">SUM(C34+C52+C70)</f>
        <v>16</v>
      </c>
      <c r="D88" s="148">
        <f t="shared" si="16"/>
        <v>24</v>
      </c>
      <c r="E88" s="148">
        <f t="shared" si="16"/>
        <v>20</v>
      </c>
      <c r="F88" s="148">
        <f t="shared" si="16"/>
        <v>36</v>
      </c>
      <c r="G88" s="148">
        <f t="shared" si="16"/>
        <v>34</v>
      </c>
      <c r="H88" s="148">
        <f t="shared" si="16"/>
        <v>10</v>
      </c>
      <c r="I88" s="148">
        <f t="shared" si="16"/>
        <v>38</v>
      </c>
      <c r="J88" s="148">
        <f t="shared" si="16"/>
        <v>29</v>
      </c>
      <c r="K88" s="148">
        <f t="shared" si="16"/>
        <v>58</v>
      </c>
      <c r="L88" s="265">
        <f>B88+D88+F88+H88+J88</f>
        <v>106</v>
      </c>
      <c r="M88" s="265">
        <f>C88+E88+G88+I88+K88</f>
        <v>166</v>
      </c>
      <c r="N88" s="265">
        <f t="shared" ref="N88:N98" si="17">SUM(L88:M88)</f>
        <v>272</v>
      </c>
      <c r="O88" s="27" t="s">
        <v>134</v>
      </c>
    </row>
    <row r="89" spans="1:15" ht="14.25" hidden="1" thickTop="1" thickBot="1" x14ac:dyDescent="0.25">
      <c r="A89" s="62" t="s">
        <v>135</v>
      </c>
      <c r="B89" s="148">
        <f t="shared" ref="B89:K89" si="18">SUM(B35+B53+B71)</f>
        <v>3</v>
      </c>
      <c r="C89" s="148">
        <f t="shared" si="18"/>
        <v>0</v>
      </c>
      <c r="D89" s="148">
        <f t="shared" si="18"/>
        <v>0</v>
      </c>
      <c r="E89" s="148">
        <f t="shared" si="18"/>
        <v>0</v>
      </c>
      <c r="F89" s="148">
        <f t="shared" si="18"/>
        <v>4</v>
      </c>
      <c r="G89" s="148">
        <f t="shared" si="18"/>
        <v>1</v>
      </c>
      <c r="H89" s="148">
        <f t="shared" si="18"/>
        <v>5</v>
      </c>
      <c r="I89" s="148">
        <f t="shared" si="18"/>
        <v>0</v>
      </c>
      <c r="J89" s="148">
        <f t="shared" si="18"/>
        <v>0</v>
      </c>
      <c r="K89" s="148">
        <f t="shared" si="18"/>
        <v>0</v>
      </c>
      <c r="L89" s="267">
        <f t="shared" ref="L89:L98" si="19">B89+D89+F89+H89+J89</f>
        <v>12</v>
      </c>
      <c r="M89" s="267">
        <f t="shared" ref="M89:M98" si="20">C89+E89+G89+I89+K89</f>
        <v>1</v>
      </c>
      <c r="N89" s="267">
        <f t="shared" si="17"/>
        <v>13</v>
      </c>
      <c r="O89" s="26" t="s">
        <v>136</v>
      </c>
    </row>
    <row r="90" spans="1:15" ht="14.25" hidden="1" thickTop="1" thickBot="1" x14ac:dyDescent="0.25">
      <c r="A90" s="64" t="s">
        <v>587</v>
      </c>
      <c r="B90" s="148">
        <f t="shared" ref="B90:K90" si="21">SUM(B36+B54+B72)</f>
        <v>15</v>
      </c>
      <c r="C90" s="148">
        <f t="shared" si="21"/>
        <v>2</v>
      </c>
      <c r="D90" s="148">
        <f t="shared" si="21"/>
        <v>28</v>
      </c>
      <c r="E90" s="148">
        <f t="shared" si="21"/>
        <v>5</v>
      </c>
      <c r="F90" s="148">
        <f t="shared" si="21"/>
        <v>19</v>
      </c>
      <c r="G90" s="148">
        <f t="shared" si="21"/>
        <v>8</v>
      </c>
      <c r="H90" s="148">
        <f t="shared" si="21"/>
        <v>14</v>
      </c>
      <c r="I90" s="148">
        <f t="shared" si="21"/>
        <v>8</v>
      </c>
      <c r="J90" s="148">
        <f t="shared" si="21"/>
        <v>6</v>
      </c>
      <c r="K90" s="148">
        <f t="shared" si="21"/>
        <v>18</v>
      </c>
      <c r="L90" s="266">
        <f t="shared" si="19"/>
        <v>82</v>
      </c>
      <c r="M90" s="266">
        <f t="shared" si="20"/>
        <v>41</v>
      </c>
      <c r="N90" s="266">
        <f t="shared" si="17"/>
        <v>123</v>
      </c>
      <c r="O90" s="23" t="s">
        <v>125</v>
      </c>
    </row>
    <row r="91" spans="1:15" ht="14.25" hidden="1" thickTop="1" thickBot="1" x14ac:dyDescent="0.25">
      <c r="A91" s="62" t="s">
        <v>137</v>
      </c>
      <c r="B91" s="148">
        <f t="shared" ref="B91:K91" si="22">SUM(B37+B55+B73)</f>
        <v>0</v>
      </c>
      <c r="C91" s="148">
        <f t="shared" si="22"/>
        <v>0</v>
      </c>
      <c r="D91" s="148">
        <f t="shared" si="22"/>
        <v>1</v>
      </c>
      <c r="E91" s="148">
        <f t="shared" si="22"/>
        <v>0</v>
      </c>
      <c r="F91" s="148">
        <f t="shared" si="22"/>
        <v>0</v>
      </c>
      <c r="G91" s="148">
        <f t="shared" si="22"/>
        <v>1</v>
      </c>
      <c r="H91" s="148">
        <f t="shared" si="22"/>
        <v>0</v>
      </c>
      <c r="I91" s="148">
        <f t="shared" si="22"/>
        <v>4</v>
      </c>
      <c r="J91" s="148">
        <f t="shared" si="22"/>
        <v>5</v>
      </c>
      <c r="K91" s="148">
        <f t="shared" si="22"/>
        <v>6</v>
      </c>
      <c r="L91" s="267">
        <f t="shared" si="19"/>
        <v>6</v>
      </c>
      <c r="M91" s="267">
        <f t="shared" si="20"/>
        <v>11</v>
      </c>
      <c r="N91" s="267">
        <f t="shared" si="17"/>
        <v>17</v>
      </c>
      <c r="O91" s="26" t="s">
        <v>138</v>
      </c>
    </row>
    <row r="92" spans="1:15" ht="14.25" hidden="1" thickTop="1" thickBot="1" x14ac:dyDescent="0.25">
      <c r="A92" s="64" t="s">
        <v>126</v>
      </c>
      <c r="B92" s="148">
        <f t="shared" ref="B92:K92" si="23">SUM(B38+B56+B74)</f>
        <v>0</v>
      </c>
      <c r="C92" s="148">
        <f t="shared" si="23"/>
        <v>0</v>
      </c>
      <c r="D92" s="148">
        <f t="shared" si="23"/>
        <v>4</v>
      </c>
      <c r="E92" s="148">
        <f t="shared" si="23"/>
        <v>0</v>
      </c>
      <c r="F92" s="148">
        <f t="shared" si="23"/>
        <v>9</v>
      </c>
      <c r="G92" s="148">
        <f t="shared" si="23"/>
        <v>1</v>
      </c>
      <c r="H92" s="148">
        <f t="shared" si="23"/>
        <v>8</v>
      </c>
      <c r="I92" s="148">
        <f t="shared" si="23"/>
        <v>3</v>
      </c>
      <c r="J92" s="148">
        <f t="shared" si="23"/>
        <v>5</v>
      </c>
      <c r="K92" s="148">
        <f t="shared" si="23"/>
        <v>3</v>
      </c>
      <c r="L92" s="266">
        <f t="shared" si="19"/>
        <v>26</v>
      </c>
      <c r="M92" s="266">
        <f t="shared" si="20"/>
        <v>7</v>
      </c>
      <c r="N92" s="266">
        <f t="shared" si="17"/>
        <v>33</v>
      </c>
      <c r="O92" s="23" t="s">
        <v>127</v>
      </c>
    </row>
    <row r="93" spans="1:15" ht="14.25" hidden="1" thickTop="1" thickBot="1" x14ac:dyDescent="0.25">
      <c r="A93" s="62" t="s">
        <v>122</v>
      </c>
      <c r="B93" s="148">
        <f t="shared" ref="B93:K93" si="24">SUM(B39+B57+B75)</f>
        <v>19</v>
      </c>
      <c r="C93" s="148">
        <f t="shared" si="24"/>
        <v>0</v>
      </c>
      <c r="D93" s="148">
        <f t="shared" si="24"/>
        <v>27</v>
      </c>
      <c r="E93" s="148">
        <f t="shared" si="24"/>
        <v>3</v>
      </c>
      <c r="F93" s="148">
        <f t="shared" si="24"/>
        <v>54</v>
      </c>
      <c r="G93" s="148">
        <f t="shared" si="24"/>
        <v>6</v>
      </c>
      <c r="H93" s="148">
        <f t="shared" si="24"/>
        <v>22</v>
      </c>
      <c r="I93" s="148">
        <f t="shared" si="24"/>
        <v>12</v>
      </c>
      <c r="J93" s="148">
        <f t="shared" si="24"/>
        <v>12</v>
      </c>
      <c r="K93" s="148">
        <f t="shared" si="24"/>
        <v>12</v>
      </c>
      <c r="L93" s="267">
        <f t="shared" si="19"/>
        <v>134</v>
      </c>
      <c r="M93" s="267">
        <f t="shared" si="20"/>
        <v>33</v>
      </c>
      <c r="N93" s="267">
        <f t="shared" si="17"/>
        <v>167</v>
      </c>
      <c r="O93" s="26" t="s">
        <v>123</v>
      </c>
    </row>
    <row r="94" spans="1:15" ht="14.25" hidden="1" thickTop="1" thickBot="1" x14ac:dyDescent="0.25">
      <c r="A94" s="64" t="s">
        <v>139</v>
      </c>
      <c r="B94" s="148">
        <f t="shared" ref="B94:K94" si="25">SUM(B40+B58+B76)</f>
        <v>4</v>
      </c>
      <c r="C94" s="148">
        <f t="shared" si="25"/>
        <v>0</v>
      </c>
      <c r="D94" s="148">
        <f t="shared" si="25"/>
        <v>5</v>
      </c>
      <c r="E94" s="148">
        <f t="shared" si="25"/>
        <v>1</v>
      </c>
      <c r="F94" s="148">
        <f t="shared" si="25"/>
        <v>3</v>
      </c>
      <c r="G94" s="148">
        <f t="shared" si="25"/>
        <v>2</v>
      </c>
      <c r="H94" s="148">
        <f t="shared" si="25"/>
        <v>5</v>
      </c>
      <c r="I94" s="148">
        <f t="shared" si="25"/>
        <v>3</v>
      </c>
      <c r="J94" s="148">
        <f t="shared" si="25"/>
        <v>2</v>
      </c>
      <c r="K94" s="148">
        <f t="shared" si="25"/>
        <v>2</v>
      </c>
      <c r="L94" s="266">
        <f t="shared" si="19"/>
        <v>19</v>
      </c>
      <c r="M94" s="266">
        <f t="shared" si="20"/>
        <v>8</v>
      </c>
      <c r="N94" s="266">
        <f t="shared" si="17"/>
        <v>27</v>
      </c>
      <c r="O94" s="23" t="s">
        <v>140</v>
      </c>
    </row>
    <row r="95" spans="1:15" ht="14.25" hidden="1" thickTop="1" thickBot="1" x14ac:dyDescent="0.25">
      <c r="A95" s="62" t="s">
        <v>141</v>
      </c>
      <c r="B95" s="148">
        <f t="shared" ref="B95:K95" si="26">SUM(B41+B59+B77)</f>
        <v>9</v>
      </c>
      <c r="C95" s="148">
        <f t="shared" si="26"/>
        <v>1</v>
      </c>
      <c r="D95" s="148">
        <f t="shared" si="26"/>
        <v>11</v>
      </c>
      <c r="E95" s="148">
        <f t="shared" si="26"/>
        <v>1</v>
      </c>
      <c r="F95" s="148">
        <f t="shared" si="26"/>
        <v>13</v>
      </c>
      <c r="G95" s="148">
        <f t="shared" si="26"/>
        <v>2</v>
      </c>
      <c r="H95" s="148">
        <f t="shared" si="26"/>
        <v>21</v>
      </c>
      <c r="I95" s="148">
        <f t="shared" si="26"/>
        <v>10</v>
      </c>
      <c r="J95" s="148">
        <f t="shared" si="26"/>
        <v>2</v>
      </c>
      <c r="K95" s="148">
        <f t="shared" si="26"/>
        <v>2</v>
      </c>
      <c r="L95" s="267">
        <f t="shared" si="19"/>
        <v>56</v>
      </c>
      <c r="M95" s="267">
        <f t="shared" si="20"/>
        <v>16</v>
      </c>
      <c r="N95" s="267">
        <f t="shared" si="17"/>
        <v>72</v>
      </c>
      <c r="O95" s="26" t="s">
        <v>142</v>
      </c>
    </row>
    <row r="96" spans="1:15" ht="14.25" hidden="1" thickTop="1" thickBot="1" x14ac:dyDescent="0.25">
      <c r="A96" s="64" t="s">
        <v>143</v>
      </c>
      <c r="B96" s="148">
        <f t="shared" ref="B96:K96" si="27">SUM(B42+B60+B78)</f>
        <v>19</v>
      </c>
      <c r="C96" s="148">
        <f t="shared" si="27"/>
        <v>3</v>
      </c>
      <c r="D96" s="148">
        <f t="shared" si="27"/>
        <v>16</v>
      </c>
      <c r="E96" s="148">
        <f t="shared" si="27"/>
        <v>3</v>
      </c>
      <c r="F96" s="148">
        <f t="shared" si="27"/>
        <v>19</v>
      </c>
      <c r="G96" s="148">
        <f t="shared" si="27"/>
        <v>10</v>
      </c>
      <c r="H96" s="148">
        <f t="shared" si="27"/>
        <v>51</v>
      </c>
      <c r="I96" s="148">
        <f t="shared" si="27"/>
        <v>46</v>
      </c>
      <c r="J96" s="148">
        <f t="shared" si="27"/>
        <v>3</v>
      </c>
      <c r="K96" s="148">
        <f t="shared" si="27"/>
        <v>5</v>
      </c>
      <c r="L96" s="266">
        <f t="shared" si="19"/>
        <v>108</v>
      </c>
      <c r="M96" s="266">
        <f t="shared" si="20"/>
        <v>67</v>
      </c>
      <c r="N96" s="266">
        <f t="shared" si="17"/>
        <v>175</v>
      </c>
      <c r="O96" s="23" t="s">
        <v>144</v>
      </c>
    </row>
    <row r="97" spans="1:15" ht="14.25" hidden="1" thickTop="1" thickBot="1" x14ac:dyDescent="0.25">
      <c r="A97" s="62" t="s">
        <v>145</v>
      </c>
      <c r="B97" s="148">
        <f t="shared" ref="B97:K97" si="28">SUM(B43+B61+B79)</f>
        <v>6</v>
      </c>
      <c r="C97" s="148">
        <f t="shared" si="28"/>
        <v>0</v>
      </c>
      <c r="D97" s="148">
        <f t="shared" si="28"/>
        <v>19</v>
      </c>
      <c r="E97" s="148">
        <f t="shared" si="28"/>
        <v>4</v>
      </c>
      <c r="F97" s="148">
        <f t="shared" si="28"/>
        <v>27</v>
      </c>
      <c r="G97" s="148">
        <f t="shared" si="28"/>
        <v>3</v>
      </c>
      <c r="H97" s="148">
        <f t="shared" si="28"/>
        <v>21</v>
      </c>
      <c r="I97" s="148">
        <f t="shared" si="28"/>
        <v>9</v>
      </c>
      <c r="J97" s="148">
        <f t="shared" si="28"/>
        <v>2</v>
      </c>
      <c r="K97" s="148">
        <f t="shared" si="28"/>
        <v>2</v>
      </c>
      <c r="L97" s="267">
        <f t="shared" si="19"/>
        <v>75</v>
      </c>
      <c r="M97" s="267">
        <f t="shared" si="20"/>
        <v>18</v>
      </c>
      <c r="N97" s="267">
        <f t="shared" si="17"/>
        <v>93</v>
      </c>
      <c r="O97" s="26" t="s">
        <v>124</v>
      </c>
    </row>
    <row r="98" spans="1:15" ht="14.25" hidden="1" thickTop="1" thickBot="1" x14ac:dyDescent="0.25">
      <c r="A98" s="31" t="s">
        <v>128</v>
      </c>
      <c r="B98" s="148">
        <f t="shared" ref="B98:K98" si="29">SUM(B44+B62+B80)</f>
        <v>41</v>
      </c>
      <c r="C98" s="148">
        <f t="shared" si="29"/>
        <v>3</v>
      </c>
      <c r="D98" s="148">
        <f t="shared" si="29"/>
        <v>64</v>
      </c>
      <c r="E98" s="148">
        <f t="shared" si="29"/>
        <v>4</v>
      </c>
      <c r="F98" s="148">
        <f t="shared" si="29"/>
        <v>97</v>
      </c>
      <c r="G98" s="148">
        <f t="shared" si="29"/>
        <v>20</v>
      </c>
      <c r="H98" s="148">
        <f t="shared" si="29"/>
        <v>53</v>
      </c>
      <c r="I98" s="148">
        <f t="shared" si="29"/>
        <v>45</v>
      </c>
      <c r="J98" s="148">
        <f t="shared" si="29"/>
        <v>30</v>
      </c>
      <c r="K98" s="148">
        <f t="shared" si="29"/>
        <v>33</v>
      </c>
      <c r="L98" s="268">
        <f t="shared" si="19"/>
        <v>285</v>
      </c>
      <c r="M98" s="268">
        <f t="shared" si="20"/>
        <v>105</v>
      </c>
      <c r="N98" s="268">
        <f t="shared" si="17"/>
        <v>390</v>
      </c>
      <c r="O98" s="28" t="s">
        <v>121</v>
      </c>
    </row>
    <row r="99" spans="1:15" ht="13.5" hidden="1" thickTop="1" x14ac:dyDescent="0.2">
      <c r="A99" s="543" t="s">
        <v>34</v>
      </c>
      <c r="B99" s="292">
        <f>SUM(B88:B98)</f>
        <v>123</v>
      </c>
      <c r="C99" s="292">
        <f t="shared" ref="C99:N99" si="30">SUM(C88:C98)</f>
        <v>25</v>
      </c>
      <c r="D99" s="292">
        <f t="shared" si="30"/>
        <v>199</v>
      </c>
      <c r="E99" s="292">
        <f t="shared" si="30"/>
        <v>41</v>
      </c>
      <c r="F99" s="292">
        <f t="shared" si="30"/>
        <v>281</v>
      </c>
      <c r="G99" s="292">
        <f t="shared" si="30"/>
        <v>88</v>
      </c>
      <c r="H99" s="292">
        <f t="shared" si="30"/>
        <v>210</v>
      </c>
      <c r="I99" s="292">
        <f t="shared" si="30"/>
        <v>178</v>
      </c>
      <c r="J99" s="292">
        <f t="shared" si="30"/>
        <v>96</v>
      </c>
      <c r="K99" s="292">
        <f t="shared" si="30"/>
        <v>141</v>
      </c>
      <c r="L99" s="292">
        <f t="shared" si="30"/>
        <v>909</v>
      </c>
      <c r="M99" s="292">
        <f t="shared" si="30"/>
        <v>473</v>
      </c>
      <c r="N99" s="292">
        <f t="shared" si="30"/>
        <v>1382</v>
      </c>
      <c r="O99" s="205" t="s">
        <v>35</v>
      </c>
    </row>
    <row r="100" spans="1:15" hidden="1" x14ac:dyDescent="0.2"/>
  </sheetData>
  <mergeCells count="131">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s>
  <phoneticPr fontId="18" type="noConversion"/>
  <printOptions horizontalCentered="1" verticalCentered="1"/>
  <pageMargins left="0" right="0" top="0" bottom="0" header="0" footer="0"/>
  <pageSetup paperSize="9" orientation="landscape" r:id="rId1"/>
  <headerFooter alignWithMargins="0"/>
  <rowBreaks count="1" manualBreakCount="1">
    <brk id="23" max="14" man="1"/>
  </rowBreaks>
  <colBreaks count="1" manualBreakCount="1">
    <brk id="15"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M4" sqref="M4"/>
    </sheetView>
  </sheetViews>
  <sheetFormatPr defaultRowHeight="12.75" x14ac:dyDescent="0.2"/>
  <cols>
    <col min="1" max="1" width="33.7109375" customWidth="1"/>
    <col min="2" max="10" width="7.5703125" customWidth="1"/>
    <col min="11" max="11" width="33.7109375" customWidth="1"/>
  </cols>
  <sheetData>
    <row r="1" spans="1:20" s="54" customFormat="1" ht="21.95" customHeight="1" x14ac:dyDescent="0.2">
      <c r="A1" s="1351" t="s">
        <v>1135</v>
      </c>
      <c r="B1" s="1351"/>
      <c r="C1" s="1351"/>
      <c r="D1" s="1351"/>
      <c r="E1" s="1351"/>
      <c r="F1" s="1351"/>
      <c r="G1" s="1351"/>
      <c r="H1" s="1351"/>
      <c r="I1" s="1351"/>
      <c r="J1" s="1351"/>
      <c r="K1" s="1351"/>
      <c r="L1" s="51"/>
      <c r="M1" s="51"/>
      <c r="N1" s="51"/>
      <c r="O1" s="51"/>
      <c r="P1" s="51"/>
      <c r="Q1" s="51"/>
      <c r="R1" s="51"/>
      <c r="S1" s="52"/>
      <c r="T1" s="53"/>
    </row>
    <row r="2" spans="1:20" s="56" customFormat="1" ht="18" customHeight="1" x14ac:dyDescent="0.2">
      <c r="A2" s="1351" t="s">
        <v>806</v>
      </c>
      <c r="B2" s="1351"/>
      <c r="C2" s="1351"/>
      <c r="D2" s="1351"/>
      <c r="E2" s="1351"/>
      <c r="F2" s="1351"/>
      <c r="G2" s="1351"/>
      <c r="H2" s="1351"/>
      <c r="I2" s="1351"/>
      <c r="J2" s="1351"/>
      <c r="K2" s="1351"/>
      <c r="L2" s="51"/>
      <c r="M2" s="55"/>
      <c r="N2" s="55"/>
      <c r="O2" s="55"/>
      <c r="P2" s="55"/>
      <c r="Q2" s="55"/>
      <c r="R2" s="55"/>
      <c r="S2" s="55"/>
      <c r="T2" s="55"/>
    </row>
    <row r="3" spans="1:20" s="56" customFormat="1" ht="18" customHeight="1" x14ac:dyDescent="0.2">
      <c r="A3" s="1350" t="s">
        <v>1136</v>
      </c>
      <c r="B3" s="1350"/>
      <c r="C3" s="1350"/>
      <c r="D3" s="1350"/>
      <c r="E3" s="1350"/>
      <c r="F3" s="1350"/>
      <c r="G3" s="1350"/>
      <c r="H3" s="1350"/>
      <c r="I3" s="1350"/>
      <c r="J3" s="1350"/>
      <c r="K3" s="1350"/>
      <c r="L3" s="57"/>
      <c r="M3" s="57"/>
      <c r="N3" s="57"/>
      <c r="O3" s="57"/>
      <c r="P3" s="57"/>
      <c r="Q3" s="57"/>
      <c r="R3" s="57"/>
      <c r="S3" s="57"/>
      <c r="T3" s="57"/>
    </row>
    <row r="4" spans="1:20" s="15" customFormat="1" ht="15.75" x14ac:dyDescent="0.2">
      <c r="A4" s="1349" t="s">
        <v>803</v>
      </c>
      <c r="B4" s="1349"/>
      <c r="C4" s="1349"/>
      <c r="D4" s="1349"/>
      <c r="E4" s="1349"/>
      <c r="F4" s="1349"/>
      <c r="G4" s="1349"/>
      <c r="H4" s="1349"/>
      <c r="I4" s="1349"/>
      <c r="J4" s="1349"/>
      <c r="K4" s="1349"/>
      <c r="L4" s="58"/>
      <c r="M4" s="58"/>
      <c r="N4" s="58"/>
      <c r="O4" s="58"/>
      <c r="P4" s="58"/>
      <c r="Q4" s="58"/>
      <c r="R4" s="58"/>
      <c r="S4" s="58"/>
      <c r="T4" s="58"/>
    </row>
    <row r="5" spans="1:20" s="9" customFormat="1" ht="20.100000000000001" customHeight="1" x14ac:dyDescent="0.2">
      <c r="A5" s="14" t="s">
        <v>712</v>
      </c>
      <c r="B5" s="7"/>
      <c r="C5" s="7"/>
      <c r="D5" s="7"/>
      <c r="E5" s="7"/>
      <c r="K5" s="34" t="s">
        <v>711</v>
      </c>
    </row>
    <row r="6" spans="1:20" s="8" customFormat="1" ht="15.75" customHeight="1" x14ac:dyDescent="0.2">
      <c r="A6" s="1344" t="s">
        <v>1145</v>
      </c>
      <c r="B6" s="1348" t="s">
        <v>226</v>
      </c>
      <c r="C6" s="1348"/>
      <c r="D6" s="1348"/>
      <c r="E6" s="1348" t="s">
        <v>225</v>
      </c>
      <c r="F6" s="1348"/>
      <c r="G6" s="1348"/>
      <c r="H6" s="1348" t="s">
        <v>7</v>
      </c>
      <c r="I6" s="1348"/>
      <c r="J6" s="1348"/>
      <c r="K6" s="1352" t="s">
        <v>1152</v>
      </c>
      <c r="L6" s="11"/>
    </row>
    <row r="7" spans="1:20" s="8" customFormat="1" ht="15" customHeight="1" x14ac:dyDescent="0.2">
      <c r="A7" s="1345"/>
      <c r="B7" s="1347" t="s">
        <v>224</v>
      </c>
      <c r="C7" s="1347"/>
      <c r="D7" s="1347"/>
      <c r="E7" s="1347" t="s">
        <v>223</v>
      </c>
      <c r="F7" s="1347"/>
      <c r="G7" s="1347"/>
      <c r="H7" s="1347" t="s">
        <v>8</v>
      </c>
      <c r="I7" s="1347"/>
      <c r="J7" s="1347"/>
      <c r="K7" s="1353"/>
      <c r="L7" s="11"/>
    </row>
    <row r="8" spans="1:20" s="8" customFormat="1" ht="15" customHeight="1" x14ac:dyDescent="0.2">
      <c r="A8" s="1345"/>
      <c r="B8" s="742" t="s">
        <v>9</v>
      </c>
      <c r="C8" s="742" t="s">
        <v>667</v>
      </c>
      <c r="D8" s="742" t="s">
        <v>7</v>
      </c>
      <c r="E8" s="742" t="s">
        <v>9</v>
      </c>
      <c r="F8" s="742" t="s">
        <v>667</v>
      </c>
      <c r="G8" s="742" t="s">
        <v>7</v>
      </c>
      <c r="H8" s="742" t="s">
        <v>9</v>
      </c>
      <c r="I8" s="742" t="s">
        <v>667</v>
      </c>
      <c r="J8" s="742" t="s">
        <v>7</v>
      </c>
      <c r="K8" s="1353"/>
    </row>
    <row r="9" spans="1:20" s="8" customFormat="1" ht="15" customHeight="1" x14ac:dyDescent="0.2">
      <c r="A9" s="1346"/>
      <c r="B9" s="743" t="s">
        <v>668</v>
      </c>
      <c r="C9" s="743" t="s">
        <v>669</v>
      </c>
      <c r="D9" s="743" t="s">
        <v>8</v>
      </c>
      <c r="E9" s="743" t="s">
        <v>668</v>
      </c>
      <c r="F9" s="743" t="s">
        <v>669</v>
      </c>
      <c r="G9" s="743" t="s">
        <v>8</v>
      </c>
      <c r="H9" s="743" t="s">
        <v>668</v>
      </c>
      <c r="I9" s="743" t="s">
        <v>669</v>
      </c>
      <c r="J9" s="743" t="s">
        <v>8</v>
      </c>
      <c r="K9" s="1354"/>
    </row>
    <row r="10" spans="1:20" s="9" customFormat="1" ht="35.1" customHeight="1" thickBot="1" x14ac:dyDescent="0.25">
      <c r="A10" s="514" t="s">
        <v>1141</v>
      </c>
      <c r="B10" s="348">
        <v>396</v>
      </c>
      <c r="C10" s="348">
        <v>1028</v>
      </c>
      <c r="D10" s="348">
        <f t="shared" ref="D10:D15" si="0">B10+C10</f>
        <v>1424</v>
      </c>
      <c r="E10" s="348">
        <v>754</v>
      </c>
      <c r="F10" s="348">
        <v>756</v>
      </c>
      <c r="G10" s="348">
        <f t="shared" ref="G10:G15" si="1">E10+F10</f>
        <v>1510</v>
      </c>
      <c r="H10" s="744">
        <f t="shared" ref="H10:I15" si="2">B10+E10</f>
        <v>1150</v>
      </c>
      <c r="I10" s="744">
        <f t="shared" si="2"/>
        <v>1784</v>
      </c>
      <c r="J10" s="744">
        <f t="shared" ref="J10:J15" si="3">I10+H10</f>
        <v>2934</v>
      </c>
      <c r="K10" s="737" t="s">
        <v>1143</v>
      </c>
    </row>
    <row r="11" spans="1:20" s="9" customFormat="1" ht="35.1" customHeight="1" thickBot="1" x14ac:dyDescent="0.25">
      <c r="A11" s="345" t="s">
        <v>154</v>
      </c>
      <c r="B11" s="349">
        <v>1056</v>
      </c>
      <c r="C11" s="349">
        <v>471</v>
      </c>
      <c r="D11" s="349">
        <f t="shared" si="0"/>
        <v>1527</v>
      </c>
      <c r="E11" s="349">
        <v>489</v>
      </c>
      <c r="F11" s="349">
        <v>569</v>
      </c>
      <c r="G11" s="349">
        <f t="shared" si="1"/>
        <v>1058</v>
      </c>
      <c r="H11" s="745">
        <f t="shared" si="2"/>
        <v>1545</v>
      </c>
      <c r="I11" s="745">
        <f t="shared" si="2"/>
        <v>1040</v>
      </c>
      <c r="J11" s="745">
        <f t="shared" si="3"/>
        <v>2585</v>
      </c>
      <c r="K11" s="738" t="s">
        <v>178</v>
      </c>
    </row>
    <row r="12" spans="1:20" s="9" customFormat="1" ht="35.1" customHeight="1" thickBot="1" x14ac:dyDescent="0.25">
      <c r="A12" s="346" t="s">
        <v>636</v>
      </c>
      <c r="B12" s="350">
        <v>18</v>
      </c>
      <c r="C12" s="350">
        <v>46</v>
      </c>
      <c r="D12" s="350">
        <f t="shared" si="0"/>
        <v>64</v>
      </c>
      <c r="E12" s="350">
        <v>130</v>
      </c>
      <c r="F12" s="350">
        <v>95</v>
      </c>
      <c r="G12" s="350">
        <f t="shared" si="1"/>
        <v>225</v>
      </c>
      <c r="H12" s="746">
        <f t="shared" si="2"/>
        <v>148</v>
      </c>
      <c r="I12" s="746">
        <f t="shared" si="2"/>
        <v>141</v>
      </c>
      <c r="J12" s="746">
        <f t="shared" si="3"/>
        <v>289</v>
      </c>
      <c r="K12" s="739" t="s">
        <v>1303</v>
      </c>
    </row>
    <row r="13" spans="1:20" s="9" customFormat="1" ht="35.1" customHeight="1" thickBot="1" x14ac:dyDescent="0.25">
      <c r="A13" s="345" t="s">
        <v>1354</v>
      </c>
      <c r="B13" s="349">
        <v>1</v>
      </c>
      <c r="C13" s="349">
        <v>73</v>
      </c>
      <c r="D13" s="349">
        <f t="shared" si="0"/>
        <v>74</v>
      </c>
      <c r="E13" s="349">
        <v>60</v>
      </c>
      <c r="F13" s="349">
        <v>319</v>
      </c>
      <c r="G13" s="349">
        <f t="shared" si="1"/>
        <v>379</v>
      </c>
      <c r="H13" s="745">
        <f t="shared" si="2"/>
        <v>61</v>
      </c>
      <c r="I13" s="745">
        <f t="shared" si="2"/>
        <v>392</v>
      </c>
      <c r="J13" s="745">
        <f t="shared" si="3"/>
        <v>453</v>
      </c>
      <c r="K13" s="738" t="s">
        <v>1353</v>
      </c>
    </row>
    <row r="14" spans="1:20" s="9" customFormat="1" ht="35.1" customHeight="1" thickBot="1" x14ac:dyDescent="0.25">
      <c r="A14" s="347" t="s">
        <v>279</v>
      </c>
      <c r="B14" s="351">
        <v>189</v>
      </c>
      <c r="C14" s="351">
        <v>32</v>
      </c>
      <c r="D14" s="351">
        <f t="shared" si="0"/>
        <v>221</v>
      </c>
      <c r="E14" s="351">
        <v>199</v>
      </c>
      <c r="F14" s="351">
        <v>33</v>
      </c>
      <c r="G14" s="351">
        <f t="shared" si="1"/>
        <v>232</v>
      </c>
      <c r="H14" s="747">
        <f t="shared" si="2"/>
        <v>388</v>
      </c>
      <c r="I14" s="747">
        <f t="shared" si="2"/>
        <v>65</v>
      </c>
      <c r="J14" s="747">
        <f t="shared" si="3"/>
        <v>453</v>
      </c>
      <c r="K14" s="740" t="s">
        <v>278</v>
      </c>
    </row>
    <row r="15" spans="1:20" ht="36.75" customHeight="1" x14ac:dyDescent="0.2">
      <c r="A15" s="515" t="s">
        <v>1142</v>
      </c>
      <c r="B15" s="516">
        <v>34</v>
      </c>
      <c r="C15" s="516">
        <v>71</v>
      </c>
      <c r="D15" s="516">
        <f t="shared" si="0"/>
        <v>105</v>
      </c>
      <c r="E15" s="516">
        <v>124</v>
      </c>
      <c r="F15" s="516">
        <v>113</v>
      </c>
      <c r="G15" s="516">
        <f t="shared" si="1"/>
        <v>237</v>
      </c>
      <c r="H15" s="748">
        <f t="shared" si="2"/>
        <v>158</v>
      </c>
      <c r="I15" s="748">
        <f t="shared" si="2"/>
        <v>184</v>
      </c>
      <c r="J15" s="748">
        <f t="shared" si="3"/>
        <v>342</v>
      </c>
      <c r="K15" s="741" t="s">
        <v>1144</v>
      </c>
    </row>
    <row r="16" spans="1:20" ht="29.25" customHeight="1" x14ac:dyDescent="0.2">
      <c r="A16" s="517" t="s">
        <v>16</v>
      </c>
      <c r="B16" s="518">
        <f>SUM(B10:B15)</f>
        <v>1694</v>
      </c>
      <c r="C16" s="518">
        <f t="shared" ref="C16:D16" si="4">SUM(C10:C15)</f>
        <v>1721</v>
      </c>
      <c r="D16" s="518">
        <f t="shared" si="4"/>
        <v>3415</v>
      </c>
      <c r="E16" s="518">
        <f>SUM(E10:E15)</f>
        <v>1756</v>
      </c>
      <c r="F16" s="518">
        <f t="shared" ref="F16:G16" si="5">SUM(F10:F15)</f>
        <v>1885</v>
      </c>
      <c r="G16" s="518">
        <f t="shared" si="5"/>
        <v>3641</v>
      </c>
      <c r="H16" s="518">
        <f>SUM(H10:H15)</f>
        <v>3450</v>
      </c>
      <c r="I16" s="518">
        <f t="shared" ref="I16:J16" si="6">SUM(I10:I15)</f>
        <v>3606</v>
      </c>
      <c r="J16" s="518">
        <f t="shared" si="6"/>
        <v>7056</v>
      </c>
      <c r="K16" s="519" t="s">
        <v>35</v>
      </c>
    </row>
    <row r="17" spans="1:11" ht="45.75" customHeight="1" x14ac:dyDescent="0.2">
      <c r="A17" s="1342" t="s">
        <v>1319</v>
      </c>
      <c r="B17" s="1342"/>
      <c r="C17" s="1342"/>
      <c r="D17" s="1342"/>
      <c r="E17" s="1342"/>
      <c r="F17" s="271"/>
      <c r="G17" s="1343" t="s">
        <v>1320</v>
      </c>
      <c r="H17" s="1343"/>
      <c r="I17" s="1343"/>
      <c r="J17" s="1343"/>
      <c r="K17" s="1343"/>
    </row>
    <row r="18" spans="1:11" x14ac:dyDescent="0.2">
      <c r="A18" s="307" t="s">
        <v>1139</v>
      </c>
      <c r="B18" s="16"/>
      <c r="C18" s="271"/>
      <c r="D18" s="271"/>
      <c r="E18" s="271"/>
      <c r="F18" s="271"/>
      <c r="G18" s="271"/>
      <c r="H18" s="271"/>
      <c r="I18" s="271"/>
      <c r="J18" s="271"/>
      <c r="K18" s="308" t="s">
        <v>1137</v>
      </c>
    </row>
    <row r="19" spans="1:11" x14ac:dyDescent="0.2">
      <c r="A19" s="307" t="s">
        <v>1140</v>
      </c>
      <c r="K19" s="308" t="s">
        <v>1138</v>
      </c>
    </row>
    <row r="26" spans="1:11" hidden="1" x14ac:dyDescent="0.2">
      <c r="A26" s="11"/>
      <c r="B26" s="8" t="s">
        <v>945</v>
      </c>
      <c r="C26" s="8"/>
      <c r="D26" s="8"/>
      <c r="E26" s="8"/>
      <c r="F26" s="8"/>
      <c r="G26" s="8"/>
    </row>
    <row r="27" spans="1:11" hidden="1" x14ac:dyDescent="0.2">
      <c r="A27" s="11"/>
      <c r="B27" s="8"/>
      <c r="C27" s="8"/>
      <c r="D27" s="8"/>
      <c r="E27" s="8"/>
      <c r="F27" s="8"/>
      <c r="G27" s="8"/>
    </row>
    <row r="28" spans="1:11" hidden="1" x14ac:dyDescent="0.2">
      <c r="A28" s="10"/>
      <c r="B28" s="9" t="s">
        <v>939</v>
      </c>
      <c r="C28" s="9"/>
      <c r="D28" s="9">
        <v>30</v>
      </c>
      <c r="E28" s="9">
        <v>139</v>
      </c>
      <c r="F28" s="9">
        <v>112</v>
      </c>
      <c r="G28" s="9">
        <v>109</v>
      </c>
    </row>
    <row r="29" spans="1:11" hidden="1" x14ac:dyDescent="0.2">
      <c r="A29" s="10"/>
      <c r="B29" s="9" t="s">
        <v>940</v>
      </c>
      <c r="C29" s="9"/>
      <c r="D29" s="9">
        <v>1</v>
      </c>
      <c r="E29" s="9">
        <v>14</v>
      </c>
      <c r="F29" s="9">
        <v>15</v>
      </c>
      <c r="G29" s="9">
        <v>36</v>
      </c>
    </row>
    <row r="30" spans="1:11" hidden="1" x14ac:dyDescent="0.2">
      <c r="A30" s="10"/>
      <c r="B30" s="9" t="s">
        <v>941</v>
      </c>
      <c r="C30" s="9"/>
      <c r="D30" s="9">
        <v>26</v>
      </c>
      <c r="E30" s="9">
        <v>85</v>
      </c>
      <c r="F30" s="9">
        <v>42</v>
      </c>
      <c r="G30" s="9">
        <v>89</v>
      </c>
    </row>
    <row r="31" spans="1:11" hidden="1" x14ac:dyDescent="0.2">
      <c r="A31" s="10"/>
      <c r="B31" s="9" t="s">
        <v>631</v>
      </c>
      <c r="C31" s="9"/>
      <c r="D31" s="9">
        <v>54</v>
      </c>
      <c r="E31" s="9">
        <v>46</v>
      </c>
      <c r="F31" s="9">
        <v>31</v>
      </c>
      <c r="G31" s="9">
        <v>5</v>
      </c>
    </row>
    <row r="32" spans="1:11" hidden="1" x14ac:dyDescent="0.2">
      <c r="A32" s="10"/>
      <c r="B32" s="9" t="s">
        <v>282</v>
      </c>
      <c r="C32" s="9"/>
      <c r="D32" s="9">
        <v>108</v>
      </c>
      <c r="E32" s="9">
        <v>145</v>
      </c>
      <c r="F32" s="9">
        <v>155</v>
      </c>
      <c r="G32" s="9">
        <v>55</v>
      </c>
    </row>
    <row r="33" spans="2:7" hidden="1" x14ac:dyDescent="0.2">
      <c r="B33" s="9" t="s">
        <v>282</v>
      </c>
      <c r="D33">
        <v>0</v>
      </c>
      <c r="E33">
        <v>4</v>
      </c>
      <c r="F33">
        <v>25</v>
      </c>
      <c r="G33">
        <v>15</v>
      </c>
    </row>
    <row r="34" spans="2:7" hidden="1" x14ac:dyDescent="0.2">
      <c r="B34" s="547" t="s">
        <v>942</v>
      </c>
      <c r="D34">
        <v>21</v>
      </c>
      <c r="E34">
        <v>105</v>
      </c>
      <c r="F34">
        <v>41</v>
      </c>
      <c r="G34">
        <v>81</v>
      </c>
    </row>
    <row r="35" spans="2:7" hidden="1" x14ac:dyDescent="0.2">
      <c r="B35" s="547" t="s">
        <v>635</v>
      </c>
      <c r="D35">
        <v>6</v>
      </c>
      <c r="E35">
        <v>194</v>
      </c>
      <c r="F35">
        <v>18</v>
      </c>
      <c r="G35">
        <v>110</v>
      </c>
    </row>
    <row r="36" spans="2:7" hidden="1" x14ac:dyDescent="0.2"/>
    <row r="37" spans="2:7" hidden="1" x14ac:dyDescent="0.2">
      <c r="B37" s="547" t="s">
        <v>943</v>
      </c>
      <c r="D37">
        <v>33</v>
      </c>
      <c r="E37">
        <v>60</v>
      </c>
      <c r="F37">
        <v>95</v>
      </c>
      <c r="G37">
        <v>108</v>
      </c>
    </row>
    <row r="38" spans="2:7" hidden="1" x14ac:dyDescent="0.2"/>
    <row r="39" spans="2:7" hidden="1" x14ac:dyDescent="0.2">
      <c r="B39" s="547" t="s">
        <v>944</v>
      </c>
      <c r="D39">
        <v>3</v>
      </c>
      <c r="E39">
        <v>9</v>
      </c>
      <c r="F39">
        <v>11</v>
      </c>
      <c r="G39">
        <v>8</v>
      </c>
    </row>
    <row r="40" spans="2:7" hidden="1" x14ac:dyDescent="0.2"/>
    <row r="41" spans="2:7" hidden="1" x14ac:dyDescent="0.2">
      <c r="B41" t="s">
        <v>944</v>
      </c>
      <c r="D41">
        <v>85</v>
      </c>
      <c r="E41">
        <v>142</v>
      </c>
      <c r="F41">
        <v>202</v>
      </c>
      <c r="G41">
        <v>119</v>
      </c>
    </row>
    <row r="42" spans="2:7" hidden="1" x14ac:dyDescent="0.2"/>
    <row r="43" spans="2:7" hidden="1" x14ac:dyDescent="0.2"/>
    <row r="44" spans="2:7" hidden="1" x14ac:dyDescent="0.2">
      <c r="D44">
        <f>SUM(D28:D41)</f>
        <v>367</v>
      </c>
      <c r="E44">
        <f>SUM(E28:E41)</f>
        <v>943</v>
      </c>
      <c r="F44">
        <f>SUM(F28:F41)</f>
        <v>747</v>
      </c>
      <c r="G44">
        <f>SUM(G28:G41)</f>
        <v>735</v>
      </c>
    </row>
    <row r="45" spans="2:7" hidden="1" x14ac:dyDescent="0.2">
      <c r="D45">
        <v>29</v>
      </c>
      <c r="E45">
        <v>85</v>
      </c>
      <c r="F45">
        <v>7</v>
      </c>
      <c r="G45">
        <v>21</v>
      </c>
    </row>
    <row r="46" spans="2:7" hidden="1" x14ac:dyDescent="0.2">
      <c r="D46">
        <f>SUM(D44:D45)</f>
        <v>396</v>
      </c>
      <c r="E46">
        <f t="shared" ref="E46:G46" si="7">SUM(E44:E45)</f>
        <v>1028</v>
      </c>
      <c r="F46">
        <f t="shared" si="7"/>
        <v>754</v>
      </c>
      <c r="G46">
        <f t="shared" si="7"/>
        <v>756</v>
      </c>
    </row>
    <row r="47" spans="2:7" hidden="1" x14ac:dyDescent="0.2"/>
    <row r="53" spans="4:9" hidden="1" x14ac:dyDescent="0.2"/>
    <row r="54" spans="4:9" ht="13.5" hidden="1" thickBot="1" x14ac:dyDescent="0.25"/>
    <row r="55" spans="4:9" ht="14.25" hidden="1" thickTop="1" thickBot="1" x14ac:dyDescent="0.25">
      <c r="D55" s="159">
        <v>169</v>
      </c>
      <c r="E55" s="159">
        <v>424</v>
      </c>
      <c r="F55" s="152">
        <f>D55+E55</f>
        <v>593</v>
      </c>
      <c r="G55" s="159">
        <v>568</v>
      </c>
      <c r="H55" s="159">
        <v>468</v>
      </c>
      <c r="I55" s="152">
        <f>G55+H55</f>
        <v>1036</v>
      </c>
    </row>
    <row r="56" spans="4:9" ht="14.25" hidden="1" thickTop="1" thickBot="1" x14ac:dyDescent="0.25">
      <c r="D56">
        <v>103</v>
      </c>
      <c r="E56">
        <v>133</v>
      </c>
      <c r="F56" s="152">
        <f>D56+E56</f>
        <v>236</v>
      </c>
      <c r="G56">
        <v>13</v>
      </c>
      <c r="H56">
        <v>14</v>
      </c>
      <c r="I56" s="152">
        <f>G56+H56</f>
        <v>27</v>
      </c>
    </row>
    <row r="57" spans="4:9" ht="13.5" hidden="1" thickTop="1" x14ac:dyDescent="0.2">
      <c r="D57" s="183">
        <f>SUM(D55:D56)</f>
        <v>272</v>
      </c>
      <c r="E57" s="183">
        <f>SUM(E55:E56)</f>
        <v>557</v>
      </c>
      <c r="F57" s="183">
        <f t="shared" ref="F57:I57" si="8">SUM(F55:F56)</f>
        <v>829</v>
      </c>
      <c r="G57" s="183">
        <f t="shared" si="8"/>
        <v>581</v>
      </c>
      <c r="H57" s="183">
        <f t="shared" si="8"/>
        <v>482</v>
      </c>
      <c r="I57" s="183">
        <f t="shared" si="8"/>
        <v>1063</v>
      </c>
    </row>
    <row r="58" spans="4:9" hidden="1" x14ac:dyDescent="0.2"/>
  </sheetData>
  <mergeCells count="14">
    <mergeCell ref="A4:K4"/>
    <mergeCell ref="A3:K3"/>
    <mergeCell ref="A2:K2"/>
    <mergeCell ref="A1:K1"/>
    <mergeCell ref="K6:K9"/>
    <mergeCell ref="H7:J7"/>
    <mergeCell ref="A17:E17"/>
    <mergeCell ref="G17:K17"/>
    <mergeCell ref="A6:A9"/>
    <mergeCell ref="B7:D7"/>
    <mergeCell ref="B6:D6"/>
    <mergeCell ref="E6:G6"/>
    <mergeCell ref="E7:G7"/>
    <mergeCell ref="H6:J6"/>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showGridLines="0" rightToLeft="1" view="pageBreakPreview" zoomScaleNormal="100" zoomScaleSheetLayoutView="100" workbookViewId="0">
      <selection activeCell="M5" sqref="M5"/>
    </sheetView>
  </sheetViews>
  <sheetFormatPr defaultRowHeight="12.75" x14ac:dyDescent="0.2"/>
  <cols>
    <col min="1" max="1" width="33.710937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54" customFormat="1" ht="21.95" customHeight="1" x14ac:dyDescent="0.2">
      <c r="A1" s="1351" t="s">
        <v>1147</v>
      </c>
      <c r="B1" s="1351"/>
      <c r="C1" s="1351"/>
      <c r="D1" s="1351"/>
      <c r="E1" s="1351"/>
      <c r="F1" s="1351"/>
      <c r="G1" s="1351"/>
      <c r="H1" s="1351"/>
      <c r="I1" s="1351"/>
      <c r="J1" s="1351"/>
      <c r="K1" s="1351"/>
      <c r="L1" s="51"/>
      <c r="M1" s="51"/>
      <c r="N1" s="51"/>
      <c r="O1" s="51"/>
      <c r="P1" s="51"/>
      <c r="Q1" s="51"/>
      <c r="R1" s="51"/>
      <c r="S1" s="52"/>
      <c r="T1" s="53"/>
    </row>
    <row r="2" spans="1:20" s="56" customFormat="1" ht="18" customHeight="1" x14ac:dyDescent="0.2">
      <c r="A2" s="1351" t="s">
        <v>806</v>
      </c>
      <c r="B2" s="1351"/>
      <c r="C2" s="1351"/>
      <c r="D2" s="1351"/>
      <c r="E2" s="1351"/>
      <c r="F2" s="1351"/>
      <c r="G2" s="1351"/>
      <c r="H2" s="1351"/>
      <c r="I2" s="1351"/>
      <c r="J2" s="1351"/>
      <c r="K2" s="1351"/>
      <c r="L2" s="51"/>
      <c r="M2" s="55"/>
      <c r="N2" s="55"/>
      <c r="O2" s="55"/>
      <c r="P2" s="55"/>
      <c r="Q2" s="55"/>
      <c r="R2" s="55"/>
      <c r="S2" s="55"/>
      <c r="T2" s="55"/>
    </row>
    <row r="3" spans="1:20" s="56" customFormat="1" ht="18" customHeight="1" x14ac:dyDescent="0.2">
      <c r="A3" s="1350" t="s">
        <v>1148</v>
      </c>
      <c r="B3" s="1350"/>
      <c r="C3" s="1350"/>
      <c r="D3" s="1350"/>
      <c r="E3" s="1350"/>
      <c r="F3" s="1350"/>
      <c r="G3" s="1350"/>
      <c r="H3" s="1350"/>
      <c r="I3" s="1350"/>
      <c r="J3" s="1350"/>
      <c r="K3" s="1350"/>
      <c r="L3" s="57"/>
      <c r="M3" s="57"/>
      <c r="N3" s="57"/>
      <c r="O3" s="57"/>
      <c r="P3" s="57"/>
      <c r="Q3" s="57"/>
      <c r="R3" s="57"/>
      <c r="S3" s="57"/>
      <c r="T3" s="57"/>
    </row>
    <row r="4" spans="1:20" s="15" customFormat="1" ht="15.75" x14ac:dyDescent="0.2">
      <c r="A4" s="1349" t="s">
        <v>803</v>
      </c>
      <c r="B4" s="1349"/>
      <c r="C4" s="1349"/>
      <c r="D4" s="1349"/>
      <c r="E4" s="1349"/>
      <c r="F4" s="1349"/>
      <c r="G4" s="1349"/>
      <c r="H4" s="1349"/>
      <c r="I4" s="1349"/>
      <c r="J4" s="1349"/>
      <c r="K4" s="1349"/>
      <c r="L4" s="58"/>
      <c r="M4" s="58"/>
      <c r="N4" s="58"/>
      <c r="O4" s="58"/>
      <c r="P4" s="58"/>
      <c r="Q4" s="58"/>
      <c r="R4" s="58"/>
      <c r="S4" s="58"/>
      <c r="T4" s="58"/>
    </row>
    <row r="5" spans="1:20" s="9" customFormat="1" ht="20.100000000000001" customHeight="1" x14ac:dyDescent="0.2">
      <c r="A5" s="14" t="s">
        <v>714</v>
      </c>
      <c r="B5" s="7"/>
      <c r="C5" s="7"/>
      <c r="D5" s="7"/>
      <c r="E5" s="7"/>
      <c r="K5" s="34" t="s">
        <v>713</v>
      </c>
    </row>
    <row r="6" spans="1:20" s="8" customFormat="1" ht="18" customHeight="1" x14ac:dyDescent="0.2">
      <c r="A6" s="1344" t="s">
        <v>1274</v>
      </c>
      <c r="B6" s="1348" t="s">
        <v>226</v>
      </c>
      <c r="C6" s="1348"/>
      <c r="D6" s="1348"/>
      <c r="E6" s="1348" t="s">
        <v>225</v>
      </c>
      <c r="F6" s="1348"/>
      <c r="G6" s="1348"/>
      <c r="H6" s="1348" t="s">
        <v>7</v>
      </c>
      <c r="I6" s="1348"/>
      <c r="J6" s="1348"/>
      <c r="K6" s="1352" t="s">
        <v>1273</v>
      </c>
      <c r="L6" s="11"/>
    </row>
    <row r="7" spans="1:20" s="8" customFormat="1" ht="18" customHeight="1" x14ac:dyDescent="0.2">
      <c r="A7" s="1345"/>
      <c r="B7" s="1347" t="s">
        <v>224</v>
      </c>
      <c r="C7" s="1347"/>
      <c r="D7" s="1347"/>
      <c r="E7" s="1347" t="s">
        <v>223</v>
      </c>
      <c r="F7" s="1347"/>
      <c r="G7" s="1347"/>
      <c r="H7" s="1347" t="s">
        <v>8</v>
      </c>
      <c r="I7" s="1347"/>
      <c r="J7" s="1347"/>
      <c r="K7" s="1353"/>
      <c r="L7" s="11"/>
    </row>
    <row r="8" spans="1:20" s="8" customFormat="1" ht="15" customHeight="1" x14ac:dyDescent="0.2">
      <c r="A8" s="1345"/>
      <c r="B8" s="742" t="s">
        <v>9</v>
      </c>
      <c r="C8" s="742" t="s">
        <v>667</v>
      </c>
      <c r="D8" s="742" t="s">
        <v>7</v>
      </c>
      <c r="E8" s="742" t="s">
        <v>9</v>
      </c>
      <c r="F8" s="742" t="s">
        <v>667</v>
      </c>
      <c r="G8" s="742" t="s">
        <v>7</v>
      </c>
      <c r="H8" s="742" t="s">
        <v>9</v>
      </c>
      <c r="I8" s="742" t="s">
        <v>667</v>
      </c>
      <c r="J8" s="742" t="s">
        <v>7</v>
      </c>
      <c r="K8" s="1353"/>
      <c r="L8" s="11"/>
    </row>
    <row r="9" spans="1:20" s="8" customFormat="1" ht="15" customHeight="1" x14ac:dyDescent="0.2">
      <c r="A9" s="1346"/>
      <c r="B9" s="743" t="s">
        <v>668</v>
      </c>
      <c r="C9" s="743" t="s">
        <v>669</v>
      </c>
      <c r="D9" s="743" t="s">
        <v>8</v>
      </c>
      <c r="E9" s="743" t="s">
        <v>668</v>
      </c>
      <c r="F9" s="743" t="s">
        <v>669</v>
      </c>
      <c r="G9" s="743" t="s">
        <v>8</v>
      </c>
      <c r="H9" s="743" t="s">
        <v>668</v>
      </c>
      <c r="I9" s="743" t="s">
        <v>669</v>
      </c>
      <c r="J9" s="743" t="s">
        <v>8</v>
      </c>
      <c r="K9" s="1354"/>
      <c r="L9" s="11"/>
    </row>
    <row r="10" spans="1:20" s="9" customFormat="1" ht="35.1" customHeight="1" thickBot="1" x14ac:dyDescent="0.25">
      <c r="A10" s="514" t="s">
        <v>1141</v>
      </c>
      <c r="B10" s="348">
        <v>117</v>
      </c>
      <c r="C10" s="348">
        <v>245</v>
      </c>
      <c r="D10" s="348">
        <f t="shared" ref="D10" si="0">B10+C10</f>
        <v>362</v>
      </c>
      <c r="E10" s="348">
        <v>232</v>
      </c>
      <c r="F10" s="348">
        <v>205</v>
      </c>
      <c r="G10" s="348">
        <f t="shared" ref="G10" si="1">E10+F10</f>
        <v>437</v>
      </c>
      <c r="H10" s="744">
        <f t="shared" ref="H10:I14" si="2">B10+E10</f>
        <v>349</v>
      </c>
      <c r="I10" s="744">
        <f t="shared" si="2"/>
        <v>450</v>
      </c>
      <c r="J10" s="744">
        <f t="shared" ref="J10" si="3">I10+H10</f>
        <v>799</v>
      </c>
      <c r="K10" s="749" t="s">
        <v>1146</v>
      </c>
      <c r="L10" s="10"/>
    </row>
    <row r="11" spans="1:20" s="9" customFormat="1" ht="35.1" customHeight="1" thickTop="1" thickBot="1" x14ac:dyDescent="0.25">
      <c r="A11" s="345" t="s">
        <v>154</v>
      </c>
      <c r="B11" s="352">
        <v>285</v>
      </c>
      <c r="C11" s="352">
        <v>104</v>
      </c>
      <c r="D11" s="352">
        <f>B11+C11</f>
        <v>389</v>
      </c>
      <c r="E11" s="352">
        <v>95</v>
      </c>
      <c r="F11" s="352">
        <v>110</v>
      </c>
      <c r="G11" s="352">
        <f>E11+F11</f>
        <v>205</v>
      </c>
      <c r="H11" s="750">
        <f t="shared" si="2"/>
        <v>380</v>
      </c>
      <c r="I11" s="750">
        <f t="shared" si="2"/>
        <v>214</v>
      </c>
      <c r="J11" s="750">
        <f>I11+H11</f>
        <v>594</v>
      </c>
      <c r="K11" s="738" t="s">
        <v>178</v>
      </c>
      <c r="L11" s="10"/>
    </row>
    <row r="12" spans="1:20" s="9" customFormat="1" ht="35.1" customHeight="1" thickTop="1" thickBot="1" x14ac:dyDescent="0.25">
      <c r="A12" s="344" t="s">
        <v>1275</v>
      </c>
      <c r="B12" s="353">
        <v>6</v>
      </c>
      <c r="C12" s="353">
        <v>19</v>
      </c>
      <c r="D12" s="353">
        <f>B12+C12</f>
        <v>25</v>
      </c>
      <c r="E12" s="353">
        <v>12</v>
      </c>
      <c r="F12" s="353">
        <v>15</v>
      </c>
      <c r="G12" s="353">
        <f>E12+F12</f>
        <v>27</v>
      </c>
      <c r="H12" s="751">
        <f t="shared" si="2"/>
        <v>18</v>
      </c>
      <c r="I12" s="751">
        <f t="shared" si="2"/>
        <v>34</v>
      </c>
      <c r="J12" s="751">
        <f>I12+H12</f>
        <v>52</v>
      </c>
      <c r="K12" s="739" t="s">
        <v>1308</v>
      </c>
      <c r="L12" s="10"/>
    </row>
    <row r="13" spans="1:20" s="9" customFormat="1" ht="35.1" customHeight="1" thickTop="1" thickBot="1" x14ac:dyDescent="0.25">
      <c r="A13" s="345" t="s">
        <v>1354</v>
      </c>
      <c r="B13" s="352">
        <v>0</v>
      </c>
      <c r="C13" s="352">
        <v>17</v>
      </c>
      <c r="D13" s="352">
        <f>B13+C13</f>
        <v>17</v>
      </c>
      <c r="E13" s="352">
        <v>29</v>
      </c>
      <c r="F13" s="352">
        <v>103</v>
      </c>
      <c r="G13" s="352">
        <f>E13+F13</f>
        <v>132</v>
      </c>
      <c r="H13" s="750">
        <f t="shared" si="2"/>
        <v>29</v>
      </c>
      <c r="I13" s="750">
        <f t="shared" si="2"/>
        <v>120</v>
      </c>
      <c r="J13" s="750">
        <f>I13+H13</f>
        <v>149</v>
      </c>
      <c r="K13" s="738" t="s">
        <v>1353</v>
      </c>
      <c r="L13" s="10"/>
    </row>
    <row r="14" spans="1:20" s="9" customFormat="1" ht="35.1" customHeight="1" thickTop="1" x14ac:dyDescent="0.2">
      <c r="A14" s="31" t="s">
        <v>279</v>
      </c>
      <c r="B14" s="354">
        <v>39</v>
      </c>
      <c r="C14" s="354">
        <v>14</v>
      </c>
      <c r="D14" s="354">
        <f>B14+C14</f>
        <v>53</v>
      </c>
      <c r="E14" s="354">
        <v>55</v>
      </c>
      <c r="F14" s="354">
        <v>6</v>
      </c>
      <c r="G14" s="354">
        <f>E14+F14</f>
        <v>61</v>
      </c>
      <c r="H14" s="752">
        <f t="shared" si="2"/>
        <v>94</v>
      </c>
      <c r="I14" s="752">
        <f t="shared" si="2"/>
        <v>20</v>
      </c>
      <c r="J14" s="752">
        <f>I14+H14</f>
        <v>114</v>
      </c>
      <c r="K14" s="666" t="s">
        <v>278</v>
      </c>
      <c r="L14" s="10"/>
    </row>
    <row r="15" spans="1:20" ht="30" customHeight="1" x14ac:dyDescent="0.2">
      <c r="A15" s="341" t="s">
        <v>16</v>
      </c>
      <c r="B15" s="355">
        <f>SUM(B10:B14)</f>
        <v>447</v>
      </c>
      <c r="C15" s="355">
        <f t="shared" ref="C15:J15" si="4">SUM(C10:C14)</f>
        <v>399</v>
      </c>
      <c r="D15" s="355">
        <f t="shared" si="4"/>
        <v>846</v>
      </c>
      <c r="E15" s="355">
        <f t="shared" si="4"/>
        <v>423</v>
      </c>
      <c r="F15" s="355">
        <f t="shared" si="4"/>
        <v>439</v>
      </c>
      <c r="G15" s="355">
        <f t="shared" si="4"/>
        <v>862</v>
      </c>
      <c r="H15" s="355">
        <f t="shared" si="4"/>
        <v>870</v>
      </c>
      <c r="I15" s="355">
        <f t="shared" si="4"/>
        <v>838</v>
      </c>
      <c r="J15" s="355">
        <f t="shared" si="4"/>
        <v>1708</v>
      </c>
      <c r="K15" s="342" t="s">
        <v>35</v>
      </c>
    </row>
    <row r="16" spans="1:20" ht="41.25" customHeight="1" x14ac:dyDescent="0.2">
      <c r="A16" s="1342" t="s">
        <v>1321</v>
      </c>
      <c r="B16" s="1342"/>
      <c r="C16" s="1342"/>
      <c r="D16" s="1342"/>
      <c r="E16" s="1342"/>
      <c r="F16" s="271"/>
      <c r="G16" s="1343" t="s">
        <v>1320</v>
      </c>
      <c r="H16" s="1343"/>
      <c r="I16" s="1343"/>
      <c r="J16" s="1343"/>
      <c r="K16" s="1343"/>
    </row>
    <row r="17" spans="1:11" ht="16.5" customHeight="1" x14ac:dyDescent="0.2">
      <c r="A17" s="307" t="s">
        <v>1139</v>
      </c>
      <c r="B17" s="16"/>
      <c r="C17" s="271"/>
      <c r="D17" s="271"/>
      <c r="E17" s="271"/>
      <c r="F17" s="271"/>
      <c r="G17" s="271"/>
      <c r="H17" s="271"/>
      <c r="I17" s="271"/>
      <c r="J17" s="271"/>
      <c r="K17" s="308" t="s">
        <v>1137</v>
      </c>
    </row>
    <row r="26" spans="1:11" hidden="1" x14ac:dyDescent="0.2">
      <c r="A26" s="9" t="s">
        <v>939</v>
      </c>
      <c r="B26" s="9"/>
      <c r="C26" s="9">
        <v>8</v>
      </c>
      <c r="D26" s="9">
        <v>37</v>
      </c>
      <c r="E26" s="9">
        <v>35</v>
      </c>
      <c r="F26" s="9">
        <v>30</v>
      </c>
    </row>
    <row r="27" spans="1:11" hidden="1" x14ac:dyDescent="0.2">
      <c r="A27" s="9" t="s">
        <v>633</v>
      </c>
      <c r="B27" s="9"/>
      <c r="C27" s="9">
        <v>1</v>
      </c>
      <c r="D27" s="9">
        <v>14</v>
      </c>
      <c r="E27" s="9">
        <v>15</v>
      </c>
      <c r="F27" s="9">
        <v>36</v>
      </c>
    </row>
    <row r="28" spans="1:11" hidden="1" x14ac:dyDescent="0.2">
      <c r="A28" s="9" t="s">
        <v>941</v>
      </c>
      <c r="B28" s="9"/>
      <c r="C28" s="9">
        <v>8</v>
      </c>
      <c r="D28" s="9">
        <v>21</v>
      </c>
      <c r="E28" s="9">
        <v>15</v>
      </c>
      <c r="F28" s="9">
        <v>20</v>
      </c>
    </row>
    <row r="29" spans="1:11" hidden="1" x14ac:dyDescent="0.2">
      <c r="A29" s="9" t="s">
        <v>631</v>
      </c>
      <c r="B29" s="9"/>
      <c r="C29" s="9">
        <v>54</v>
      </c>
      <c r="D29" s="9">
        <v>46</v>
      </c>
      <c r="E29" s="9">
        <v>31</v>
      </c>
      <c r="F29" s="9">
        <v>5</v>
      </c>
    </row>
    <row r="30" spans="1:11" hidden="1" x14ac:dyDescent="0.2">
      <c r="A30" s="9" t="s">
        <v>282</v>
      </c>
      <c r="B30" s="9"/>
      <c r="C30" s="9">
        <v>19</v>
      </c>
      <c r="D30" s="9">
        <v>33</v>
      </c>
      <c r="E30" s="9">
        <v>46</v>
      </c>
      <c r="F30" s="9">
        <v>9</v>
      </c>
    </row>
    <row r="31" spans="1:11" hidden="1" x14ac:dyDescent="0.2">
      <c r="A31" s="547" t="s">
        <v>282</v>
      </c>
      <c r="C31">
        <v>0</v>
      </c>
      <c r="D31">
        <v>0</v>
      </c>
      <c r="E31">
        <v>5</v>
      </c>
      <c r="F31">
        <v>3</v>
      </c>
    </row>
    <row r="32" spans="1:11" hidden="1" x14ac:dyDescent="0.2">
      <c r="A32" s="547" t="s">
        <v>942</v>
      </c>
      <c r="C32">
        <v>1</v>
      </c>
      <c r="D32">
        <v>20</v>
      </c>
      <c r="E32">
        <v>8</v>
      </c>
      <c r="F32">
        <v>14</v>
      </c>
    </row>
    <row r="33" spans="1:6" hidden="1" x14ac:dyDescent="0.2"/>
    <row r="34" spans="1:6" hidden="1" x14ac:dyDescent="0.2">
      <c r="A34" s="547" t="s">
        <v>635</v>
      </c>
      <c r="C34">
        <v>2</v>
      </c>
      <c r="D34">
        <v>31</v>
      </c>
      <c r="E34">
        <v>2</v>
      </c>
      <c r="F34">
        <v>35</v>
      </c>
    </row>
    <row r="35" spans="1:6" hidden="1" x14ac:dyDescent="0.2"/>
    <row r="36" spans="1:6" hidden="1" x14ac:dyDescent="0.2">
      <c r="A36" s="547" t="s">
        <v>943</v>
      </c>
      <c r="C36">
        <v>2</v>
      </c>
      <c r="D36">
        <v>3</v>
      </c>
      <c r="E36">
        <v>21</v>
      </c>
      <c r="F36">
        <v>19</v>
      </c>
    </row>
    <row r="37" spans="1:6" hidden="1" x14ac:dyDescent="0.2"/>
    <row r="38" spans="1:6" hidden="1" x14ac:dyDescent="0.2">
      <c r="A38" t="s">
        <v>944</v>
      </c>
      <c r="C38">
        <v>22</v>
      </c>
      <c r="D38">
        <v>40</v>
      </c>
      <c r="E38">
        <v>54</v>
      </c>
      <c r="F38">
        <v>34</v>
      </c>
    </row>
    <row r="39" spans="1:6" hidden="1" x14ac:dyDescent="0.2"/>
    <row r="40" spans="1:6" hidden="1" x14ac:dyDescent="0.2"/>
    <row r="41" spans="1:6" hidden="1" x14ac:dyDescent="0.2">
      <c r="C41">
        <f>SUM(C26:C38)</f>
        <v>117</v>
      </c>
      <c r="D41">
        <f t="shared" ref="D41:F41" si="5">SUM(D26:D38)</f>
        <v>245</v>
      </c>
      <c r="E41">
        <f t="shared" si="5"/>
        <v>232</v>
      </c>
      <c r="F41">
        <f t="shared" si="5"/>
        <v>205</v>
      </c>
    </row>
    <row r="42" spans="1:6" hidden="1" x14ac:dyDescent="0.2"/>
  </sheetData>
  <mergeCells count="14">
    <mergeCell ref="A16:E16"/>
    <mergeCell ref="G16:K16"/>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showGridLines="0" rightToLeft="1" view="pageBreakPreview" zoomScaleNormal="100" zoomScaleSheetLayoutView="100" workbookViewId="0">
      <selection activeCell="N5" sqref="N5"/>
    </sheetView>
  </sheetViews>
  <sheetFormatPr defaultRowHeight="12.75" x14ac:dyDescent="0.2"/>
  <cols>
    <col min="1" max="1" width="30.7109375" style="65" customWidth="1"/>
    <col min="2" max="2" width="6.7109375" style="65" customWidth="1"/>
    <col min="3" max="3" width="7.85546875" style="65" customWidth="1"/>
    <col min="4" max="4" width="6.7109375" style="65" customWidth="1"/>
    <col min="5" max="5" width="7.5703125" style="65" customWidth="1"/>
    <col min="6" max="6" width="8" style="65" customWidth="1"/>
    <col min="7" max="7" width="7.28515625" style="65" bestFit="1" customWidth="1"/>
    <col min="8" max="8" width="7.140625" style="65" customWidth="1"/>
    <col min="9" max="9" width="7.7109375" style="65" customWidth="1"/>
    <col min="10" max="10" width="7.28515625" style="65" bestFit="1" customWidth="1"/>
    <col min="11" max="11" width="30.7109375" style="65" customWidth="1"/>
    <col min="12" max="16384" width="9.140625" style="65"/>
  </cols>
  <sheetData>
    <row r="1" spans="1:13" s="78" customFormat="1" ht="20.25" x14ac:dyDescent="0.3">
      <c r="A1" s="1355" t="s">
        <v>1239</v>
      </c>
      <c r="B1" s="1355"/>
      <c r="C1" s="1355"/>
      <c r="D1" s="1355"/>
      <c r="E1" s="1355"/>
      <c r="F1" s="1355"/>
      <c r="G1" s="1355"/>
      <c r="H1" s="1355"/>
      <c r="I1" s="1355"/>
      <c r="J1" s="1355"/>
      <c r="K1" s="1355"/>
      <c r="L1" s="108"/>
      <c r="M1" s="108"/>
    </row>
    <row r="2" spans="1:13" s="78" customFormat="1" ht="20.25" x14ac:dyDescent="0.2">
      <c r="A2" s="957" t="s">
        <v>806</v>
      </c>
      <c r="B2" s="957"/>
      <c r="C2" s="957"/>
      <c r="D2" s="957"/>
      <c r="E2" s="957"/>
      <c r="F2" s="957"/>
      <c r="G2" s="957"/>
      <c r="H2" s="957"/>
      <c r="I2" s="957"/>
      <c r="J2" s="957"/>
      <c r="K2" s="957"/>
      <c r="L2" s="110"/>
      <c r="M2" s="110"/>
    </row>
    <row r="3" spans="1:13" s="74" customFormat="1" ht="33.75" customHeight="1" x14ac:dyDescent="0.25">
      <c r="A3" s="1356" t="s">
        <v>1240</v>
      </c>
      <c r="B3" s="1357"/>
      <c r="C3" s="1357"/>
      <c r="D3" s="1357"/>
      <c r="E3" s="1357"/>
      <c r="F3" s="1357"/>
      <c r="G3" s="1357"/>
      <c r="H3" s="1357"/>
      <c r="I3" s="1357"/>
      <c r="J3" s="1357"/>
      <c r="K3" s="1357"/>
      <c r="L3" s="117"/>
      <c r="M3" s="117"/>
    </row>
    <row r="4" spans="1:13" s="74" customFormat="1" ht="18.75" customHeight="1" x14ac:dyDescent="0.2">
      <c r="A4" s="987" t="s">
        <v>803</v>
      </c>
      <c r="B4" s="987"/>
      <c r="C4" s="987"/>
      <c r="D4" s="987"/>
      <c r="E4" s="987"/>
      <c r="F4" s="987"/>
      <c r="G4" s="987"/>
      <c r="H4" s="987"/>
      <c r="I4" s="987"/>
      <c r="J4" s="987"/>
      <c r="K4" s="987"/>
      <c r="L4" s="118"/>
      <c r="M4" s="118"/>
    </row>
    <row r="5" spans="1:13" s="74" customFormat="1" ht="20.100000000000001" customHeight="1" x14ac:dyDescent="0.2">
      <c r="A5" s="14" t="s">
        <v>715</v>
      </c>
      <c r="B5" s="98"/>
      <c r="C5" s="98"/>
      <c r="D5" s="98"/>
      <c r="E5" s="98"/>
      <c r="K5" s="114" t="s">
        <v>716</v>
      </c>
    </row>
    <row r="6" spans="1:13" s="68" customFormat="1" ht="18" customHeight="1" thickBot="1" x14ac:dyDescent="0.25">
      <c r="A6" s="1358" t="s">
        <v>1150</v>
      </c>
      <c r="B6" s="1348" t="s">
        <v>226</v>
      </c>
      <c r="C6" s="1348"/>
      <c r="D6" s="1348"/>
      <c r="E6" s="1348" t="s">
        <v>225</v>
      </c>
      <c r="F6" s="1348"/>
      <c r="G6" s="1348"/>
      <c r="H6" s="1348" t="s">
        <v>7</v>
      </c>
      <c r="I6" s="1348"/>
      <c r="J6" s="1348"/>
      <c r="K6" s="1361" t="s">
        <v>1151</v>
      </c>
    </row>
    <row r="7" spans="1:13" s="68" customFormat="1" ht="18" customHeight="1" thickTop="1" thickBot="1" x14ac:dyDescent="0.25">
      <c r="A7" s="1359"/>
      <c r="B7" s="1347" t="s">
        <v>224</v>
      </c>
      <c r="C7" s="1347"/>
      <c r="D7" s="1347"/>
      <c r="E7" s="1347" t="s">
        <v>223</v>
      </c>
      <c r="F7" s="1347"/>
      <c r="G7" s="1347"/>
      <c r="H7" s="1347" t="s">
        <v>8</v>
      </c>
      <c r="I7" s="1347"/>
      <c r="J7" s="1347"/>
      <c r="K7" s="1362"/>
    </row>
    <row r="8" spans="1:13" s="68" customFormat="1" ht="15" customHeight="1" thickTop="1" thickBot="1" x14ac:dyDescent="0.25">
      <c r="A8" s="1359"/>
      <c r="B8" s="742" t="s">
        <v>9</v>
      </c>
      <c r="C8" s="742" t="s">
        <v>667</v>
      </c>
      <c r="D8" s="742" t="s">
        <v>7</v>
      </c>
      <c r="E8" s="742" t="s">
        <v>9</v>
      </c>
      <c r="F8" s="742" t="s">
        <v>667</v>
      </c>
      <c r="G8" s="742" t="s">
        <v>7</v>
      </c>
      <c r="H8" s="742" t="s">
        <v>9</v>
      </c>
      <c r="I8" s="742" t="s">
        <v>667</v>
      </c>
      <c r="J8" s="742" t="s">
        <v>7</v>
      </c>
      <c r="K8" s="1362"/>
    </row>
    <row r="9" spans="1:13" s="68" customFormat="1" ht="15" customHeight="1" thickTop="1" x14ac:dyDescent="0.2">
      <c r="A9" s="1360"/>
      <c r="B9" s="743" t="s">
        <v>668</v>
      </c>
      <c r="C9" s="743" t="s">
        <v>669</v>
      </c>
      <c r="D9" s="743" t="s">
        <v>8</v>
      </c>
      <c r="E9" s="743" t="s">
        <v>668</v>
      </c>
      <c r="F9" s="743" t="s">
        <v>669</v>
      </c>
      <c r="G9" s="743" t="s">
        <v>8</v>
      </c>
      <c r="H9" s="743" t="s">
        <v>668</v>
      </c>
      <c r="I9" s="743" t="s">
        <v>669</v>
      </c>
      <c r="J9" s="743" t="s">
        <v>8</v>
      </c>
      <c r="K9" s="1363"/>
    </row>
    <row r="10" spans="1:13" s="67" customFormat="1" ht="35.1" customHeight="1" thickBot="1" x14ac:dyDescent="0.25">
      <c r="A10" s="753" t="s">
        <v>129</v>
      </c>
      <c r="B10" s="160">
        <v>0</v>
      </c>
      <c r="C10" s="160">
        <v>0</v>
      </c>
      <c r="D10" s="309">
        <f t="shared" ref="D10:D15" si="0">SUM(B10:C10)</f>
        <v>0</v>
      </c>
      <c r="E10" s="160">
        <v>134</v>
      </c>
      <c r="F10" s="160">
        <v>16</v>
      </c>
      <c r="G10" s="309">
        <f t="shared" ref="G10:G15" si="1">SUM(E10:F10)</f>
        <v>150</v>
      </c>
      <c r="H10" s="309">
        <f>B10+E10</f>
        <v>134</v>
      </c>
      <c r="I10" s="309">
        <f>C10+F10</f>
        <v>16</v>
      </c>
      <c r="J10" s="309">
        <f>I10+H10</f>
        <v>150</v>
      </c>
      <c r="K10" s="756" t="s">
        <v>131</v>
      </c>
    </row>
    <row r="11" spans="1:13" s="67" customFormat="1" ht="35.1" customHeight="1" thickTop="1" thickBot="1" x14ac:dyDescent="0.25">
      <c r="A11" s="754" t="s">
        <v>1126</v>
      </c>
      <c r="B11" s="161">
        <v>0</v>
      </c>
      <c r="C11" s="161">
        <v>1</v>
      </c>
      <c r="D11" s="310">
        <f t="shared" si="0"/>
        <v>1</v>
      </c>
      <c r="E11" s="161">
        <v>87</v>
      </c>
      <c r="F11" s="161">
        <v>31</v>
      </c>
      <c r="G11" s="310">
        <f t="shared" si="1"/>
        <v>118</v>
      </c>
      <c r="H11" s="310">
        <f t="shared" ref="H11:I15" si="2">B11+E11</f>
        <v>87</v>
      </c>
      <c r="I11" s="310">
        <f t="shared" si="2"/>
        <v>32</v>
      </c>
      <c r="J11" s="310">
        <f t="shared" ref="J11:J15" si="3">I11+H11</f>
        <v>119</v>
      </c>
      <c r="K11" s="757" t="s">
        <v>132</v>
      </c>
    </row>
    <row r="12" spans="1:13" s="67" customFormat="1" ht="35.1" customHeight="1" thickTop="1" thickBot="1" x14ac:dyDescent="0.25">
      <c r="A12" s="755" t="s">
        <v>130</v>
      </c>
      <c r="B12" s="162">
        <v>1</v>
      </c>
      <c r="C12" s="162">
        <v>3</v>
      </c>
      <c r="D12" s="311">
        <f t="shared" si="0"/>
        <v>4</v>
      </c>
      <c r="E12" s="162">
        <v>114</v>
      </c>
      <c r="F12" s="162">
        <v>64</v>
      </c>
      <c r="G12" s="311">
        <f t="shared" si="1"/>
        <v>178</v>
      </c>
      <c r="H12" s="311">
        <f t="shared" si="2"/>
        <v>115</v>
      </c>
      <c r="I12" s="311">
        <f t="shared" si="2"/>
        <v>67</v>
      </c>
      <c r="J12" s="311">
        <f t="shared" si="3"/>
        <v>182</v>
      </c>
      <c r="K12" s="758" t="s">
        <v>1149</v>
      </c>
    </row>
    <row r="13" spans="1:13" s="67" customFormat="1" ht="35.1" customHeight="1" thickTop="1" thickBot="1" x14ac:dyDescent="0.25">
      <c r="A13" s="754" t="s">
        <v>170</v>
      </c>
      <c r="B13" s="161">
        <v>4</v>
      </c>
      <c r="C13" s="161">
        <v>2</v>
      </c>
      <c r="D13" s="310">
        <f t="shared" si="0"/>
        <v>6</v>
      </c>
      <c r="E13" s="161">
        <v>249</v>
      </c>
      <c r="F13" s="161">
        <v>186</v>
      </c>
      <c r="G13" s="310">
        <f t="shared" si="1"/>
        <v>435</v>
      </c>
      <c r="H13" s="310">
        <f t="shared" si="2"/>
        <v>253</v>
      </c>
      <c r="I13" s="310">
        <f t="shared" si="2"/>
        <v>188</v>
      </c>
      <c r="J13" s="310">
        <f t="shared" si="3"/>
        <v>441</v>
      </c>
      <c r="K13" s="757" t="s">
        <v>175</v>
      </c>
    </row>
    <row r="14" spans="1:13" s="67" customFormat="1" ht="35.1" customHeight="1" thickTop="1" thickBot="1" x14ac:dyDescent="0.25">
      <c r="A14" s="755" t="s">
        <v>586</v>
      </c>
      <c r="B14" s="162">
        <v>0</v>
      </c>
      <c r="C14" s="162">
        <v>2</v>
      </c>
      <c r="D14" s="311">
        <f t="shared" si="0"/>
        <v>2</v>
      </c>
      <c r="E14" s="162">
        <v>44</v>
      </c>
      <c r="F14" s="162">
        <v>15</v>
      </c>
      <c r="G14" s="311">
        <f t="shared" si="1"/>
        <v>59</v>
      </c>
      <c r="H14" s="311">
        <f t="shared" si="2"/>
        <v>44</v>
      </c>
      <c r="I14" s="311">
        <f t="shared" si="2"/>
        <v>17</v>
      </c>
      <c r="J14" s="311">
        <f t="shared" si="3"/>
        <v>61</v>
      </c>
      <c r="K14" s="758" t="s">
        <v>173</v>
      </c>
    </row>
    <row r="15" spans="1:13" s="67" customFormat="1" ht="35.1" customHeight="1" thickTop="1" x14ac:dyDescent="0.2">
      <c r="A15" s="677" t="s">
        <v>588</v>
      </c>
      <c r="B15" s="166">
        <v>73</v>
      </c>
      <c r="C15" s="166">
        <v>23</v>
      </c>
      <c r="D15" s="312">
        <f t="shared" si="0"/>
        <v>96</v>
      </c>
      <c r="E15" s="166">
        <v>330</v>
      </c>
      <c r="F15" s="166">
        <v>392</v>
      </c>
      <c r="G15" s="312">
        <f t="shared" si="1"/>
        <v>722</v>
      </c>
      <c r="H15" s="312">
        <f t="shared" si="2"/>
        <v>403</v>
      </c>
      <c r="I15" s="312">
        <f t="shared" si="2"/>
        <v>415</v>
      </c>
      <c r="J15" s="312">
        <f t="shared" si="3"/>
        <v>818</v>
      </c>
      <c r="K15" s="759" t="s">
        <v>1304</v>
      </c>
    </row>
    <row r="16" spans="1:13" s="67" customFormat="1" ht="35.1" customHeight="1" x14ac:dyDescent="0.2">
      <c r="A16" s="167" t="s">
        <v>16</v>
      </c>
      <c r="B16" s="313">
        <f>SUM(B10:B15)</f>
        <v>78</v>
      </c>
      <c r="C16" s="313">
        <f t="shared" ref="C16:J16" si="4">SUM(C10:C15)</f>
        <v>31</v>
      </c>
      <c r="D16" s="313">
        <f t="shared" si="4"/>
        <v>109</v>
      </c>
      <c r="E16" s="313">
        <f t="shared" si="4"/>
        <v>958</v>
      </c>
      <c r="F16" s="313">
        <f t="shared" si="4"/>
        <v>704</v>
      </c>
      <c r="G16" s="313">
        <f t="shared" si="4"/>
        <v>1662</v>
      </c>
      <c r="H16" s="313">
        <f t="shared" si="4"/>
        <v>1036</v>
      </c>
      <c r="I16" s="313">
        <f t="shared" si="4"/>
        <v>735</v>
      </c>
      <c r="J16" s="313">
        <f t="shared" si="4"/>
        <v>1771</v>
      </c>
      <c r="K16" s="168" t="s">
        <v>35</v>
      </c>
    </row>
    <row r="17" spans="1:11" ht="15" customHeight="1" x14ac:dyDescent="0.2">
      <c r="A17" s="103"/>
      <c r="B17" s="69"/>
      <c r="K17" s="102"/>
    </row>
    <row r="18" spans="1:11" ht="15" hidden="1" customHeight="1" x14ac:dyDescent="0.2">
      <c r="A18" s="103"/>
      <c r="B18" s="69"/>
      <c r="K18" s="102"/>
    </row>
    <row r="19" spans="1:11" ht="15" hidden="1" customHeight="1" thickBot="1" x14ac:dyDescent="0.3">
      <c r="A19" s="478" t="s">
        <v>937</v>
      </c>
      <c r="B19"/>
      <c r="C19"/>
      <c r="D19"/>
      <c r="E19"/>
      <c r="F19"/>
      <c r="G19"/>
      <c r="H19"/>
      <c r="I19"/>
      <c r="J19"/>
      <c r="K19" s="102"/>
    </row>
    <row r="20" spans="1:11" ht="15" hidden="1" customHeight="1" thickBot="1" x14ac:dyDescent="0.25">
      <c r="A20" s="170" t="s">
        <v>129</v>
      </c>
      <c r="B20" s="182"/>
      <c r="C20" s="182">
        <v>0</v>
      </c>
      <c r="D20" s="182">
        <f t="shared" ref="D20:D25" si="5">SUM(B20:C20)</f>
        <v>0</v>
      </c>
      <c r="E20" s="182">
        <v>23</v>
      </c>
      <c r="F20" s="182">
        <v>0</v>
      </c>
      <c r="G20" s="182">
        <f t="shared" ref="G20:G25" si="6">SUM(E20:F20)</f>
        <v>23</v>
      </c>
      <c r="H20" s="172">
        <f t="shared" ref="H20:H25" si="7">B20+E20</f>
        <v>23</v>
      </c>
      <c r="I20" s="172">
        <f t="shared" ref="I20:I25" si="8">C20+F20</f>
        <v>0</v>
      </c>
      <c r="J20" s="172">
        <f t="shared" ref="J20:J25" si="9">I20+H20</f>
        <v>23</v>
      </c>
      <c r="K20" s="102"/>
    </row>
    <row r="21" spans="1:11" ht="15" hidden="1" customHeight="1" thickBot="1" x14ac:dyDescent="0.25">
      <c r="A21" s="173" t="s">
        <v>171</v>
      </c>
      <c r="B21" s="174"/>
      <c r="C21" s="174">
        <v>1</v>
      </c>
      <c r="D21" s="175">
        <f t="shared" si="5"/>
        <v>1</v>
      </c>
      <c r="E21" s="175">
        <v>8</v>
      </c>
      <c r="F21" s="174">
        <v>3</v>
      </c>
      <c r="G21" s="175">
        <f t="shared" si="6"/>
        <v>11</v>
      </c>
      <c r="H21" s="176">
        <f t="shared" si="7"/>
        <v>8</v>
      </c>
      <c r="I21" s="176">
        <f t="shared" si="8"/>
        <v>4</v>
      </c>
      <c r="J21" s="176">
        <f t="shared" si="9"/>
        <v>12</v>
      </c>
      <c r="K21" s="102"/>
    </row>
    <row r="22" spans="1:11" ht="15" hidden="1" customHeight="1" thickBot="1" x14ac:dyDescent="0.25">
      <c r="A22" s="170" t="s">
        <v>130</v>
      </c>
      <c r="B22" s="182"/>
      <c r="C22" s="182"/>
      <c r="D22" s="182">
        <f t="shared" si="5"/>
        <v>0</v>
      </c>
      <c r="E22" s="182">
        <v>12</v>
      </c>
      <c r="F22" s="182">
        <v>4</v>
      </c>
      <c r="G22" s="182">
        <f t="shared" si="6"/>
        <v>16</v>
      </c>
      <c r="H22" s="172">
        <f t="shared" si="7"/>
        <v>12</v>
      </c>
      <c r="I22" s="172">
        <f t="shared" si="8"/>
        <v>4</v>
      </c>
      <c r="J22" s="172">
        <f t="shared" si="9"/>
        <v>16</v>
      </c>
      <c r="K22" s="102"/>
    </row>
    <row r="23" spans="1:11" ht="15" hidden="1" customHeight="1" thickBot="1" x14ac:dyDescent="0.25">
      <c r="A23" s="173" t="s">
        <v>170</v>
      </c>
      <c r="B23" s="174"/>
      <c r="C23" s="174"/>
      <c r="D23" s="175">
        <f t="shared" si="5"/>
        <v>0</v>
      </c>
      <c r="E23" s="175">
        <v>5</v>
      </c>
      <c r="F23" s="174">
        <v>2</v>
      </c>
      <c r="G23" s="175">
        <f t="shared" si="6"/>
        <v>7</v>
      </c>
      <c r="H23" s="176">
        <f t="shared" si="7"/>
        <v>5</v>
      </c>
      <c r="I23" s="176">
        <f t="shared" si="8"/>
        <v>2</v>
      </c>
      <c r="J23" s="176">
        <f t="shared" si="9"/>
        <v>7</v>
      </c>
      <c r="K23" s="102"/>
    </row>
    <row r="24" spans="1:11" ht="15" hidden="1" customHeight="1" thickBot="1" x14ac:dyDescent="0.25">
      <c r="A24" s="170" t="s">
        <v>172</v>
      </c>
      <c r="B24" s="182"/>
      <c r="C24" s="182"/>
      <c r="D24" s="182">
        <f t="shared" si="5"/>
        <v>0</v>
      </c>
      <c r="E24" s="182"/>
      <c r="F24" s="182"/>
      <c r="G24" s="182">
        <f t="shared" si="6"/>
        <v>0</v>
      </c>
      <c r="H24" s="172">
        <f t="shared" si="7"/>
        <v>0</v>
      </c>
      <c r="I24" s="172">
        <f t="shared" si="8"/>
        <v>0</v>
      </c>
      <c r="J24" s="172">
        <f t="shared" si="9"/>
        <v>0</v>
      </c>
      <c r="K24" s="102"/>
    </row>
    <row r="25" spans="1:11" ht="15" hidden="1" customHeight="1" thickBot="1" x14ac:dyDescent="0.25">
      <c r="A25" s="173" t="s">
        <v>404</v>
      </c>
      <c r="B25" s="174"/>
      <c r="C25" s="174"/>
      <c r="D25" s="175">
        <f t="shared" si="5"/>
        <v>0</v>
      </c>
      <c r="E25" s="175"/>
      <c r="F25" s="174"/>
      <c r="G25" s="175">
        <f t="shared" si="6"/>
        <v>0</v>
      </c>
      <c r="H25" s="176">
        <f t="shared" si="7"/>
        <v>0</v>
      </c>
      <c r="I25" s="176">
        <f t="shared" si="8"/>
        <v>0</v>
      </c>
      <c r="J25" s="176">
        <f t="shared" si="9"/>
        <v>0</v>
      </c>
      <c r="K25" s="102"/>
    </row>
    <row r="26" spans="1:11" ht="15.95" hidden="1" customHeight="1" thickBot="1" x14ac:dyDescent="0.25">
      <c r="A26" s="177" t="s">
        <v>16</v>
      </c>
      <c r="B26" s="178">
        <f t="shared" ref="B26:J26" si="10">SUM(B20:B25)</f>
        <v>0</v>
      </c>
      <c r="C26" s="178">
        <f t="shared" si="10"/>
        <v>1</v>
      </c>
      <c r="D26" s="178">
        <f t="shared" si="10"/>
        <v>1</v>
      </c>
      <c r="E26" s="178">
        <f t="shared" si="10"/>
        <v>48</v>
      </c>
      <c r="F26" s="178">
        <f t="shared" si="10"/>
        <v>9</v>
      </c>
      <c r="G26" s="178">
        <f t="shared" si="10"/>
        <v>57</v>
      </c>
      <c r="H26" s="179">
        <f t="shared" si="10"/>
        <v>48</v>
      </c>
      <c r="I26" s="179">
        <f t="shared" si="10"/>
        <v>10</v>
      </c>
      <c r="J26" s="179">
        <f t="shared" si="10"/>
        <v>58</v>
      </c>
      <c r="K26" s="102"/>
    </row>
    <row r="27" spans="1:11" ht="15.95" hidden="1" customHeight="1" x14ac:dyDescent="0.2"/>
    <row r="28" spans="1:11" ht="15.95" hidden="1" customHeight="1" thickBot="1" x14ac:dyDescent="0.3">
      <c r="A28" s="478" t="s">
        <v>403</v>
      </c>
      <c r="B28"/>
      <c r="C28"/>
      <c r="D28"/>
      <c r="E28"/>
      <c r="F28"/>
      <c r="G28"/>
      <c r="H28"/>
      <c r="I28"/>
      <c r="J28"/>
    </row>
    <row r="29" spans="1:11" ht="15.95" hidden="1" customHeight="1" thickBot="1" x14ac:dyDescent="0.25">
      <c r="A29" s="170" t="s">
        <v>129</v>
      </c>
      <c r="B29" s="171"/>
      <c r="C29" s="171"/>
      <c r="D29" s="171">
        <f t="shared" ref="D29:D34" si="11">SUM(B29:C29)</f>
        <v>0</v>
      </c>
      <c r="E29" s="171">
        <v>0</v>
      </c>
      <c r="F29" s="171">
        <v>1</v>
      </c>
      <c r="G29" s="171">
        <f t="shared" ref="G29:G34" si="12">SUM(E29:F29)</f>
        <v>1</v>
      </c>
      <c r="H29" s="172">
        <f t="shared" ref="H29:I34" si="13">B29+E29</f>
        <v>0</v>
      </c>
      <c r="I29" s="172">
        <f t="shared" si="13"/>
        <v>1</v>
      </c>
      <c r="J29" s="172">
        <f t="shared" ref="J29:J34" si="14">I29+H29</f>
        <v>1</v>
      </c>
    </row>
    <row r="30" spans="1:11" ht="15.95" hidden="1" customHeight="1" thickBot="1" x14ac:dyDescent="0.25">
      <c r="A30" s="173" t="s">
        <v>171</v>
      </c>
      <c r="B30" s="174"/>
      <c r="C30" s="174"/>
      <c r="D30" s="175">
        <f t="shared" si="11"/>
        <v>0</v>
      </c>
      <c r="E30" s="175">
        <v>2</v>
      </c>
      <c r="F30" s="174">
        <v>0</v>
      </c>
      <c r="G30" s="175">
        <f t="shared" si="12"/>
        <v>2</v>
      </c>
      <c r="H30" s="176">
        <f t="shared" si="13"/>
        <v>2</v>
      </c>
      <c r="I30" s="176">
        <f t="shared" si="13"/>
        <v>0</v>
      </c>
      <c r="J30" s="176">
        <f t="shared" si="14"/>
        <v>2</v>
      </c>
    </row>
    <row r="31" spans="1:11" ht="15.95" hidden="1" customHeight="1" thickBot="1" x14ac:dyDescent="0.25">
      <c r="A31" s="170" t="s">
        <v>130</v>
      </c>
      <c r="B31" s="171"/>
      <c r="C31" s="171"/>
      <c r="D31" s="171">
        <f t="shared" si="11"/>
        <v>0</v>
      </c>
      <c r="E31" s="171">
        <v>2</v>
      </c>
      <c r="F31" s="171">
        <v>1</v>
      </c>
      <c r="G31" s="171">
        <f t="shared" si="12"/>
        <v>3</v>
      </c>
      <c r="H31" s="172">
        <f t="shared" si="13"/>
        <v>2</v>
      </c>
      <c r="I31" s="172">
        <f t="shared" si="13"/>
        <v>1</v>
      </c>
      <c r="J31" s="172">
        <f t="shared" si="14"/>
        <v>3</v>
      </c>
    </row>
    <row r="32" spans="1:11" ht="15.95" hidden="1" customHeight="1" thickBot="1" x14ac:dyDescent="0.25">
      <c r="A32" s="173" t="s">
        <v>170</v>
      </c>
      <c r="B32" s="174"/>
      <c r="C32" s="174"/>
      <c r="D32" s="175">
        <f t="shared" si="11"/>
        <v>0</v>
      </c>
      <c r="E32" s="175">
        <v>0</v>
      </c>
      <c r="F32" s="174">
        <v>3</v>
      </c>
      <c r="G32" s="175">
        <f t="shared" si="12"/>
        <v>3</v>
      </c>
      <c r="H32" s="176">
        <f t="shared" si="13"/>
        <v>0</v>
      </c>
      <c r="I32" s="176">
        <f t="shared" si="13"/>
        <v>3</v>
      </c>
      <c r="J32" s="176">
        <f t="shared" si="14"/>
        <v>3</v>
      </c>
    </row>
    <row r="33" spans="1:10" ht="15.95" hidden="1" customHeight="1" thickBot="1" x14ac:dyDescent="0.25">
      <c r="A33" s="170" t="s">
        <v>172</v>
      </c>
      <c r="B33" s="171"/>
      <c r="C33" s="171"/>
      <c r="D33" s="171">
        <f t="shared" si="11"/>
        <v>0</v>
      </c>
      <c r="E33" s="171">
        <v>0</v>
      </c>
      <c r="F33" s="171">
        <v>4</v>
      </c>
      <c r="G33" s="171">
        <f t="shared" si="12"/>
        <v>4</v>
      </c>
      <c r="H33" s="172">
        <f t="shared" si="13"/>
        <v>0</v>
      </c>
      <c r="I33" s="172">
        <f t="shared" si="13"/>
        <v>4</v>
      </c>
      <c r="J33" s="172">
        <f t="shared" si="14"/>
        <v>4</v>
      </c>
    </row>
    <row r="34" spans="1:10" ht="15.95" hidden="1" customHeight="1" thickBot="1" x14ac:dyDescent="0.25">
      <c r="A34" s="173" t="s">
        <v>404</v>
      </c>
      <c r="B34" s="174"/>
      <c r="C34" s="174"/>
      <c r="D34" s="175">
        <f t="shared" si="11"/>
        <v>0</v>
      </c>
      <c r="E34" s="175">
        <v>5</v>
      </c>
      <c r="F34" s="174">
        <v>6</v>
      </c>
      <c r="G34" s="175">
        <f t="shared" si="12"/>
        <v>11</v>
      </c>
      <c r="H34" s="176">
        <f t="shared" si="13"/>
        <v>5</v>
      </c>
      <c r="I34" s="176">
        <f t="shared" si="13"/>
        <v>6</v>
      </c>
      <c r="J34" s="176">
        <f t="shared" si="14"/>
        <v>11</v>
      </c>
    </row>
    <row r="35" spans="1:10" ht="15.95" hidden="1" customHeight="1" thickBot="1" x14ac:dyDescent="0.25">
      <c r="A35" s="177" t="s">
        <v>16</v>
      </c>
      <c r="B35" s="178">
        <f t="shared" ref="B35:J35" si="15">SUM(B29:B34)</f>
        <v>0</v>
      </c>
      <c r="C35" s="178">
        <f t="shared" si="15"/>
        <v>0</v>
      </c>
      <c r="D35" s="178">
        <f t="shared" si="15"/>
        <v>0</v>
      </c>
      <c r="E35" s="178">
        <f t="shared" si="15"/>
        <v>9</v>
      </c>
      <c r="F35" s="178">
        <f t="shared" si="15"/>
        <v>15</v>
      </c>
      <c r="G35" s="178">
        <f t="shared" si="15"/>
        <v>24</v>
      </c>
      <c r="H35" s="179">
        <f t="shared" si="15"/>
        <v>9</v>
      </c>
      <c r="I35" s="179">
        <f t="shared" si="15"/>
        <v>15</v>
      </c>
      <c r="J35" s="179">
        <f t="shared" si="15"/>
        <v>24</v>
      </c>
    </row>
    <row r="36" spans="1:10" ht="15.95" hidden="1" customHeight="1" thickBot="1" x14ac:dyDescent="0.3">
      <c r="A36" s="478" t="s">
        <v>405</v>
      </c>
      <c r="B36"/>
      <c r="C36"/>
      <c r="D36"/>
      <c r="E36"/>
      <c r="F36"/>
      <c r="G36"/>
      <c r="H36"/>
      <c r="I36"/>
      <c r="J36"/>
    </row>
    <row r="37" spans="1:10" ht="15.95" hidden="1" customHeight="1" thickBot="1" x14ac:dyDescent="0.25">
      <c r="A37" s="170" t="s">
        <v>129</v>
      </c>
      <c r="B37" s="171"/>
      <c r="C37" s="171"/>
      <c r="D37" s="171">
        <f t="shared" ref="D37:D42" si="16">SUM(B37:C37)</f>
        <v>0</v>
      </c>
      <c r="E37" s="171"/>
      <c r="F37" s="171"/>
      <c r="G37" s="171">
        <f t="shared" ref="G37:G42" si="17">SUM(E37:F37)</f>
        <v>0</v>
      </c>
      <c r="H37" s="172">
        <f t="shared" ref="H37:I42" si="18">B37+E37</f>
        <v>0</v>
      </c>
      <c r="I37" s="172">
        <f t="shared" si="18"/>
        <v>0</v>
      </c>
      <c r="J37" s="172">
        <f t="shared" ref="J37:J42" si="19">I37+H37</f>
        <v>0</v>
      </c>
    </row>
    <row r="38" spans="1:10" ht="15.95" hidden="1" customHeight="1" thickBot="1" x14ac:dyDescent="0.25">
      <c r="A38" s="173" t="s">
        <v>171</v>
      </c>
      <c r="B38" s="174"/>
      <c r="C38" s="174"/>
      <c r="D38" s="175">
        <f t="shared" si="16"/>
        <v>0</v>
      </c>
      <c r="E38" s="175"/>
      <c r="F38" s="174"/>
      <c r="G38" s="175">
        <f t="shared" si="17"/>
        <v>0</v>
      </c>
      <c r="H38" s="176">
        <f t="shared" si="18"/>
        <v>0</v>
      </c>
      <c r="I38" s="176">
        <f t="shared" si="18"/>
        <v>0</v>
      </c>
      <c r="J38" s="176">
        <f t="shared" si="19"/>
        <v>0</v>
      </c>
    </row>
    <row r="39" spans="1:10" ht="15.95" hidden="1" customHeight="1" thickBot="1" x14ac:dyDescent="0.25">
      <c r="A39" s="170" t="s">
        <v>130</v>
      </c>
      <c r="B39" s="171"/>
      <c r="C39" s="171"/>
      <c r="D39" s="171">
        <f t="shared" si="16"/>
        <v>0</v>
      </c>
      <c r="E39" s="171"/>
      <c r="F39" s="171"/>
      <c r="G39" s="171">
        <f t="shared" si="17"/>
        <v>0</v>
      </c>
      <c r="H39" s="172">
        <f t="shared" si="18"/>
        <v>0</v>
      </c>
      <c r="I39" s="172">
        <f t="shared" si="18"/>
        <v>0</v>
      </c>
      <c r="J39" s="172">
        <f t="shared" si="19"/>
        <v>0</v>
      </c>
    </row>
    <row r="40" spans="1:10" ht="15.95" hidden="1" customHeight="1" thickBot="1" x14ac:dyDescent="0.25">
      <c r="A40" s="173" t="s">
        <v>170</v>
      </c>
      <c r="B40" s="174"/>
      <c r="C40" s="174">
        <v>1</v>
      </c>
      <c r="D40" s="175">
        <f t="shared" si="16"/>
        <v>1</v>
      </c>
      <c r="E40" s="175">
        <v>195</v>
      </c>
      <c r="F40" s="174">
        <v>108</v>
      </c>
      <c r="G40" s="175">
        <f t="shared" si="17"/>
        <v>303</v>
      </c>
      <c r="H40" s="176">
        <f t="shared" si="18"/>
        <v>195</v>
      </c>
      <c r="I40" s="176">
        <f t="shared" si="18"/>
        <v>109</v>
      </c>
      <c r="J40" s="176">
        <f t="shared" si="19"/>
        <v>304</v>
      </c>
    </row>
    <row r="41" spans="1:10" ht="15.95" hidden="1" customHeight="1" thickBot="1" x14ac:dyDescent="0.25">
      <c r="A41" s="170" t="s">
        <v>172</v>
      </c>
      <c r="B41" s="171"/>
      <c r="C41" s="171"/>
      <c r="D41" s="171">
        <f t="shared" si="16"/>
        <v>0</v>
      </c>
      <c r="E41" s="171"/>
      <c r="F41" s="171"/>
      <c r="G41" s="171">
        <f t="shared" si="17"/>
        <v>0</v>
      </c>
      <c r="H41" s="172">
        <f t="shared" si="18"/>
        <v>0</v>
      </c>
      <c r="I41" s="172">
        <f t="shared" si="18"/>
        <v>0</v>
      </c>
      <c r="J41" s="172">
        <f t="shared" si="19"/>
        <v>0</v>
      </c>
    </row>
    <row r="42" spans="1:10" ht="15.95" hidden="1" customHeight="1" thickBot="1" x14ac:dyDescent="0.25">
      <c r="A42" s="173" t="s">
        <v>404</v>
      </c>
      <c r="B42" s="174">
        <v>8</v>
      </c>
      <c r="C42" s="174">
        <v>7</v>
      </c>
      <c r="D42" s="175">
        <f t="shared" si="16"/>
        <v>15</v>
      </c>
      <c r="E42" s="175">
        <v>119</v>
      </c>
      <c r="F42" s="174">
        <v>147</v>
      </c>
      <c r="G42" s="175">
        <f t="shared" si="17"/>
        <v>266</v>
      </c>
      <c r="H42" s="176">
        <f t="shared" si="18"/>
        <v>127</v>
      </c>
      <c r="I42" s="176">
        <f t="shared" si="18"/>
        <v>154</v>
      </c>
      <c r="J42" s="176">
        <f t="shared" si="19"/>
        <v>281</v>
      </c>
    </row>
    <row r="43" spans="1:10" ht="15.95" hidden="1" customHeight="1" thickBot="1" x14ac:dyDescent="0.25">
      <c r="A43" s="177" t="s">
        <v>16</v>
      </c>
      <c r="B43" s="178">
        <f t="shared" ref="B43:J43" si="20">SUM(B37:B42)</f>
        <v>8</v>
      </c>
      <c r="C43" s="178">
        <f t="shared" si="20"/>
        <v>8</v>
      </c>
      <c r="D43" s="178">
        <f t="shared" si="20"/>
        <v>16</v>
      </c>
      <c r="E43" s="178">
        <f t="shared" si="20"/>
        <v>314</v>
      </c>
      <c r="F43" s="178">
        <f t="shared" si="20"/>
        <v>255</v>
      </c>
      <c r="G43" s="178">
        <f t="shared" si="20"/>
        <v>569</v>
      </c>
      <c r="H43" s="179">
        <f t="shared" si="20"/>
        <v>322</v>
      </c>
      <c r="I43" s="179">
        <f t="shared" si="20"/>
        <v>263</v>
      </c>
      <c r="J43" s="179">
        <f t="shared" si="20"/>
        <v>585</v>
      </c>
    </row>
    <row r="44" spans="1:10" ht="15.95" hidden="1" customHeight="1" thickBot="1" x14ac:dyDescent="0.3">
      <c r="A44" s="478" t="s">
        <v>406</v>
      </c>
      <c r="B44"/>
      <c r="C44"/>
      <c r="D44"/>
      <c r="E44"/>
      <c r="F44"/>
      <c r="G44"/>
      <c r="H44"/>
      <c r="I44"/>
      <c r="J44"/>
    </row>
    <row r="45" spans="1:10" ht="15.95" hidden="1" customHeight="1" thickBot="1" x14ac:dyDescent="0.25">
      <c r="A45" s="170" t="s">
        <v>129</v>
      </c>
      <c r="B45" s="171"/>
      <c r="C45" s="171"/>
      <c r="D45" s="171">
        <f t="shared" ref="D45:D50" si="21">SUM(B45:C45)</f>
        <v>0</v>
      </c>
      <c r="E45" s="171"/>
      <c r="F45" s="171">
        <v>1</v>
      </c>
      <c r="G45" s="171">
        <f t="shared" ref="G45:G50" si="22">SUM(E45:F45)</f>
        <v>1</v>
      </c>
      <c r="H45" s="172">
        <f t="shared" ref="H45:I50" si="23">B45+E45</f>
        <v>0</v>
      </c>
      <c r="I45" s="172">
        <f t="shared" si="23"/>
        <v>1</v>
      </c>
      <c r="J45" s="172">
        <f t="shared" ref="J45:J50" si="24">I45+H45</f>
        <v>1</v>
      </c>
    </row>
    <row r="46" spans="1:10" ht="15.95" hidden="1" customHeight="1" thickBot="1" x14ac:dyDescent="0.25">
      <c r="A46" s="173" t="s">
        <v>171</v>
      </c>
      <c r="B46" s="174"/>
      <c r="C46" s="174"/>
      <c r="D46" s="175">
        <f t="shared" si="21"/>
        <v>0</v>
      </c>
      <c r="E46" s="175"/>
      <c r="F46" s="174">
        <v>1</v>
      </c>
      <c r="G46" s="175">
        <f t="shared" si="22"/>
        <v>1</v>
      </c>
      <c r="H46" s="176">
        <f t="shared" si="23"/>
        <v>0</v>
      </c>
      <c r="I46" s="176">
        <f t="shared" si="23"/>
        <v>1</v>
      </c>
      <c r="J46" s="176">
        <f t="shared" si="24"/>
        <v>1</v>
      </c>
    </row>
    <row r="47" spans="1:10" ht="15.95" hidden="1" customHeight="1" thickBot="1" x14ac:dyDescent="0.25">
      <c r="A47" s="170" t="s">
        <v>130</v>
      </c>
      <c r="B47" s="171"/>
      <c r="C47" s="171"/>
      <c r="D47" s="171">
        <f t="shared" si="21"/>
        <v>0</v>
      </c>
      <c r="E47" s="171">
        <v>3</v>
      </c>
      <c r="F47" s="171">
        <v>2</v>
      </c>
      <c r="G47" s="171">
        <f t="shared" si="22"/>
        <v>5</v>
      </c>
      <c r="H47" s="172">
        <f t="shared" si="23"/>
        <v>3</v>
      </c>
      <c r="I47" s="172">
        <f t="shared" si="23"/>
        <v>2</v>
      </c>
      <c r="J47" s="172">
        <f t="shared" si="24"/>
        <v>5</v>
      </c>
    </row>
    <row r="48" spans="1:10" ht="15.95" hidden="1" customHeight="1" thickBot="1" x14ac:dyDescent="0.25">
      <c r="A48" s="173" t="s">
        <v>170</v>
      </c>
      <c r="B48" s="174"/>
      <c r="C48" s="174"/>
      <c r="D48" s="175">
        <f t="shared" si="21"/>
        <v>0</v>
      </c>
      <c r="E48" s="175">
        <v>5</v>
      </c>
      <c r="F48" s="174">
        <v>34</v>
      </c>
      <c r="G48" s="175">
        <f t="shared" si="22"/>
        <v>39</v>
      </c>
      <c r="H48" s="176">
        <f t="shared" si="23"/>
        <v>5</v>
      </c>
      <c r="I48" s="176">
        <f t="shared" si="23"/>
        <v>34</v>
      </c>
      <c r="J48" s="176">
        <f t="shared" si="24"/>
        <v>39</v>
      </c>
    </row>
    <row r="49" spans="1:10" ht="15.95" hidden="1" customHeight="1" thickBot="1" x14ac:dyDescent="0.25">
      <c r="A49" s="170" t="s">
        <v>172</v>
      </c>
      <c r="B49" s="171"/>
      <c r="C49" s="171"/>
      <c r="D49" s="171">
        <f t="shared" si="21"/>
        <v>0</v>
      </c>
      <c r="E49" s="171"/>
      <c r="F49" s="171"/>
      <c r="G49" s="171">
        <f t="shared" si="22"/>
        <v>0</v>
      </c>
      <c r="H49" s="172">
        <f t="shared" si="23"/>
        <v>0</v>
      </c>
      <c r="I49" s="172">
        <f t="shared" si="23"/>
        <v>0</v>
      </c>
      <c r="J49" s="172">
        <f t="shared" si="24"/>
        <v>0</v>
      </c>
    </row>
    <row r="50" spans="1:10" ht="15.95" hidden="1" customHeight="1" thickBot="1" x14ac:dyDescent="0.25">
      <c r="A50" s="173" t="s">
        <v>404</v>
      </c>
      <c r="B50" s="174"/>
      <c r="C50" s="174"/>
      <c r="D50" s="175">
        <f t="shared" si="21"/>
        <v>0</v>
      </c>
      <c r="E50" s="175">
        <v>17</v>
      </c>
      <c r="F50" s="174">
        <v>13</v>
      </c>
      <c r="G50" s="175">
        <f t="shared" si="22"/>
        <v>30</v>
      </c>
      <c r="H50" s="176">
        <f t="shared" si="23"/>
        <v>17</v>
      </c>
      <c r="I50" s="176">
        <f t="shared" si="23"/>
        <v>13</v>
      </c>
      <c r="J50" s="176">
        <f t="shared" si="24"/>
        <v>30</v>
      </c>
    </row>
    <row r="51" spans="1:10" ht="15.95" hidden="1" customHeight="1" thickBot="1" x14ac:dyDescent="0.25">
      <c r="A51" s="177" t="s">
        <v>16</v>
      </c>
      <c r="B51" s="178">
        <f t="shared" ref="B51:J51" si="25">SUM(B45:B50)</f>
        <v>0</v>
      </c>
      <c r="C51" s="178">
        <f t="shared" si="25"/>
        <v>0</v>
      </c>
      <c r="D51" s="178">
        <f t="shared" si="25"/>
        <v>0</v>
      </c>
      <c r="E51" s="178">
        <f t="shared" si="25"/>
        <v>25</v>
      </c>
      <c r="F51" s="178">
        <f t="shared" si="25"/>
        <v>51</v>
      </c>
      <c r="G51" s="178">
        <f t="shared" si="25"/>
        <v>76</v>
      </c>
      <c r="H51" s="179">
        <f t="shared" si="25"/>
        <v>25</v>
      </c>
      <c r="I51" s="179">
        <f t="shared" si="25"/>
        <v>51</v>
      </c>
      <c r="J51" s="179">
        <f t="shared" si="25"/>
        <v>76</v>
      </c>
    </row>
    <row r="52" spans="1:10" ht="15.95" hidden="1" customHeight="1" thickBot="1" x14ac:dyDescent="0.3">
      <c r="A52" s="478" t="s">
        <v>407</v>
      </c>
      <c r="B52"/>
      <c r="C52"/>
      <c r="D52"/>
      <c r="E52"/>
      <c r="F52"/>
      <c r="G52"/>
      <c r="H52"/>
      <c r="I52"/>
      <c r="J52"/>
    </row>
    <row r="53" spans="1:10" ht="15.95" hidden="1" customHeight="1" thickBot="1" x14ac:dyDescent="0.25">
      <c r="A53" s="170" t="s">
        <v>129</v>
      </c>
      <c r="B53" s="171">
        <v>0</v>
      </c>
      <c r="C53" s="171">
        <v>0</v>
      </c>
      <c r="D53" s="171">
        <f t="shared" ref="D53:D58" si="26">SUM(B53:C53)</f>
        <v>0</v>
      </c>
      <c r="E53" s="171">
        <v>23</v>
      </c>
      <c r="F53" s="171">
        <v>0</v>
      </c>
      <c r="G53" s="171">
        <f t="shared" ref="G53:G58" si="27">SUM(E53:F53)</f>
        <v>23</v>
      </c>
      <c r="H53" s="172">
        <f t="shared" ref="H53:I58" si="28">B53+E53</f>
        <v>23</v>
      </c>
      <c r="I53" s="172">
        <f t="shared" si="28"/>
        <v>0</v>
      </c>
      <c r="J53" s="172">
        <f t="shared" ref="J53:J58" si="29">I53+H53</f>
        <v>23</v>
      </c>
    </row>
    <row r="54" spans="1:10" ht="15.95" hidden="1" customHeight="1" thickBot="1" x14ac:dyDescent="0.25">
      <c r="A54" s="173" t="s">
        <v>171</v>
      </c>
      <c r="B54" s="174"/>
      <c r="C54" s="174"/>
      <c r="D54" s="175">
        <f t="shared" si="26"/>
        <v>0</v>
      </c>
      <c r="E54" s="175"/>
      <c r="F54" s="174"/>
      <c r="G54" s="175">
        <f t="shared" si="27"/>
        <v>0</v>
      </c>
      <c r="H54" s="176">
        <f t="shared" si="28"/>
        <v>0</v>
      </c>
      <c r="I54" s="176">
        <f t="shared" si="28"/>
        <v>0</v>
      </c>
      <c r="J54" s="176">
        <f t="shared" si="29"/>
        <v>0</v>
      </c>
    </row>
    <row r="55" spans="1:10" ht="15.95" hidden="1" customHeight="1" thickBot="1" x14ac:dyDescent="0.25">
      <c r="A55" s="170" t="s">
        <v>130</v>
      </c>
      <c r="B55" s="171"/>
      <c r="C55" s="171"/>
      <c r="D55" s="171">
        <f t="shared" si="26"/>
        <v>0</v>
      </c>
      <c r="E55" s="171"/>
      <c r="F55" s="171"/>
      <c r="G55" s="171">
        <f t="shared" si="27"/>
        <v>0</v>
      </c>
      <c r="H55" s="172">
        <f t="shared" si="28"/>
        <v>0</v>
      </c>
      <c r="I55" s="172">
        <f t="shared" si="28"/>
        <v>0</v>
      </c>
      <c r="J55" s="172">
        <f t="shared" si="29"/>
        <v>0</v>
      </c>
    </row>
    <row r="56" spans="1:10" ht="15.95" hidden="1" customHeight="1" thickBot="1" x14ac:dyDescent="0.25">
      <c r="A56" s="173" t="s">
        <v>170</v>
      </c>
      <c r="B56" s="174">
        <v>4</v>
      </c>
      <c r="C56" s="174"/>
      <c r="D56" s="175">
        <f t="shared" si="26"/>
        <v>4</v>
      </c>
      <c r="E56" s="175">
        <v>36</v>
      </c>
      <c r="F56" s="174">
        <v>16</v>
      </c>
      <c r="G56" s="175">
        <f t="shared" si="27"/>
        <v>52</v>
      </c>
      <c r="H56" s="176">
        <f t="shared" si="28"/>
        <v>40</v>
      </c>
      <c r="I56" s="176">
        <f t="shared" si="28"/>
        <v>16</v>
      </c>
      <c r="J56" s="176">
        <f t="shared" si="29"/>
        <v>56</v>
      </c>
    </row>
    <row r="57" spans="1:10" ht="15.95" hidden="1" customHeight="1" thickBot="1" x14ac:dyDescent="0.25">
      <c r="A57" s="170" t="s">
        <v>172</v>
      </c>
      <c r="B57" s="171"/>
      <c r="C57" s="171"/>
      <c r="D57" s="171">
        <f t="shared" si="26"/>
        <v>0</v>
      </c>
      <c r="E57" s="171">
        <v>2</v>
      </c>
      <c r="F57" s="171">
        <v>0</v>
      </c>
      <c r="G57" s="171">
        <f t="shared" si="27"/>
        <v>2</v>
      </c>
      <c r="H57" s="172">
        <f t="shared" si="28"/>
        <v>2</v>
      </c>
      <c r="I57" s="172">
        <f t="shared" si="28"/>
        <v>0</v>
      </c>
      <c r="J57" s="172">
        <f t="shared" si="29"/>
        <v>2</v>
      </c>
    </row>
    <row r="58" spans="1:10" ht="15.95" hidden="1" customHeight="1" thickBot="1" x14ac:dyDescent="0.25">
      <c r="A58" s="173" t="s">
        <v>404</v>
      </c>
      <c r="B58" s="174">
        <v>1</v>
      </c>
      <c r="C58" s="174">
        <v>2</v>
      </c>
      <c r="D58" s="175">
        <f t="shared" si="26"/>
        <v>3</v>
      </c>
      <c r="E58" s="175">
        <v>10</v>
      </c>
      <c r="F58" s="174">
        <v>8</v>
      </c>
      <c r="G58" s="175">
        <f t="shared" si="27"/>
        <v>18</v>
      </c>
      <c r="H58" s="176">
        <f t="shared" si="28"/>
        <v>11</v>
      </c>
      <c r="I58" s="176">
        <f t="shared" si="28"/>
        <v>10</v>
      </c>
      <c r="J58" s="176">
        <f t="shared" si="29"/>
        <v>21</v>
      </c>
    </row>
    <row r="59" spans="1:10" ht="15.95" hidden="1" customHeight="1" thickBot="1" x14ac:dyDescent="0.25">
      <c r="A59" s="177" t="s">
        <v>16</v>
      </c>
      <c r="B59" s="178">
        <f t="shared" ref="B59:J59" si="30">SUM(B53:B58)</f>
        <v>5</v>
      </c>
      <c r="C59" s="178">
        <f t="shared" si="30"/>
        <v>2</v>
      </c>
      <c r="D59" s="178">
        <f t="shared" si="30"/>
        <v>7</v>
      </c>
      <c r="E59" s="178">
        <f t="shared" si="30"/>
        <v>71</v>
      </c>
      <c r="F59" s="178">
        <f t="shared" si="30"/>
        <v>24</v>
      </c>
      <c r="G59" s="178">
        <f t="shared" si="30"/>
        <v>95</v>
      </c>
      <c r="H59" s="179">
        <f t="shared" si="30"/>
        <v>76</v>
      </c>
      <c r="I59" s="179">
        <f t="shared" si="30"/>
        <v>26</v>
      </c>
      <c r="J59" s="179">
        <f t="shared" si="30"/>
        <v>102</v>
      </c>
    </row>
    <row r="60" spans="1:10" ht="15.95" hidden="1" customHeight="1" x14ac:dyDescent="0.2"/>
    <row r="61" spans="1:10" ht="15.95" hidden="1" customHeight="1" thickBot="1" x14ac:dyDescent="0.3">
      <c r="A61" s="180" t="s">
        <v>415</v>
      </c>
      <c r="B61"/>
      <c r="C61"/>
      <c r="D61"/>
      <c r="E61"/>
      <c r="F61"/>
      <c r="G61"/>
      <c r="H61"/>
      <c r="I61"/>
      <c r="J61"/>
    </row>
    <row r="62" spans="1:10" ht="15.95" hidden="1" customHeight="1" thickBot="1" x14ac:dyDescent="0.25">
      <c r="A62" s="170" t="s">
        <v>129</v>
      </c>
      <c r="B62" s="182">
        <v>0</v>
      </c>
      <c r="C62" s="182">
        <v>0</v>
      </c>
      <c r="D62" s="182">
        <f t="shared" ref="D62:D67" si="31">SUM(B62:C62)</f>
        <v>0</v>
      </c>
      <c r="E62" s="182">
        <v>88</v>
      </c>
      <c r="F62" s="182">
        <v>14</v>
      </c>
      <c r="G62" s="182">
        <f t="shared" ref="G62:G67" si="32">SUM(E62:F62)</f>
        <v>102</v>
      </c>
      <c r="H62" s="172">
        <f t="shared" ref="H62:H67" si="33">B62+E62</f>
        <v>88</v>
      </c>
      <c r="I62" s="172">
        <f t="shared" ref="I62:I67" si="34">C62+F62</f>
        <v>14</v>
      </c>
      <c r="J62" s="172">
        <f t="shared" ref="J62:J67" si="35">I62+H62</f>
        <v>102</v>
      </c>
    </row>
    <row r="63" spans="1:10" ht="15.95" hidden="1" customHeight="1" thickBot="1" x14ac:dyDescent="0.25">
      <c r="A63" s="173" t="s">
        <v>171</v>
      </c>
      <c r="B63" s="174">
        <v>0</v>
      </c>
      <c r="C63" s="174">
        <v>0</v>
      </c>
      <c r="D63" s="175">
        <f t="shared" si="31"/>
        <v>0</v>
      </c>
      <c r="E63" s="175">
        <v>77</v>
      </c>
      <c r="F63" s="174">
        <v>27</v>
      </c>
      <c r="G63" s="175">
        <f t="shared" si="32"/>
        <v>104</v>
      </c>
      <c r="H63" s="176">
        <f t="shared" si="33"/>
        <v>77</v>
      </c>
      <c r="I63" s="176">
        <f t="shared" si="34"/>
        <v>27</v>
      </c>
      <c r="J63" s="176">
        <f t="shared" si="35"/>
        <v>104</v>
      </c>
    </row>
    <row r="64" spans="1:10" ht="15.95" hidden="1" customHeight="1" thickBot="1" x14ac:dyDescent="0.25">
      <c r="A64" s="170" t="s">
        <v>130</v>
      </c>
      <c r="B64" s="182">
        <v>1</v>
      </c>
      <c r="C64" s="182">
        <v>3</v>
      </c>
      <c r="D64" s="182">
        <f t="shared" si="31"/>
        <v>4</v>
      </c>
      <c r="E64" s="182">
        <v>97</v>
      </c>
      <c r="F64" s="182">
        <v>57</v>
      </c>
      <c r="G64" s="182">
        <f t="shared" si="32"/>
        <v>154</v>
      </c>
      <c r="H64" s="172">
        <f t="shared" si="33"/>
        <v>98</v>
      </c>
      <c r="I64" s="172">
        <f t="shared" si="34"/>
        <v>60</v>
      </c>
      <c r="J64" s="172">
        <f t="shared" si="35"/>
        <v>158</v>
      </c>
    </row>
    <row r="65" spans="1:10" ht="15.95" hidden="1" customHeight="1" thickBot="1" x14ac:dyDescent="0.25">
      <c r="A65" s="173" t="s">
        <v>170</v>
      </c>
      <c r="B65" s="174">
        <v>0</v>
      </c>
      <c r="C65" s="174">
        <v>1</v>
      </c>
      <c r="D65" s="175">
        <f t="shared" si="31"/>
        <v>1</v>
      </c>
      <c r="E65" s="175">
        <v>8</v>
      </c>
      <c r="F65" s="174">
        <v>12</v>
      </c>
      <c r="G65" s="175">
        <f t="shared" si="32"/>
        <v>20</v>
      </c>
      <c r="H65" s="176">
        <f t="shared" si="33"/>
        <v>8</v>
      </c>
      <c r="I65" s="176">
        <f t="shared" si="34"/>
        <v>13</v>
      </c>
      <c r="J65" s="176">
        <f t="shared" si="35"/>
        <v>21</v>
      </c>
    </row>
    <row r="66" spans="1:10" ht="15.95" hidden="1" customHeight="1" thickBot="1" x14ac:dyDescent="0.25">
      <c r="A66" s="170" t="s">
        <v>172</v>
      </c>
      <c r="B66" s="182">
        <v>0</v>
      </c>
      <c r="C66" s="182">
        <v>2</v>
      </c>
      <c r="D66" s="182">
        <f t="shared" si="31"/>
        <v>2</v>
      </c>
      <c r="E66" s="182">
        <v>26</v>
      </c>
      <c r="F66" s="182">
        <v>11</v>
      </c>
      <c r="G66" s="182">
        <f t="shared" si="32"/>
        <v>37</v>
      </c>
      <c r="H66" s="172">
        <f t="shared" si="33"/>
        <v>26</v>
      </c>
      <c r="I66" s="172">
        <f t="shared" si="34"/>
        <v>13</v>
      </c>
      <c r="J66" s="172">
        <f t="shared" si="35"/>
        <v>39</v>
      </c>
    </row>
    <row r="67" spans="1:10" ht="15.95" hidden="1" customHeight="1" thickBot="1" x14ac:dyDescent="0.25">
      <c r="A67" s="173" t="s">
        <v>404</v>
      </c>
      <c r="B67" s="174">
        <v>64</v>
      </c>
      <c r="C67" s="174">
        <v>14</v>
      </c>
      <c r="D67" s="175">
        <f t="shared" si="31"/>
        <v>78</v>
      </c>
      <c r="E67" s="175">
        <v>179</v>
      </c>
      <c r="F67" s="174">
        <v>218</v>
      </c>
      <c r="G67" s="175">
        <f t="shared" si="32"/>
        <v>397</v>
      </c>
      <c r="H67" s="176">
        <f t="shared" si="33"/>
        <v>243</v>
      </c>
      <c r="I67" s="176">
        <f t="shared" si="34"/>
        <v>232</v>
      </c>
      <c r="J67" s="176">
        <f t="shared" si="35"/>
        <v>475</v>
      </c>
    </row>
    <row r="68" spans="1:10" ht="15.95" hidden="1" customHeight="1" thickBot="1" x14ac:dyDescent="0.25">
      <c r="A68" s="177" t="s">
        <v>16</v>
      </c>
      <c r="B68" s="178">
        <f t="shared" ref="B68:J68" si="36">SUM(B62:B67)</f>
        <v>65</v>
      </c>
      <c r="C68" s="178">
        <f t="shared" si="36"/>
        <v>20</v>
      </c>
      <c r="D68" s="178">
        <f t="shared" si="36"/>
        <v>85</v>
      </c>
      <c r="E68" s="178">
        <f t="shared" si="36"/>
        <v>475</v>
      </c>
      <c r="F68" s="178">
        <f t="shared" si="36"/>
        <v>339</v>
      </c>
      <c r="G68" s="178">
        <f t="shared" si="36"/>
        <v>814</v>
      </c>
      <c r="H68" s="179">
        <f t="shared" si="36"/>
        <v>540</v>
      </c>
      <c r="I68" s="179">
        <f t="shared" si="36"/>
        <v>359</v>
      </c>
      <c r="J68" s="179">
        <f t="shared" si="36"/>
        <v>899</v>
      </c>
    </row>
    <row r="69" spans="1:10" ht="15.95" hidden="1" customHeight="1" x14ac:dyDescent="0.2"/>
    <row r="70" spans="1:10" ht="15.95" hidden="1" customHeight="1" thickBot="1" x14ac:dyDescent="0.3">
      <c r="A70" s="478" t="s">
        <v>285</v>
      </c>
      <c r="B70"/>
      <c r="C70"/>
      <c r="D70"/>
      <c r="E70"/>
      <c r="F70"/>
      <c r="G70"/>
      <c r="H70"/>
      <c r="I70"/>
      <c r="J70"/>
    </row>
    <row r="71" spans="1:10" ht="15.95" hidden="1" customHeight="1" thickBot="1" x14ac:dyDescent="0.25">
      <c r="A71" s="170" t="s">
        <v>129</v>
      </c>
      <c r="B71" s="182"/>
      <c r="C71" s="182"/>
      <c r="D71" s="182">
        <f t="shared" ref="D71:D76" si="37">SUM(B71:C71)</f>
        <v>0</v>
      </c>
      <c r="E71" s="182"/>
      <c r="F71" s="182"/>
      <c r="G71" s="182">
        <f t="shared" ref="G71:G76" si="38">SUM(E71:F71)</f>
        <v>0</v>
      </c>
      <c r="H71" s="172">
        <f t="shared" ref="H71:H76" si="39">B71+E71</f>
        <v>0</v>
      </c>
      <c r="I71" s="172">
        <f t="shared" ref="I71:I76" si="40">C71+F71</f>
        <v>0</v>
      </c>
      <c r="J71" s="172">
        <f t="shared" ref="J71:J76" si="41">I71+H71</f>
        <v>0</v>
      </c>
    </row>
    <row r="72" spans="1:10" ht="15.95" hidden="1" customHeight="1" thickBot="1" x14ac:dyDescent="0.25">
      <c r="A72" s="173" t="s">
        <v>171</v>
      </c>
      <c r="B72" s="174"/>
      <c r="C72" s="174"/>
      <c r="D72" s="175">
        <f t="shared" si="37"/>
        <v>0</v>
      </c>
      <c r="E72" s="175"/>
      <c r="F72" s="174"/>
      <c r="G72" s="175">
        <f t="shared" si="38"/>
        <v>0</v>
      </c>
      <c r="H72" s="176">
        <f t="shared" si="39"/>
        <v>0</v>
      </c>
      <c r="I72" s="176">
        <f t="shared" si="40"/>
        <v>0</v>
      </c>
      <c r="J72" s="176">
        <f t="shared" si="41"/>
        <v>0</v>
      </c>
    </row>
    <row r="73" spans="1:10" ht="15.95" hidden="1" customHeight="1" thickBot="1" x14ac:dyDescent="0.25">
      <c r="A73" s="170" t="s">
        <v>130</v>
      </c>
      <c r="B73" s="182"/>
      <c r="C73" s="182"/>
      <c r="D73" s="182">
        <f t="shared" si="37"/>
        <v>0</v>
      </c>
      <c r="E73" s="182"/>
      <c r="F73" s="182"/>
      <c r="G73" s="182">
        <f t="shared" si="38"/>
        <v>0</v>
      </c>
      <c r="H73" s="172">
        <f t="shared" si="39"/>
        <v>0</v>
      </c>
      <c r="I73" s="172">
        <f t="shared" si="40"/>
        <v>0</v>
      </c>
      <c r="J73" s="172">
        <f t="shared" si="41"/>
        <v>0</v>
      </c>
    </row>
    <row r="74" spans="1:10" ht="15.95" hidden="1" customHeight="1" thickBot="1" x14ac:dyDescent="0.25">
      <c r="A74" s="173" t="s">
        <v>170</v>
      </c>
      <c r="B74" s="174"/>
      <c r="C74" s="174"/>
      <c r="D74" s="175">
        <f t="shared" si="37"/>
        <v>0</v>
      </c>
      <c r="E74" s="175"/>
      <c r="F74" s="174">
        <v>11</v>
      </c>
      <c r="G74" s="175">
        <f t="shared" si="38"/>
        <v>11</v>
      </c>
      <c r="H74" s="176">
        <f t="shared" si="39"/>
        <v>0</v>
      </c>
      <c r="I74" s="176">
        <f t="shared" si="40"/>
        <v>11</v>
      </c>
      <c r="J74" s="176">
        <f t="shared" si="41"/>
        <v>11</v>
      </c>
    </row>
    <row r="75" spans="1:10" ht="15.95" hidden="1" customHeight="1" thickBot="1" x14ac:dyDescent="0.25">
      <c r="A75" s="170" t="s">
        <v>172</v>
      </c>
      <c r="B75" s="182"/>
      <c r="C75" s="182"/>
      <c r="D75" s="182">
        <f t="shared" si="37"/>
        <v>0</v>
      </c>
      <c r="E75" s="182">
        <v>16</v>
      </c>
      <c r="F75" s="182"/>
      <c r="G75" s="182">
        <f t="shared" si="38"/>
        <v>16</v>
      </c>
      <c r="H75" s="172">
        <f t="shared" si="39"/>
        <v>16</v>
      </c>
      <c r="I75" s="172">
        <f t="shared" si="40"/>
        <v>0</v>
      </c>
      <c r="J75" s="172">
        <f t="shared" si="41"/>
        <v>16</v>
      </c>
    </row>
    <row r="76" spans="1:10" ht="15.95" hidden="1" customHeight="1" thickBot="1" x14ac:dyDescent="0.25">
      <c r="A76" s="173" t="s">
        <v>404</v>
      </c>
      <c r="B76" s="174"/>
      <c r="C76" s="174"/>
      <c r="D76" s="175">
        <f t="shared" si="37"/>
        <v>0</v>
      </c>
      <c r="E76" s="175"/>
      <c r="F76" s="174"/>
      <c r="G76" s="175">
        <f t="shared" si="38"/>
        <v>0</v>
      </c>
      <c r="H76" s="176">
        <f t="shared" si="39"/>
        <v>0</v>
      </c>
      <c r="I76" s="176">
        <f t="shared" si="40"/>
        <v>0</v>
      </c>
      <c r="J76" s="176">
        <f t="shared" si="41"/>
        <v>0</v>
      </c>
    </row>
    <row r="77" spans="1:10" ht="15.95" hidden="1" customHeight="1" thickBot="1" x14ac:dyDescent="0.25">
      <c r="A77" s="177" t="s">
        <v>16</v>
      </c>
      <c r="B77" s="178">
        <f>SUM(B71:B76)</f>
        <v>0</v>
      </c>
      <c r="C77" s="178">
        <f>SUM(C71:C76)</f>
        <v>0</v>
      </c>
      <c r="D77" s="178">
        <f t="shared" ref="D77" si="42">SUM(D71:D76)</f>
        <v>0</v>
      </c>
      <c r="E77" s="178">
        <f>SUM(E71:E76)</f>
        <v>16</v>
      </c>
      <c r="F77" s="178">
        <f>SUM(F71:F76)</f>
        <v>11</v>
      </c>
      <c r="G77" s="178">
        <f t="shared" ref="G77:J77" si="43">SUM(G71:G76)</f>
        <v>27</v>
      </c>
      <c r="H77" s="179">
        <f t="shared" si="43"/>
        <v>16</v>
      </c>
      <c r="I77" s="179">
        <f t="shared" si="43"/>
        <v>11</v>
      </c>
      <c r="J77" s="179">
        <f t="shared" si="43"/>
        <v>27</v>
      </c>
    </row>
    <row r="78" spans="1:10" ht="15.95" hidden="1" customHeight="1" x14ac:dyDescent="0.2"/>
    <row r="79" spans="1:10" ht="15.95" hidden="1" customHeight="1" x14ac:dyDescent="0.2"/>
    <row r="80" spans="1:10" ht="15.95" hidden="1" customHeight="1" thickBot="1" x14ac:dyDescent="0.3">
      <c r="A80" s="180" t="s">
        <v>16</v>
      </c>
      <c r="B80"/>
      <c r="C80"/>
      <c r="D80"/>
      <c r="E80"/>
      <c r="F80"/>
      <c r="G80"/>
      <c r="H80"/>
      <c r="I80"/>
      <c r="J80"/>
    </row>
    <row r="81" spans="1:10" ht="15.95" hidden="1" customHeight="1" thickBot="1" x14ac:dyDescent="0.25">
      <c r="A81" s="170" t="s">
        <v>129</v>
      </c>
      <c r="B81" s="182">
        <f>SUM(B20+B29+B37+B45+B53+B62+B71)</f>
        <v>0</v>
      </c>
      <c r="C81" s="182">
        <f>SUM(C20+C29+C37+C45+C53+C62+C71)</f>
        <v>0</v>
      </c>
      <c r="D81" s="182">
        <f t="shared" ref="D81:D86" si="44">SUM(B81:C81)</f>
        <v>0</v>
      </c>
      <c r="E81" s="182">
        <f>SUM(E20+E29+E37+E45+E53+E62+E71)</f>
        <v>134</v>
      </c>
      <c r="F81" s="182">
        <f>SUM(F20+F29+F37+F45+F53+F62+F71)</f>
        <v>16</v>
      </c>
      <c r="G81" s="182">
        <f t="shared" ref="G81:G86" si="45">SUM(E81:F81)</f>
        <v>150</v>
      </c>
      <c r="H81" s="172">
        <f t="shared" ref="H81:H86" si="46">B81+E81</f>
        <v>134</v>
      </c>
      <c r="I81" s="172">
        <f t="shared" ref="I81:I86" si="47">C81+F81</f>
        <v>16</v>
      </c>
      <c r="J81" s="172">
        <f t="shared" ref="J81:J86" si="48">I81+H81</f>
        <v>150</v>
      </c>
    </row>
    <row r="82" spans="1:10" ht="15.95" hidden="1" customHeight="1" thickBot="1" x14ac:dyDescent="0.25">
      <c r="A82" s="173" t="s">
        <v>171</v>
      </c>
      <c r="B82" s="182">
        <f t="shared" ref="B82:C86" si="49">SUM(B21+B30+B38+B46+B54+B63+B72)</f>
        <v>0</v>
      </c>
      <c r="C82" s="182">
        <f t="shared" si="49"/>
        <v>1</v>
      </c>
      <c r="D82" s="175">
        <f t="shared" si="44"/>
        <v>1</v>
      </c>
      <c r="E82" s="182">
        <f t="shared" ref="E82:F82" si="50">SUM(E21+E30+E38+E46+E54+E63+E72)</f>
        <v>87</v>
      </c>
      <c r="F82" s="182">
        <f t="shared" si="50"/>
        <v>31</v>
      </c>
      <c r="G82" s="175">
        <f t="shared" si="45"/>
        <v>118</v>
      </c>
      <c r="H82" s="176">
        <f t="shared" si="46"/>
        <v>87</v>
      </c>
      <c r="I82" s="176">
        <f t="shared" si="47"/>
        <v>32</v>
      </c>
      <c r="J82" s="176">
        <f t="shared" si="48"/>
        <v>119</v>
      </c>
    </row>
    <row r="83" spans="1:10" ht="15.95" hidden="1" customHeight="1" thickBot="1" x14ac:dyDescent="0.25">
      <c r="A83" s="170" t="s">
        <v>130</v>
      </c>
      <c r="B83" s="182">
        <f t="shared" si="49"/>
        <v>1</v>
      </c>
      <c r="C83" s="182">
        <f t="shared" si="49"/>
        <v>3</v>
      </c>
      <c r="D83" s="182">
        <f t="shared" si="44"/>
        <v>4</v>
      </c>
      <c r="E83" s="182">
        <f t="shared" ref="E83:F83" si="51">SUM(E22+E31+E39+E47+E55+E64+E73)</f>
        <v>114</v>
      </c>
      <c r="F83" s="182">
        <f t="shared" si="51"/>
        <v>64</v>
      </c>
      <c r="G83" s="182">
        <f t="shared" si="45"/>
        <v>178</v>
      </c>
      <c r="H83" s="172">
        <f t="shared" si="46"/>
        <v>115</v>
      </c>
      <c r="I83" s="172">
        <f t="shared" si="47"/>
        <v>67</v>
      </c>
      <c r="J83" s="172">
        <f t="shared" si="48"/>
        <v>182</v>
      </c>
    </row>
    <row r="84" spans="1:10" ht="15.95" hidden="1" customHeight="1" thickBot="1" x14ac:dyDescent="0.25">
      <c r="A84" s="173" t="s">
        <v>170</v>
      </c>
      <c r="B84" s="182">
        <f t="shared" si="49"/>
        <v>4</v>
      </c>
      <c r="C84" s="182">
        <f t="shared" si="49"/>
        <v>2</v>
      </c>
      <c r="D84" s="175">
        <f t="shared" si="44"/>
        <v>6</v>
      </c>
      <c r="E84" s="182">
        <f t="shared" ref="E84:F84" si="52">SUM(E23+E32+E40+E48+E56+E65+E74)</f>
        <v>249</v>
      </c>
      <c r="F84" s="182">
        <f t="shared" si="52"/>
        <v>186</v>
      </c>
      <c r="G84" s="175">
        <f t="shared" si="45"/>
        <v>435</v>
      </c>
      <c r="H84" s="176">
        <f t="shared" si="46"/>
        <v>253</v>
      </c>
      <c r="I84" s="176">
        <f t="shared" si="47"/>
        <v>188</v>
      </c>
      <c r="J84" s="176">
        <f t="shared" si="48"/>
        <v>441</v>
      </c>
    </row>
    <row r="85" spans="1:10" ht="15.95" hidden="1" customHeight="1" thickBot="1" x14ac:dyDescent="0.25">
      <c r="A85" s="170" t="s">
        <v>172</v>
      </c>
      <c r="B85" s="182">
        <f t="shared" si="49"/>
        <v>0</v>
      </c>
      <c r="C85" s="182">
        <f t="shared" si="49"/>
        <v>2</v>
      </c>
      <c r="D85" s="182">
        <f t="shared" si="44"/>
        <v>2</v>
      </c>
      <c r="E85" s="182">
        <f t="shared" ref="E85:F85" si="53">SUM(E24+E33+E41+E49+E57+E66+E75)</f>
        <v>44</v>
      </c>
      <c r="F85" s="182">
        <f t="shared" si="53"/>
        <v>15</v>
      </c>
      <c r="G85" s="182">
        <f t="shared" si="45"/>
        <v>59</v>
      </c>
      <c r="H85" s="172">
        <f t="shared" si="46"/>
        <v>44</v>
      </c>
      <c r="I85" s="172">
        <f t="shared" si="47"/>
        <v>17</v>
      </c>
      <c r="J85" s="172">
        <f t="shared" si="48"/>
        <v>61</v>
      </c>
    </row>
    <row r="86" spans="1:10" ht="15.95" hidden="1" customHeight="1" thickBot="1" x14ac:dyDescent="0.25">
      <c r="A86" s="173" t="s">
        <v>404</v>
      </c>
      <c r="B86" s="182">
        <f t="shared" si="49"/>
        <v>73</v>
      </c>
      <c r="C86" s="182">
        <f t="shared" si="49"/>
        <v>23</v>
      </c>
      <c r="D86" s="175">
        <f t="shared" si="44"/>
        <v>96</v>
      </c>
      <c r="E86" s="182">
        <f t="shared" ref="E86:F86" si="54">SUM(E25+E34+E42+E50+E58+E67+E76)</f>
        <v>330</v>
      </c>
      <c r="F86" s="182">
        <f t="shared" si="54"/>
        <v>392</v>
      </c>
      <c r="G86" s="175">
        <f t="shared" si="45"/>
        <v>722</v>
      </c>
      <c r="H86" s="176">
        <f t="shared" si="46"/>
        <v>403</v>
      </c>
      <c r="I86" s="176">
        <f t="shared" si="47"/>
        <v>415</v>
      </c>
      <c r="J86" s="176">
        <f t="shared" si="48"/>
        <v>818</v>
      </c>
    </row>
    <row r="87" spans="1:10" ht="15.95" hidden="1" customHeight="1" thickBot="1" x14ac:dyDescent="0.25">
      <c r="A87" s="177" t="s">
        <v>16</v>
      </c>
      <c r="B87" s="178">
        <f>SUM(B81:B86)</f>
        <v>78</v>
      </c>
      <c r="C87" s="178">
        <f>SUM(C81:C86)</f>
        <v>31</v>
      </c>
      <c r="D87" s="178">
        <f t="shared" ref="D87" si="55">SUM(D81:D86)</f>
        <v>109</v>
      </c>
      <c r="E87" s="178">
        <f>SUM(E81:E86)</f>
        <v>958</v>
      </c>
      <c r="F87" s="178">
        <f>SUM(F81:F86)</f>
        <v>704</v>
      </c>
      <c r="G87" s="178">
        <f t="shared" ref="G87:J87" si="56">SUM(G81:G86)</f>
        <v>1662</v>
      </c>
      <c r="H87" s="179">
        <f t="shared" si="56"/>
        <v>1036</v>
      </c>
      <c r="I87" s="179">
        <f t="shared" si="56"/>
        <v>735</v>
      </c>
      <c r="J87" s="179">
        <f t="shared" si="56"/>
        <v>1771</v>
      </c>
    </row>
    <row r="88" spans="1:10" ht="15.95" hidden="1" customHeight="1" x14ac:dyDescent="0.2"/>
    <row r="89" spans="1:10" ht="15.95" hidden="1" customHeight="1" x14ac:dyDescent="0.2"/>
    <row r="90" spans="1:10" ht="15.95" hidden="1" customHeight="1" x14ac:dyDescent="0.2"/>
    <row r="91" spans="1:10" ht="15.95" hidden="1" customHeight="1" x14ac:dyDescent="0.2"/>
    <row r="92" spans="1:10" ht="15.95" hidden="1" customHeight="1" thickBot="1" x14ac:dyDescent="0.3">
      <c r="A92" s="479" t="s">
        <v>284</v>
      </c>
    </row>
    <row r="93" spans="1:10" ht="15.95" hidden="1" customHeight="1" thickBot="1" x14ac:dyDescent="0.25">
      <c r="A93" s="170" t="s">
        <v>129</v>
      </c>
      <c r="B93" s="182"/>
      <c r="C93" s="182"/>
      <c r="D93" s="175">
        <f t="shared" ref="D93:D98" si="57">SUM(B93:C93)</f>
        <v>0</v>
      </c>
      <c r="E93" s="182">
        <v>13</v>
      </c>
      <c r="F93" s="182">
        <v>2</v>
      </c>
      <c r="G93" s="182">
        <f t="shared" ref="G93:G98" si="58">SUM(E93:F93)</f>
        <v>15</v>
      </c>
      <c r="H93" s="172">
        <f t="shared" ref="H93:H98" si="59">B93+E93</f>
        <v>13</v>
      </c>
      <c r="I93" s="172">
        <f t="shared" ref="I93:I98" si="60">C93+F93</f>
        <v>2</v>
      </c>
      <c r="J93" s="172">
        <f t="shared" ref="J93:J98" si="61">I93+H93</f>
        <v>15</v>
      </c>
    </row>
    <row r="94" spans="1:10" ht="15.95" hidden="1" customHeight="1" thickBot="1" x14ac:dyDescent="0.25">
      <c r="A94" s="173" t="s">
        <v>171</v>
      </c>
      <c r="B94" s="174"/>
      <c r="C94" s="174"/>
      <c r="D94" s="175">
        <f t="shared" si="57"/>
        <v>0</v>
      </c>
      <c r="E94" s="175">
        <v>15</v>
      </c>
      <c r="F94" s="174">
        <v>4</v>
      </c>
      <c r="G94" s="175">
        <f t="shared" si="58"/>
        <v>19</v>
      </c>
      <c r="H94" s="176">
        <f t="shared" si="59"/>
        <v>15</v>
      </c>
      <c r="I94" s="176">
        <f t="shared" si="60"/>
        <v>4</v>
      </c>
      <c r="J94" s="176">
        <f t="shared" si="61"/>
        <v>19</v>
      </c>
    </row>
    <row r="95" spans="1:10" ht="15.95" hidden="1" customHeight="1" thickBot="1" x14ac:dyDescent="0.25">
      <c r="A95" s="170" t="s">
        <v>130</v>
      </c>
      <c r="B95" s="182"/>
      <c r="C95" s="182"/>
      <c r="D95" s="175">
        <f t="shared" si="57"/>
        <v>0</v>
      </c>
      <c r="E95" s="182">
        <v>17</v>
      </c>
      <c r="F95" s="182">
        <v>7</v>
      </c>
      <c r="G95" s="182">
        <f t="shared" si="58"/>
        <v>24</v>
      </c>
      <c r="H95" s="172">
        <f t="shared" si="59"/>
        <v>17</v>
      </c>
      <c r="I95" s="172">
        <f t="shared" si="60"/>
        <v>7</v>
      </c>
      <c r="J95" s="172">
        <f t="shared" si="61"/>
        <v>24</v>
      </c>
    </row>
    <row r="96" spans="1:10" ht="15.95" hidden="1" customHeight="1" thickBot="1" x14ac:dyDescent="0.25">
      <c r="A96" s="173" t="s">
        <v>170</v>
      </c>
      <c r="B96" s="174"/>
      <c r="C96" s="174"/>
      <c r="D96" s="175">
        <f t="shared" si="57"/>
        <v>0</v>
      </c>
      <c r="E96" s="175">
        <v>1</v>
      </c>
      <c r="F96" s="174"/>
      <c r="G96" s="175">
        <f t="shared" si="58"/>
        <v>1</v>
      </c>
      <c r="H96" s="176">
        <f t="shared" si="59"/>
        <v>1</v>
      </c>
      <c r="I96" s="176">
        <f t="shared" si="60"/>
        <v>0</v>
      </c>
      <c r="J96" s="176">
        <f t="shared" si="61"/>
        <v>1</v>
      </c>
    </row>
    <row r="97" spans="1:10" ht="15.95" hidden="1" customHeight="1" thickBot="1" x14ac:dyDescent="0.25">
      <c r="A97" s="170" t="s">
        <v>172</v>
      </c>
      <c r="B97" s="182"/>
      <c r="C97" s="182"/>
      <c r="D97" s="175">
        <f t="shared" si="57"/>
        <v>0</v>
      </c>
      <c r="E97" s="182">
        <v>6</v>
      </c>
      <c r="F97" s="182">
        <v>6</v>
      </c>
      <c r="G97" s="182">
        <f t="shared" si="58"/>
        <v>12</v>
      </c>
      <c r="H97" s="172">
        <f t="shared" si="59"/>
        <v>6</v>
      </c>
      <c r="I97" s="172">
        <f t="shared" si="60"/>
        <v>6</v>
      </c>
      <c r="J97" s="172">
        <f t="shared" si="61"/>
        <v>12</v>
      </c>
    </row>
    <row r="98" spans="1:10" ht="15.95" hidden="1" customHeight="1" thickBot="1" x14ac:dyDescent="0.25">
      <c r="A98" s="173" t="s">
        <v>404</v>
      </c>
      <c r="B98" s="174"/>
      <c r="C98" s="174"/>
      <c r="D98" s="175">
        <f t="shared" si="57"/>
        <v>0</v>
      </c>
      <c r="E98" s="175">
        <v>45</v>
      </c>
      <c r="F98" s="174">
        <v>63</v>
      </c>
      <c r="G98" s="175">
        <f t="shared" si="58"/>
        <v>108</v>
      </c>
      <c r="H98" s="176">
        <f t="shared" si="59"/>
        <v>45</v>
      </c>
      <c r="I98" s="176">
        <f t="shared" si="60"/>
        <v>63</v>
      </c>
      <c r="J98" s="176">
        <f t="shared" si="61"/>
        <v>108</v>
      </c>
    </row>
    <row r="99" spans="1:10" ht="15.95" hidden="1" customHeight="1" thickBot="1" x14ac:dyDescent="0.25">
      <c r="A99" s="177" t="s">
        <v>16</v>
      </c>
      <c r="B99" s="178">
        <f>SUM(B93:B98)</f>
        <v>0</v>
      </c>
      <c r="C99" s="178">
        <f>SUM(C93:C98)</f>
        <v>0</v>
      </c>
      <c r="D99" s="178">
        <f t="shared" ref="D99" si="62">SUM(D93:D98)</f>
        <v>0</v>
      </c>
      <c r="E99" s="178">
        <f>SUM(E93:E98)</f>
        <v>97</v>
      </c>
      <c r="F99" s="178">
        <f>SUM(F93:F98)</f>
        <v>82</v>
      </c>
      <c r="G99" s="178">
        <f t="shared" ref="G99:J99" si="63">SUM(G93:G98)</f>
        <v>179</v>
      </c>
      <c r="H99" s="179">
        <f t="shared" si="63"/>
        <v>97</v>
      </c>
      <c r="I99" s="179">
        <f t="shared" si="63"/>
        <v>82</v>
      </c>
      <c r="J99" s="179">
        <f t="shared" si="63"/>
        <v>179</v>
      </c>
    </row>
    <row r="100" spans="1:10" ht="15.95" hidden="1" customHeight="1" x14ac:dyDescent="0.2"/>
    <row r="101" spans="1:10" ht="15.95" hidden="1" customHeight="1" thickBot="1" x14ac:dyDescent="0.3">
      <c r="A101" s="479" t="s">
        <v>285</v>
      </c>
      <c r="B101"/>
      <c r="C101"/>
      <c r="D101"/>
      <c r="E101"/>
      <c r="F101"/>
      <c r="G101"/>
      <c r="H101"/>
      <c r="I101"/>
      <c r="J101"/>
    </row>
    <row r="102" spans="1:10" ht="15.95" hidden="1" customHeight="1" thickBot="1" x14ac:dyDescent="0.25">
      <c r="A102" s="170" t="s">
        <v>129</v>
      </c>
      <c r="B102" s="182"/>
      <c r="C102" s="182"/>
      <c r="D102" s="182"/>
      <c r="E102" s="182"/>
      <c r="F102" s="182"/>
      <c r="G102" s="182">
        <f t="shared" ref="G102:G107" si="64">SUM(E102:F102)</f>
        <v>0</v>
      </c>
      <c r="H102" s="172">
        <f t="shared" ref="H102:H107" si="65">B102+E102</f>
        <v>0</v>
      </c>
      <c r="I102" s="172">
        <f t="shared" ref="I102:I107" si="66">C102+F102</f>
        <v>0</v>
      </c>
      <c r="J102" s="172">
        <f t="shared" ref="J102:J107" si="67">I102+H102</f>
        <v>0</v>
      </c>
    </row>
    <row r="103" spans="1:10" ht="15.95" hidden="1" customHeight="1" thickBot="1" x14ac:dyDescent="0.25">
      <c r="A103" s="173" t="s">
        <v>171</v>
      </c>
      <c r="B103" s="174"/>
      <c r="C103" s="174"/>
      <c r="D103" s="175"/>
      <c r="E103" s="175"/>
      <c r="F103" s="174"/>
      <c r="G103" s="175">
        <f t="shared" si="64"/>
        <v>0</v>
      </c>
      <c r="H103" s="176">
        <f t="shared" si="65"/>
        <v>0</v>
      </c>
      <c r="I103" s="176">
        <f t="shared" si="66"/>
        <v>0</v>
      </c>
      <c r="J103" s="176">
        <f t="shared" si="67"/>
        <v>0</v>
      </c>
    </row>
    <row r="104" spans="1:10" ht="15.95" hidden="1" customHeight="1" thickBot="1" x14ac:dyDescent="0.25">
      <c r="A104" s="170" t="s">
        <v>130</v>
      </c>
      <c r="B104" s="182"/>
      <c r="C104" s="182"/>
      <c r="D104" s="182"/>
      <c r="E104" s="182"/>
      <c r="F104" s="182"/>
      <c r="G104" s="182">
        <f t="shared" si="64"/>
        <v>0</v>
      </c>
      <c r="H104" s="172">
        <f t="shared" si="65"/>
        <v>0</v>
      </c>
      <c r="I104" s="172">
        <f t="shared" si="66"/>
        <v>0</v>
      </c>
      <c r="J104" s="172">
        <f t="shared" si="67"/>
        <v>0</v>
      </c>
    </row>
    <row r="105" spans="1:10" ht="15.95" hidden="1" customHeight="1" thickBot="1" x14ac:dyDescent="0.25">
      <c r="A105" s="173" t="s">
        <v>170</v>
      </c>
      <c r="B105" s="174"/>
      <c r="C105" s="174"/>
      <c r="D105" s="175"/>
      <c r="E105" s="175"/>
      <c r="F105" s="174"/>
      <c r="G105" s="175">
        <f t="shared" si="64"/>
        <v>0</v>
      </c>
      <c r="H105" s="176">
        <f t="shared" si="65"/>
        <v>0</v>
      </c>
      <c r="I105" s="176">
        <f t="shared" si="66"/>
        <v>0</v>
      </c>
      <c r="J105" s="176">
        <f t="shared" si="67"/>
        <v>0</v>
      </c>
    </row>
    <row r="106" spans="1:10" ht="15.95" hidden="1" customHeight="1" thickBot="1" x14ac:dyDescent="0.25">
      <c r="A106" s="170" t="s">
        <v>172</v>
      </c>
      <c r="B106" s="182"/>
      <c r="C106" s="182"/>
      <c r="D106" s="182"/>
      <c r="E106" s="182"/>
      <c r="F106" s="182"/>
      <c r="G106" s="182">
        <f t="shared" si="64"/>
        <v>0</v>
      </c>
      <c r="H106" s="172">
        <f t="shared" si="65"/>
        <v>0</v>
      </c>
      <c r="I106" s="172">
        <f t="shared" si="66"/>
        <v>0</v>
      </c>
      <c r="J106" s="172">
        <f t="shared" si="67"/>
        <v>0</v>
      </c>
    </row>
    <row r="107" spans="1:10" ht="15.95" hidden="1" customHeight="1" thickBot="1" x14ac:dyDescent="0.25">
      <c r="A107" s="173" t="s">
        <v>404</v>
      </c>
      <c r="B107" s="174"/>
      <c r="C107" s="174"/>
      <c r="D107" s="175"/>
      <c r="E107" s="175"/>
      <c r="F107" s="174"/>
      <c r="G107" s="175">
        <f t="shared" si="64"/>
        <v>0</v>
      </c>
      <c r="H107" s="176">
        <f t="shared" si="65"/>
        <v>0</v>
      </c>
      <c r="I107" s="176">
        <f t="shared" si="66"/>
        <v>0</v>
      </c>
      <c r="J107" s="176">
        <f t="shared" si="67"/>
        <v>0</v>
      </c>
    </row>
    <row r="108" spans="1:10" ht="15.95" hidden="1" customHeight="1" thickBot="1" x14ac:dyDescent="0.25">
      <c r="A108" s="177" t="s">
        <v>16</v>
      </c>
      <c r="B108" s="178">
        <f>SUM(B102:B107)</f>
        <v>0</v>
      </c>
      <c r="C108" s="178">
        <f>SUM(C102:C107)</f>
        <v>0</v>
      </c>
      <c r="D108" s="178">
        <f t="shared" ref="D108" si="68">SUM(D102:D107)</f>
        <v>0</v>
      </c>
      <c r="E108" s="178">
        <f>SUM(E102:E107)</f>
        <v>0</v>
      </c>
      <c r="F108" s="178">
        <f>SUM(F102:F107)</f>
        <v>0</v>
      </c>
      <c r="G108" s="178">
        <f t="shared" ref="G108:J108" si="69">SUM(G102:G107)</f>
        <v>0</v>
      </c>
      <c r="H108" s="179">
        <f t="shared" si="69"/>
        <v>0</v>
      </c>
      <c r="I108" s="179">
        <f t="shared" si="69"/>
        <v>0</v>
      </c>
      <c r="J108" s="179">
        <f t="shared" si="69"/>
        <v>0</v>
      </c>
    </row>
    <row r="109" spans="1:10" ht="15.95" hidden="1" customHeight="1" x14ac:dyDescent="0.2"/>
    <row r="110" spans="1:10" ht="15.95" hidden="1" customHeight="1" thickBot="1" x14ac:dyDescent="0.3">
      <c r="A110" s="479" t="s">
        <v>283</v>
      </c>
    </row>
    <row r="111" spans="1:10" ht="15.95" hidden="1" customHeight="1" thickBot="1" x14ac:dyDescent="0.25">
      <c r="A111" s="170" t="s">
        <v>129</v>
      </c>
      <c r="B111" s="182"/>
      <c r="C111" s="182"/>
      <c r="D111" s="182"/>
      <c r="E111" s="182">
        <v>8</v>
      </c>
      <c r="F111" s="182">
        <v>6</v>
      </c>
      <c r="G111" s="182">
        <f t="shared" ref="G111:G116" si="70">SUM(E111:F111)</f>
        <v>14</v>
      </c>
      <c r="H111" s="172">
        <f t="shared" ref="H111:H116" si="71">B111+E111</f>
        <v>8</v>
      </c>
      <c r="I111" s="172">
        <f t="shared" ref="I111:I116" si="72">C111+F111</f>
        <v>6</v>
      </c>
      <c r="J111" s="172">
        <f t="shared" ref="J111:J116" si="73">I111+H111</f>
        <v>14</v>
      </c>
    </row>
    <row r="112" spans="1:10" ht="15.95" hidden="1" customHeight="1" thickBot="1" x14ac:dyDescent="0.25">
      <c r="A112" s="173" t="s">
        <v>171</v>
      </c>
      <c r="B112" s="174"/>
      <c r="C112" s="174"/>
      <c r="D112" s="175"/>
      <c r="E112" s="175">
        <v>9</v>
      </c>
      <c r="F112" s="174">
        <v>5</v>
      </c>
      <c r="G112" s="175">
        <f t="shared" si="70"/>
        <v>14</v>
      </c>
      <c r="H112" s="176">
        <f t="shared" si="71"/>
        <v>9</v>
      </c>
      <c r="I112" s="176">
        <f t="shared" si="72"/>
        <v>5</v>
      </c>
      <c r="J112" s="176">
        <f t="shared" si="73"/>
        <v>14</v>
      </c>
    </row>
    <row r="113" spans="1:10" ht="15.95" hidden="1" customHeight="1" thickBot="1" x14ac:dyDescent="0.25">
      <c r="A113" s="170" t="s">
        <v>130</v>
      </c>
      <c r="B113" s="182"/>
      <c r="C113" s="182"/>
      <c r="D113" s="182"/>
      <c r="E113" s="182">
        <v>9</v>
      </c>
      <c r="F113" s="182">
        <v>5</v>
      </c>
      <c r="G113" s="182">
        <f t="shared" si="70"/>
        <v>14</v>
      </c>
      <c r="H113" s="172">
        <f t="shared" si="71"/>
        <v>9</v>
      </c>
      <c r="I113" s="172">
        <f t="shared" si="72"/>
        <v>5</v>
      </c>
      <c r="J113" s="172">
        <f t="shared" si="73"/>
        <v>14</v>
      </c>
    </row>
    <row r="114" spans="1:10" ht="15.95" hidden="1" customHeight="1" thickBot="1" x14ac:dyDescent="0.25">
      <c r="A114" s="173" t="s">
        <v>170</v>
      </c>
      <c r="B114" s="174"/>
      <c r="C114" s="174"/>
      <c r="D114" s="175"/>
      <c r="E114" s="175">
        <v>1</v>
      </c>
      <c r="F114" s="174"/>
      <c r="G114" s="175">
        <f t="shared" si="70"/>
        <v>1</v>
      </c>
      <c r="H114" s="176">
        <f t="shared" si="71"/>
        <v>1</v>
      </c>
      <c r="I114" s="176">
        <f t="shared" si="72"/>
        <v>0</v>
      </c>
      <c r="J114" s="176">
        <f t="shared" si="73"/>
        <v>1</v>
      </c>
    </row>
    <row r="115" spans="1:10" ht="15.95" hidden="1" customHeight="1" thickBot="1" x14ac:dyDescent="0.25">
      <c r="A115" s="170" t="s">
        <v>172</v>
      </c>
      <c r="B115" s="182"/>
      <c r="C115" s="182"/>
      <c r="D115" s="182"/>
      <c r="E115" s="182">
        <v>12</v>
      </c>
      <c r="F115" s="182"/>
      <c r="G115" s="182">
        <f t="shared" si="70"/>
        <v>12</v>
      </c>
      <c r="H115" s="172">
        <f t="shared" si="71"/>
        <v>12</v>
      </c>
      <c r="I115" s="172">
        <f t="shared" si="72"/>
        <v>0</v>
      </c>
      <c r="J115" s="172">
        <f t="shared" si="73"/>
        <v>12</v>
      </c>
    </row>
    <row r="116" spans="1:10" ht="15.95" hidden="1" customHeight="1" thickBot="1" x14ac:dyDescent="0.25">
      <c r="A116" s="173" t="s">
        <v>404</v>
      </c>
      <c r="B116" s="174"/>
      <c r="C116" s="174"/>
      <c r="D116" s="175"/>
      <c r="E116" s="175"/>
      <c r="F116" s="174"/>
      <c r="G116" s="175">
        <f t="shared" si="70"/>
        <v>0</v>
      </c>
      <c r="H116" s="176">
        <f t="shared" si="71"/>
        <v>0</v>
      </c>
      <c r="I116" s="176">
        <f t="shared" si="72"/>
        <v>0</v>
      </c>
      <c r="J116" s="176">
        <f t="shared" si="73"/>
        <v>0</v>
      </c>
    </row>
    <row r="117" spans="1:10" ht="15.95" hidden="1" customHeight="1" thickBot="1" x14ac:dyDescent="0.25">
      <c r="A117" s="177" t="s">
        <v>16</v>
      </c>
      <c r="B117" s="178">
        <f>SUM(B111:B116)</f>
        <v>0</v>
      </c>
      <c r="C117" s="178">
        <f>SUM(C111:C116)</f>
        <v>0</v>
      </c>
      <c r="D117" s="178">
        <f t="shared" ref="D117" si="74">SUM(D111:D116)</f>
        <v>0</v>
      </c>
      <c r="E117" s="178">
        <f>SUM(E111:E116)</f>
        <v>39</v>
      </c>
      <c r="F117" s="178">
        <f>SUM(F111:F116)</f>
        <v>16</v>
      </c>
      <c r="G117" s="178">
        <f t="shared" ref="G117:J117" si="75">SUM(G111:G116)</f>
        <v>55</v>
      </c>
      <c r="H117" s="179">
        <f t="shared" si="75"/>
        <v>39</v>
      </c>
      <c r="I117" s="179">
        <f t="shared" si="75"/>
        <v>16</v>
      </c>
      <c r="J117" s="179">
        <f t="shared" si="75"/>
        <v>55</v>
      </c>
    </row>
    <row r="118" spans="1:10" ht="15.95" hidden="1" customHeight="1" x14ac:dyDescent="0.2"/>
    <row r="119" spans="1:10" ht="15.95" hidden="1" customHeight="1" thickBot="1" x14ac:dyDescent="0.3">
      <c r="A119" s="479" t="s">
        <v>631</v>
      </c>
    </row>
    <row r="120" spans="1:10" ht="15.95" hidden="1" customHeight="1" thickBot="1" x14ac:dyDescent="0.25">
      <c r="A120" s="170" t="s">
        <v>129</v>
      </c>
      <c r="B120" s="182"/>
      <c r="C120" s="182"/>
      <c r="D120" s="182"/>
      <c r="E120" s="182">
        <v>2</v>
      </c>
      <c r="F120" s="182">
        <v>0</v>
      </c>
      <c r="G120" s="182">
        <f t="shared" ref="G120:G125" si="76">SUM(E120:F120)</f>
        <v>2</v>
      </c>
      <c r="H120" s="172">
        <f t="shared" ref="H120:H125" si="77">B120+E120</f>
        <v>2</v>
      </c>
      <c r="I120" s="172">
        <f t="shared" ref="I120:I125" si="78">C120+F120</f>
        <v>0</v>
      </c>
      <c r="J120" s="172">
        <f t="shared" ref="J120:J125" si="79">I120+H120</f>
        <v>2</v>
      </c>
    </row>
    <row r="121" spans="1:10" ht="15.95" hidden="1" customHeight="1" thickBot="1" x14ac:dyDescent="0.25">
      <c r="A121" s="173" t="s">
        <v>171</v>
      </c>
      <c r="B121" s="174"/>
      <c r="C121" s="174"/>
      <c r="D121" s="175"/>
      <c r="E121" s="175">
        <v>0</v>
      </c>
      <c r="F121" s="182">
        <v>0</v>
      </c>
      <c r="G121" s="175">
        <f t="shared" si="76"/>
        <v>0</v>
      </c>
      <c r="H121" s="176">
        <f t="shared" si="77"/>
        <v>0</v>
      </c>
      <c r="I121" s="176">
        <f t="shared" si="78"/>
        <v>0</v>
      </c>
      <c r="J121" s="176">
        <f t="shared" si="79"/>
        <v>0</v>
      </c>
    </row>
    <row r="122" spans="1:10" ht="15.95" hidden="1" customHeight="1" thickBot="1" x14ac:dyDescent="0.25">
      <c r="A122" s="170" t="s">
        <v>130</v>
      </c>
      <c r="B122" s="182"/>
      <c r="C122" s="182"/>
      <c r="D122" s="182"/>
      <c r="E122" s="175">
        <v>0</v>
      </c>
      <c r="F122" s="182">
        <v>0</v>
      </c>
      <c r="G122" s="182">
        <f t="shared" si="76"/>
        <v>0</v>
      </c>
      <c r="H122" s="172">
        <f t="shared" si="77"/>
        <v>0</v>
      </c>
      <c r="I122" s="172">
        <f t="shared" si="78"/>
        <v>0</v>
      </c>
      <c r="J122" s="172">
        <f t="shared" si="79"/>
        <v>0</v>
      </c>
    </row>
    <row r="123" spans="1:10" ht="15.95" hidden="1" customHeight="1" thickBot="1" x14ac:dyDescent="0.25">
      <c r="A123" s="173" t="s">
        <v>170</v>
      </c>
      <c r="B123" s="174"/>
      <c r="C123" s="174"/>
      <c r="D123" s="175"/>
      <c r="E123" s="175">
        <v>0</v>
      </c>
      <c r="F123" s="182">
        <v>0</v>
      </c>
      <c r="G123" s="175">
        <f t="shared" si="76"/>
        <v>0</v>
      </c>
      <c r="H123" s="176">
        <f t="shared" si="77"/>
        <v>0</v>
      </c>
      <c r="I123" s="176">
        <f t="shared" si="78"/>
        <v>0</v>
      </c>
      <c r="J123" s="176">
        <f t="shared" si="79"/>
        <v>0</v>
      </c>
    </row>
    <row r="124" spans="1:10" ht="15.95" hidden="1" customHeight="1" thickBot="1" x14ac:dyDescent="0.25">
      <c r="A124" s="170" t="s">
        <v>172</v>
      </c>
      <c r="B124" s="182"/>
      <c r="C124" s="182"/>
      <c r="D124" s="182"/>
      <c r="E124" s="175">
        <v>0</v>
      </c>
      <c r="F124" s="182">
        <v>0</v>
      </c>
      <c r="G124" s="182">
        <f t="shared" si="76"/>
        <v>0</v>
      </c>
      <c r="H124" s="172">
        <f t="shared" si="77"/>
        <v>0</v>
      </c>
      <c r="I124" s="172">
        <f t="shared" si="78"/>
        <v>0</v>
      </c>
      <c r="J124" s="172">
        <f t="shared" si="79"/>
        <v>0</v>
      </c>
    </row>
    <row r="125" spans="1:10" ht="15.95" hidden="1" customHeight="1" thickBot="1" x14ac:dyDescent="0.25">
      <c r="A125" s="173" t="s">
        <v>404</v>
      </c>
      <c r="B125" s="174"/>
      <c r="C125" s="174"/>
      <c r="D125" s="175"/>
      <c r="E125" s="175">
        <v>6</v>
      </c>
      <c r="F125" s="174">
        <v>23</v>
      </c>
      <c r="G125" s="175">
        <f t="shared" si="76"/>
        <v>29</v>
      </c>
      <c r="H125" s="176">
        <f t="shared" si="77"/>
        <v>6</v>
      </c>
      <c r="I125" s="176">
        <f t="shared" si="78"/>
        <v>23</v>
      </c>
      <c r="J125" s="176">
        <f t="shared" si="79"/>
        <v>29</v>
      </c>
    </row>
    <row r="126" spans="1:10" ht="15.95" hidden="1" customHeight="1" thickBot="1" x14ac:dyDescent="0.25">
      <c r="A126" s="177" t="s">
        <v>16</v>
      </c>
      <c r="B126" s="178">
        <f>SUM(B120:B125)</f>
        <v>0</v>
      </c>
      <c r="C126" s="178">
        <f>SUM(C120:C125)</f>
        <v>0</v>
      </c>
      <c r="D126" s="178">
        <f t="shared" ref="D126" si="80">SUM(D120:D125)</f>
        <v>0</v>
      </c>
      <c r="E126" s="178">
        <f>SUM(E120:E125)</f>
        <v>8</v>
      </c>
      <c r="F126" s="178">
        <f>SUM(F120:F125)</f>
        <v>23</v>
      </c>
      <c r="G126" s="178">
        <f t="shared" ref="G126:J126" si="81">SUM(G120:G125)</f>
        <v>31</v>
      </c>
      <c r="H126" s="179">
        <f t="shared" si="81"/>
        <v>8</v>
      </c>
      <c r="I126" s="179">
        <f t="shared" si="81"/>
        <v>23</v>
      </c>
      <c r="J126" s="179">
        <f t="shared" si="81"/>
        <v>31</v>
      </c>
    </row>
    <row r="127" spans="1:10" ht="15.95" hidden="1" customHeight="1" x14ac:dyDescent="0.2"/>
    <row r="128" spans="1:10" ht="15.95" hidden="1" customHeight="1" thickBot="1" x14ac:dyDescent="0.3">
      <c r="A128" s="479" t="s">
        <v>632</v>
      </c>
    </row>
    <row r="129" spans="1:10" ht="15.95" hidden="1" customHeight="1" thickBot="1" x14ac:dyDescent="0.25">
      <c r="A129" s="170" t="s">
        <v>129</v>
      </c>
      <c r="B129" s="182"/>
      <c r="C129" s="182"/>
      <c r="D129" s="182"/>
      <c r="E129" s="182">
        <v>1</v>
      </c>
      <c r="F129" s="182">
        <v>1</v>
      </c>
      <c r="G129" s="182">
        <f t="shared" ref="G129:G133" si="82">SUM(E129:F129)</f>
        <v>2</v>
      </c>
      <c r="H129" s="172">
        <f t="shared" ref="H129:H134" si="83">B129+E129</f>
        <v>1</v>
      </c>
      <c r="I129" s="172">
        <f t="shared" ref="I129:I134" si="84">C129+F129</f>
        <v>1</v>
      </c>
      <c r="J129" s="172">
        <f t="shared" ref="J129:J134" si="85">I129+H129</f>
        <v>2</v>
      </c>
    </row>
    <row r="130" spans="1:10" ht="15.95" hidden="1" customHeight="1" thickBot="1" x14ac:dyDescent="0.25">
      <c r="A130" s="173" t="s">
        <v>171</v>
      </c>
      <c r="B130" s="174"/>
      <c r="C130" s="174"/>
      <c r="D130" s="175"/>
      <c r="E130" s="175">
        <v>6</v>
      </c>
      <c r="F130" s="174">
        <v>6</v>
      </c>
      <c r="G130" s="182">
        <f t="shared" si="82"/>
        <v>12</v>
      </c>
      <c r="H130" s="176">
        <f t="shared" si="83"/>
        <v>6</v>
      </c>
      <c r="I130" s="176">
        <f t="shared" si="84"/>
        <v>6</v>
      </c>
      <c r="J130" s="176">
        <f t="shared" si="85"/>
        <v>12</v>
      </c>
    </row>
    <row r="131" spans="1:10" ht="15.95" hidden="1" customHeight="1" thickBot="1" x14ac:dyDescent="0.25">
      <c r="A131" s="170" t="s">
        <v>130</v>
      </c>
      <c r="B131" s="182"/>
      <c r="C131" s="182"/>
      <c r="D131" s="182"/>
      <c r="E131" s="182">
        <v>8</v>
      </c>
      <c r="F131" s="182">
        <v>9</v>
      </c>
      <c r="G131" s="182">
        <f t="shared" si="82"/>
        <v>17</v>
      </c>
      <c r="H131" s="172">
        <f t="shared" si="83"/>
        <v>8</v>
      </c>
      <c r="I131" s="172">
        <f t="shared" si="84"/>
        <v>9</v>
      </c>
      <c r="J131" s="172">
        <f t="shared" si="85"/>
        <v>17</v>
      </c>
    </row>
    <row r="132" spans="1:10" ht="15.95" hidden="1" customHeight="1" thickBot="1" x14ac:dyDescent="0.25">
      <c r="A132" s="173" t="s">
        <v>170</v>
      </c>
      <c r="B132" s="174"/>
      <c r="C132" s="174"/>
      <c r="D132" s="175"/>
      <c r="E132" s="175">
        <v>3</v>
      </c>
      <c r="F132" s="174">
        <v>1</v>
      </c>
      <c r="G132" s="182">
        <f t="shared" si="82"/>
        <v>4</v>
      </c>
      <c r="H132" s="176">
        <f t="shared" si="83"/>
        <v>3</v>
      </c>
      <c r="I132" s="176">
        <f t="shared" si="84"/>
        <v>1</v>
      </c>
      <c r="J132" s="176">
        <f t="shared" si="85"/>
        <v>4</v>
      </c>
    </row>
    <row r="133" spans="1:10" ht="15.95" hidden="1" customHeight="1" thickBot="1" x14ac:dyDescent="0.25">
      <c r="A133" s="170" t="s">
        <v>172</v>
      </c>
      <c r="B133" s="182"/>
      <c r="C133" s="182"/>
      <c r="D133" s="182"/>
      <c r="E133" s="182"/>
      <c r="F133" s="182"/>
      <c r="G133" s="182">
        <f t="shared" si="82"/>
        <v>0</v>
      </c>
      <c r="H133" s="172">
        <f t="shared" si="83"/>
        <v>0</v>
      </c>
      <c r="I133" s="172">
        <f t="shared" si="84"/>
        <v>0</v>
      </c>
      <c r="J133" s="172">
        <f t="shared" si="85"/>
        <v>0</v>
      </c>
    </row>
    <row r="134" spans="1:10" ht="15.95" hidden="1" customHeight="1" thickBot="1" x14ac:dyDescent="0.25">
      <c r="A134" s="173" t="s">
        <v>404</v>
      </c>
      <c r="B134" s="174"/>
      <c r="C134" s="174"/>
      <c r="D134" s="175"/>
      <c r="E134" s="175">
        <v>39</v>
      </c>
      <c r="F134" s="174">
        <v>40</v>
      </c>
      <c r="G134" s="182">
        <f>SUM(E134:F134)</f>
        <v>79</v>
      </c>
      <c r="H134" s="176">
        <f t="shared" si="83"/>
        <v>39</v>
      </c>
      <c r="I134" s="176">
        <f t="shared" si="84"/>
        <v>40</v>
      </c>
      <c r="J134" s="176">
        <f t="shared" si="85"/>
        <v>79</v>
      </c>
    </row>
    <row r="135" spans="1:10" ht="15.95" hidden="1" customHeight="1" thickBot="1" x14ac:dyDescent="0.25">
      <c r="A135" s="177" t="s">
        <v>16</v>
      </c>
      <c r="B135" s="178">
        <f>SUM(B129:B134)</f>
        <v>0</v>
      </c>
      <c r="C135" s="178">
        <f>SUM(C129:C134)</f>
        <v>0</v>
      </c>
      <c r="D135" s="178">
        <f t="shared" ref="D135" si="86">SUM(D129:D134)</f>
        <v>0</v>
      </c>
      <c r="E135" s="178">
        <f>SUM(E129:E134)</f>
        <v>57</v>
      </c>
      <c r="F135" s="178">
        <f>SUM(F129:F134)</f>
        <v>57</v>
      </c>
      <c r="G135" s="178">
        <f t="shared" ref="G135:J135" si="87">SUM(G129:G134)</f>
        <v>114</v>
      </c>
      <c r="H135" s="179">
        <f t="shared" si="87"/>
        <v>57</v>
      </c>
      <c r="I135" s="179">
        <f t="shared" si="87"/>
        <v>57</v>
      </c>
      <c r="J135" s="179">
        <f t="shared" si="87"/>
        <v>114</v>
      </c>
    </row>
    <row r="136" spans="1:10" ht="15.95" hidden="1" customHeight="1" x14ac:dyDescent="0.2"/>
    <row r="137" spans="1:10" ht="15.95" hidden="1" customHeight="1" thickBot="1" x14ac:dyDescent="0.3">
      <c r="A137" s="479" t="s">
        <v>938</v>
      </c>
    </row>
    <row r="138" spans="1:10" ht="15.95" hidden="1" customHeight="1" thickBot="1" x14ac:dyDescent="0.25">
      <c r="A138" s="170" t="s">
        <v>129</v>
      </c>
      <c r="B138" s="182">
        <v>0</v>
      </c>
      <c r="C138" s="182">
        <v>0</v>
      </c>
      <c r="D138" s="182">
        <f t="shared" ref="D138:D143" si="88">SUM(B138:C138)</f>
        <v>0</v>
      </c>
      <c r="E138" s="182">
        <v>30</v>
      </c>
      <c r="F138" s="182">
        <v>2</v>
      </c>
      <c r="G138" s="182">
        <f t="shared" ref="G138:G143" si="89">SUM(E138:F138)</f>
        <v>32</v>
      </c>
      <c r="H138" s="172">
        <f t="shared" ref="H138:H143" si="90">B138+E138</f>
        <v>30</v>
      </c>
      <c r="I138" s="172">
        <f t="shared" ref="I138:I143" si="91">C138+F138</f>
        <v>2</v>
      </c>
      <c r="J138" s="172">
        <f t="shared" ref="J138:J143" si="92">I138+H138</f>
        <v>32</v>
      </c>
    </row>
    <row r="139" spans="1:10" ht="15.95" hidden="1" customHeight="1" thickBot="1" x14ac:dyDescent="0.25">
      <c r="A139" s="173" t="s">
        <v>171</v>
      </c>
      <c r="B139" s="174"/>
      <c r="C139" s="174"/>
      <c r="D139" s="175">
        <f t="shared" si="88"/>
        <v>0</v>
      </c>
      <c r="E139" s="175">
        <v>12</v>
      </c>
      <c r="F139" s="174"/>
      <c r="G139" s="175">
        <f t="shared" si="89"/>
        <v>12</v>
      </c>
      <c r="H139" s="176">
        <f t="shared" si="90"/>
        <v>12</v>
      </c>
      <c r="I139" s="176">
        <f t="shared" si="91"/>
        <v>0</v>
      </c>
      <c r="J139" s="176">
        <f t="shared" si="92"/>
        <v>12</v>
      </c>
    </row>
    <row r="140" spans="1:10" ht="15.95" hidden="1" customHeight="1" thickBot="1" x14ac:dyDescent="0.25">
      <c r="A140" s="170" t="s">
        <v>130</v>
      </c>
      <c r="B140" s="182">
        <v>1</v>
      </c>
      <c r="C140" s="182">
        <v>1</v>
      </c>
      <c r="D140" s="182">
        <f t="shared" si="88"/>
        <v>2</v>
      </c>
      <c r="E140" s="182">
        <v>21</v>
      </c>
      <c r="F140" s="182">
        <v>8</v>
      </c>
      <c r="G140" s="182">
        <f t="shared" si="89"/>
        <v>29</v>
      </c>
      <c r="H140" s="172">
        <f t="shared" si="90"/>
        <v>22</v>
      </c>
      <c r="I140" s="172">
        <f t="shared" si="91"/>
        <v>9</v>
      </c>
      <c r="J140" s="172">
        <f t="shared" si="92"/>
        <v>31</v>
      </c>
    </row>
    <row r="141" spans="1:10" ht="15.95" hidden="1" customHeight="1" thickBot="1" x14ac:dyDescent="0.25">
      <c r="A141" s="173" t="s">
        <v>170</v>
      </c>
      <c r="B141" s="174"/>
      <c r="C141" s="174"/>
      <c r="D141" s="175">
        <f t="shared" si="88"/>
        <v>0</v>
      </c>
      <c r="E141" s="175"/>
      <c r="F141" s="174"/>
      <c r="G141" s="175">
        <f t="shared" si="89"/>
        <v>0</v>
      </c>
      <c r="H141" s="176">
        <f t="shared" si="90"/>
        <v>0</v>
      </c>
      <c r="I141" s="176">
        <f t="shared" si="91"/>
        <v>0</v>
      </c>
      <c r="J141" s="176">
        <f t="shared" si="92"/>
        <v>0</v>
      </c>
    </row>
    <row r="142" spans="1:10" ht="15.95" hidden="1" customHeight="1" thickBot="1" x14ac:dyDescent="0.25">
      <c r="A142" s="170" t="s">
        <v>172</v>
      </c>
      <c r="B142" s="182"/>
      <c r="C142" s="182"/>
      <c r="D142" s="182">
        <f t="shared" si="88"/>
        <v>0</v>
      </c>
      <c r="E142" s="182"/>
      <c r="F142" s="182"/>
      <c r="G142" s="182">
        <f t="shared" si="89"/>
        <v>0</v>
      </c>
      <c r="H142" s="172">
        <f t="shared" si="90"/>
        <v>0</v>
      </c>
      <c r="I142" s="172">
        <f t="shared" si="91"/>
        <v>0</v>
      </c>
      <c r="J142" s="172">
        <f t="shared" si="92"/>
        <v>0</v>
      </c>
    </row>
    <row r="143" spans="1:10" ht="15.95" hidden="1" customHeight="1" thickBot="1" x14ac:dyDescent="0.25">
      <c r="A143" s="173" t="s">
        <v>404</v>
      </c>
      <c r="B143" s="174">
        <v>64</v>
      </c>
      <c r="C143" s="174">
        <v>11</v>
      </c>
      <c r="D143" s="175">
        <f t="shared" si="88"/>
        <v>75</v>
      </c>
      <c r="E143" s="175">
        <v>0</v>
      </c>
      <c r="F143" s="174">
        <v>0</v>
      </c>
      <c r="G143" s="175">
        <f t="shared" si="89"/>
        <v>0</v>
      </c>
      <c r="H143" s="176">
        <f t="shared" si="90"/>
        <v>64</v>
      </c>
      <c r="I143" s="176">
        <f t="shared" si="91"/>
        <v>11</v>
      </c>
      <c r="J143" s="176">
        <f t="shared" si="92"/>
        <v>75</v>
      </c>
    </row>
    <row r="144" spans="1:10" ht="15.95" hidden="1" customHeight="1" thickBot="1" x14ac:dyDescent="0.25">
      <c r="A144" s="177" t="s">
        <v>16</v>
      </c>
      <c r="B144" s="178">
        <f>SUM(B138:B143)</f>
        <v>65</v>
      </c>
      <c r="C144" s="178">
        <f>SUM(C138:C143)</f>
        <v>12</v>
      </c>
      <c r="D144" s="178">
        <f t="shared" ref="D144" si="93">SUM(D138:D143)</f>
        <v>77</v>
      </c>
      <c r="E144" s="178">
        <f>SUM(E138:E143)</f>
        <v>63</v>
      </c>
      <c r="F144" s="178">
        <f>SUM(F138:F143)</f>
        <v>10</v>
      </c>
      <c r="G144" s="178">
        <f t="shared" ref="G144:J144" si="94">SUM(G138:G143)</f>
        <v>73</v>
      </c>
      <c r="H144" s="179">
        <f t="shared" si="94"/>
        <v>128</v>
      </c>
      <c r="I144" s="179">
        <f t="shared" si="94"/>
        <v>22</v>
      </c>
      <c r="J144" s="179">
        <f t="shared" si="94"/>
        <v>150</v>
      </c>
    </row>
    <row r="145" spans="1:10" ht="15.95" hidden="1" customHeight="1" x14ac:dyDescent="0.2"/>
    <row r="146" spans="1:10" ht="15.95" hidden="1" customHeight="1" thickBot="1" x14ac:dyDescent="0.3">
      <c r="A146" s="479" t="s">
        <v>282</v>
      </c>
    </row>
    <row r="147" spans="1:10" ht="15.95" hidden="1" customHeight="1" thickBot="1" x14ac:dyDescent="0.25">
      <c r="A147" s="170" t="s">
        <v>129</v>
      </c>
      <c r="B147" s="182"/>
      <c r="C147" s="182"/>
      <c r="D147" s="182">
        <f t="shared" ref="D147:D152" si="95">SUM(B147:C147)</f>
        <v>0</v>
      </c>
      <c r="E147" s="182">
        <v>13</v>
      </c>
      <c r="F147" s="182">
        <v>1</v>
      </c>
      <c r="G147" s="182">
        <f t="shared" ref="G147:G152" si="96">SUM(E147:F147)</f>
        <v>14</v>
      </c>
      <c r="H147" s="172">
        <f t="shared" ref="H147:H152" si="97">B147+E147</f>
        <v>13</v>
      </c>
      <c r="I147" s="172">
        <f t="shared" ref="I147:I152" si="98">C147+F147</f>
        <v>1</v>
      </c>
      <c r="J147" s="172">
        <f t="shared" ref="J147:J152" si="99">I147+H147</f>
        <v>14</v>
      </c>
    </row>
    <row r="148" spans="1:10" ht="15.95" hidden="1" customHeight="1" thickBot="1" x14ac:dyDescent="0.25">
      <c r="A148" s="173" t="s">
        <v>171</v>
      </c>
      <c r="B148" s="174"/>
      <c r="C148" s="174"/>
      <c r="D148" s="175">
        <f t="shared" si="95"/>
        <v>0</v>
      </c>
      <c r="E148" s="175">
        <v>11</v>
      </c>
      <c r="F148" s="174">
        <v>3</v>
      </c>
      <c r="G148" s="175">
        <f t="shared" si="96"/>
        <v>14</v>
      </c>
      <c r="H148" s="176">
        <f t="shared" si="97"/>
        <v>11</v>
      </c>
      <c r="I148" s="176">
        <f t="shared" si="98"/>
        <v>3</v>
      </c>
      <c r="J148" s="176">
        <f t="shared" si="99"/>
        <v>14</v>
      </c>
    </row>
    <row r="149" spans="1:10" ht="15.95" hidden="1" customHeight="1" thickBot="1" x14ac:dyDescent="0.25">
      <c r="A149" s="170" t="s">
        <v>130</v>
      </c>
      <c r="B149" s="182"/>
      <c r="C149" s="182"/>
      <c r="D149" s="182">
        <f t="shared" si="95"/>
        <v>0</v>
      </c>
      <c r="E149" s="182">
        <v>8</v>
      </c>
      <c r="F149" s="182">
        <v>6</v>
      </c>
      <c r="G149" s="182">
        <f t="shared" si="96"/>
        <v>14</v>
      </c>
      <c r="H149" s="172">
        <f t="shared" si="97"/>
        <v>8</v>
      </c>
      <c r="I149" s="172">
        <f t="shared" si="98"/>
        <v>6</v>
      </c>
      <c r="J149" s="172">
        <f t="shared" si="99"/>
        <v>14</v>
      </c>
    </row>
    <row r="150" spans="1:10" ht="15.95" hidden="1" customHeight="1" thickBot="1" x14ac:dyDescent="0.25">
      <c r="A150" s="173" t="s">
        <v>170</v>
      </c>
      <c r="B150" s="174"/>
      <c r="C150" s="174"/>
      <c r="D150" s="175">
        <f t="shared" si="95"/>
        <v>0</v>
      </c>
      <c r="E150" s="175"/>
      <c r="F150" s="174">
        <v>1</v>
      </c>
      <c r="G150" s="175">
        <f t="shared" si="96"/>
        <v>1</v>
      </c>
      <c r="H150" s="176">
        <f t="shared" si="97"/>
        <v>0</v>
      </c>
      <c r="I150" s="176">
        <f t="shared" si="98"/>
        <v>1</v>
      </c>
      <c r="J150" s="176">
        <f t="shared" si="99"/>
        <v>1</v>
      </c>
    </row>
    <row r="151" spans="1:10" ht="15.95" hidden="1" customHeight="1" thickBot="1" x14ac:dyDescent="0.25">
      <c r="A151" s="170" t="s">
        <v>172</v>
      </c>
      <c r="B151" s="182"/>
      <c r="C151" s="182"/>
      <c r="D151" s="182">
        <f t="shared" si="95"/>
        <v>0</v>
      </c>
      <c r="E151" s="182">
        <v>8</v>
      </c>
      <c r="F151" s="182">
        <v>4</v>
      </c>
      <c r="G151" s="182">
        <f t="shared" si="96"/>
        <v>12</v>
      </c>
      <c r="H151" s="172">
        <f t="shared" si="97"/>
        <v>8</v>
      </c>
      <c r="I151" s="172">
        <f t="shared" si="98"/>
        <v>4</v>
      </c>
      <c r="J151" s="172">
        <f t="shared" si="99"/>
        <v>12</v>
      </c>
    </row>
    <row r="152" spans="1:10" ht="15.95" hidden="1" customHeight="1" thickBot="1" x14ac:dyDescent="0.25">
      <c r="A152" s="173" t="s">
        <v>404</v>
      </c>
      <c r="B152" s="174">
        <v>0</v>
      </c>
      <c r="C152" s="174">
        <v>3</v>
      </c>
      <c r="D152" s="175">
        <f t="shared" si="95"/>
        <v>3</v>
      </c>
      <c r="E152" s="175">
        <v>89</v>
      </c>
      <c r="F152" s="174">
        <v>92</v>
      </c>
      <c r="G152" s="175">
        <f t="shared" si="96"/>
        <v>181</v>
      </c>
      <c r="H152" s="176">
        <f t="shared" si="97"/>
        <v>89</v>
      </c>
      <c r="I152" s="176">
        <f t="shared" si="98"/>
        <v>95</v>
      </c>
      <c r="J152" s="176">
        <f t="shared" si="99"/>
        <v>184</v>
      </c>
    </row>
    <row r="153" spans="1:10" ht="15.95" hidden="1" customHeight="1" thickBot="1" x14ac:dyDescent="0.25">
      <c r="A153" s="177" t="s">
        <v>16</v>
      </c>
      <c r="B153" s="178">
        <f>SUM(B147:B152)</f>
        <v>0</v>
      </c>
      <c r="C153" s="178">
        <f>SUM(C147:C152)</f>
        <v>3</v>
      </c>
      <c r="D153" s="178">
        <f t="shared" ref="D153" si="100">SUM(D147:D152)</f>
        <v>3</v>
      </c>
      <c r="E153" s="178">
        <f>SUM(E147:E152)</f>
        <v>129</v>
      </c>
      <c r="F153" s="178">
        <f>SUM(F147:F152)</f>
        <v>107</v>
      </c>
      <c r="G153" s="178">
        <f t="shared" ref="G153:J153" si="101">SUM(G147:G152)</f>
        <v>236</v>
      </c>
      <c r="H153" s="179">
        <f t="shared" si="101"/>
        <v>129</v>
      </c>
      <c r="I153" s="179">
        <f t="shared" si="101"/>
        <v>110</v>
      </c>
      <c r="J153" s="179">
        <f t="shared" si="101"/>
        <v>239</v>
      </c>
    </row>
    <row r="154" spans="1:10" ht="15.95" hidden="1" customHeight="1" x14ac:dyDescent="0.2"/>
    <row r="155" spans="1:10" ht="15.95" hidden="1" customHeight="1" x14ac:dyDescent="0.2"/>
    <row r="156" spans="1:10" ht="15.95" hidden="1" customHeight="1" thickBot="1" x14ac:dyDescent="0.3">
      <c r="A156" s="479" t="s">
        <v>633</v>
      </c>
    </row>
    <row r="157" spans="1:10" ht="15.95" hidden="1" customHeight="1" thickBot="1" x14ac:dyDescent="0.25">
      <c r="A157" s="170" t="s">
        <v>129</v>
      </c>
      <c r="B157" s="182"/>
      <c r="C157" s="182"/>
      <c r="D157" s="182">
        <f t="shared" ref="D157:D162" si="102">SUM(B157:C157)</f>
        <v>0</v>
      </c>
      <c r="E157" s="182"/>
      <c r="F157" s="182"/>
      <c r="G157" s="182">
        <f t="shared" ref="G157:G162" si="103">SUM(E157:F157)</f>
        <v>0</v>
      </c>
      <c r="H157" s="172">
        <f t="shared" ref="H157:H162" si="104">B157+E157</f>
        <v>0</v>
      </c>
      <c r="I157" s="172">
        <f t="shared" ref="I157:I162" si="105">C157+F157</f>
        <v>0</v>
      </c>
      <c r="J157" s="172">
        <f t="shared" ref="J157:J162" si="106">I157+H157</f>
        <v>0</v>
      </c>
    </row>
    <row r="158" spans="1:10" ht="15.95" hidden="1" customHeight="1" thickBot="1" x14ac:dyDescent="0.25">
      <c r="A158" s="173" t="s">
        <v>171</v>
      </c>
      <c r="B158" s="174"/>
      <c r="C158" s="174"/>
      <c r="D158" s="175">
        <f t="shared" si="102"/>
        <v>0</v>
      </c>
      <c r="E158" s="175"/>
      <c r="F158" s="174"/>
      <c r="G158" s="175">
        <f t="shared" si="103"/>
        <v>0</v>
      </c>
      <c r="H158" s="176">
        <f t="shared" si="104"/>
        <v>0</v>
      </c>
      <c r="I158" s="176">
        <f t="shared" si="105"/>
        <v>0</v>
      </c>
      <c r="J158" s="176">
        <f t="shared" si="106"/>
        <v>0</v>
      </c>
    </row>
    <row r="159" spans="1:10" ht="15.95" hidden="1" customHeight="1" thickBot="1" x14ac:dyDescent="0.25">
      <c r="A159" s="170" t="s">
        <v>130</v>
      </c>
      <c r="B159" s="182"/>
      <c r="C159" s="182"/>
      <c r="D159" s="182">
        <f t="shared" si="102"/>
        <v>0</v>
      </c>
      <c r="E159" s="182"/>
      <c r="F159" s="182"/>
      <c r="G159" s="182">
        <f t="shared" si="103"/>
        <v>0</v>
      </c>
      <c r="H159" s="172">
        <f t="shared" si="104"/>
        <v>0</v>
      </c>
      <c r="I159" s="172">
        <f t="shared" si="105"/>
        <v>0</v>
      </c>
      <c r="J159" s="172">
        <f t="shared" si="106"/>
        <v>0</v>
      </c>
    </row>
    <row r="160" spans="1:10" ht="15.95" hidden="1" customHeight="1" thickBot="1" x14ac:dyDescent="0.25">
      <c r="A160" s="173" t="s">
        <v>170</v>
      </c>
      <c r="B160" s="174"/>
      <c r="C160" s="174"/>
      <c r="D160" s="175">
        <f t="shared" si="102"/>
        <v>0</v>
      </c>
      <c r="E160" s="175"/>
      <c r="F160" s="174"/>
      <c r="G160" s="175">
        <f t="shared" si="103"/>
        <v>0</v>
      </c>
      <c r="H160" s="176">
        <f t="shared" si="104"/>
        <v>0</v>
      </c>
      <c r="I160" s="176">
        <f t="shared" si="105"/>
        <v>0</v>
      </c>
      <c r="J160" s="176">
        <f t="shared" si="106"/>
        <v>0</v>
      </c>
    </row>
    <row r="161" spans="1:10" ht="15.95" hidden="1" customHeight="1" thickBot="1" x14ac:dyDescent="0.25">
      <c r="A161" s="170" t="s">
        <v>172</v>
      </c>
      <c r="B161" s="182"/>
      <c r="C161" s="182"/>
      <c r="D161" s="182">
        <f t="shared" si="102"/>
        <v>0</v>
      </c>
      <c r="E161" s="182"/>
      <c r="F161" s="182"/>
      <c r="G161" s="182">
        <f t="shared" si="103"/>
        <v>0</v>
      </c>
      <c r="H161" s="172">
        <f t="shared" si="104"/>
        <v>0</v>
      </c>
      <c r="I161" s="172">
        <f t="shared" si="105"/>
        <v>0</v>
      </c>
      <c r="J161" s="172">
        <f t="shared" si="106"/>
        <v>0</v>
      </c>
    </row>
    <row r="162" spans="1:10" ht="15.95" hidden="1" customHeight="1" thickBot="1" x14ac:dyDescent="0.25">
      <c r="A162" s="173" t="s">
        <v>404</v>
      </c>
      <c r="B162" s="174"/>
      <c r="C162" s="174"/>
      <c r="D162" s="175">
        <f t="shared" si="102"/>
        <v>0</v>
      </c>
      <c r="E162" s="175">
        <v>0</v>
      </c>
      <c r="F162" s="174">
        <v>0</v>
      </c>
      <c r="G162" s="175">
        <f t="shared" si="103"/>
        <v>0</v>
      </c>
      <c r="H162" s="176">
        <f t="shared" si="104"/>
        <v>0</v>
      </c>
      <c r="I162" s="176">
        <f t="shared" si="105"/>
        <v>0</v>
      </c>
      <c r="J162" s="176">
        <f t="shared" si="106"/>
        <v>0</v>
      </c>
    </row>
    <row r="163" spans="1:10" ht="15.95" hidden="1" customHeight="1" thickBot="1" x14ac:dyDescent="0.25">
      <c r="A163" s="177" t="s">
        <v>16</v>
      </c>
      <c r="B163" s="178">
        <f>SUM(B157:B162)</f>
        <v>0</v>
      </c>
      <c r="C163" s="178">
        <f>SUM(C157:C162)</f>
        <v>0</v>
      </c>
      <c r="D163" s="178">
        <f t="shared" ref="D163" si="107">SUM(D157:D162)</f>
        <v>0</v>
      </c>
      <c r="E163" s="178">
        <f>SUM(E157:E162)</f>
        <v>0</v>
      </c>
      <c r="F163" s="178">
        <f>SUM(F157:F162)</f>
        <v>0</v>
      </c>
      <c r="G163" s="178">
        <f t="shared" ref="G163:J163" si="108">SUM(G157:G162)</f>
        <v>0</v>
      </c>
      <c r="H163" s="179">
        <f t="shared" si="108"/>
        <v>0</v>
      </c>
      <c r="I163" s="179">
        <f t="shared" si="108"/>
        <v>0</v>
      </c>
      <c r="J163" s="179">
        <f t="shared" si="108"/>
        <v>0</v>
      </c>
    </row>
    <row r="164" spans="1:10" ht="15.95" hidden="1" customHeight="1" x14ac:dyDescent="0.2"/>
    <row r="165" spans="1:10" ht="15.95" hidden="1" customHeight="1" thickBot="1" x14ac:dyDescent="0.3">
      <c r="A165" s="479" t="s">
        <v>634</v>
      </c>
    </row>
    <row r="166" spans="1:10" ht="15.95" hidden="1" customHeight="1" thickBot="1" x14ac:dyDescent="0.25">
      <c r="A166" s="170" t="s">
        <v>129</v>
      </c>
      <c r="B166" s="182"/>
      <c r="C166" s="182"/>
      <c r="D166" s="182">
        <f t="shared" ref="D166:D171" si="109">SUM(B166:C166)</f>
        <v>0</v>
      </c>
      <c r="E166" s="182">
        <v>20</v>
      </c>
      <c r="F166" s="182">
        <v>2</v>
      </c>
      <c r="G166" s="182">
        <f t="shared" ref="G166:G171" si="110">SUM(E166:F166)</f>
        <v>22</v>
      </c>
      <c r="H166" s="172">
        <f t="shared" ref="H166:H171" si="111">B166+E166</f>
        <v>20</v>
      </c>
      <c r="I166" s="172">
        <f t="shared" ref="I166:I171" si="112">C166+F166</f>
        <v>2</v>
      </c>
      <c r="J166" s="172">
        <f t="shared" ref="J166:J171" si="113">I166+H166</f>
        <v>22</v>
      </c>
    </row>
    <row r="167" spans="1:10" ht="15.95" hidden="1" customHeight="1" thickBot="1" x14ac:dyDescent="0.25">
      <c r="A167" s="173" t="s">
        <v>171</v>
      </c>
      <c r="B167" s="174"/>
      <c r="C167" s="174"/>
      <c r="D167" s="175">
        <f t="shared" si="109"/>
        <v>0</v>
      </c>
      <c r="E167" s="175">
        <v>17</v>
      </c>
      <c r="F167" s="174">
        <v>6</v>
      </c>
      <c r="G167" s="175">
        <f t="shared" si="110"/>
        <v>23</v>
      </c>
      <c r="H167" s="176">
        <f t="shared" si="111"/>
        <v>17</v>
      </c>
      <c r="I167" s="176">
        <f t="shared" si="112"/>
        <v>6</v>
      </c>
      <c r="J167" s="176">
        <f t="shared" si="113"/>
        <v>23</v>
      </c>
    </row>
    <row r="168" spans="1:10" ht="15.95" hidden="1" customHeight="1" thickBot="1" x14ac:dyDescent="0.25">
      <c r="A168" s="170" t="s">
        <v>130</v>
      </c>
      <c r="B168" s="182"/>
      <c r="C168" s="182"/>
      <c r="D168" s="182">
        <f t="shared" si="109"/>
        <v>0</v>
      </c>
      <c r="E168" s="182">
        <v>14</v>
      </c>
      <c r="F168" s="182">
        <v>8</v>
      </c>
      <c r="G168" s="182">
        <f t="shared" si="110"/>
        <v>22</v>
      </c>
      <c r="H168" s="172">
        <f t="shared" si="111"/>
        <v>14</v>
      </c>
      <c r="I168" s="172">
        <f t="shared" si="112"/>
        <v>8</v>
      </c>
      <c r="J168" s="172">
        <f t="shared" si="113"/>
        <v>22</v>
      </c>
    </row>
    <row r="169" spans="1:10" ht="15.95" hidden="1" customHeight="1" thickBot="1" x14ac:dyDescent="0.25">
      <c r="A169" s="173" t="s">
        <v>170</v>
      </c>
      <c r="B169" s="174"/>
      <c r="C169" s="174"/>
      <c r="D169" s="175">
        <f t="shared" si="109"/>
        <v>0</v>
      </c>
      <c r="E169" s="175">
        <v>1</v>
      </c>
      <c r="F169" s="174">
        <v>4</v>
      </c>
      <c r="G169" s="175">
        <f t="shared" si="110"/>
        <v>5</v>
      </c>
      <c r="H169" s="176">
        <f t="shared" si="111"/>
        <v>1</v>
      </c>
      <c r="I169" s="176">
        <f t="shared" si="112"/>
        <v>4</v>
      </c>
      <c r="J169" s="176">
        <f t="shared" si="113"/>
        <v>5</v>
      </c>
    </row>
    <row r="170" spans="1:10" ht="15.95" hidden="1" customHeight="1" thickBot="1" x14ac:dyDescent="0.25">
      <c r="A170" s="170" t="s">
        <v>172</v>
      </c>
      <c r="B170" s="182"/>
      <c r="C170" s="182"/>
      <c r="D170" s="182">
        <f t="shared" si="109"/>
        <v>0</v>
      </c>
      <c r="E170" s="182">
        <v>0</v>
      </c>
      <c r="F170" s="182">
        <v>1</v>
      </c>
      <c r="G170" s="182">
        <f t="shared" si="110"/>
        <v>1</v>
      </c>
      <c r="H170" s="172">
        <f t="shared" si="111"/>
        <v>0</v>
      </c>
      <c r="I170" s="172">
        <f t="shared" si="112"/>
        <v>1</v>
      </c>
      <c r="J170" s="172">
        <f t="shared" si="113"/>
        <v>1</v>
      </c>
    </row>
    <row r="171" spans="1:10" ht="15.95" hidden="1" customHeight="1" thickBot="1" x14ac:dyDescent="0.25">
      <c r="A171" s="173" t="s">
        <v>404</v>
      </c>
      <c r="B171" s="174"/>
      <c r="C171" s="174"/>
      <c r="D171" s="175">
        <f t="shared" si="109"/>
        <v>0</v>
      </c>
      <c r="E171" s="175"/>
      <c r="F171" s="174"/>
      <c r="G171" s="175">
        <f t="shared" si="110"/>
        <v>0</v>
      </c>
      <c r="H171" s="176">
        <f t="shared" si="111"/>
        <v>0</v>
      </c>
      <c r="I171" s="176">
        <f t="shared" si="112"/>
        <v>0</v>
      </c>
      <c r="J171" s="176">
        <f t="shared" si="113"/>
        <v>0</v>
      </c>
    </row>
    <row r="172" spans="1:10" ht="15.95" hidden="1" customHeight="1" thickBot="1" x14ac:dyDescent="0.25">
      <c r="A172" s="177" t="s">
        <v>16</v>
      </c>
      <c r="B172" s="178">
        <f>SUM(B166:B171)</f>
        <v>0</v>
      </c>
      <c r="C172" s="178">
        <f>SUM(C166:C171)</f>
        <v>0</v>
      </c>
      <c r="D172" s="178">
        <f t="shared" ref="D172" si="114">SUM(D166:D171)</f>
        <v>0</v>
      </c>
      <c r="E172" s="178">
        <f>SUM(E166:E171)</f>
        <v>52</v>
      </c>
      <c r="F172" s="178">
        <f>SUM(F166:F171)</f>
        <v>21</v>
      </c>
      <c r="G172" s="178">
        <f t="shared" ref="G172:J172" si="115">SUM(G166:G171)</f>
        <v>73</v>
      </c>
      <c r="H172" s="179">
        <f t="shared" si="115"/>
        <v>52</v>
      </c>
      <c r="I172" s="179">
        <f t="shared" si="115"/>
        <v>21</v>
      </c>
      <c r="J172" s="179">
        <f t="shared" si="115"/>
        <v>73</v>
      </c>
    </row>
    <row r="173" spans="1:10" ht="15.95" hidden="1" customHeight="1" x14ac:dyDescent="0.2"/>
    <row r="174" spans="1:10" ht="15.95" hidden="1" customHeight="1" thickBot="1" x14ac:dyDescent="0.25">
      <c r="A174" s="65" t="s">
        <v>635</v>
      </c>
    </row>
    <row r="175" spans="1:10" ht="15.95" hidden="1" customHeight="1" thickBot="1" x14ac:dyDescent="0.25">
      <c r="A175" s="170" t="s">
        <v>129</v>
      </c>
      <c r="B175" s="182"/>
      <c r="C175" s="182"/>
      <c r="D175" s="182">
        <f t="shared" ref="D175:D180" si="116">SUM(B175:C175)</f>
        <v>0</v>
      </c>
      <c r="E175" s="182">
        <v>1</v>
      </c>
      <c r="F175" s="182">
        <v>0</v>
      </c>
      <c r="G175" s="182">
        <f t="shared" ref="G175:G180" si="117">SUM(E175:F175)</f>
        <v>1</v>
      </c>
      <c r="H175" s="172">
        <f t="shared" ref="H175:H180" si="118">B175+E175</f>
        <v>1</v>
      </c>
      <c r="I175" s="172">
        <f t="shared" ref="I175:I180" si="119">C175+F175</f>
        <v>0</v>
      </c>
      <c r="J175" s="172">
        <f t="shared" ref="J175:J180" si="120">I175+H175</f>
        <v>1</v>
      </c>
    </row>
    <row r="176" spans="1:10" ht="15.95" hidden="1" customHeight="1" thickBot="1" x14ac:dyDescent="0.25">
      <c r="A176" s="173" t="s">
        <v>171</v>
      </c>
      <c r="B176" s="174"/>
      <c r="C176" s="174"/>
      <c r="D176" s="175">
        <f t="shared" si="116"/>
        <v>0</v>
      </c>
      <c r="E176" s="175">
        <v>7</v>
      </c>
      <c r="F176" s="174">
        <v>3</v>
      </c>
      <c r="G176" s="175">
        <f t="shared" si="117"/>
        <v>10</v>
      </c>
      <c r="H176" s="176">
        <f t="shared" si="118"/>
        <v>7</v>
      </c>
      <c r="I176" s="176">
        <f t="shared" si="119"/>
        <v>3</v>
      </c>
      <c r="J176" s="176">
        <f t="shared" si="120"/>
        <v>10</v>
      </c>
    </row>
    <row r="177" spans="1:10" ht="15.95" hidden="1" customHeight="1" thickBot="1" x14ac:dyDescent="0.25">
      <c r="A177" s="170" t="s">
        <v>130</v>
      </c>
      <c r="B177" s="182">
        <v>0</v>
      </c>
      <c r="C177" s="182">
        <v>2</v>
      </c>
      <c r="D177" s="182">
        <f t="shared" si="116"/>
        <v>2</v>
      </c>
      <c r="E177" s="182">
        <v>20</v>
      </c>
      <c r="F177" s="182">
        <v>14</v>
      </c>
      <c r="G177" s="182">
        <f t="shared" si="117"/>
        <v>34</v>
      </c>
      <c r="H177" s="172">
        <f t="shared" si="118"/>
        <v>20</v>
      </c>
      <c r="I177" s="172">
        <f t="shared" si="119"/>
        <v>16</v>
      </c>
      <c r="J177" s="172">
        <f t="shared" si="120"/>
        <v>36</v>
      </c>
    </row>
    <row r="178" spans="1:10" ht="15.95" hidden="1" customHeight="1" thickBot="1" x14ac:dyDescent="0.25">
      <c r="A178" s="173" t="s">
        <v>170</v>
      </c>
      <c r="B178" s="174"/>
      <c r="C178" s="174">
        <v>1</v>
      </c>
      <c r="D178" s="175">
        <f t="shared" si="116"/>
        <v>1</v>
      </c>
      <c r="E178" s="175">
        <v>2</v>
      </c>
      <c r="F178" s="174">
        <v>6</v>
      </c>
      <c r="G178" s="175">
        <f t="shared" si="117"/>
        <v>8</v>
      </c>
      <c r="H178" s="176">
        <f t="shared" si="118"/>
        <v>2</v>
      </c>
      <c r="I178" s="176">
        <f t="shared" si="119"/>
        <v>7</v>
      </c>
      <c r="J178" s="176">
        <f t="shared" si="120"/>
        <v>9</v>
      </c>
    </row>
    <row r="179" spans="1:10" ht="15.95" hidden="1" customHeight="1" thickBot="1" x14ac:dyDescent="0.25">
      <c r="A179" s="170" t="s">
        <v>172</v>
      </c>
      <c r="B179" s="182"/>
      <c r="C179" s="182">
        <v>2</v>
      </c>
      <c r="D179" s="182">
        <f t="shared" si="116"/>
        <v>2</v>
      </c>
      <c r="E179" s="182">
        <v>0</v>
      </c>
      <c r="F179" s="182">
        <v>0</v>
      </c>
      <c r="G179" s="182">
        <f t="shared" si="117"/>
        <v>0</v>
      </c>
      <c r="H179" s="172">
        <f t="shared" si="118"/>
        <v>0</v>
      </c>
      <c r="I179" s="172">
        <f t="shared" si="119"/>
        <v>2</v>
      </c>
      <c r="J179" s="172">
        <f t="shared" si="120"/>
        <v>2</v>
      </c>
    </row>
    <row r="180" spans="1:10" ht="15.95" hidden="1" customHeight="1" thickBot="1" x14ac:dyDescent="0.25">
      <c r="A180" s="173" t="s">
        <v>404</v>
      </c>
      <c r="B180" s="174"/>
      <c r="C180" s="174"/>
      <c r="D180" s="175">
        <f t="shared" si="116"/>
        <v>0</v>
      </c>
      <c r="E180" s="175"/>
      <c r="F180" s="174"/>
      <c r="G180" s="175">
        <f t="shared" si="117"/>
        <v>0</v>
      </c>
      <c r="H180" s="176">
        <f t="shared" si="118"/>
        <v>0</v>
      </c>
      <c r="I180" s="176">
        <f t="shared" si="119"/>
        <v>0</v>
      </c>
      <c r="J180" s="176">
        <f t="shared" si="120"/>
        <v>0</v>
      </c>
    </row>
    <row r="181" spans="1:10" ht="15.95" hidden="1" customHeight="1" thickBot="1" x14ac:dyDescent="0.25">
      <c r="A181" s="177" t="s">
        <v>16</v>
      </c>
      <c r="B181" s="178">
        <f>SUM(B175:B180)</f>
        <v>0</v>
      </c>
      <c r="C181" s="178">
        <f>SUM(C175:C180)</f>
        <v>5</v>
      </c>
      <c r="D181" s="178">
        <f t="shared" ref="D181" si="121">SUM(D175:D180)</f>
        <v>5</v>
      </c>
      <c r="E181" s="178">
        <f>SUM(E175:E180)</f>
        <v>30</v>
      </c>
      <c r="F181" s="178">
        <f>SUM(F175:F180)</f>
        <v>23</v>
      </c>
      <c r="G181" s="178">
        <f t="shared" ref="G181:J181" si="122">SUM(G175:G180)</f>
        <v>53</v>
      </c>
      <c r="H181" s="179">
        <f t="shared" si="122"/>
        <v>30</v>
      </c>
      <c r="I181" s="179">
        <f t="shared" si="122"/>
        <v>28</v>
      </c>
      <c r="J181" s="179">
        <f t="shared" si="122"/>
        <v>58</v>
      </c>
    </row>
    <row r="182" spans="1:10" ht="15.95" hidden="1" customHeight="1" x14ac:dyDescent="0.2"/>
    <row r="183" spans="1:10" ht="15.95" hidden="1" customHeight="1" thickBot="1" x14ac:dyDescent="0.25">
      <c r="A183" s="65" t="s">
        <v>16</v>
      </c>
    </row>
    <row r="184" spans="1:10" ht="15.95" hidden="1" customHeight="1" thickBot="1" x14ac:dyDescent="0.25">
      <c r="A184" s="170" t="s">
        <v>129</v>
      </c>
      <c r="B184" s="182">
        <f>SUM(B93+B102+B111+B120+B129+B138+B147+B157+B166+B175)</f>
        <v>0</v>
      </c>
      <c r="C184" s="182">
        <f>SUM(C93+C102+C111+C120+C129+C138+C147+C157+C166+C175)</f>
        <v>0</v>
      </c>
      <c r="D184" s="182">
        <f t="shared" ref="D184:D190" si="123">SUM(B184:C184)</f>
        <v>0</v>
      </c>
      <c r="E184" s="182">
        <f>SUM(E93+E102+E111+E120+E129+E138+E147+E157+E166+E175)</f>
        <v>88</v>
      </c>
      <c r="F184" s="182">
        <f>SUM(F93+F102+F111+F120+F129+F138+F147+F157+F166+F175)</f>
        <v>14</v>
      </c>
      <c r="G184" s="182">
        <f t="shared" ref="G184:G190" si="124">SUM(E184:F184)</f>
        <v>102</v>
      </c>
      <c r="H184" s="182">
        <f>SUM(H93+H102+H111+H120+H129+H138+H147+H157+H166+H175)</f>
        <v>88</v>
      </c>
      <c r="I184" s="182">
        <f>SUM(I93+I102+I111+I120+I129+I138+I147+I157+I166+I175)</f>
        <v>14</v>
      </c>
      <c r="J184" s="182">
        <f t="shared" ref="J184:J190" si="125">SUM(H184:I184)</f>
        <v>102</v>
      </c>
    </row>
    <row r="185" spans="1:10" ht="15.95" hidden="1" customHeight="1" thickBot="1" x14ac:dyDescent="0.25">
      <c r="A185" s="173" t="s">
        <v>171</v>
      </c>
      <c r="B185" s="182">
        <f t="shared" ref="B185:C189" si="126">SUM(B94+B103+B112+B121+B130+B139+B148+B158+B167+B176)</f>
        <v>0</v>
      </c>
      <c r="C185" s="182">
        <f t="shared" si="126"/>
        <v>0</v>
      </c>
      <c r="D185" s="182">
        <f t="shared" si="123"/>
        <v>0</v>
      </c>
      <c r="E185" s="182">
        <f t="shared" ref="E185:F185" si="127">SUM(E94+E103+E112+E121+E130+E139+E148+E158+E167+E176)</f>
        <v>77</v>
      </c>
      <c r="F185" s="182">
        <f t="shared" si="127"/>
        <v>27</v>
      </c>
      <c r="G185" s="182">
        <f t="shared" si="124"/>
        <v>104</v>
      </c>
      <c r="H185" s="182">
        <f t="shared" ref="H185:I185" si="128">SUM(H94+H103+H112+H121+H130+H139+H148+H158+H167+H176)</f>
        <v>77</v>
      </c>
      <c r="I185" s="182">
        <f t="shared" si="128"/>
        <v>27</v>
      </c>
      <c r="J185" s="182">
        <f t="shared" si="125"/>
        <v>104</v>
      </c>
    </row>
    <row r="186" spans="1:10" ht="15.95" hidden="1" customHeight="1" thickBot="1" x14ac:dyDescent="0.25">
      <c r="A186" s="170" t="s">
        <v>130</v>
      </c>
      <c r="B186" s="182">
        <f t="shared" si="126"/>
        <v>1</v>
      </c>
      <c r="C186" s="182">
        <f t="shared" si="126"/>
        <v>3</v>
      </c>
      <c r="D186" s="182">
        <f t="shared" si="123"/>
        <v>4</v>
      </c>
      <c r="E186" s="182">
        <f t="shared" ref="E186:F186" si="129">SUM(E95+E104+E113+E122+E131+E140+E149+E159+E168+E177)</f>
        <v>97</v>
      </c>
      <c r="F186" s="182">
        <f t="shared" si="129"/>
        <v>57</v>
      </c>
      <c r="G186" s="182">
        <f t="shared" si="124"/>
        <v>154</v>
      </c>
      <c r="H186" s="182">
        <f t="shared" ref="H186:I186" si="130">SUM(H95+H104+H113+H122+H131+H140+H149+H159+H168+H177)</f>
        <v>98</v>
      </c>
      <c r="I186" s="182">
        <f t="shared" si="130"/>
        <v>60</v>
      </c>
      <c r="J186" s="182">
        <f t="shared" si="125"/>
        <v>158</v>
      </c>
    </row>
    <row r="187" spans="1:10" ht="15.95" hidden="1" customHeight="1" thickBot="1" x14ac:dyDescent="0.25">
      <c r="A187" s="173" t="s">
        <v>170</v>
      </c>
      <c r="B187" s="182">
        <f t="shared" si="126"/>
        <v>0</v>
      </c>
      <c r="C187" s="182">
        <f t="shared" si="126"/>
        <v>1</v>
      </c>
      <c r="D187" s="182">
        <f t="shared" si="123"/>
        <v>1</v>
      </c>
      <c r="E187" s="182">
        <f t="shared" ref="E187:F187" si="131">SUM(E96+E105+E114+E123+E132+E141+E150+E160+E169+E178)</f>
        <v>8</v>
      </c>
      <c r="F187" s="182">
        <f t="shared" si="131"/>
        <v>12</v>
      </c>
      <c r="G187" s="182">
        <f t="shared" si="124"/>
        <v>20</v>
      </c>
      <c r="H187" s="182">
        <f t="shared" ref="H187:I187" si="132">SUM(H96+H105+H114+H123+H132+H141+H150+H160+H169+H178)</f>
        <v>8</v>
      </c>
      <c r="I187" s="182">
        <f t="shared" si="132"/>
        <v>13</v>
      </c>
      <c r="J187" s="182">
        <f t="shared" si="125"/>
        <v>21</v>
      </c>
    </row>
    <row r="188" spans="1:10" ht="15.95" hidden="1" customHeight="1" thickBot="1" x14ac:dyDescent="0.25">
      <c r="A188" s="170" t="s">
        <v>172</v>
      </c>
      <c r="B188" s="182">
        <f t="shared" si="126"/>
        <v>0</v>
      </c>
      <c r="C188" s="182">
        <f t="shared" si="126"/>
        <v>2</v>
      </c>
      <c r="D188" s="182">
        <f t="shared" si="123"/>
        <v>2</v>
      </c>
      <c r="E188" s="182">
        <f t="shared" ref="E188:F188" si="133">SUM(E97+E106+E115+E124+E133+E142+E151+E161+E170+E179)</f>
        <v>26</v>
      </c>
      <c r="F188" s="182">
        <f t="shared" si="133"/>
        <v>11</v>
      </c>
      <c r="G188" s="182">
        <f t="shared" si="124"/>
        <v>37</v>
      </c>
      <c r="H188" s="182">
        <f t="shared" ref="H188:I188" si="134">SUM(H97+H106+H115+H124+H133+H142+H151+H161+H170+H179)</f>
        <v>26</v>
      </c>
      <c r="I188" s="182">
        <f t="shared" si="134"/>
        <v>13</v>
      </c>
      <c r="J188" s="182">
        <f t="shared" si="125"/>
        <v>39</v>
      </c>
    </row>
    <row r="189" spans="1:10" ht="15.95" hidden="1" customHeight="1" thickBot="1" x14ac:dyDescent="0.25">
      <c r="A189" s="173" t="s">
        <v>404</v>
      </c>
      <c r="B189" s="182">
        <f t="shared" si="126"/>
        <v>64</v>
      </c>
      <c r="C189" s="182">
        <f t="shared" si="126"/>
        <v>14</v>
      </c>
      <c r="D189" s="182">
        <f t="shared" si="123"/>
        <v>78</v>
      </c>
      <c r="E189" s="182">
        <f t="shared" ref="E189:F189" si="135">SUM(E98+E107+E116+E125+E134+E143+E152+E162+E171+E180)</f>
        <v>179</v>
      </c>
      <c r="F189" s="182">
        <f t="shared" si="135"/>
        <v>218</v>
      </c>
      <c r="G189" s="182">
        <f t="shared" si="124"/>
        <v>397</v>
      </c>
      <c r="H189" s="182">
        <f t="shared" ref="H189:I189" si="136">SUM(H98+H107+H116+H125+H134+H143+H152+H162+H171+H180)</f>
        <v>243</v>
      </c>
      <c r="I189" s="182">
        <f t="shared" si="136"/>
        <v>232</v>
      </c>
      <c r="J189" s="182">
        <f t="shared" si="125"/>
        <v>475</v>
      </c>
    </row>
    <row r="190" spans="1:10" ht="15.95" hidden="1" customHeight="1" thickBot="1" x14ac:dyDescent="0.25">
      <c r="A190" s="177" t="s">
        <v>16</v>
      </c>
      <c r="B190" s="178">
        <f>SUM(B184:B189)</f>
        <v>65</v>
      </c>
      <c r="C190" s="178">
        <f>SUM(C184:C189)</f>
        <v>20</v>
      </c>
      <c r="D190" s="182">
        <f t="shared" si="123"/>
        <v>85</v>
      </c>
      <c r="E190" s="178">
        <f>SUM(E184:E189)</f>
        <v>475</v>
      </c>
      <c r="F190" s="178">
        <f>SUM(F184:F189)</f>
        <v>339</v>
      </c>
      <c r="G190" s="182">
        <f t="shared" si="124"/>
        <v>814</v>
      </c>
      <c r="H190" s="178">
        <f>SUM(H184:H189)</f>
        <v>540</v>
      </c>
      <c r="I190" s="178">
        <f>SUM(I184:I189)</f>
        <v>359</v>
      </c>
      <c r="J190" s="182">
        <f t="shared" si="125"/>
        <v>899</v>
      </c>
    </row>
    <row r="191" spans="1:10" ht="15.95" hidden="1" customHeight="1" x14ac:dyDescent="0.2"/>
    <row r="192" spans="1:10" ht="15.95" customHeight="1" x14ac:dyDescent="0.2"/>
    <row r="193" ht="15.95" customHeight="1" x14ac:dyDescent="0.2"/>
    <row r="194" ht="15.95" customHeight="1" x14ac:dyDescent="0.2"/>
    <row r="195" ht="15.95" customHeight="1" x14ac:dyDescent="0.2"/>
    <row r="196" ht="15.95" customHeight="1" x14ac:dyDescent="0.2"/>
    <row r="197" ht="15.95" customHeight="1" x14ac:dyDescent="0.2"/>
    <row r="198" ht="15.95" customHeight="1" x14ac:dyDescent="0.2"/>
    <row r="199" ht="15.95" customHeight="1" x14ac:dyDescent="0.2"/>
    <row r="200" ht="15.95" customHeight="1" x14ac:dyDescent="0.2"/>
    <row r="201" ht="15.95" customHeight="1" x14ac:dyDescent="0.2"/>
    <row r="202" ht="15.95" customHeight="1" x14ac:dyDescent="0.2"/>
    <row r="203" ht="15.95" customHeight="1" x14ac:dyDescent="0.2"/>
    <row r="204" ht="15.95" customHeight="1" x14ac:dyDescent="0.2"/>
    <row r="205" ht="15.95" customHeight="1" x14ac:dyDescent="0.2"/>
    <row r="206" ht="15.95" customHeight="1" x14ac:dyDescent="0.2"/>
    <row r="207" ht="15.95" customHeight="1" x14ac:dyDescent="0.2"/>
    <row r="208" ht="15.95" customHeight="1" x14ac:dyDescent="0.2"/>
    <row r="209" ht="15.95" customHeight="1" x14ac:dyDescent="0.2"/>
    <row r="210" ht="15.95" customHeight="1" x14ac:dyDescent="0.2"/>
    <row r="211" ht="15.95" customHeight="1" x14ac:dyDescent="0.2"/>
    <row r="212" ht="15.95" customHeight="1" x14ac:dyDescent="0.2"/>
    <row r="213" ht="15.95" customHeight="1" x14ac:dyDescent="0.2"/>
    <row r="214" ht="15.95" customHeight="1" x14ac:dyDescent="0.2"/>
    <row r="215" ht="15.95" customHeight="1" x14ac:dyDescent="0.2"/>
    <row r="216" ht="15.95" customHeight="1" x14ac:dyDescent="0.2"/>
    <row r="217" ht="15.95" customHeight="1" x14ac:dyDescent="0.2"/>
    <row r="218" ht="15.95" customHeight="1" x14ac:dyDescent="0.2"/>
    <row r="219" ht="15.95" customHeight="1" x14ac:dyDescent="0.2"/>
    <row r="220" ht="15.95" customHeight="1" x14ac:dyDescent="0.2"/>
    <row r="221" ht="15.95" customHeight="1" x14ac:dyDescent="0.2"/>
    <row r="222" ht="15.95" customHeight="1" x14ac:dyDescent="0.2"/>
    <row r="223" ht="15.95" customHeight="1" x14ac:dyDescent="0.2"/>
    <row r="224" ht="15.95" customHeight="1" x14ac:dyDescent="0.2"/>
    <row r="225" ht="15.95" customHeight="1" x14ac:dyDescent="0.2"/>
    <row r="226" ht="15.95" customHeight="1" x14ac:dyDescent="0.2"/>
    <row r="227" ht="15.95" customHeight="1" x14ac:dyDescent="0.2"/>
    <row r="228" ht="15.95" customHeight="1" x14ac:dyDescent="0.2"/>
    <row r="229" ht="15.95" customHeight="1" x14ac:dyDescent="0.2"/>
    <row r="230" ht="15.95" customHeight="1" x14ac:dyDescent="0.2"/>
    <row r="231" ht="15.95" customHeight="1" x14ac:dyDescent="0.2"/>
    <row r="232" ht="15.95" customHeight="1" x14ac:dyDescent="0.2"/>
    <row r="233" ht="15.95" customHeight="1" x14ac:dyDescent="0.2"/>
    <row r="234" ht="15.95" customHeight="1" x14ac:dyDescent="0.2"/>
    <row r="235" ht="15.95" customHeight="1" x14ac:dyDescent="0.2"/>
    <row r="236" ht="15.95" customHeight="1" x14ac:dyDescent="0.2"/>
    <row r="237" ht="15.95" customHeight="1" x14ac:dyDescent="0.2"/>
    <row r="238" ht="15.95" customHeight="1" x14ac:dyDescent="0.2"/>
    <row r="239" ht="15.95" customHeight="1" x14ac:dyDescent="0.2"/>
    <row r="240" ht="15.95" customHeight="1" x14ac:dyDescent="0.2"/>
    <row r="241" ht="15.95" customHeight="1" x14ac:dyDescent="0.2"/>
    <row r="242" ht="15.95" customHeight="1" x14ac:dyDescent="0.2"/>
    <row r="243" ht="15.95" customHeight="1" x14ac:dyDescent="0.2"/>
    <row r="244" ht="15.95" customHeight="1" x14ac:dyDescent="0.2"/>
    <row r="245" ht="15.95" customHeight="1" x14ac:dyDescent="0.2"/>
    <row r="246" ht="15.95" customHeight="1" x14ac:dyDescent="0.2"/>
    <row r="247" ht="15.95" customHeight="1" x14ac:dyDescent="0.2"/>
    <row r="248" ht="15.95" customHeight="1" x14ac:dyDescent="0.2"/>
    <row r="249" ht="15.95" customHeight="1" x14ac:dyDescent="0.2"/>
    <row r="250" ht="15.95" customHeight="1" x14ac:dyDescent="0.2"/>
    <row r="251" ht="15.95" customHeight="1" x14ac:dyDescent="0.2"/>
    <row r="252" ht="15.95" customHeight="1" x14ac:dyDescent="0.2"/>
    <row r="253" ht="15.95" customHeight="1" x14ac:dyDescent="0.2"/>
    <row r="254" ht="15.95" customHeight="1" x14ac:dyDescent="0.2"/>
    <row r="255" ht="15.95" customHeight="1" x14ac:dyDescent="0.2"/>
    <row r="256" ht="15.95" customHeight="1" x14ac:dyDescent="0.2"/>
    <row r="257" ht="15.95" customHeight="1" x14ac:dyDescent="0.2"/>
    <row r="258" ht="15.95" customHeight="1" x14ac:dyDescent="0.2"/>
    <row r="259" ht="15.95" customHeight="1" x14ac:dyDescent="0.2"/>
    <row r="260" ht="15.95" customHeight="1" x14ac:dyDescent="0.2"/>
    <row r="261" ht="15.95" customHeight="1" x14ac:dyDescent="0.2"/>
    <row r="262" ht="15.95" customHeight="1" x14ac:dyDescent="0.2"/>
    <row r="263" ht="15.95" customHeight="1" x14ac:dyDescent="0.2"/>
    <row r="264" ht="15.95" customHeight="1" x14ac:dyDescent="0.2"/>
    <row r="265" ht="15.95" customHeight="1" x14ac:dyDescent="0.2"/>
    <row r="266" ht="15.95" customHeight="1" x14ac:dyDescent="0.2"/>
    <row r="267" ht="15.95" customHeight="1" x14ac:dyDescent="0.2"/>
    <row r="268" ht="15.95" customHeight="1" x14ac:dyDescent="0.2"/>
    <row r="269" ht="15.95" customHeight="1" x14ac:dyDescent="0.2"/>
    <row r="270" ht="15.95" customHeight="1" x14ac:dyDescent="0.2"/>
    <row r="271" ht="15.95" customHeight="1" x14ac:dyDescent="0.2"/>
    <row r="272" ht="15.95" customHeight="1" x14ac:dyDescent="0.2"/>
    <row r="273" ht="15.95" customHeight="1" x14ac:dyDescent="0.2"/>
    <row r="274" ht="15.95" customHeight="1" x14ac:dyDescent="0.2"/>
    <row r="275" ht="15.95" customHeight="1" x14ac:dyDescent="0.2"/>
    <row r="276" ht="15.95" customHeight="1" x14ac:dyDescent="0.2"/>
    <row r="277" ht="15.95" customHeight="1" x14ac:dyDescent="0.2"/>
    <row r="278" ht="15.95" customHeight="1" x14ac:dyDescent="0.2"/>
    <row r="279" ht="15.95" customHeight="1" x14ac:dyDescent="0.2"/>
    <row r="280" ht="15.95" customHeight="1" x14ac:dyDescent="0.2"/>
    <row r="281" ht="15.95" customHeight="1" x14ac:dyDescent="0.2"/>
    <row r="282" ht="15.95" customHeight="1" x14ac:dyDescent="0.2"/>
    <row r="283" ht="15.95" customHeight="1" x14ac:dyDescent="0.2"/>
    <row r="284" ht="15.95" customHeight="1" x14ac:dyDescent="0.2"/>
    <row r="285" ht="15.95" customHeight="1" x14ac:dyDescent="0.2"/>
    <row r="286" ht="15.95" customHeight="1" x14ac:dyDescent="0.2"/>
    <row r="287" ht="15.95" customHeight="1" x14ac:dyDescent="0.2"/>
    <row r="288" ht="15.95" customHeight="1" x14ac:dyDescent="0.2"/>
    <row r="289" ht="15.95" customHeight="1" x14ac:dyDescent="0.2"/>
    <row r="290" ht="15.95" customHeight="1" x14ac:dyDescent="0.2"/>
    <row r="291" ht="15.95" customHeight="1" x14ac:dyDescent="0.2"/>
    <row r="292" ht="15.95" customHeight="1" x14ac:dyDescent="0.2"/>
    <row r="293" ht="15.95" customHeight="1" x14ac:dyDescent="0.2"/>
    <row r="294" ht="15.95" customHeight="1" x14ac:dyDescent="0.2"/>
    <row r="295" ht="15.95" customHeight="1" x14ac:dyDescent="0.2"/>
    <row r="296" ht="15.95" customHeight="1" x14ac:dyDescent="0.2"/>
    <row r="297" ht="15.95" customHeight="1" x14ac:dyDescent="0.2"/>
    <row r="298" ht="15.95" customHeight="1" x14ac:dyDescent="0.2"/>
    <row r="299" ht="15.95" customHeight="1" x14ac:dyDescent="0.2"/>
    <row r="300" ht="15.95" customHeight="1" x14ac:dyDescent="0.2"/>
    <row r="301" ht="15.95" customHeight="1" x14ac:dyDescent="0.2"/>
    <row r="302" ht="15.95" customHeight="1" x14ac:dyDescent="0.2"/>
    <row r="303" ht="15.95" customHeight="1" x14ac:dyDescent="0.2"/>
    <row r="304" ht="15.95" customHeight="1" x14ac:dyDescent="0.2"/>
    <row r="305" ht="15.95" customHeight="1" x14ac:dyDescent="0.2"/>
    <row r="306" ht="15.95" customHeight="1" x14ac:dyDescent="0.2"/>
    <row r="307" ht="15.95" customHeight="1" x14ac:dyDescent="0.2"/>
    <row r="308" ht="15.95" customHeight="1" x14ac:dyDescent="0.2"/>
    <row r="309" ht="15.95" customHeight="1" x14ac:dyDescent="0.2"/>
    <row r="310" ht="15.95" customHeight="1" x14ac:dyDescent="0.2"/>
    <row r="311" ht="15.95" customHeight="1" x14ac:dyDescent="0.2"/>
    <row r="312" ht="15.95" customHeight="1" x14ac:dyDescent="0.2"/>
    <row r="313" ht="15.95" customHeight="1" x14ac:dyDescent="0.2"/>
    <row r="314" ht="15.95" customHeight="1" x14ac:dyDescent="0.2"/>
    <row r="315" ht="15.95" customHeight="1" x14ac:dyDescent="0.2"/>
    <row r="316" ht="15.95" customHeight="1" x14ac:dyDescent="0.2"/>
    <row r="317" ht="15.95" customHeight="1" x14ac:dyDescent="0.2"/>
    <row r="318" ht="15.95" customHeight="1" x14ac:dyDescent="0.2"/>
    <row r="319" ht="15.95" customHeight="1" x14ac:dyDescent="0.2"/>
    <row r="320" ht="15.95" customHeight="1" x14ac:dyDescent="0.2"/>
    <row r="321" ht="15.95" customHeight="1" x14ac:dyDescent="0.2"/>
    <row r="322" ht="15.95" customHeight="1" x14ac:dyDescent="0.2"/>
    <row r="323" ht="15.95" customHeight="1" x14ac:dyDescent="0.2"/>
    <row r="324" ht="15.95" customHeight="1" x14ac:dyDescent="0.2"/>
    <row r="325" ht="15.95" customHeight="1" x14ac:dyDescent="0.2"/>
    <row r="326" ht="15.95" customHeight="1" x14ac:dyDescent="0.2"/>
    <row r="327" ht="15.95" customHeight="1" x14ac:dyDescent="0.2"/>
    <row r="328" ht="15.95" customHeight="1" x14ac:dyDescent="0.2"/>
    <row r="329" ht="15.95" customHeight="1" x14ac:dyDescent="0.2"/>
    <row r="330" ht="15.95" customHeight="1" x14ac:dyDescent="0.2"/>
    <row r="331" ht="15.95" customHeight="1" x14ac:dyDescent="0.2"/>
    <row r="332" ht="15.95" customHeight="1" x14ac:dyDescent="0.2"/>
    <row r="333" ht="15.95" customHeight="1" x14ac:dyDescent="0.2"/>
    <row r="334" ht="15.95" customHeight="1" x14ac:dyDescent="0.2"/>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election activeCell="A7" sqref="A7"/>
    </sheetView>
  </sheetViews>
  <sheetFormatPr defaultRowHeight="12.75" x14ac:dyDescent="0.2"/>
  <cols>
    <col min="1" max="1" width="43.5703125" style="96" customWidth="1"/>
    <col min="2" max="2" width="2.5703125" style="69" customWidth="1"/>
    <col min="3" max="3" width="43.5703125" style="494" customWidth="1"/>
    <col min="4" max="16384" width="9.140625" style="69"/>
  </cols>
  <sheetData>
    <row r="1" spans="1:3" ht="39" customHeight="1" x14ac:dyDescent="0.2"/>
    <row r="2" spans="1:3" ht="39" customHeight="1" x14ac:dyDescent="0.2"/>
    <row r="3" spans="1:3" s="499" customFormat="1" ht="23.25" x14ac:dyDescent="0.2">
      <c r="A3" s="914" t="s">
        <v>0</v>
      </c>
      <c r="B3" s="96"/>
      <c r="C3" s="915" t="s">
        <v>1</v>
      </c>
    </row>
    <row r="4" spans="1:3" x14ac:dyDescent="0.2">
      <c r="C4" s="498"/>
    </row>
    <row r="5" spans="1:3" s="496" customFormat="1" ht="63.75" x14ac:dyDescent="0.2">
      <c r="A5" s="916" t="s">
        <v>643</v>
      </c>
      <c r="B5" s="497"/>
      <c r="C5" s="918" t="s">
        <v>644</v>
      </c>
    </row>
    <row r="6" spans="1:3" s="496" customFormat="1" ht="63.75" x14ac:dyDescent="0.2">
      <c r="A6" s="916" t="s">
        <v>645</v>
      </c>
      <c r="B6" s="497"/>
      <c r="C6" s="918" t="s">
        <v>650</v>
      </c>
    </row>
    <row r="7" spans="1:3" s="496" customFormat="1" ht="124.5" customHeight="1" x14ac:dyDescent="0.2">
      <c r="A7" s="916" t="s">
        <v>673</v>
      </c>
      <c r="B7" s="497"/>
      <c r="C7" s="918" t="s">
        <v>672</v>
      </c>
    </row>
    <row r="8" spans="1:3" s="496" customFormat="1" ht="56.25" x14ac:dyDescent="0.2">
      <c r="A8" s="916" t="s">
        <v>671</v>
      </c>
      <c r="B8" s="497"/>
      <c r="C8" s="918" t="s">
        <v>1328</v>
      </c>
    </row>
    <row r="9" spans="1:3" s="496" customFormat="1" ht="13.5" customHeight="1" x14ac:dyDescent="0.2">
      <c r="A9" s="916"/>
      <c r="B9" s="497"/>
      <c r="C9" s="918"/>
    </row>
    <row r="10" spans="1:3" s="496" customFormat="1" ht="22.5" x14ac:dyDescent="0.2">
      <c r="A10" s="921" t="s">
        <v>2</v>
      </c>
      <c r="B10" s="497"/>
      <c r="C10" s="919" t="s">
        <v>372</v>
      </c>
    </row>
    <row r="11" spans="1:3" ht="27" customHeight="1" x14ac:dyDescent="0.2">
      <c r="A11" s="917" t="s">
        <v>949</v>
      </c>
      <c r="B11" s="73"/>
      <c r="C11" s="920" t="s">
        <v>948</v>
      </c>
    </row>
    <row r="12" spans="1:3" ht="22.5" customHeight="1" x14ac:dyDescent="0.2">
      <c r="A12" s="917" t="s">
        <v>646</v>
      </c>
      <c r="B12" s="73"/>
      <c r="C12" s="920" t="s">
        <v>946</v>
      </c>
    </row>
    <row r="13" spans="1:3" ht="20.25" customHeight="1" x14ac:dyDescent="0.2">
      <c r="A13" s="917" t="s">
        <v>647</v>
      </c>
      <c r="B13" s="73"/>
      <c r="C13" s="920" t="s">
        <v>947</v>
      </c>
    </row>
    <row r="14" spans="1:3" ht="14.25" x14ac:dyDescent="0.2">
      <c r="C14" s="495"/>
    </row>
  </sheetData>
  <printOptions horizontalCentered="1"/>
  <pageMargins left="0.78740157480314998" right="0.78740157480314998" top="1.1811023622047201" bottom="0.78740157480314998" header="0.511811023622047" footer="0.511811023622047"/>
  <pageSetup paperSize="9" scale="9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R3" sqref="R3"/>
    </sheetView>
  </sheetViews>
  <sheetFormatPr defaultRowHeight="12.75" x14ac:dyDescent="0.2"/>
  <cols>
    <col min="1" max="1" width="29.5703125" style="323" customWidth="1"/>
    <col min="2" max="2" width="6.7109375" style="323" customWidth="1"/>
    <col min="3" max="3" width="7.42578125" style="323" customWidth="1"/>
    <col min="4" max="4" width="6.7109375" style="323" customWidth="1"/>
    <col min="5" max="5" width="7.42578125" style="323" customWidth="1"/>
    <col min="6" max="6" width="6.7109375" style="323" customWidth="1"/>
    <col min="7" max="7" width="7.42578125" style="323" customWidth="1"/>
    <col min="8" max="8" width="6.7109375" style="323" customWidth="1"/>
    <col min="9" max="9" width="7.42578125" style="323" customWidth="1"/>
    <col min="10" max="10" width="6.7109375" style="323" customWidth="1"/>
    <col min="11" max="11" width="7.42578125" style="323" customWidth="1"/>
    <col min="12" max="12" width="6.7109375" style="323" customWidth="1"/>
    <col min="13" max="13" width="7.42578125" style="323" customWidth="1"/>
    <col min="14" max="14" width="6.7109375" style="323" customWidth="1"/>
    <col min="15" max="15" width="8.28515625" style="323" customWidth="1"/>
    <col min="16" max="16" width="30.85546875" style="323" customWidth="1"/>
    <col min="17" max="16384" width="9.140625" style="323"/>
  </cols>
  <sheetData>
    <row r="1" spans="1:25" s="122" customFormat="1" ht="21.95" customHeight="1" x14ac:dyDescent="0.2">
      <c r="A1" s="1364" t="s">
        <v>1238</v>
      </c>
      <c r="B1" s="1364"/>
      <c r="C1" s="1364"/>
      <c r="D1" s="1364"/>
      <c r="E1" s="1364"/>
      <c r="F1" s="1364"/>
      <c r="G1" s="1364"/>
      <c r="H1" s="1364"/>
      <c r="I1" s="1364"/>
      <c r="J1" s="1364"/>
      <c r="K1" s="1364"/>
      <c r="L1" s="1364"/>
      <c r="M1" s="1364"/>
      <c r="N1" s="1364"/>
      <c r="O1" s="1364"/>
      <c r="P1" s="1364"/>
      <c r="Q1" s="119"/>
      <c r="R1" s="119"/>
      <c r="S1" s="119"/>
      <c r="T1" s="119"/>
      <c r="U1" s="119"/>
      <c r="V1" s="119"/>
      <c r="W1" s="119"/>
      <c r="X1" s="120"/>
      <c r="Y1" s="121"/>
    </row>
    <row r="2" spans="1:25" s="124" customFormat="1" ht="18" customHeight="1" x14ac:dyDescent="0.2">
      <c r="A2" s="1364" t="s">
        <v>806</v>
      </c>
      <c r="B2" s="1364"/>
      <c r="C2" s="1364"/>
      <c r="D2" s="1364"/>
      <c r="E2" s="1364"/>
      <c r="F2" s="1364"/>
      <c r="G2" s="1364"/>
      <c r="H2" s="1364"/>
      <c r="I2" s="1364"/>
      <c r="J2" s="1364"/>
      <c r="K2" s="1364"/>
      <c r="L2" s="1364"/>
      <c r="M2" s="1364"/>
      <c r="N2" s="1364"/>
      <c r="O2" s="1364"/>
      <c r="P2" s="1364"/>
      <c r="Q2" s="119"/>
      <c r="R2" s="123"/>
      <c r="S2" s="123"/>
      <c r="T2" s="123"/>
      <c r="U2" s="123"/>
      <c r="V2" s="123"/>
      <c r="W2" s="123"/>
      <c r="X2" s="123"/>
      <c r="Y2" s="123"/>
    </row>
    <row r="3" spans="1:25" s="124" customFormat="1" ht="33.75" customHeight="1" x14ac:dyDescent="0.2">
      <c r="A3" s="1365" t="s">
        <v>649</v>
      </c>
      <c r="B3" s="1366"/>
      <c r="C3" s="1366"/>
      <c r="D3" s="1366"/>
      <c r="E3" s="1366"/>
      <c r="F3" s="1366"/>
      <c r="G3" s="1366"/>
      <c r="H3" s="1366"/>
      <c r="I3" s="1366"/>
      <c r="J3" s="1366"/>
      <c r="K3" s="1366"/>
      <c r="L3" s="1366"/>
      <c r="M3" s="1366"/>
      <c r="N3" s="1366"/>
      <c r="O3" s="1366"/>
      <c r="P3" s="1366"/>
      <c r="Q3" s="125"/>
      <c r="R3" s="125"/>
      <c r="S3" s="125"/>
      <c r="T3" s="125"/>
      <c r="U3" s="125"/>
      <c r="V3" s="125"/>
      <c r="W3" s="125"/>
      <c r="X3" s="125"/>
      <c r="Y3" s="125"/>
    </row>
    <row r="4" spans="1:25" s="100" customFormat="1" ht="15.75" x14ac:dyDescent="0.2">
      <c r="A4" s="1367" t="s">
        <v>803</v>
      </c>
      <c r="B4" s="1367"/>
      <c r="C4" s="1367"/>
      <c r="D4" s="1367"/>
      <c r="E4" s="1367"/>
      <c r="F4" s="1367"/>
      <c r="G4" s="1367"/>
      <c r="H4" s="1367"/>
      <c r="I4" s="1367"/>
      <c r="J4" s="1367"/>
      <c r="K4" s="1367"/>
      <c r="L4" s="1367"/>
      <c r="M4" s="1367"/>
      <c r="N4" s="1367"/>
      <c r="O4" s="1367"/>
      <c r="P4" s="1367"/>
      <c r="Q4" s="126"/>
      <c r="R4" s="126"/>
      <c r="S4" s="126"/>
      <c r="T4" s="126"/>
      <c r="U4" s="126"/>
      <c r="V4" s="126"/>
      <c r="W4" s="126"/>
      <c r="X4" s="126"/>
      <c r="Y4" s="126"/>
    </row>
    <row r="5" spans="1:25" s="100" customFormat="1" ht="20.100000000000001" customHeight="1" x14ac:dyDescent="0.2">
      <c r="A5" s="127" t="s">
        <v>718</v>
      </c>
      <c r="B5" s="127"/>
      <c r="C5" s="127"/>
      <c r="D5" s="127"/>
      <c r="E5" s="127"/>
      <c r="F5" s="127"/>
      <c r="G5" s="127"/>
      <c r="H5" s="127"/>
      <c r="I5" s="127"/>
      <c r="J5" s="127"/>
      <c r="K5" s="127"/>
      <c r="L5" s="127"/>
      <c r="M5" s="127"/>
      <c r="N5" s="127"/>
      <c r="O5" s="127"/>
      <c r="P5" s="128" t="s">
        <v>717</v>
      </c>
    </row>
    <row r="6" spans="1:25" s="315" customFormat="1" ht="18" customHeight="1" thickBot="1" x14ac:dyDescent="0.25">
      <c r="A6" s="1368" t="s">
        <v>1356</v>
      </c>
      <c r="B6" s="1332" t="s">
        <v>342</v>
      </c>
      <c r="C6" s="1332"/>
      <c r="D6" s="1332" t="s">
        <v>292</v>
      </c>
      <c r="E6" s="1332"/>
      <c r="F6" s="1332" t="s">
        <v>291</v>
      </c>
      <c r="G6" s="1332"/>
      <c r="H6" s="1332" t="s">
        <v>290</v>
      </c>
      <c r="I6" s="1332"/>
      <c r="J6" s="1332" t="s">
        <v>289</v>
      </c>
      <c r="K6" s="1332"/>
      <c r="L6" s="1332" t="s">
        <v>590</v>
      </c>
      <c r="M6" s="1332"/>
      <c r="N6" s="1332" t="s">
        <v>7</v>
      </c>
      <c r="O6" s="1332"/>
      <c r="P6" s="1193" t="s">
        <v>1355</v>
      </c>
      <c r="Q6" s="314"/>
    </row>
    <row r="7" spans="1:25" s="315" customFormat="1" ht="15.75" customHeight="1" thickTop="1" thickBot="1" x14ac:dyDescent="0.25">
      <c r="A7" s="1369"/>
      <c r="B7" s="1177" t="s">
        <v>293</v>
      </c>
      <c r="C7" s="1177"/>
      <c r="D7" s="1177" t="s">
        <v>1305</v>
      </c>
      <c r="E7" s="1177"/>
      <c r="F7" s="1177" t="s">
        <v>1306</v>
      </c>
      <c r="G7" s="1177"/>
      <c r="H7" s="1177" t="s">
        <v>1307</v>
      </c>
      <c r="I7" s="1177"/>
      <c r="J7" s="1177" t="s">
        <v>288</v>
      </c>
      <c r="K7" s="1177"/>
      <c r="L7" s="1177" t="s">
        <v>313</v>
      </c>
      <c r="M7" s="1177"/>
      <c r="N7" s="1177" t="s">
        <v>8</v>
      </c>
      <c r="O7" s="1177"/>
      <c r="P7" s="1372"/>
      <c r="Q7" s="314"/>
    </row>
    <row r="8" spans="1:25" s="315" customFormat="1" ht="14.25" customHeight="1" thickTop="1" thickBot="1" x14ac:dyDescent="0.25">
      <c r="A8" s="1370"/>
      <c r="B8" s="527" t="s">
        <v>9</v>
      </c>
      <c r="C8" s="527" t="s">
        <v>667</v>
      </c>
      <c r="D8" s="527" t="s">
        <v>9</v>
      </c>
      <c r="E8" s="527" t="s">
        <v>667</v>
      </c>
      <c r="F8" s="527" t="s">
        <v>9</v>
      </c>
      <c r="G8" s="527" t="s">
        <v>667</v>
      </c>
      <c r="H8" s="527" t="s">
        <v>9</v>
      </c>
      <c r="I8" s="527" t="s">
        <v>667</v>
      </c>
      <c r="J8" s="527" t="s">
        <v>9</v>
      </c>
      <c r="K8" s="527" t="s">
        <v>667</v>
      </c>
      <c r="L8" s="527" t="s">
        <v>9</v>
      </c>
      <c r="M8" s="527" t="s">
        <v>667</v>
      </c>
      <c r="N8" s="527" t="s">
        <v>9</v>
      </c>
      <c r="O8" s="527" t="s">
        <v>667</v>
      </c>
      <c r="P8" s="1373"/>
      <c r="Q8" s="314"/>
    </row>
    <row r="9" spans="1:25" s="315" customFormat="1" ht="13.5" customHeight="1" thickTop="1" x14ac:dyDescent="0.2">
      <c r="A9" s="1371"/>
      <c r="B9" s="343" t="s">
        <v>668</v>
      </c>
      <c r="C9" s="343" t="s">
        <v>669</v>
      </c>
      <c r="D9" s="343" t="s">
        <v>668</v>
      </c>
      <c r="E9" s="343" t="s">
        <v>669</v>
      </c>
      <c r="F9" s="343" t="s">
        <v>668</v>
      </c>
      <c r="G9" s="343" t="s">
        <v>669</v>
      </c>
      <c r="H9" s="343" t="s">
        <v>668</v>
      </c>
      <c r="I9" s="343" t="s">
        <v>669</v>
      </c>
      <c r="J9" s="343" t="s">
        <v>668</v>
      </c>
      <c r="K9" s="343" t="s">
        <v>669</v>
      </c>
      <c r="L9" s="343" t="s">
        <v>668</v>
      </c>
      <c r="M9" s="343" t="s">
        <v>669</v>
      </c>
      <c r="N9" s="343" t="s">
        <v>668</v>
      </c>
      <c r="O9" s="343" t="s">
        <v>669</v>
      </c>
      <c r="P9" s="1194"/>
      <c r="Q9" s="314"/>
    </row>
    <row r="10" spans="1:25" s="100" customFormat="1" ht="40.5" customHeight="1" thickBot="1" x14ac:dyDescent="0.25">
      <c r="A10" s="474" t="s">
        <v>589</v>
      </c>
      <c r="B10" s="329">
        <v>19</v>
      </c>
      <c r="C10" s="329">
        <v>14</v>
      </c>
      <c r="D10" s="329">
        <v>31</v>
      </c>
      <c r="E10" s="329">
        <v>23</v>
      </c>
      <c r="F10" s="329">
        <v>550</v>
      </c>
      <c r="G10" s="329">
        <v>193</v>
      </c>
      <c r="H10" s="329">
        <v>0</v>
      </c>
      <c r="I10" s="329">
        <v>0</v>
      </c>
      <c r="J10" s="329">
        <v>0</v>
      </c>
      <c r="K10" s="329">
        <v>0</v>
      </c>
      <c r="L10" s="329">
        <v>107</v>
      </c>
      <c r="M10" s="329">
        <v>50</v>
      </c>
      <c r="N10" s="760">
        <f>SUM(B10+D10+F10+H10+J10+L10)</f>
        <v>707</v>
      </c>
      <c r="O10" s="760">
        <f>SUM(C10+E10+G10+I10+K10+M10)</f>
        <v>280</v>
      </c>
      <c r="P10" s="835" t="s">
        <v>1154</v>
      </c>
      <c r="Q10" s="316"/>
    </row>
    <row r="11" spans="1:25" s="100" customFormat="1" ht="43.5" customHeight="1" thickTop="1" x14ac:dyDescent="0.2">
      <c r="A11" s="477" t="s">
        <v>624</v>
      </c>
      <c r="B11" s="331">
        <v>4</v>
      </c>
      <c r="C11" s="331">
        <v>2</v>
      </c>
      <c r="D11" s="331">
        <v>26</v>
      </c>
      <c r="E11" s="331">
        <v>71</v>
      </c>
      <c r="F11" s="331">
        <v>150</v>
      </c>
      <c r="G11" s="331">
        <v>1326</v>
      </c>
      <c r="H11" s="331">
        <v>0</v>
      </c>
      <c r="I11" s="331">
        <v>0</v>
      </c>
      <c r="J11" s="331">
        <v>0</v>
      </c>
      <c r="K11" s="331">
        <v>0</v>
      </c>
      <c r="L11" s="331">
        <v>72</v>
      </c>
      <c r="M11" s="331">
        <v>184</v>
      </c>
      <c r="N11" s="761">
        <f>SUM(B11+D11+F11+H11+J11+L11)</f>
        <v>252</v>
      </c>
      <c r="O11" s="761">
        <f>SUM(C11+E11+G11+I11+K11+M11)</f>
        <v>1583</v>
      </c>
      <c r="P11" s="763" t="s">
        <v>1153</v>
      </c>
      <c r="Q11" s="316"/>
    </row>
    <row r="12" spans="1:25" ht="26.25" customHeight="1" x14ac:dyDescent="0.2">
      <c r="A12" s="441" t="s">
        <v>7</v>
      </c>
      <c r="B12" s="385">
        <f t="shared" ref="B12:O12" si="0">SUM(B10:B11)</f>
        <v>23</v>
      </c>
      <c r="C12" s="385">
        <f t="shared" si="0"/>
        <v>16</v>
      </c>
      <c r="D12" s="385">
        <f t="shared" si="0"/>
        <v>57</v>
      </c>
      <c r="E12" s="385">
        <f t="shared" si="0"/>
        <v>94</v>
      </c>
      <c r="F12" s="385">
        <f t="shared" si="0"/>
        <v>700</v>
      </c>
      <c r="G12" s="385">
        <f t="shared" si="0"/>
        <v>1519</v>
      </c>
      <c r="H12" s="385">
        <f t="shared" si="0"/>
        <v>0</v>
      </c>
      <c r="I12" s="385">
        <f t="shared" si="0"/>
        <v>0</v>
      </c>
      <c r="J12" s="385">
        <f t="shared" si="0"/>
        <v>0</v>
      </c>
      <c r="K12" s="385">
        <f t="shared" si="0"/>
        <v>0</v>
      </c>
      <c r="L12" s="385">
        <f t="shared" si="0"/>
        <v>179</v>
      </c>
      <c r="M12" s="385">
        <f t="shared" si="0"/>
        <v>234</v>
      </c>
      <c r="N12" s="385">
        <f t="shared" si="0"/>
        <v>959</v>
      </c>
      <c r="O12" s="385">
        <f t="shared" si="0"/>
        <v>1863</v>
      </c>
      <c r="P12" s="440" t="s">
        <v>8</v>
      </c>
    </row>
    <row r="13" spans="1:25" ht="20.25" customHeight="1" x14ac:dyDescent="0.2">
      <c r="A13" s="1374" t="s">
        <v>1246</v>
      </c>
      <c r="B13" s="1374"/>
      <c r="C13" s="1374"/>
      <c r="D13" s="481"/>
      <c r="E13" s="481"/>
      <c r="F13" s="481"/>
      <c r="G13" s="481"/>
      <c r="H13" s="481"/>
      <c r="I13" s="1375" t="s">
        <v>1247</v>
      </c>
      <c r="J13" s="1375"/>
      <c r="K13" s="1375"/>
      <c r="L13" s="1375"/>
      <c r="M13" s="1375"/>
      <c r="N13" s="1375"/>
      <c r="O13" s="1375"/>
      <c r="P13" s="1375"/>
    </row>
    <row r="14" spans="1:25" ht="40.5" customHeight="1" x14ac:dyDescent="0.2"/>
    <row r="15" spans="1:25" ht="40.5" customHeight="1" x14ac:dyDescent="0.2"/>
    <row r="16" spans="1:25" ht="40.5" customHeight="1" x14ac:dyDescent="0.2"/>
    <row r="17" ht="40.5" customHeight="1" x14ac:dyDescent="0.2"/>
    <row r="18" ht="40.5" customHeight="1" x14ac:dyDescent="0.2"/>
    <row r="19" ht="40.5" customHeight="1" x14ac:dyDescent="0.2"/>
  </sheetData>
  <mergeCells count="22">
    <mergeCell ref="A13:C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8"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showGridLines="0" rightToLeft="1" tabSelected="1" view="pageBreakPreview" zoomScaleNormal="100" zoomScaleSheetLayoutView="100" workbookViewId="0">
      <selection activeCell="A6" sqref="A6:A9"/>
    </sheetView>
  </sheetViews>
  <sheetFormatPr defaultRowHeight="12.75" x14ac:dyDescent="0.2"/>
  <cols>
    <col min="1" max="1" width="25.5703125" style="323" customWidth="1"/>
    <col min="2" max="15" width="8.140625" style="323" customWidth="1"/>
    <col min="16" max="16" width="25.5703125" style="323" customWidth="1"/>
    <col min="17" max="16384" width="9.140625" style="323"/>
  </cols>
  <sheetData>
    <row r="1" spans="1:25" s="122" customFormat="1" ht="21.95" customHeight="1" x14ac:dyDescent="0.2">
      <c r="A1" s="1364" t="s">
        <v>1158</v>
      </c>
      <c r="B1" s="1364"/>
      <c r="C1" s="1364"/>
      <c r="D1" s="1364"/>
      <c r="E1" s="1364"/>
      <c r="F1" s="1364"/>
      <c r="G1" s="1364"/>
      <c r="H1" s="1364"/>
      <c r="I1" s="1364"/>
      <c r="J1" s="1364"/>
      <c r="K1" s="1364"/>
      <c r="L1" s="1364"/>
      <c r="M1" s="1364"/>
      <c r="N1" s="1364"/>
      <c r="O1" s="1364"/>
      <c r="P1" s="1364"/>
      <c r="Q1" s="119"/>
      <c r="R1" s="119"/>
      <c r="S1" s="119"/>
      <c r="T1" s="119"/>
      <c r="U1" s="119"/>
      <c r="V1" s="119"/>
      <c r="W1" s="119"/>
      <c r="X1" s="120"/>
      <c r="Y1" s="121"/>
    </row>
    <row r="2" spans="1:25" s="124" customFormat="1" ht="18" customHeight="1" x14ac:dyDescent="0.2">
      <c r="A2" s="1364" t="s">
        <v>806</v>
      </c>
      <c r="B2" s="1364"/>
      <c r="C2" s="1364"/>
      <c r="D2" s="1364"/>
      <c r="E2" s="1364"/>
      <c r="F2" s="1364"/>
      <c r="G2" s="1364"/>
      <c r="H2" s="1364"/>
      <c r="I2" s="1364"/>
      <c r="J2" s="1364"/>
      <c r="K2" s="1364"/>
      <c r="L2" s="1364"/>
      <c r="M2" s="1364"/>
      <c r="N2" s="1364"/>
      <c r="O2" s="1364"/>
      <c r="P2" s="1364"/>
      <c r="Q2" s="119"/>
      <c r="R2" s="123"/>
      <c r="S2" s="123"/>
      <c r="T2" s="123"/>
      <c r="U2" s="123"/>
      <c r="V2" s="123"/>
      <c r="W2" s="123"/>
      <c r="X2" s="123"/>
      <c r="Y2" s="123"/>
    </row>
    <row r="3" spans="1:25" s="124" customFormat="1" ht="33.75" customHeight="1" x14ac:dyDescent="0.2">
      <c r="A3" s="1365" t="s">
        <v>1242</v>
      </c>
      <c r="B3" s="1366"/>
      <c r="C3" s="1366"/>
      <c r="D3" s="1366"/>
      <c r="E3" s="1366"/>
      <c r="F3" s="1366"/>
      <c r="G3" s="1366"/>
      <c r="H3" s="1366"/>
      <c r="I3" s="1366"/>
      <c r="J3" s="1366"/>
      <c r="K3" s="1366"/>
      <c r="L3" s="1366"/>
      <c r="M3" s="1366"/>
      <c r="N3" s="1366"/>
      <c r="O3" s="1366"/>
      <c r="P3" s="1366"/>
      <c r="Q3" s="125"/>
      <c r="R3" s="125"/>
      <c r="S3" s="125"/>
      <c r="T3" s="125"/>
      <c r="U3" s="125"/>
      <c r="V3" s="125"/>
      <c r="W3" s="125"/>
      <c r="X3" s="125"/>
      <c r="Y3" s="125"/>
    </row>
    <row r="4" spans="1:25" s="100" customFormat="1" ht="15.75" x14ac:dyDescent="0.2">
      <c r="A4" s="1367" t="s">
        <v>803</v>
      </c>
      <c r="B4" s="1367"/>
      <c r="C4" s="1367"/>
      <c r="D4" s="1367"/>
      <c r="E4" s="1367"/>
      <c r="F4" s="1367"/>
      <c r="G4" s="1367"/>
      <c r="H4" s="1367"/>
      <c r="I4" s="1367"/>
      <c r="J4" s="1367"/>
      <c r="K4" s="1367"/>
      <c r="L4" s="1367"/>
      <c r="M4" s="1367"/>
      <c r="N4" s="1367"/>
      <c r="O4" s="1367"/>
      <c r="P4" s="1367"/>
      <c r="Q4" s="126"/>
      <c r="R4" s="126"/>
      <c r="S4" s="126"/>
      <c r="T4" s="126"/>
      <c r="U4" s="126"/>
      <c r="V4" s="126"/>
      <c r="W4" s="126"/>
      <c r="X4" s="126"/>
      <c r="Y4" s="126"/>
    </row>
    <row r="5" spans="1:25" s="100" customFormat="1" ht="15.75" x14ac:dyDescent="0.2">
      <c r="A5" s="127" t="s">
        <v>719</v>
      </c>
      <c r="B5" s="127"/>
      <c r="C5" s="127"/>
      <c r="D5" s="127"/>
      <c r="E5" s="127"/>
      <c r="F5" s="127"/>
      <c r="G5" s="127"/>
      <c r="H5" s="127"/>
      <c r="I5" s="127"/>
      <c r="J5" s="127"/>
      <c r="K5" s="127"/>
      <c r="L5" s="127"/>
      <c r="M5" s="127"/>
      <c r="N5" s="127"/>
      <c r="O5" s="127"/>
      <c r="P5" s="128" t="s">
        <v>720</v>
      </c>
    </row>
    <row r="6" spans="1:25" s="315" customFormat="1" ht="18" customHeight="1" thickBot="1" x14ac:dyDescent="0.25">
      <c r="A6" s="1368" t="s">
        <v>1157</v>
      </c>
      <c r="B6" s="1332" t="s">
        <v>342</v>
      </c>
      <c r="C6" s="1332"/>
      <c r="D6" s="1332" t="s">
        <v>292</v>
      </c>
      <c r="E6" s="1332"/>
      <c r="F6" s="1332" t="s">
        <v>291</v>
      </c>
      <c r="G6" s="1332"/>
      <c r="H6" s="1332" t="s">
        <v>290</v>
      </c>
      <c r="I6" s="1332"/>
      <c r="J6" s="1332" t="s">
        <v>289</v>
      </c>
      <c r="K6" s="1332"/>
      <c r="L6" s="1332" t="s">
        <v>590</v>
      </c>
      <c r="M6" s="1332"/>
      <c r="N6" s="1332" t="s">
        <v>7</v>
      </c>
      <c r="O6" s="1332"/>
      <c r="P6" s="1399" t="s">
        <v>1365</v>
      </c>
      <c r="Q6" s="314"/>
    </row>
    <row r="7" spans="1:25" s="315" customFormat="1" ht="15.75" customHeight="1" thickTop="1" thickBot="1" x14ac:dyDescent="0.25">
      <c r="A7" s="1369"/>
      <c r="B7" s="1177" t="s">
        <v>862</v>
      </c>
      <c r="C7" s="1177"/>
      <c r="D7" s="1177" t="s">
        <v>1305</v>
      </c>
      <c r="E7" s="1177"/>
      <c r="F7" s="1177" t="s">
        <v>1306</v>
      </c>
      <c r="G7" s="1177"/>
      <c r="H7" s="1177" t="s">
        <v>1307</v>
      </c>
      <c r="I7" s="1177"/>
      <c r="J7" s="1177" t="s">
        <v>288</v>
      </c>
      <c r="K7" s="1177"/>
      <c r="L7" s="1177" t="s">
        <v>313</v>
      </c>
      <c r="M7" s="1177"/>
      <c r="N7" s="1177" t="s">
        <v>8</v>
      </c>
      <c r="O7" s="1177"/>
      <c r="P7" s="1400"/>
      <c r="Q7" s="314"/>
    </row>
    <row r="8" spans="1:25" s="315" customFormat="1" ht="14.25" customHeight="1" thickTop="1" thickBot="1" x14ac:dyDescent="0.25">
      <c r="A8" s="1370"/>
      <c r="B8" s="742" t="s">
        <v>9</v>
      </c>
      <c r="C8" s="742" t="s">
        <v>667</v>
      </c>
      <c r="D8" s="742" t="s">
        <v>9</v>
      </c>
      <c r="E8" s="742" t="s">
        <v>667</v>
      </c>
      <c r="F8" s="742" t="s">
        <v>9</v>
      </c>
      <c r="G8" s="742" t="s">
        <v>667</v>
      </c>
      <c r="H8" s="742" t="s">
        <v>9</v>
      </c>
      <c r="I8" s="742" t="s">
        <v>667</v>
      </c>
      <c r="J8" s="742" t="s">
        <v>9</v>
      </c>
      <c r="K8" s="742" t="s">
        <v>667</v>
      </c>
      <c r="L8" s="742" t="s">
        <v>9</v>
      </c>
      <c r="M8" s="742" t="s">
        <v>667</v>
      </c>
      <c r="N8" s="742" t="s">
        <v>9</v>
      </c>
      <c r="O8" s="742" t="s">
        <v>667</v>
      </c>
      <c r="P8" s="1400"/>
      <c r="Q8" s="314"/>
    </row>
    <row r="9" spans="1:25" s="315" customFormat="1" ht="13.5" customHeight="1" thickTop="1" x14ac:dyDescent="0.2">
      <c r="A9" s="1371"/>
      <c r="B9" s="743" t="s">
        <v>668</v>
      </c>
      <c r="C9" s="743" t="s">
        <v>669</v>
      </c>
      <c r="D9" s="743" t="s">
        <v>668</v>
      </c>
      <c r="E9" s="743" t="s">
        <v>669</v>
      </c>
      <c r="F9" s="743" t="s">
        <v>668</v>
      </c>
      <c r="G9" s="743" t="s">
        <v>669</v>
      </c>
      <c r="H9" s="743" t="s">
        <v>668</v>
      </c>
      <c r="I9" s="743" t="s">
        <v>669</v>
      </c>
      <c r="J9" s="743" t="s">
        <v>668</v>
      </c>
      <c r="K9" s="743" t="s">
        <v>669</v>
      </c>
      <c r="L9" s="743" t="s">
        <v>668</v>
      </c>
      <c r="M9" s="743" t="s">
        <v>669</v>
      </c>
      <c r="N9" s="743" t="s">
        <v>668</v>
      </c>
      <c r="O9" s="743" t="s">
        <v>669</v>
      </c>
      <c r="P9" s="1401"/>
      <c r="Q9" s="314"/>
    </row>
    <row r="10" spans="1:25" s="100" customFormat="1" ht="20.100000000000001" customHeight="1" thickBot="1" x14ac:dyDescent="0.25">
      <c r="A10" s="321" t="s">
        <v>603</v>
      </c>
      <c r="B10" s="329">
        <v>0</v>
      </c>
      <c r="C10" s="329">
        <v>1</v>
      </c>
      <c r="D10" s="329">
        <v>1</v>
      </c>
      <c r="E10" s="329">
        <v>0</v>
      </c>
      <c r="F10" s="329">
        <v>1</v>
      </c>
      <c r="G10" s="329">
        <v>2</v>
      </c>
      <c r="H10" s="329">
        <v>0</v>
      </c>
      <c r="I10" s="329">
        <v>0</v>
      </c>
      <c r="J10" s="329">
        <v>0</v>
      </c>
      <c r="K10" s="329">
        <v>0</v>
      </c>
      <c r="L10" s="329">
        <v>0</v>
      </c>
      <c r="M10" s="329">
        <v>0</v>
      </c>
      <c r="N10" s="760">
        <f>SUM(B10+D10+F10+H10+J10+L10)</f>
        <v>2</v>
      </c>
      <c r="O10" s="760">
        <f>SUM(C10+E10+G10+I10+K10+M10)</f>
        <v>3</v>
      </c>
      <c r="P10" s="762" t="s">
        <v>337</v>
      </c>
      <c r="Q10" s="316"/>
    </row>
    <row r="11" spans="1:25" s="100" customFormat="1" ht="20.100000000000001" customHeight="1" thickTop="1" thickBot="1" x14ac:dyDescent="0.25">
      <c r="A11" s="322" t="s">
        <v>339</v>
      </c>
      <c r="B11" s="330">
        <v>0</v>
      </c>
      <c r="C11" s="330">
        <v>0</v>
      </c>
      <c r="D11" s="330">
        <v>0</v>
      </c>
      <c r="E11" s="330">
        <v>0</v>
      </c>
      <c r="F11" s="330">
        <v>5</v>
      </c>
      <c r="G11" s="330">
        <v>1</v>
      </c>
      <c r="H11" s="330">
        <v>0</v>
      </c>
      <c r="I11" s="330">
        <v>0</v>
      </c>
      <c r="J11" s="330">
        <v>0</v>
      </c>
      <c r="K11" s="330">
        <v>0</v>
      </c>
      <c r="L11" s="330">
        <v>1</v>
      </c>
      <c r="M11" s="330">
        <v>0</v>
      </c>
      <c r="N11" s="764">
        <f>SUM(B11+D11+F11+H11+J11+L11)</f>
        <v>6</v>
      </c>
      <c r="O11" s="764">
        <f>SUM(C11+E11+G11+I11+K11+M11)</f>
        <v>1</v>
      </c>
      <c r="P11" s="766" t="s">
        <v>338</v>
      </c>
      <c r="Q11" s="316"/>
    </row>
    <row r="12" spans="1:25" s="100" customFormat="1" ht="20.100000000000001" customHeight="1" thickTop="1" thickBot="1" x14ac:dyDescent="0.25">
      <c r="A12" s="321" t="s">
        <v>746</v>
      </c>
      <c r="B12" s="329">
        <v>0</v>
      </c>
      <c r="C12" s="329">
        <v>0</v>
      </c>
      <c r="D12" s="329">
        <v>0</v>
      </c>
      <c r="E12" s="329">
        <v>0</v>
      </c>
      <c r="F12" s="329">
        <v>1</v>
      </c>
      <c r="G12" s="329">
        <v>0</v>
      </c>
      <c r="H12" s="329">
        <v>0</v>
      </c>
      <c r="I12" s="329">
        <v>0</v>
      </c>
      <c r="J12" s="329">
        <v>0</v>
      </c>
      <c r="K12" s="329">
        <v>0</v>
      </c>
      <c r="L12" s="329">
        <v>0</v>
      </c>
      <c r="M12" s="329">
        <v>0</v>
      </c>
      <c r="N12" s="760">
        <f t="shared" ref="N12:O31" si="0">SUM(B12+D12+F12+H12+J12+L12)</f>
        <v>1</v>
      </c>
      <c r="O12" s="760">
        <f t="shared" si="0"/>
        <v>0</v>
      </c>
      <c r="P12" s="762" t="s">
        <v>747</v>
      </c>
      <c r="Q12" s="316"/>
    </row>
    <row r="13" spans="1:25" s="100" customFormat="1" ht="20.100000000000001" customHeight="1" thickTop="1" thickBot="1" x14ac:dyDescent="0.25">
      <c r="A13" s="322" t="s">
        <v>568</v>
      </c>
      <c r="B13" s="330">
        <v>0</v>
      </c>
      <c r="C13" s="330">
        <v>0</v>
      </c>
      <c r="D13" s="330">
        <v>0</v>
      </c>
      <c r="E13" s="330">
        <v>0</v>
      </c>
      <c r="F13" s="330">
        <v>0</v>
      </c>
      <c r="G13" s="330">
        <v>2</v>
      </c>
      <c r="H13" s="330">
        <v>0</v>
      </c>
      <c r="I13" s="330">
        <v>0</v>
      </c>
      <c r="J13" s="330">
        <v>0</v>
      </c>
      <c r="K13" s="330">
        <v>0</v>
      </c>
      <c r="L13" s="330">
        <v>0</v>
      </c>
      <c r="M13" s="330">
        <v>0</v>
      </c>
      <c r="N13" s="764">
        <f t="shared" si="0"/>
        <v>0</v>
      </c>
      <c r="O13" s="764">
        <f t="shared" si="0"/>
        <v>2</v>
      </c>
      <c r="P13" s="766" t="s">
        <v>564</v>
      </c>
      <c r="Q13" s="316"/>
    </row>
    <row r="14" spans="1:25" s="100" customFormat="1" ht="20.100000000000001" customHeight="1" thickTop="1" thickBot="1" x14ac:dyDescent="0.25">
      <c r="A14" s="321" t="s">
        <v>110</v>
      </c>
      <c r="B14" s="329">
        <v>0</v>
      </c>
      <c r="C14" s="329">
        <v>0</v>
      </c>
      <c r="D14" s="329">
        <v>0</v>
      </c>
      <c r="E14" s="329">
        <v>0</v>
      </c>
      <c r="F14" s="329">
        <v>2</v>
      </c>
      <c r="G14" s="329">
        <v>1</v>
      </c>
      <c r="H14" s="329">
        <v>0</v>
      </c>
      <c r="I14" s="329">
        <v>0</v>
      </c>
      <c r="J14" s="329">
        <v>0</v>
      </c>
      <c r="K14" s="329">
        <v>0</v>
      </c>
      <c r="L14" s="329">
        <v>0</v>
      </c>
      <c r="M14" s="329">
        <v>0</v>
      </c>
      <c r="N14" s="760">
        <f t="shared" si="0"/>
        <v>2</v>
      </c>
      <c r="O14" s="760">
        <f t="shared" si="0"/>
        <v>1</v>
      </c>
      <c r="P14" s="762" t="s">
        <v>111</v>
      </c>
      <c r="Q14" s="316"/>
    </row>
    <row r="15" spans="1:25" s="100" customFormat="1" ht="20.100000000000001" customHeight="1" thickTop="1" thickBot="1" x14ac:dyDescent="0.25">
      <c r="A15" s="322" t="s">
        <v>245</v>
      </c>
      <c r="B15" s="330">
        <v>2</v>
      </c>
      <c r="C15" s="330">
        <v>0</v>
      </c>
      <c r="D15" s="330">
        <v>0</v>
      </c>
      <c r="E15" s="330">
        <v>1</v>
      </c>
      <c r="F15" s="330">
        <v>7</v>
      </c>
      <c r="G15" s="330">
        <v>1</v>
      </c>
      <c r="H15" s="330">
        <v>0</v>
      </c>
      <c r="I15" s="330">
        <v>0</v>
      </c>
      <c r="J15" s="330">
        <v>0</v>
      </c>
      <c r="K15" s="330">
        <v>0</v>
      </c>
      <c r="L15" s="330">
        <v>2</v>
      </c>
      <c r="M15" s="330">
        <v>0</v>
      </c>
      <c r="N15" s="764">
        <f t="shared" si="0"/>
        <v>11</v>
      </c>
      <c r="O15" s="764">
        <f t="shared" si="0"/>
        <v>2</v>
      </c>
      <c r="P15" s="766" t="s">
        <v>244</v>
      </c>
      <c r="Q15" s="316"/>
    </row>
    <row r="16" spans="1:25" s="100" customFormat="1" ht="20.100000000000001" customHeight="1" thickTop="1" thickBot="1" x14ac:dyDescent="0.25">
      <c r="A16" s="321" t="s">
        <v>410</v>
      </c>
      <c r="B16" s="329">
        <v>0</v>
      </c>
      <c r="C16" s="329">
        <v>0</v>
      </c>
      <c r="D16" s="329">
        <v>0</v>
      </c>
      <c r="E16" s="329">
        <v>0</v>
      </c>
      <c r="F16" s="329">
        <v>0</v>
      </c>
      <c r="G16" s="329">
        <v>0</v>
      </c>
      <c r="H16" s="329">
        <v>0</v>
      </c>
      <c r="I16" s="329">
        <v>0</v>
      </c>
      <c r="J16" s="329">
        <v>0</v>
      </c>
      <c r="K16" s="329">
        <v>0</v>
      </c>
      <c r="L16" s="329">
        <v>1</v>
      </c>
      <c r="M16" s="329">
        <v>1</v>
      </c>
      <c r="N16" s="760">
        <f t="shared" si="0"/>
        <v>1</v>
      </c>
      <c r="O16" s="760">
        <f t="shared" si="0"/>
        <v>1</v>
      </c>
      <c r="P16" s="762" t="s">
        <v>411</v>
      </c>
      <c r="Q16" s="316"/>
    </row>
    <row r="17" spans="1:17" s="100" customFormat="1" ht="20.100000000000001" customHeight="1" thickTop="1" thickBot="1" x14ac:dyDescent="0.25">
      <c r="A17" s="322" t="s">
        <v>569</v>
      </c>
      <c r="B17" s="330">
        <v>1</v>
      </c>
      <c r="C17" s="330">
        <v>1</v>
      </c>
      <c r="D17" s="330">
        <v>0</v>
      </c>
      <c r="E17" s="330">
        <v>0</v>
      </c>
      <c r="F17" s="330">
        <v>0</v>
      </c>
      <c r="G17" s="330">
        <v>0</v>
      </c>
      <c r="H17" s="330">
        <v>0</v>
      </c>
      <c r="I17" s="330">
        <v>0</v>
      </c>
      <c r="J17" s="330">
        <v>0</v>
      </c>
      <c r="K17" s="330">
        <v>0</v>
      </c>
      <c r="L17" s="330">
        <v>0</v>
      </c>
      <c r="M17" s="330">
        <v>0</v>
      </c>
      <c r="N17" s="764">
        <f t="shared" si="0"/>
        <v>1</v>
      </c>
      <c r="O17" s="764">
        <f t="shared" si="0"/>
        <v>1</v>
      </c>
      <c r="P17" s="766" t="s">
        <v>565</v>
      </c>
      <c r="Q17" s="316"/>
    </row>
    <row r="18" spans="1:17" s="100" customFormat="1" ht="20.100000000000001" customHeight="1" thickTop="1" thickBot="1" x14ac:dyDescent="0.25">
      <c r="A18" s="321" t="s">
        <v>591</v>
      </c>
      <c r="B18" s="329">
        <v>0</v>
      </c>
      <c r="C18" s="329">
        <v>0</v>
      </c>
      <c r="D18" s="329">
        <v>0</v>
      </c>
      <c r="E18" s="329">
        <v>0</v>
      </c>
      <c r="F18" s="329">
        <v>0</v>
      </c>
      <c r="G18" s="329">
        <v>1</v>
      </c>
      <c r="H18" s="329">
        <v>0</v>
      </c>
      <c r="I18" s="329">
        <v>0</v>
      </c>
      <c r="J18" s="329">
        <v>0</v>
      </c>
      <c r="K18" s="329">
        <v>0</v>
      </c>
      <c r="L18" s="329">
        <v>0</v>
      </c>
      <c r="M18" s="329">
        <v>0</v>
      </c>
      <c r="N18" s="760">
        <f t="shared" si="0"/>
        <v>0</v>
      </c>
      <c r="O18" s="760">
        <f t="shared" si="0"/>
        <v>1</v>
      </c>
      <c r="P18" s="762" t="s">
        <v>340</v>
      </c>
      <c r="Q18" s="316"/>
    </row>
    <row r="19" spans="1:17" s="100" customFormat="1" ht="20.100000000000001" customHeight="1" thickTop="1" thickBot="1" x14ac:dyDescent="0.25">
      <c r="A19" s="322" t="s">
        <v>592</v>
      </c>
      <c r="B19" s="330">
        <v>0</v>
      </c>
      <c r="C19" s="330">
        <v>0</v>
      </c>
      <c r="D19" s="330">
        <v>0</v>
      </c>
      <c r="E19" s="330">
        <v>0</v>
      </c>
      <c r="F19" s="330">
        <v>1</v>
      </c>
      <c r="G19" s="330">
        <v>1</v>
      </c>
      <c r="H19" s="330">
        <v>0</v>
      </c>
      <c r="I19" s="330">
        <v>0</v>
      </c>
      <c r="J19" s="330">
        <v>0</v>
      </c>
      <c r="K19" s="330">
        <v>0</v>
      </c>
      <c r="L19" s="330">
        <v>1</v>
      </c>
      <c r="M19" s="330">
        <v>0</v>
      </c>
      <c r="N19" s="764">
        <f t="shared" si="0"/>
        <v>2</v>
      </c>
      <c r="O19" s="764">
        <f t="shared" si="0"/>
        <v>1</v>
      </c>
      <c r="P19" s="766" t="s">
        <v>412</v>
      </c>
      <c r="Q19" s="316"/>
    </row>
    <row r="20" spans="1:17" s="100" customFormat="1" ht="20.100000000000001" customHeight="1" thickTop="1" thickBot="1" x14ac:dyDescent="0.25">
      <c r="A20" s="321" t="s">
        <v>398</v>
      </c>
      <c r="B20" s="329">
        <v>0</v>
      </c>
      <c r="C20" s="329">
        <v>0</v>
      </c>
      <c r="D20" s="329">
        <v>0</v>
      </c>
      <c r="E20" s="329">
        <v>0</v>
      </c>
      <c r="F20" s="329">
        <v>3</v>
      </c>
      <c r="G20" s="329">
        <v>1</v>
      </c>
      <c r="H20" s="329">
        <v>0</v>
      </c>
      <c r="I20" s="329">
        <v>0</v>
      </c>
      <c r="J20" s="329">
        <v>0</v>
      </c>
      <c r="K20" s="329">
        <v>0</v>
      </c>
      <c r="L20" s="329">
        <v>0</v>
      </c>
      <c r="M20" s="329">
        <v>1</v>
      </c>
      <c r="N20" s="760">
        <f t="shared" si="0"/>
        <v>3</v>
      </c>
      <c r="O20" s="760">
        <f t="shared" si="0"/>
        <v>2</v>
      </c>
      <c r="P20" s="762" t="s">
        <v>399</v>
      </c>
      <c r="Q20" s="316"/>
    </row>
    <row r="21" spans="1:17" s="100" customFormat="1" ht="20.100000000000001" customHeight="1" thickTop="1" thickBot="1" x14ac:dyDescent="0.25">
      <c r="A21" s="322" t="s">
        <v>92</v>
      </c>
      <c r="B21" s="330">
        <v>1</v>
      </c>
      <c r="C21" s="330">
        <v>0</v>
      </c>
      <c r="D21" s="330">
        <v>2</v>
      </c>
      <c r="E21" s="330">
        <v>0</v>
      </c>
      <c r="F21" s="330">
        <v>0</v>
      </c>
      <c r="G21" s="330">
        <v>0</v>
      </c>
      <c r="H21" s="330">
        <v>0</v>
      </c>
      <c r="I21" s="330">
        <v>0</v>
      </c>
      <c r="J21" s="330">
        <v>0</v>
      </c>
      <c r="K21" s="330">
        <v>0</v>
      </c>
      <c r="L21" s="330">
        <v>0</v>
      </c>
      <c r="M21" s="330">
        <v>0</v>
      </c>
      <c r="N21" s="764">
        <f t="shared" si="0"/>
        <v>3</v>
      </c>
      <c r="O21" s="764">
        <f t="shared" si="0"/>
        <v>0</v>
      </c>
      <c r="P21" s="766" t="s">
        <v>93</v>
      </c>
      <c r="Q21" s="316"/>
    </row>
    <row r="22" spans="1:17" s="100" customFormat="1" ht="20.100000000000001" customHeight="1" thickTop="1" thickBot="1" x14ac:dyDescent="0.25">
      <c r="A22" s="321" t="s">
        <v>102</v>
      </c>
      <c r="B22" s="329">
        <v>0</v>
      </c>
      <c r="C22" s="329">
        <v>0</v>
      </c>
      <c r="D22" s="329">
        <v>0</v>
      </c>
      <c r="E22" s="329">
        <v>0</v>
      </c>
      <c r="F22" s="329">
        <v>0</v>
      </c>
      <c r="G22" s="329">
        <v>1</v>
      </c>
      <c r="H22" s="329">
        <v>0</v>
      </c>
      <c r="I22" s="329">
        <v>0</v>
      </c>
      <c r="J22" s="329">
        <v>0</v>
      </c>
      <c r="K22" s="329">
        <v>0</v>
      </c>
      <c r="L22" s="329">
        <v>0</v>
      </c>
      <c r="M22" s="329">
        <v>0</v>
      </c>
      <c r="N22" s="760">
        <f t="shared" si="0"/>
        <v>0</v>
      </c>
      <c r="O22" s="760">
        <f t="shared" si="0"/>
        <v>1</v>
      </c>
      <c r="P22" s="762" t="s">
        <v>103</v>
      </c>
      <c r="Q22" s="316"/>
    </row>
    <row r="23" spans="1:17" s="100" customFormat="1" ht="20.100000000000001" customHeight="1" thickTop="1" thickBot="1" x14ac:dyDescent="0.25">
      <c r="A23" s="322" t="s">
        <v>748</v>
      </c>
      <c r="B23" s="330">
        <v>0</v>
      </c>
      <c r="C23" s="330">
        <v>0</v>
      </c>
      <c r="D23" s="330">
        <v>0</v>
      </c>
      <c r="E23" s="330">
        <v>0</v>
      </c>
      <c r="F23" s="330">
        <v>1</v>
      </c>
      <c r="G23" s="330">
        <v>1</v>
      </c>
      <c r="H23" s="330">
        <v>0</v>
      </c>
      <c r="I23" s="330">
        <v>0</v>
      </c>
      <c r="J23" s="330">
        <v>0</v>
      </c>
      <c r="K23" s="330">
        <v>0</v>
      </c>
      <c r="L23" s="330">
        <v>0</v>
      </c>
      <c r="M23" s="330">
        <v>0</v>
      </c>
      <c r="N23" s="764">
        <f t="shared" si="0"/>
        <v>1</v>
      </c>
      <c r="O23" s="764">
        <f t="shared" si="0"/>
        <v>1</v>
      </c>
      <c r="P23" s="766" t="s">
        <v>566</v>
      </c>
      <c r="Q23" s="316"/>
    </row>
    <row r="24" spans="1:17" ht="20.100000000000001" customHeight="1" thickTop="1" thickBot="1" x14ac:dyDescent="0.25">
      <c r="A24" s="321" t="s">
        <v>82</v>
      </c>
      <c r="B24" s="329">
        <v>6</v>
      </c>
      <c r="C24" s="329">
        <v>0</v>
      </c>
      <c r="D24" s="329">
        <v>9</v>
      </c>
      <c r="E24" s="329">
        <v>2</v>
      </c>
      <c r="F24" s="329">
        <v>10</v>
      </c>
      <c r="G24" s="329">
        <v>1</v>
      </c>
      <c r="H24" s="329">
        <v>0</v>
      </c>
      <c r="I24" s="329">
        <v>0</v>
      </c>
      <c r="J24" s="329">
        <v>0</v>
      </c>
      <c r="K24" s="329">
        <v>0</v>
      </c>
      <c r="L24" s="329">
        <v>0</v>
      </c>
      <c r="M24" s="329">
        <v>0</v>
      </c>
      <c r="N24" s="760">
        <f t="shared" si="0"/>
        <v>25</v>
      </c>
      <c r="O24" s="760">
        <f t="shared" si="0"/>
        <v>3</v>
      </c>
      <c r="P24" s="762" t="s">
        <v>83</v>
      </c>
    </row>
    <row r="25" spans="1:17" ht="20.100000000000001" customHeight="1" thickTop="1" thickBot="1" x14ac:dyDescent="0.25">
      <c r="A25" s="322" t="s">
        <v>80</v>
      </c>
      <c r="B25" s="330">
        <v>0</v>
      </c>
      <c r="C25" s="330">
        <v>1</v>
      </c>
      <c r="D25" s="330">
        <v>0</v>
      </c>
      <c r="E25" s="330">
        <v>0</v>
      </c>
      <c r="F25" s="330">
        <v>0</v>
      </c>
      <c r="G25" s="330">
        <v>3</v>
      </c>
      <c r="H25" s="330">
        <v>0</v>
      </c>
      <c r="I25" s="330">
        <v>0</v>
      </c>
      <c r="J25" s="330">
        <v>0</v>
      </c>
      <c r="K25" s="330">
        <v>0</v>
      </c>
      <c r="L25" s="330">
        <v>0</v>
      </c>
      <c r="M25" s="330">
        <v>0</v>
      </c>
      <c r="N25" s="764">
        <f t="shared" si="0"/>
        <v>0</v>
      </c>
      <c r="O25" s="764">
        <f t="shared" si="0"/>
        <v>4</v>
      </c>
      <c r="P25" s="766" t="s">
        <v>81</v>
      </c>
    </row>
    <row r="26" spans="1:17" ht="20.100000000000001" customHeight="1" thickTop="1" thickBot="1" x14ac:dyDescent="0.25">
      <c r="A26" s="321" t="s">
        <v>593</v>
      </c>
      <c r="B26" s="329">
        <v>0</v>
      </c>
      <c r="C26" s="329">
        <v>0</v>
      </c>
      <c r="D26" s="329">
        <v>1</v>
      </c>
      <c r="E26" s="329">
        <v>1</v>
      </c>
      <c r="F26" s="329">
        <v>0</v>
      </c>
      <c r="G26" s="329">
        <v>0</v>
      </c>
      <c r="H26" s="329">
        <v>0</v>
      </c>
      <c r="I26" s="329">
        <v>0</v>
      </c>
      <c r="J26" s="329">
        <v>0</v>
      </c>
      <c r="K26" s="329">
        <v>0</v>
      </c>
      <c r="L26" s="329">
        <v>0</v>
      </c>
      <c r="M26" s="329">
        <v>0</v>
      </c>
      <c r="N26" s="760">
        <f t="shared" si="0"/>
        <v>1</v>
      </c>
      <c r="O26" s="760">
        <f t="shared" si="0"/>
        <v>1</v>
      </c>
      <c r="P26" s="762" t="s">
        <v>567</v>
      </c>
    </row>
    <row r="27" spans="1:17" ht="20.100000000000001" customHeight="1" thickTop="1" thickBot="1" x14ac:dyDescent="0.25">
      <c r="A27" s="322" t="s">
        <v>749</v>
      </c>
      <c r="B27" s="330">
        <v>0</v>
      </c>
      <c r="C27" s="330">
        <v>0</v>
      </c>
      <c r="D27" s="330">
        <v>0</v>
      </c>
      <c r="E27" s="330">
        <v>0</v>
      </c>
      <c r="F27" s="330">
        <v>0</v>
      </c>
      <c r="G27" s="330">
        <v>1</v>
      </c>
      <c r="H27" s="330">
        <v>0</v>
      </c>
      <c r="I27" s="330">
        <v>0</v>
      </c>
      <c r="J27" s="330">
        <v>0</v>
      </c>
      <c r="K27" s="330">
        <v>0</v>
      </c>
      <c r="L27" s="330">
        <v>0</v>
      </c>
      <c r="M27" s="330">
        <v>0</v>
      </c>
      <c r="N27" s="764">
        <f t="shared" si="0"/>
        <v>0</v>
      </c>
      <c r="O27" s="764">
        <f t="shared" si="0"/>
        <v>1</v>
      </c>
      <c r="P27" s="766" t="s">
        <v>750</v>
      </c>
    </row>
    <row r="28" spans="1:17" ht="20.100000000000001" customHeight="1" thickTop="1" thickBot="1" x14ac:dyDescent="0.25">
      <c r="A28" s="321" t="s">
        <v>612</v>
      </c>
      <c r="B28" s="329">
        <v>3</v>
      </c>
      <c r="C28" s="329">
        <v>0</v>
      </c>
      <c r="D28" s="329">
        <v>0</v>
      </c>
      <c r="E28" s="329">
        <v>0</v>
      </c>
      <c r="F28" s="329">
        <v>0</v>
      </c>
      <c r="G28" s="329">
        <v>1</v>
      </c>
      <c r="H28" s="329">
        <v>0</v>
      </c>
      <c r="I28" s="329">
        <v>0</v>
      </c>
      <c r="J28" s="329">
        <v>0</v>
      </c>
      <c r="K28" s="329">
        <v>0</v>
      </c>
      <c r="L28" s="329">
        <v>0</v>
      </c>
      <c r="M28" s="329">
        <v>0</v>
      </c>
      <c r="N28" s="760">
        <f t="shared" si="0"/>
        <v>3</v>
      </c>
      <c r="O28" s="760">
        <f t="shared" si="0"/>
        <v>1</v>
      </c>
      <c r="P28" s="762" t="s">
        <v>613</v>
      </c>
    </row>
    <row r="29" spans="1:17" ht="20.100000000000001" customHeight="1" thickTop="1" thickBot="1" x14ac:dyDescent="0.25">
      <c r="A29" s="322" t="s">
        <v>390</v>
      </c>
      <c r="B29" s="330">
        <v>2</v>
      </c>
      <c r="C29" s="330">
        <v>0</v>
      </c>
      <c r="D29" s="330">
        <v>0</v>
      </c>
      <c r="E29" s="330">
        <v>0</v>
      </c>
      <c r="F29" s="330">
        <v>0</v>
      </c>
      <c r="G29" s="330">
        <v>0</v>
      </c>
      <c r="H29" s="330">
        <v>0</v>
      </c>
      <c r="I29" s="330">
        <v>0</v>
      </c>
      <c r="J29" s="330">
        <v>0</v>
      </c>
      <c r="K29" s="330">
        <v>0</v>
      </c>
      <c r="L29" s="330">
        <v>0</v>
      </c>
      <c r="M29" s="330">
        <v>0</v>
      </c>
      <c r="N29" s="764">
        <f t="shared" si="0"/>
        <v>2</v>
      </c>
      <c r="O29" s="764">
        <f t="shared" si="0"/>
        <v>0</v>
      </c>
      <c r="P29" s="766" t="s">
        <v>391</v>
      </c>
    </row>
    <row r="30" spans="1:17" ht="20.100000000000001" customHeight="1" thickTop="1" thickBot="1" x14ac:dyDescent="0.25">
      <c r="A30" s="321" t="s">
        <v>930</v>
      </c>
      <c r="B30" s="329">
        <v>0</v>
      </c>
      <c r="C30" s="329">
        <v>0</v>
      </c>
      <c r="D30" s="329">
        <v>0</v>
      </c>
      <c r="E30" s="329">
        <v>0</v>
      </c>
      <c r="F30" s="329">
        <v>0</v>
      </c>
      <c r="G30" s="329">
        <v>1</v>
      </c>
      <c r="H30" s="329">
        <v>0</v>
      </c>
      <c r="I30" s="329">
        <v>0</v>
      </c>
      <c r="J30" s="329">
        <v>0</v>
      </c>
      <c r="K30" s="329">
        <v>0</v>
      </c>
      <c r="L30" s="329">
        <v>0</v>
      </c>
      <c r="M30" s="329">
        <v>0</v>
      </c>
      <c r="N30" s="760">
        <f t="shared" si="0"/>
        <v>0</v>
      </c>
      <c r="O30" s="760">
        <f t="shared" si="0"/>
        <v>1</v>
      </c>
      <c r="P30" s="762" t="s">
        <v>931</v>
      </c>
    </row>
    <row r="31" spans="1:17" ht="20.100000000000001" customHeight="1" thickTop="1" thickBot="1" x14ac:dyDescent="0.25">
      <c r="A31" s="322" t="s">
        <v>247</v>
      </c>
      <c r="B31" s="330">
        <v>3</v>
      </c>
      <c r="C31" s="330">
        <v>11</v>
      </c>
      <c r="D31" s="330">
        <v>16</v>
      </c>
      <c r="E31" s="330">
        <v>11</v>
      </c>
      <c r="F31" s="330">
        <v>327</v>
      </c>
      <c r="G31" s="330">
        <v>136</v>
      </c>
      <c r="H31" s="330">
        <v>0</v>
      </c>
      <c r="I31" s="330">
        <v>0</v>
      </c>
      <c r="J31" s="330">
        <v>0</v>
      </c>
      <c r="K31" s="330">
        <v>0</v>
      </c>
      <c r="L31" s="330">
        <v>83</v>
      </c>
      <c r="M31" s="330">
        <v>48</v>
      </c>
      <c r="N31" s="764">
        <f t="shared" si="0"/>
        <v>429</v>
      </c>
      <c r="O31" s="764">
        <f t="shared" si="0"/>
        <v>206</v>
      </c>
      <c r="P31" s="766" t="s">
        <v>246</v>
      </c>
    </row>
    <row r="32" spans="1:17" ht="20.100000000000001" customHeight="1" thickTop="1" x14ac:dyDescent="0.2">
      <c r="A32" s="438" t="s">
        <v>594</v>
      </c>
      <c r="B32" s="439">
        <v>1</v>
      </c>
      <c r="C32" s="439">
        <v>0</v>
      </c>
      <c r="D32" s="439">
        <v>2</v>
      </c>
      <c r="E32" s="439">
        <v>8</v>
      </c>
      <c r="F32" s="439">
        <v>192</v>
      </c>
      <c r="G32" s="439">
        <v>38</v>
      </c>
      <c r="H32" s="439">
        <v>0</v>
      </c>
      <c r="I32" s="439">
        <v>0</v>
      </c>
      <c r="J32" s="439">
        <v>0</v>
      </c>
      <c r="K32" s="439">
        <v>0</v>
      </c>
      <c r="L32" s="439">
        <v>19</v>
      </c>
      <c r="M32" s="439">
        <v>0</v>
      </c>
      <c r="N32" s="765">
        <f t="shared" ref="N32:O32" si="1">SUM(B32+D32+F32+H32+J32+L32)</f>
        <v>214</v>
      </c>
      <c r="O32" s="765">
        <f t="shared" si="1"/>
        <v>46</v>
      </c>
      <c r="P32" s="767" t="s">
        <v>248</v>
      </c>
    </row>
    <row r="33" spans="1:16" ht="24.75" customHeight="1" x14ac:dyDescent="0.2">
      <c r="A33" s="768" t="s">
        <v>7</v>
      </c>
      <c r="B33" s="836">
        <f t="shared" ref="B33:O33" si="2">SUM(B10:B32)</f>
        <v>19</v>
      </c>
      <c r="C33" s="836">
        <f t="shared" si="2"/>
        <v>14</v>
      </c>
      <c r="D33" s="836">
        <f t="shared" si="2"/>
        <v>31</v>
      </c>
      <c r="E33" s="836">
        <f t="shared" si="2"/>
        <v>23</v>
      </c>
      <c r="F33" s="836">
        <f t="shared" si="2"/>
        <v>550</v>
      </c>
      <c r="G33" s="836">
        <f t="shared" si="2"/>
        <v>193</v>
      </c>
      <c r="H33" s="836">
        <f t="shared" si="2"/>
        <v>0</v>
      </c>
      <c r="I33" s="836">
        <f t="shared" si="2"/>
        <v>0</v>
      </c>
      <c r="J33" s="836">
        <f t="shared" si="2"/>
        <v>0</v>
      </c>
      <c r="K33" s="836">
        <f t="shared" si="2"/>
        <v>0</v>
      </c>
      <c r="L33" s="836">
        <f t="shared" si="2"/>
        <v>107</v>
      </c>
      <c r="M33" s="836">
        <f t="shared" si="2"/>
        <v>50</v>
      </c>
      <c r="N33" s="836">
        <f t="shared" si="2"/>
        <v>707</v>
      </c>
      <c r="O33" s="836">
        <f t="shared" si="2"/>
        <v>280</v>
      </c>
      <c r="P33" s="841" t="s">
        <v>8</v>
      </c>
    </row>
    <row r="34" spans="1:16" ht="40.5" customHeight="1" x14ac:dyDescent="0.2"/>
    <row r="35" spans="1:16" ht="40.5" customHeight="1" x14ac:dyDescent="0.2"/>
    <row r="36" spans="1:16" ht="40.5" customHeight="1" x14ac:dyDescent="0.2"/>
    <row r="37" spans="1:16" ht="40.5" customHeight="1" x14ac:dyDescent="0.2"/>
    <row r="38" spans="1:16" ht="40.5" customHeight="1" x14ac:dyDescent="0.2"/>
    <row r="39" spans="1:16" ht="40.5" customHeight="1" x14ac:dyDescent="0.2"/>
    <row r="40" spans="1:16" ht="40.5" customHeight="1" x14ac:dyDescent="0.2"/>
  </sheetData>
  <mergeCells count="20">
    <mergeCell ref="J6:K6"/>
    <mergeCell ref="L6:M6"/>
    <mergeCell ref="B7:C7"/>
    <mergeCell ref="D7:E7"/>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s>
  <printOptions horizontalCentered="1" verticalCentered="1"/>
  <pageMargins left="0" right="0" top="0" bottom="0" header="0" footer="0"/>
  <pageSetup paperSize="9" scale="85"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showGridLines="0" rightToLeft="1" view="pageBreakPreview" zoomScaleNormal="100" zoomScaleSheetLayoutView="100" workbookViewId="0">
      <selection activeCell="R5" sqref="R5"/>
    </sheetView>
  </sheetViews>
  <sheetFormatPr defaultRowHeight="15" x14ac:dyDescent="0.2"/>
  <cols>
    <col min="1" max="1" width="29.85546875" style="306" customWidth="1"/>
    <col min="2" max="9" width="7.42578125" style="306" customWidth="1"/>
    <col min="10" max="13" width="7.42578125" style="96" customWidth="1"/>
    <col min="14" max="14" width="7.42578125" style="306" customWidth="1"/>
    <col min="15" max="15" width="7.7109375" style="96" bestFit="1" customWidth="1"/>
    <col min="16" max="16" width="34.85546875" style="96" customWidth="1"/>
    <col min="17" max="16384" width="9.140625" style="73"/>
  </cols>
  <sheetData>
    <row r="1" spans="1:16" s="77" customFormat="1" ht="20.25" x14ac:dyDescent="0.2">
      <c r="A1" s="954" t="s">
        <v>1181</v>
      </c>
      <c r="B1" s="954"/>
      <c r="C1" s="954"/>
      <c r="D1" s="954"/>
      <c r="E1" s="954"/>
      <c r="F1" s="954"/>
      <c r="G1" s="954"/>
      <c r="H1" s="954"/>
      <c r="I1" s="954"/>
      <c r="J1" s="954"/>
      <c r="K1" s="954"/>
      <c r="L1" s="954"/>
      <c r="M1" s="954"/>
      <c r="N1" s="954"/>
      <c r="O1" s="954"/>
      <c r="P1" s="954"/>
    </row>
    <row r="2" spans="1:16" s="78" customFormat="1" ht="20.25" x14ac:dyDescent="0.2">
      <c r="A2" s="957" t="s">
        <v>806</v>
      </c>
      <c r="B2" s="957"/>
      <c r="C2" s="957"/>
      <c r="D2" s="957"/>
      <c r="E2" s="957"/>
      <c r="F2" s="957"/>
      <c r="G2" s="957"/>
      <c r="H2" s="957"/>
      <c r="I2" s="957"/>
      <c r="J2" s="957"/>
      <c r="K2" s="957"/>
      <c r="L2" s="957"/>
      <c r="M2" s="957"/>
      <c r="N2" s="957"/>
      <c r="O2" s="957"/>
      <c r="P2" s="957"/>
    </row>
    <row r="3" spans="1:16" ht="18" customHeight="1" x14ac:dyDescent="0.2">
      <c r="A3" s="1376" t="s">
        <v>1182</v>
      </c>
      <c r="B3" s="1376"/>
      <c r="C3" s="1376"/>
      <c r="D3" s="1376"/>
      <c r="E3" s="1376"/>
      <c r="F3" s="1376"/>
      <c r="G3" s="1376"/>
      <c r="H3" s="1376"/>
      <c r="I3" s="1376"/>
      <c r="J3" s="1376"/>
      <c r="K3" s="1376"/>
      <c r="L3" s="1376"/>
      <c r="M3" s="1376"/>
      <c r="N3" s="1376"/>
      <c r="O3" s="1376"/>
      <c r="P3" s="1376"/>
    </row>
    <row r="4" spans="1:16" ht="15.75" x14ac:dyDescent="0.2">
      <c r="A4" s="949" t="s">
        <v>803</v>
      </c>
      <c r="B4" s="949"/>
      <c r="C4" s="949"/>
      <c r="D4" s="949"/>
      <c r="E4" s="949"/>
      <c r="F4" s="949"/>
      <c r="G4" s="949"/>
      <c r="H4" s="949"/>
      <c r="I4" s="949"/>
      <c r="J4" s="949"/>
      <c r="K4" s="949"/>
      <c r="L4" s="949"/>
      <c r="M4" s="949"/>
      <c r="N4" s="949"/>
      <c r="O4" s="949"/>
      <c r="P4" s="949"/>
    </row>
    <row r="5" spans="1:16" ht="20.100000000000001" customHeight="1" x14ac:dyDescent="0.2">
      <c r="A5" s="14" t="s">
        <v>1156</v>
      </c>
      <c r="B5" s="14"/>
      <c r="C5" s="14"/>
      <c r="D5" s="14"/>
      <c r="E5" s="14"/>
      <c r="F5" s="14"/>
      <c r="G5" s="14"/>
      <c r="H5" s="14"/>
      <c r="I5" s="14"/>
      <c r="J5" s="113"/>
      <c r="K5" s="113"/>
      <c r="L5" s="113"/>
      <c r="M5" s="113"/>
      <c r="N5" s="113"/>
      <c r="O5" s="113"/>
      <c r="P5" s="114" t="s">
        <v>1155</v>
      </c>
    </row>
    <row r="6" spans="1:16" s="214" customFormat="1" ht="13.5" customHeight="1" thickBot="1" x14ac:dyDescent="0.25">
      <c r="A6" s="1377" t="s">
        <v>637</v>
      </c>
      <c r="B6" s="1332" t="s">
        <v>342</v>
      </c>
      <c r="C6" s="1332"/>
      <c r="D6" s="1332" t="s">
        <v>292</v>
      </c>
      <c r="E6" s="1332"/>
      <c r="F6" s="1332" t="s">
        <v>291</v>
      </c>
      <c r="G6" s="1332"/>
      <c r="H6" s="1332" t="s">
        <v>290</v>
      </c>
      <c r="I6" s="1332"/>
      <c r="J6" s="1332" t="s">
        <v>289</v>
      </c>
      <c r="K6" s="1332"/>
      <c r="L6" s="1332" t="s">
        <v>590</v>
      </c>
      <c r="M6" s="1332"/>
      <c r="N6" s="1332" t="s">
        <v>7</v>
      </c>
      <c r="O6" s="1332"/>
      <c r="P6" s="1380" t="s">
        <v>1159</v>
      </c>
    </row>
    <row r="7" spans="1:16" s="214" customFormat="1" ht="13.5" customHeight="1" thickBot="1" x14ac:dyDescent="0.25">
      <c r="A7" s="1378"/>
      <c r="B7" s="1177" t="s">
        <v>293</v>
      </c>
      <c r="C7" s="1177"/>
      <c r="D7" s="1177" t="s">
        <v>1305</v>
      </c>
      <c r="E7" s="1177"/>
      <c r="F7" s="1177" t="s">
        <v>1306</v>
      </c>
      <c r="G7" s="1177"/>
      <c r="H7" s="1177" t="s">
        <v>1307</v>
      </c>
      <c r="I7" s="1177"/>
      <c r="J7" s="1177" t="s">
        <v>288</v>
      </c>
      <c r="K7" s="1177"/>
      <c r="L7" s="1177" t="s">
        <v>313</v>
      </c>
      <c r="M7" s="1177"/>
      <c r="N7" s="1177" t="s">
        <v>8</v>
      </c>
      <c r="O7" s="1177"/>
      <c r="P7" s="1381"/>
    </row>
    <row r="8" spans="1:16" s="214" customFormat="1" ht="13.5" thickBot="1" x14ac:dyDescent="0.25">
      <c r="A8" s="1378"/>
      <c r="B8" s="535" t="s">
        <v>9</v>
      </c>
      <c r="C8" s="892" t="s">
        <v>667</v>
      </c>
      <c r="D8" s="892" t="s">
        <v>9</v>
      </c>
      <c r="E8" s="892" t="s">
        <v>667</v>
      </c>
      <c r="F8" s="892" t="s">
        <v>9</v>
      </c>
      <c r="G8" s="892" t="s">
        <v>667</v>
      </c>
      <c r="H8" s="892" t="s">
        <v>9</v>
      </c>
      <c r="I8" s="892" t="s">
        <v>667</v>
      </c>
      <c r="J8" s="892" t="s">
        <v>9</v>
      </c>
      <c r="K8" s="892" t="s">
        <v>667</v>
      </c>
      <c r="L8" s="892" t="s">
        <v>9</v>
      </c>
      <c r="M8" s="892" t="s">
        <v>667</v>
      </c>
      <c r="N8" s="892" t="s">
        <v>9</v>
      </c>
      <c r="O8" s="892" t="s">
        <v>667</v>
      </c>
      <c r="P8" s="1381"/>
    </row>
    <row r="9" spans="1:16" s="214" customFormat="1" ht="12" customHeight="1" x14ac:dyDescent="0.2">
      <c r="A9" s="1379"/>
      <c r="B9" s="743" t="s">
        <v>668</v>
      </c>
      <c r="C9" s="743" t="s">
        <v>669</v>
      </c>
      <c r="D9" s="743" t="s">
        <v>668</v>
      </c>
      <c r="E9" s="743" t="s">
        <v>669</v>
      </c>
      <c r="F9" s="743" t="s">
        <v>668</v>
      </c>
      <c r="G9" s="743" t="s">
        <v>669</v>
      </c>
      <c r="H9" s="743" t="s">
        <v>668</v>
      </c>
      <c r="I9" s="743" t="s">
        <v>669</v>
      </c>
      <c r="J9" s="743" t="s">
        <v>668</v>
      </c>
      <c r="K9" s="743" t="s">
        <v>669</v>
      </c>
      <c r="L9" s="743" t="s">
        <v>668</v>
      </c>
      <c r="M9" s="743" t="s">
        <v>669</v>
      </c>
      <c r="N9" s="743" t="s">
        <v>668</v>
      </c>
      <c r="O9" s="743" t="s">
        <v>669</v>
      </c>
      <c r="P9" s="1382"/>
    </row>
    <row r="10" spans="1:16" ht="27.75" customHeight="1" x14ac:dyDescent="0.2">
      <c r="A10" s="769" t="s">
        <v>1178</v>
      </c>
      <c r="B10" s="388">
        <v>0</v>
      </c>
      <c r="C10" s="388">
        <v>0</v>
      </c>
      <c r="D10" s="388">
        <v>0</v>
      </c>
      <c r="E10" s="388">
        <v>0</v>
      </c>
      <c r="F10" s="388">
        <v>0</v>
      </c>
      <c r="G10" s="388">
        <v>1</v>
      </c>
      <c r="H10" s="388">
        <v>0</v>
      </c>
      <c r="I10" s="388">
        <v>0</v>
      </c>
      <c r="J10" s="388">
        <v>0</v>
      </c>
      <c r="K10" s="388">
        <v>0</v>
      </c>
      <c r="L10" s="388">
        <v>0</v>
      </c>
      <c r="M10" s="388">
        <v>0</v>
      </c>
      <c r="N10" s="389">
        <f t="shared" ref="N10:O43" si="0">SUM(B10+D10+F10+H10+J10+L10)</f>
        <v>0</v>
      </c>
      <c r="O10" s="389">
        <f t="shared" si="0"/>
        <v>1</v>
      </c>
      <c r="P10" s="831" t="s">
        <v>1208</v>
      </c>
    </row>
    <row r="11" spans="1:16" ht="21" customHeight="1" x14ac:dyDescent="0.2">
      <c r="A11" s="770" t="s">
        <v>614</v>
      </c>
      <c r="B11" s="386">
        <v>0</v>
      </c>
      <c r="C11" s="386">
        <v>1</v>
      </c>
      <c r="D11" s="386">
        <v>0</v>
      </c>
      <c r="E11" s="386">
        <v>0</v>
      </c>
      <c r="F11" s="386">
        <v>2</v>
      </c>
      <c r="G11" s="386">
        <v>0</v>
      </c>
      <c r="H11" s="386">
        <v>0</v>
      </c>
      <c r="I11" s="386">
        <v>0</v>
      </c>
      <c r="J11" s="386">
        <v>0</v>
      </c>
      <c r="K11" s="386">
        <v>0</v>
      </c>
      <c r="L11" s="386">
        <v>0</v>
      </c>
      <c r="M11" s="386">
        <v>0</v>
      </c>
      <c r="N11" s="387">
        <f t="shared" si="0"/>
        <v>2</v>
      </c>
      <c r="O11" s="414">
        <f t="shared" si="0"/>
        <v>1</v>
      </c>
      <c r="P11" s="832" t="s">
        <v>548</v>
      </c>
    </row>
    <row r="12" spans="1:16" ht="28.5" customHeight="1" x14ac:dyDescent="0.2">
      <c r="A12" s="771" t="s">
        <v>1177</v>
      </c>
      <c r="B12" s="390">
        <v>0</v>
      </c>
      <c r="C12" s="390">
        <v>1</v>
      </c>
      <c r="D12" s="390">
        <v>0</v>
      </c>
      <c r="E12" s="390">
        <v>0</v>
      </c>
      <c r="F12" s="390">
        <v>0</v>
      </c>
      <c r="G12" s="390">
        <v>0</v>
      </c>
      <c r="H12" s="390">
        <v>0</v>
      </c>
      <c r="I12" s="390">
        <v>0</v>
      </c>
      <c r="J12" s="390">
        <v>0</v>
      </c>
      <c r="K12" s="390">
        <v>0</v>
      </c>
      <c r="L12" s="390">
        <v>0</v>
      </c>
      <c r="M12" s="390">
        <v>0</v>
      </c>
      <c r="N12" s="391">
        <f t="shared" si="0"/>
        <v>0</v>
      </c>
      <c r="O12" s="391">
        <f t="shared" si="0"/>
        <v>1</v>
      </c>
      <c r="P12" s="833" t="s">
        <v>1160</v>
      </c>
    </row>
    <row r="13" spans="1:16" ht="15" customHeight="1" x14ac:dyDescent="0.2">
      <c r="A13" s="770" t="s">
        <v>920</v>
      </c>
      <c r="B13" s="386">
        <v>1</v>
      </c>
      <c r="C13" s="386">
        <v>1</v>
      </c>
      <c r="D13" s="386">
        <v>2</v>
      </c>
      <c r="E13" s="386">
        <v>1</v>
      </c>
      <c r="F13" s="386">
        <v>1</v>
      </c>
      <c r="G13" s="386">
        <v>2</v>
      </c>
      <c r="H13" s="386">
        <v>0</v>
      </c>
      <c r="I13" s="386">
        <v>0</v>
      </c>
      <c r="J13" s="386">
        <v>0</v>
      </c>
      <c r="K13" s="386">
        <v>0</v>
      </c>
      <c r="L13" s="386">
        <v>0</v>
      </c>
      <c r="M13" s="386">
        <v>0</v>
      </c>
      <c r="N13" s="387">
        <f t="shared" si="0"/>
        <v>4</v>
      </c>
      <c r="O13" s="414">
        <f t="shared" si="0"/>
        <v>4</v>
      </c>
      <c r="P13" s="832" t="s">
        <v>304</v>
      </c>
    </row>
    <row r="14" spans="1:16" ht="15" customHeight="1" x14ac:dyDescent="0.2">
      <c r="A14" s="771" t="s">
        <v>1173</v>
      </c>
      <c r="B14" s="390">
        <v>0</v>
      </c>
      <c r="C14" s="390">
        <v>0</v>
      </c>
      <c r="D14" s="390">
        <v>0</v>
      </c>
      <c r="E14" s="390">
        <v>0</v>
      </c>
      <c r="F14" s="390">
        <v>1</v>
      </c>
      <c r="G14" s="390">
        <v>5</v>
      </c>
      <c r="H14" s="390">
        <v>0</v>
      </c>
      <c r="I14" s="390">
        <v>0</v>
      </c>
      <c r="J14" s="390">
        <v>0</v>
      </c>
      <c r="K14" s="390">
        <v>0</v>
      </c>
      <c r="L14" s="390">
        <v>1</v>
      </c>
      <c r="M14" s="390">
        <v>0</v>
      </c>
      <c r="N14" s="391">
        <f t="shared" si="0"/>
        <v>2</v>
      </c>
      <c r="O14" s="391">
        <f t="shared" si="0"/>
        <v>5</v>
      </c>
      <c r="P14" s="833" t="s">
        <v>335</v>
      </c>
    </row>
    <row r="15" spans="1:16" ht="25.5" customHeight="1" x14ac:dyDescent="0.2">
      <c r="A15" s="770" t="s">
        <v>1179</v>
      </c>
      <c r="B15" s="386">
        <v>1</v>
      </c>
      <c r="C15" s="386">
        <v>2</v>
      </c>
      <c r="D15" s="386">
        <v>2</v>
      </c>
      <c r="E15" s="386">
        <v>3</v>
      </c>
      <c r="F15" s="386">
        <v>143</v>
      </c>
      <c r="G15" s="386">
        <v>34</v>
      </c>
      <c r="H15" s="386">
        <v>0</v>
      </c>
      <c r="I15" s="386">
        <v>0</v>
      </c>
      <c r="J15" s="386">
        <v>0</v>
      </c>
      <c r="K15" s="386">
        <v>0</v>
      </c>
      <c r="L15" s="386">
        <v>9</v>
      </c>
      <c r="M15" s="386">
        <v>4</v>
      </c>
      <c r="N15" s="387">
        <f t="shared" si="0"/>
        <v>155</v>
      </c>
      <c r="O15" s="414">
        <f t="shared" si="0"/>
        <v>43</v>
      </c>
      <c r="P15" s="832" t="s">
        <v>333</v>
      </c>
    </row>
    <row r="16" spans="1:16" ht="15" customHeight="1" x14ac:dyDescent="0.2">
      <c r="A16" s="771" t="s">
        <v>921</v>
      </c>
      <c r="B16" s="390">
        <v>0</v>
      </c>
      <c r="C16" s="390">
        <v>0</v>
      </c>
      <c r="D16" s="390">
        <v>0</v>
      </c>
      <c r="E16" s="390">
        <v>0</v>
      </c>
      <c r="F16" s="390">
        <v>1</v>
      </c>
      <c r="G16" s="390">
        <v>0</v>
      </c>
      <c r="H16" s="390">
        <v>0</v>
      </c>
      <c r="I16" s="390">
        <v>0</v>
      </c>
      <c r="J16" s="390">
        <v>0</v>
      </c>
      <c r="K16" s="390">
        <v>0</v>
      </c>
      <c r="L16" s="390">
        <v>1</v>
      </c>
      <c r="M16" s="390">
        <v>0</v>
      </c>
      <c r="N16" s="391">
        <f t="shared" si="0"/>
        <v>2</v>
      </c>
      <c r="O16" s="391">
        <f t="shared" si="0"/>
        <v>0</v>
      </c>
      <c r="P16" s="833" t="s">
        <v>553</v>
      </c>
    </row>
    <row r="17" spans="1:16" ht="22.5" x14ac:dyDescent="0.2">
      <c r="A17" s="770" t="s">
        <v>1174</v>
      </c>
      <c r="B17" s="386">
        <v>0</v>
      </c>
      <c r="C17" s="386">
        <v>0</v>
      </c>
      <c r="D17" s="386">
        <v>0</v>
      </c>
      <c r="E17" s="386">
        <v>1</v>
      </c>
      <c r="F17" s="386">
        <v>12</v>
      </c>
      <c r="G17" s="386">
        <v>12</v>
      </c>
      <c r="H17" s="386">
        <v>0</v>
      </c>
      <c r="I17" s="386">
        <v>0</v>
      </c>
      <c r="J17" s="386">
        <v>0</v>
      </c>
      <c r="K17" s="386">
        <v>0</v>
      </c>
      <c r="L17" s="386">
        <v>1</v>
      </c>
      <c r="M17" s="386">
        <v>8</v>
      </c>
      <c r="N17" s="387">
        <f t="shared" si="0"/>
        <v>13</v>
      </c>
      <c r="O17" s="414">
        <f t="shared" si="0"/>
        <v>21</v>
      </c>
      <c r="P17" s="832" t="s">
        <v>1161</v>
      </c>
    </row>
    <row r="18" spans="1:16" ht="22.5" customHeight="1" x14ac:dyDescent="0.2">
      <c r="A18" s="771" t="s">
        <v>1175</v>
      </c>
      <c r="B18" s="390">
        <v>0</v>
      </c>
      <c r="C18" s="390">
        <v>0</v>
      </c>
      <c r="D18" s="390">
        <v>0</v>
      </c>
      <c r="E18" s="390">
        <v>0</v>
      </c>
      <c r="F18" s="390">
        <v>32</v>
      </c>
      <c r="G18" s="390">
        <v>8</v>
      </c>
      <c r="H18" s="390">
        <v>0</v>
      </c>
      <c r="I18" s="390">
        <v>0</v>
      </c>
      <c r="J18" s="390">
        <v>0</v>
      </c>
      <c r="K18" s="390">
        <v>0</v>
      </c>
      <c r="L18" s="390">
        <v>11</v>
      </c>
      <c r="M18" s="390">
        <v>3</v>
      </c>
      <c r="N18" s="391">
        <f t="shared" si="0"/>
        <v>43</v>
      </c>
      <c r="O18" s="391">
        <f t="shared" si="0"/>
        <v>11</v>
      </c>
      <c r="P18" s="833" t="s">
        <v>330</v>
      </c>
    </row>
    <row r="19" spans="1:16" ht="15" customHeight="1" x14ac:dyDescent="0.2">
      <c r="A19" s="770" t="s">
        <v>1176</v>
      </c>
      <c r="B19" s="386">
        <v>0</v>
      </c>
      <c r="C19" s="386">
        <v>0</v>
      </c>
      <c r="D19" s="386">
        <v>0</v>
      </c>
      <c r="E19" s="386">
        <v>0</v>
      </c>
      <c r="F19" s="386">
        <v>0</v>
      </c>
      <c r="G19" s="386">
        <v>1</v>
      </c>
      <c r="H19" s="386">
        <v>0</v>
      </c>
      <c r="I19" s="386">
        <v>0</v>
      </c>
      <c r="J19" s="386">
        <v>0</v>
      </c>
      <c r="K19" s="386">
        <v>0</v>
      </c>
      <c r="L19" s="386">
        <v>0</v>
      </c>
      <c r="M19" s="386">
        <v>0</v>
      </c>
      <c r="N19" s="387">
        <f t="shared" si="0"/>
        <v>0</v>
      </c>
      <c r="O19" s="414">
        <f t="shared" si="0"/>
        <v>1</v>
      </c>
      <c r="P19" s="832" t="s">
        <v>1162</v>
      </c>
    </row>
    <row r="20" spans="1:16" ht="15" customHeight="1" x14ac:dyDescent="0.2">
      <c r="A20" s="771" t="s">
        <v>922</v>
      </c>
      <c r="B20" s="390">
        <v>0</v>
      </c>
      <c r="C20" s="390">
        <v>0</v>
      </c>
      <c r="D20" s="390">
        <v>2</v>
      </c>
      <c r="E20" s="390">
        <v>0</v>
      </c>
      <c r="F20" s="390">
        <v>28</v>
      </c>
      <c r="G20" s="390">
        <v>8</v>
      </c>
      <c r="H20" s="390">
        <v>0</v>
      </c>
      <c r="I20" s="390">
        <v>0</v>
      </c>
      <c r="J20" s="390">
        <v>0</v>
      </c>
      <c r="K20" s="390">
        <v>0</v>
      </c>
      <c r="L20" s="390">
        <v>10</v>
      </c>
      <c r="M20" s="390">
        <v>7</v>
      </c>
      <c r="N20" s="391">
        <f t="shared" si="0"/>
        <v>40</v>
      </c>
      <c r="O20" s="391">
        <f t="shared" si="0"/>
        <v>15</v>
      </c>
      <c r="P20" s="833" t="s">
        <v>923</v>
      </c>
    </row>
    <row r="21" spans="1:16" ht="15" customHeight="1" x14ac:dyDescent="0.2">
      <c r="A21" s="770" t="s">
        <v>925</v>
      </c>
      <c r="B21" s="386">
        <v>0</v>
      </c>
      <c r="C21" s="386">
        <v>2</v>
      </c>
      <c r="D21" s="386">
        <v>1</v>
      </c>
      <c r="E21" s="386">
        <v>1</v>
      </c>
      <c r="F21" s="386">
        <v>0</v>
      </c>
      <c r="G21" s="386">
        <v>0</v>
      </c>
      <c r="H21" s="386">
        <v>0</v>
      </c>
      <c r="I21" s="386">
        <v>0</v>
      </c>
      <c r="J21" s="386">
        <v>0</v>
      </c>
      <c r="K21" s="386">
        <v>0</v>
      </c>
      <c r="L21" s="386">
        <v>0</v>
      </c>
      <c r="M21" s="386">
        <v>1</v>
      </c>
      <c r="N21" s="387">
        <f t="shared" si="0"/>
        <v>1</v>
      </c>
      <c r="O21" s="414">
        <f t="shared" si="0"/>
        <v>4</v>
      </c>
      <c r="P21" s="832" t="s">
        <v>96</v>
      </c>
    </row>
    <row r="22" spans="1:16" ht="15" customHeight="1" x14ac:dyDescent="0.2">
      <c r="A22" s="771" t="s">
        <v>551</v>
      </c>
      <c r="B22" s="390">
        <v>0</v>
      </c>
      <c r="C22" s="390">
        <v>0</v>
      </c>
      <c r="D22" s="390">
        <v>3</v>
      </c>
      <c r="E22" s="390">
        <v>0</v>
      </c>
      <c r="F22" s="390">
        <v>190</v>
      </c>
      <c r="G22" s="390">
        <v>42</v>
      </c>
      <c r="H22" s="390">
        <v>0</v>
      </c>
      <c r="I22" s="390">
        <v>0</v>
      </c>
      <c r="J22" s="390">
        <v>0</v>
      </c>
      <c r="K22" s="390">
        <v>0</v>
      </c>
      <c r="L22" s="390">
        <v>45</v>
      </c>
      <c r="M22" s="390">
        <v>12</v>
      </c>
      <c r="N22" s="391">
        <f t="shared" si="0"/>
        <v>238</v>
      </c>
      <c r="O22" s="391">
        <f t="shared" si="0"/>
        <v>54</v>
      </c>
      <c r="P22" s="833" t="s">
        <v>100</v>
      </c>
    </row>
    <row r="23" spans="1:16" ht="12.75" x14ac:dyDescent="0.2">
      <c r="A23" s="770" t="s">
        <v>933</v>
      </c>
      <c r="B23" s="386">
        <v>0</v>
      </c>
      <c r="C23" s="386">
        <v>0</v>
      </c>
      <c r="D23" s="386">
        <v>0</v>
      </c>
      <c r="E23" s="386">
        <v>0</v>
      </c>
      <c r="F23" s="386">
        <v>1</v>
      </c>
      <c r="G23" s="386">
        <v>0</v>
      </c>
      <c r="H23" s="386">
        <v>0</v>
      </c>
      <c r="I23" s="386">
        <v>0</v>
      </c>
      <c r="J23" s="386">
        <v>0</v>
      </c>
      <c r="K23" s="386">
        <v>0</v>
      </c>
      <c r="L23" s="386">
        <v>0</v>
      </c>
      <c r="M23" s="386">
        <v>0</v>
      </c>
      <c r="N23" s="387">
        <f t="shared" si="0"/>
        <v>1</v>
      </c>
      <c r="O23" s="414">
        <f t="shared" si="0"/>
        <v>0</v>
      </c>
      <c r="P23" s="832" t="s">
        <v>327</v>
      </c>
    </row>
    <row r="24" spans="1:16" ht="22.5" x14ac:dyDescent="0.2">
      <c r="A24" s="771" t="s">
        <v>1172</v>
      </c>
      <c r="B24" s="390">
        <v>0</v>
      </c>
      <c r="C24" s="390">
        <v>0</v>
      </c>
      <c r="D24" s="390">
        <v>0</v>
      </c>
      <c r="E24" s="390">
        <v>0</v>
      </c>
      <c r="F24" s="390">
        <v>0</v>
      </c>
      <c r="G24" s="390">
        <v>1</v>
      </c>
      <c r="H24" s="390">
        <v>0</v>
      </c>
      <c r="I24" s="390">
        <v>0</v>
      </c>
      <c r="J24" s="390">
        <v>0</v>
      </c>
      <c r="K24" s="390">
        <v>0</v>
      </c>
      <c r="L24" s="390">
        <v>0</v>
      </c>
      <c r="M24" s="390">
        <v>0</v>
      </c>
      <c r="N24" s="391">
        <f t="shared" si="0"/>
        <v>0</v>
      </c>
      <c r="O24" s="391">
        <f t="shared" si="0"/>
        <v>1</v>
      </c>
      <c r="P24" s="833" t="s">
        <v>1272</v>
      </c>
    </row>
    <row r="25" spans="1:16" ht="15" customHeight="1" x14ac:dyDescent="0.2">
      <c r="A25" s="770" t="s">
        <v>751</v>
      </c>
      <c r="B25" s="386">
        <v>0</v>
      </c>
      <c r="C25" s="386">
        <v>1</v>
      </c>
      <c r="D25" s="386">
        <v>0</v>
      </c>
      <c r="E25" s="386">
        <v>0</v>
      </c>
      <c r="F25" s="386">
        <v>0</v>
      </c>
      <c r="G25" s="386">
        <v>2</v>
      </c>
      <c r="H25" s="386">
        <v>0</v>
      </c>
      <c r="I25" s="386">
        <v>0</v>
      </c>
      <c r="J25" s="386">
        <v>0</v>
      </c>
      <c r="K25" s="386">
        <v>0</v>
      </c>
      <c r="L25" s="386">
        <v>0</v>
      </c>
      <c r="M25" s="386">
        <v>1</v>
      </c>
      <c r="N25" s="387">
        <f t="shared" si="0"/>
        <v>0</v>
      </c>
      <c r="O25" s="414">
        <f t="shared" si="0"/>
        <v>4</v>
      </c>
      <c r="P25" s="832" t="s">
        <v>752</v>
      </c>
    </row>
    <row r="26" spans="1:16" ht="15" customHeight="1" x14ac:dyDescent="0.2">
      <c r="A26" s="771" t="s">
        <v>934</v>
      </c>
      <c r="B26" s="390">
        <v>0</v>
      </c>
      <c r="C26" s="390">
        <v>0</v>
      </c>
      <c r="D26" s="390">
        <v>0</v>
      </c>
      <c r="E26" s="390">
        <v>0</v>
      </c>
      <c r="F26" s="390">
        <v>3</v>
      </c>
      <c r="G26" s="390">
        <v>0</v>
      </c>
      <c r="H26" s="390">
        <v>0</v>
      </c>
      <c r="I26" s="390">
        <v>0</v>
      </c>
      <c r="J26" s="390">
        <v>0</v>
      </c>
      <c r="K26" s="390">
        <v>0</v>
      </c>
      <c r="L26" s="390">
        <v>18</v>
      </c>
      <c r="M26" s="390">
        <v>1</v>
      </c>
      <c r="N26" s="391">
        <f t="shared" si="0"/>
        <v>21</v>
      </c>
      <c r="O26" s="391">
        <f t="shared" si="0"/>
        <v>1</v>
      </c>
      <c r="P26" s="833" t="s">
        <v>924</v>
      </c>
    </row>
    <row r="27" spans="1:16" ht="15" customHeight="1" x14ac:dyDescent="0.2">
      <c r="A27" s="770" t="s">
        <v>654</v>
      </c>
      <c r="B27" s="386">
        <v>0</v>
      </c>
      <c r="C27" s="386">
        <v>0</v>
      </c>
      <c r="D27" s="386">
        <v>0</v>
      </c>
      <c r="E27" s="386">
        <v>0</v>
      </c>
      <c r="F27" s="386">
        <v>0</v>
      </c>
      <c r="G27" s="386">
        <v>1</v>
      </c>
      <c r="H27" s="386">
        <v>0</v>
      </c>
      <c r="I27" s="386">
        <v>0</v>
      </c>
      <c r="J27" s="386">
        <v>0</v>
      </c>
      <c r="K27" s="386">
        <v>0</v>
      </c>
      <c r="L27" s="386">
        <v>0</v>
      </c>
      <c r="M27" s="386">
        <v>0</v>
      </c>
      <c r="N27" s="387">
        <f t="shared" si="0"/>
        <v>0</v>
      </c>
      <c r="O27" s="414">
        <f t="shared" si="0"/>
        <v>1</v>
      </c>
      <c r="P27" s="832" t="s">
        <v>1271</v>
      </c>
    </row>
    <row r="28" spans="1:16" ht="15" customHeight="1" x14ac:dyDescent="0.2">
      <c r="A28" s="771" t="s">
        <v>935</v>
      </c>
      <c r="B28" s="390">
        <v>0</v>
      </c>
      <c r="C28" s="390">
        <v>0</v>
      </c>
      <c r="D28" s="390">
        <v>0</v>
      </c>
      <c r="E28" s="390">
        <v>0</v>
      </c>
      <c r="F28" s="390">
        <v>0</v>
      </c>
      <c r="G28" s="390">
        <v>1</v>
      </c>
      <c r="H28" s="390">
        <v>0</v>
      </c>
      <c r="I28" s="390">
        <v>0</v>
      </c>
      <c r="J28" s="390">
        <v>0</v>
      </c>
      <c r="K28" s="390">
        <v>0</v>
      </c>
      <c r="L28" s="390">
        <v>0</v>
      </c>
      <c r="M28" s="390">
        <v>0</v>
      </c>
      <c r="N28" s="391">
        <f t="shared" si="0"/>
        <v>0</v>
      </c>
      <c r="O28" s="391">
        <f t="shared" si="0"/>
        <v>1</v>
      </c>
      <c r="P28" s="833" t="s">
        <v>932</v>
      </c>
    </row>
    <row r="29" spans="1:16" ht="24" customHeight="1" x14ac:dyDescent="0.2">
      <c r="A29" s="827" t="s">
        <v>605</v>
      </c>
      <c r="B29" s="828">
        <v>0</v>
      </c>
      <c r="C29" s="828">
        <v>1</v>
      </c>
      <c r="D29" s="828">
        <v>0</v>
      </c>
      <c r="E29" s="828">
        <v>0</v>
      </c>
      <c r="F29" s="828">
        <v>0</v>
      </c>
      <c r="G29" s="828">
        <v>4</v>
      </c>
      <c r="H29" s="828">
        <v>0</v>
      </c>
      <c r="I29" s="828">
        <v>0</v>
      </c>
      <c r="J29" s="828">
        <v>0</v>
      </c>
      <c r="K29" s="828">
        <v>0</v>
      </c>
      <c r="L29" s="828">
        <v>0</v>
      </c>
      <c r="M29" s="828">
        <v>0</v>
      </c>
      <c r="N29" s="829">
        <f t="shared" si="0"/>
        <v>0</v>
      </c>
      <c r="O29" s="830">
        <f t="shared" si="0"/>
        <v>5</v>
      </c>
      <c r="P29" s="834" t="s">
        <v>1163</v>
      </c>
    </row>
    <row r="30" spans="1:16" ht="26.25" customHeight="1" x14ac:dyDescent="0.2">
      <c r="A30" s="771" t="s">
        <v>928</v>
      </c>
      <c r="B30" s="390">
        <v>0</v>
      </c>
      <c r="C30" s="390">
        <v>0</v>
      </c>
      <c r="D30" s="390">
        <v>0</v>
      </c>
      <c r="E30" s="390">
        <v>0</v>
      </c>
      <c r="F30" s="390">
        <v>1</v>
      </c>
      <c r="G30" s="390">
        <v>1</v>
      </c>
      <c r="H30" s="390">
        <v>0</v>
      </c>
      <c r="I30" s="390">
        <v>0</v>
      </c>
      <c r="J30" s="390">
        <v>0</v>
      </c>
      <c r="K30" s="390">
        <v>0</v>
      </c>
      <c r="L30" s="390">
        <v>0</v>
      </c>
      <c r="M30" s="390">
        <v>0</v>
      </c>
      <c r="N30" s="391">
        <f t="shared" si="0"/>
        <v>1</v>
      </c>
      <c r="O30" s="391">
        <f t="shared" si="0"/>
        <v>1</v>
      </c>
      <c r="P30" s="833" t="s">
        <v>1358</v>
      </c>
    </row>
    <row r="31" spans="1:16" ht="19.5" customHeight="1" x14ac:dyDescent="0.2">
      <c r="A31" s="770" t="s">
        <v>622</v>
      </c>
      <c r="B31" s="386">
        <v>4</v>
      </c>
      <c r="C31" s="386">
        <v>0</v>
      </c>
      <c r="D31" s="386">
        <v>1</v>
      </c>
      <c r="E31" s="386">
        <v>0</v>
      </c>
      <c r="F31" s="386">
        <v>33</v>
      </c>
      <c r="G31" s="386">
        <v>16</v>
      </c>
      <c r="H31" s="386">
        <v>0</v>
      </c>
      <c r="I31" s="386">
        <v>0</v>
      </c>
      <c r="J31" s="386">
        <v>0</v>
      </c>
      <c r="K31" s="386">
        <v>0</v>
      </c>
      <c r="L31" s="386">
        <v>2</v>
      </c>
      <c r="M31" s="386">
        <v>7</v>
      </c>
      <c r="N31" s="387">
        <f t="shared" si="0"/>
        <v>40</v>
      </c>
      <c r="O31" s="414">
        <f t="shared" si="0"/>
        <v>23</v>
      </c>
      <c r="P31" s="832" t="s">
        <v>320</v>
      </c>
    </row>
    <row r="32" spans="1:16" ht="24.75" customHeight="1" x14ac:dyDescent="0.2">
      <c r="A32" s="771" t="s">
        <v>1180</v>
      </c>
      <c r="B32" s="390">
        <v>0</v>
      </c>
      <c r="C32" s="390">
        <v>0</v>
      </c>
      <c r="D32" s="390">
        <v>1</v>
      </c>
      <c r="E32" s="390">
        <v>0</v>
      </c>
      <c r="F32" s="390">
        <v>7</v>
      </c>
      <c r="G32" s="390">
        <v>8</v>
      </c>
      <c r="H32" s="390">
        <v>0</v>
      </c>
      <c r="I32" s="390">
        <v>0</v>
      </c>
      <c r="J32" s="390">
        <v>0</v>
      </c>
      <c r="K32" s="390">
        <v>0</v>
      </c>
      <c r="L32" s="390">
        <v>0</v>
      </c>
      <c r="M32" s="390">
        <v>0</v>
      </c>
      <c r="N32" s="391">
        <f t="shared" si="0"/>
        <v>8</v>
      </c>
      <c r="O32" s="391">
        <f t="shared" si="0"/>
        <v>8</v>
      </c>
      <c r="P32" s="833" t="s">
        <v>917</v>
      </c>
    </row>
    <row r="33" spans="1:16" ht="15" customHeight="1" x14ac:dyDescent="0.2">
      <c r="A33" s="770" t="s">
        <v>755</v>
      </c>
      <c r="B33" s="386">
        <v>0</v>
      </c>
      <c r="C33" s="386">
        <v>0</v>
      </c>
      <c r="D33" s="386">
        <v>0</v>
      </c>
      <c r="E33" s="386">
        <v>0</v>
      </c>
      <c r="F33" s="386">
        <v>7</v>
      </c>
      <c r="G33" s="386">
        <v>1</v>
      </c>
      <c r="H33" s="386">
        <v>0</v>
      </c>
      <c r="I33" s="386">
        <v>0</v>
      </c>
      <c r="J33" s="386">
        <v>0</v>
      </c>
      <c r="K33" s="386">
        <v>0</v>
      </c>
      <c r="L33" s="386">
        <v>0</v>
      </c>
      <c r="M33" s="386">
        <v>0</v>
      </c>
      <c r="N33" s="387">
        <f t="shared" si="0"/>
        <v>7</v>
      </c>
      <c r="O33" s="414">
        <f t="shared" si="0"/>
        <v>1</v>
      </c>
      <c r="P33" s="832" t="s">
        <v>756</v>
      </c>
    </row>
    <row r="34" spans="1:16" ht="15" customHeight="1" x14ac:dyDescent="0.2">
      <c r="A34" s="771" t="s">
        <v>1170</v>
      </c>
      <c r="B34" s="390">
        <v>0</v>
      </c>
      <c r="C34" s="390">
        <v>0</v>
      </c>
      <c r="D34" s="390">
        <v>0</v>
      </c>
      <c r="E34" s="390">
        <v>0</v>
      </c>
      <c r="F34" s="390">
        <v>1</v>
      </c>
      <c r="G34" s="390">
        <v>0</v>
      </c>
      <c r="H34" s="390">
        <v>0</v>
      </c>
      <c r="I34" s="390">
        <v>0</v>
      </c>
      <c r="J34" s="390">
        <v>0</v>
      </c>
      <c r="K34" s="390">
        <v>0</v>
      </c>
      <c r="L34" s="390">
        <v>0</v>
      </c>
      <c r="M34" s="390">
        <v>0</v>
      </c>
      <c r="N34" s="391">
        <f t="shared" si="0"/>
        <v>1</v>
      </c>
      <c r="O34" s="391">
        <f t="shared" si="0"/>
        <v>0</v>
      </c>
      <c r="P34" s="833" t="s">
        <v>1164</v>
      </c>
    </row>
    <row r="35" spans="1:16" ht="15" customHeight="1" x14ac:dyDescent="0.2">
      <c r="A35" s="770" t="s">
        <v>757</v>
      </c>
      <c r="B35" s="386">
        <v>0</v>
      </c>
      <c r="C35" s="386">
        <v>0</v>
      </c>
      <c r="D35" s="386">
        <v>0</v>
      </c>
      <c r="E35" s="386">
        <v>1</v>
      </c>
      <c r="F35" s="386">
        <v>7</v>
      </c>
      <c r="G35" s="386">
        <v>9</v>
      </c>
      <c r="H35" s="386">
        <v>0</v>
      </c>
      <c r="I35" s="386">
        <v>0</v>
      </c>
      <c r="J35" s="386">
        <v>0</v>
      </c>
      <c r="K35" s="386">
        <v>0</v>
      </c>
      <c r="L35" s="386">
        <v>1</v>
      </c>
      <c r="M35" s="386">
        <v>1</v>
      </c>
      <c r="N35" s="387">
        <f t="shared" si="0"/>
        <v>8</v>
      </c>
      <c r="O35" s="414">
        <f t="shared" si="0"/>
        <v>11</v>
      </c>
      <c r="P35" s="832" t="s">
        <v>758</v>
      </c>
    </row>
    <row r="36" spans="1:16" ht="15" customHeight="1" x14ac:dyDescent="0.2">
      <c r="A36" s="771" t="s">
        <v>1168</v>
      </c>
      <c r="B36" s="390">
        <v>0</v>
      </c>
      <c r="C36" s="390">
        <v>1</v>
      </c>
      <c r="D36" s="390">
        <v>0</v>
      </c>
      <c r="E36" s="390">
        <v>0</v>
      </c>
      <c r="F36" s="390">
        <v>0</v>
      </c>
      <c r="G36" s="390">
        <v>0</v>
      </c>
      <c r="H36" s="390">
        <v>0</v>
      </c>
      <c r="I36" s="390">
        <v>0</v>
      </c>
      <c r="J36" s="390">
        <v>0</v>
      </c>
      <c r="K36" s="390">
        <v>0</v>
      </c>
      <c r="L36" s="390">
        <v>0</v>
      </c>
      <c r="M36" s="390">
        <v>0</v>
      </c>
      <c r="N36" s="391">
        <f t="shared" si="0"/>
        <v>0</v>
      </c>
      <c r="O36" s="391">
        <f t="shared" si="0"/>
        <v>1</v>
      </c>
      <c r="P36" s="833" t="s">
        <v>1169</v>
      </c>
    </row>
    <row r="37" spans="1:16" ht="15" customHeight="1" x14ac:dyDescent="0.2">
      <c r="A37" s="770" t="s">
        <v>545</v>
      </c>
      <c r="B37" s="386">
        <v>0</v>
      </c>
      <c r="C37" s="386">
        <v>0</v>
      </c>
      <c r="D37" s="386">
        <v>0</v>
      </c>
      <c r="E37" s="386">
        <v>0</v>
      </c>
      <c r="F37" s="386">
        <v>0</v>
      </c>
      <c r="G37" s="386">
        <v>1</v>
      </c>
      <c r="H37" s="386">
        <v>0</v>
      </c>
      <c r="I37" s="386">
        <v>0</v>
      </c>
      <c r="J37" s="386">
        <v>0</v>
      </c>
      <c r="K37" s="386">
        <v>0</v>
      </c>
      <c r="L37" s="386">
        <v>0</v>
      </c>
      <c r="M37" s="386">
        <v>0</v>
      </c>
      <c r="N37" s="387">
        <f t="shared" si="0"/>
        <v>0</v>
      </c>
      <c r="O37" s="414">
        <f t="shared" si="0"/>
        <v>1</v>
      </c>
      <c r="P37" s="832" t="s">
        <v>1206</v>
      </c>
    </row>
    <row r="38" spans="1:16" ht="15" customHeight="1" x14ac:dyDescent="0.2">
      <c r="A38" s="771" t="s">
        <v>319</v>
      </c>
      <c r="B38" s="390">
        <v>9</v>
      </c>
      <c r="C38" s="390">
        <v>0</v>
      </c>
      <c r="D38" s="390">
        <v>8</v>
      </c>
      <c r="E38" s="390">
        <v>0</v>
      </c>
      <c r="F38" s="390">
        <v>7</v>
      </c>
      <c r="G38" s="390">
        <v>1</v>
      </c>
      <c r="H38" s="390">
        <v>0</v>
      </c>
      <c r="I38" s="390">
        <v>0</v>
      </c>
      <c r="J38" s="390">
        <v>0</v>
      </c>
      <c r="K38" s="390">
        <v>0</v>
      </c>
      <c r="L38" s="390">
        <v>0</v>
      </c>
      <c r="M38" s="390">
        <v>0</v>
      </c>
      <c r="N38" s="391">
        <f t="shared" si="0"/>
        <v>24</v>
      </c>
      <c r="O38" s="391">
        <f t="shared" si="0"/>
        <v>1</v>
      </c>
      <c r="P38" s="833" t="s">
        <v>318</v>
      </c>
    </row>
    <row r="39" spans="1:16" ht="15" customHeight="1" x14ac:dyDescent="0.2">
      <c r="A39" s="770" t="s">
        <v>927</v>
      </c>
      <c r="B39" s="386">
        <v>0</v>
      </c>
      <c r="C39" s="386">
        <v>0</v>
      </c>
      <c r="D39" s="386">
        <v>0</v>
      </c>
      <c r="E39" s="386">
        <v>0</v>
      </c>
      <c r="F39" s="386">
        <v>2</v>
      </c>
      <c r="G39" s="386">
        <v>1</v>
      </c>
      <c r="H39" s="386">
        <v>0</v>
      </c>
      <c r="I39" s="386">
        <v>0</v>
      </c>
      <c r="J39" s="386">
        <v>0</v>
      </c>
      <c r="K39" s="386">
        <v>0</v>
      </c>
      <c r="L39" s="386">
        <v>0</v>
      </c>
      <c r="M39" s="386">
        <v>0</v>
      </c>
      <c r="N39" s="387">
        <f t="shared" si="0"/>
        <v>2</v>
      </c>
      <c r="O39" s="414">
        <f t="shared" si="0"/>
        <v>1</v>
      </c>
      <c r="P39" s="832" t="s">
        <v>759</v>
      </c>
    </row>
    <row r="40" spans="1:16" ht="22.5" customHeight="1" x14ac:dyDescent="0.2">
      <c r="A40" s="771" t="s">
        <v>1167</v>
      </c>
      <c r="B40" s="390">
        <v>3</v>
      </c>
      <c r="C40" s="390">
        <v>1</v>
      </c>
      <c r="D40" s="390">
        <v>1</v>
      </c>
      <c r="E40" s="390">
        <v>2</v>
      </c>
      <c r="F40" s="390">
        <v>62</v>
      </c>
      <c r="G40" s="390">
        <v>23</v>
      </c>
      <c r="H40" s="390">
        <v>0</v>
      </c>
      <c r="I40" s="390">
        <v>0</v>
      </c>
      <c r="J40" s="390">
        <v>0</v>
      </c>
      <c r="K40" s="390">
        <v>0</v>
      </c>
      <c r="L40" s="390">
        <v>7</v>
      </c>
      <c r="M40" s="390">
        <v>5</v>
      </c>
      <c r="N40" s="391">
        <f t="shared" si="0"/>
        <v>73</v>
      </c>
      <c r="O40" s="391">
        <f t="shared" si="0"/>
        <v>31</v>
      </c>
      <c r="P40" s="833" t="s">
        <v>1165</v>
      </c>
    </row>
    <row r="41" spans="1:16" ht="15" customHeight="1" x14ac:dyDescent="0.2">
      <c r="A41" s="770" t="s">
        <v>563</v>
      </c>
      <c r="B41" s="386">
        <v>0</v>
      </c>
      <c r="C41" s="386">
        <v>0</v>
      </c>
      <c r="D41" s="386">
        <v>0</v>
      </c>
      <c r="E41" s="386">
        <v>0</v>
      </c>
      <c r="F41" s="386">
        <v>1</v>
      </c>
      <c r="G41" s="386">
        <v>0</v>
      </c>
      <c r="H41" s="386">
        <v>0</v>
      </c>
      <c r="I41" s="386">
        <v>0</v>
      </c>
      <c r="J41" s="386">
        <v>0</v>
      </c>
      <c r="K41" s="386">
        <v>0</v>
      </c>
      <c r="L41" s="386">
        <v>0</v>
      </c>
      <c r="M41" s="386">
        <v>0</v>
      </c>
      <c r="N41" s="387">
        <f t="shared" si="0"/>
        <v>1</v>
      </c>
      <c r="O41" s="414">
        <f t="shared" si="0"/>
        <v>0</v>
      </c>
      <c r="P41" s="832" t="s">
        <v>1212</v>
      </c>
    </row>
    <row r="42" spans="1:16" ht="15" customHeight="1" x14ac:dyDescent="0.2">
      <c r="A42" s="771" t="s">
        <v>1166</v>
      </c>
      <c r="B42" s="390">
        <v>0</v>
      </c>
      <c r="C42" s="390">
        <v>0</v>
      </c>
      <c r="D42" s="390">
        <v>0</v>
      </c>
      <c r="E42" s="390">
        <v>5</v>
      </c>
      <c r="F42" s="390">
        <v>4</v>
      </c>
      <c r="G42" s="390">
        <v>9</v>
      </c>
      <c r="H42" s="390">
        <v>0</v>
      </c>
      <c r="I42" s="390">
        <v>0</v>
      </c>
      <c r="J42" s="390">
        <v>0</v>
      </c>
      <c r="K42" s="390">
        <v>0</v>
      </c>
      <c r="L42" s="390">
        <v>0</v>
      </c>
      <c r="M42" s="390">
        <v>0</v>
      </c>
      <c r="N42" s="391">
        <f t="shared" si="0"/>
        <v>4</v>
      </c>
      <c r="O42" s="391">
        <f t="shared" si="0"/>
        <v>14</v>
      </c>
      <c r="P42" s="833" t="s">
        <v>314</v>
      </c>
    </row>
    <row r="43" spans="1:16" ht="15" customHeight="1" x14ac:dyDescent="0.2">
      <c r="A43" s="770" t="s">
        <v>287</v>
      </c>
      <c r="B43" s="386">
        <v>1</v>
      </c>
      <c r="C43" s="386">
        <v>3</v>
      </c>
      <c r="D43" s="386">
        <v>10</v>
      </c>
      <c r="E43" s="386">
        <v>9</v>
      </c>
      <c r="F43" s="386">
        <v>4</v>
      </c>
      <c r="G43" s="386">
        <v>1</v>
      </c>
      <c r="H43" s="386">
        <v>0</v>
      </c>
      <c r="I43" s="386">
        <v>0</v>
      </c>
      <c r="J43" s="386">
        <v>0</v>
      </c>
      <c r="K43" s="386">
        <v>0</v>
      </c>
      <c r="L43" s="386">
        <v>1</v>
      </c>
      <c r="M43" s="386">
        <v>0</v>
      </c>
      <c r="N43" s="387">
        <f t="shared" si="0"/>
        <v>16</v>
      </c>
      <c r="O43" s="414">
        <f t="shared" si="0"/>
        <v>13</v>
      </c>
      <c r="P43" s="832" t="s">
        <v>313</v>
      </c>
    </row>
    <row r="44" spans="1:16" ht="21" customHeight="1" x14ac:dyDescent="0.2">
      <c r="A44" s="772" t="s">
        <v>7</v>
      </c>
      <c r="B44" s="392">
        <f t="shared" ref="B44:O44" si="1">SUM(B10:B43)</f>
        <v>19</v>
      </c>
      <c r="C44" s="392">
        <f t="shared" si="1"/>
        <v>14</v>
      </c>
      <c r="D44" s="392">
        <f t="shared" si="1"/>
        <v>31</v>
      </c>
      <c r="E44" s="392">
        <f t="shared" si="1"/>
        <v>23</v>
      </c>
      <c r="F44" s="392">
        <f t="shared" si="1"/>
        <v>550</v>
      </c>
      <c r="G44" s="392">
        <f t="shared" si="1"/>
        <v>193</v>
      </c>
      <c r="H44" s="392">
        <f t="shared" si="1"/>
        <v>0</v>
      </c>
      <c r="I44" s="392">
        <f t="shared" si="1"/>
        <v>0</v>
      </c>
      <c r="J44" s="392">
        <f t="shared" si="1"/>
        <v>0</v>
      </c>
      <c r="K44" s="392">
        <f t="shared" si="1"/>
        <v>0</v>
      </c>
      <c r="L44" s="392">
        <f t="shared" si="1"/>
        <v>107</v>
      </c>
      <c r="M44" s="392">
        <f t="shared" si="1"/>
        <v>50</v>
      </c>
      <c r="N44" s="392">
        <f t="shared" si="1"/>
        <v>707</v>
      </c>
      <c r="O44" s="392">
        <f t="shared" si="1"/>
        <v>280</v>
      </c>
      <c r="P44" s="773" t="s">
        <v>8</v>
      </c>
    </row>
    <row r="105" spans="16:16" x14ac:dyDescent="0.2">
      <c r="P105" s="96" t="s">
        <v>549</v>
      </c>
    </row>
    <row r="108" spans="16:16" x14ac:dyDescent="0.2">
      <c r="P108" s="96" t="s">
        <v>759</v>
      </c>
    </row>
    <row r="111" spans="16:16" x14ac:dyDescent="0.2">
      <c r="P111" s="96" t="s">
        <v>760</v>
      </c>
    </row>
    <row r="115" spans="16:16" x14ac:dyDescent="0.2">
      <c r="P115" s="96" t="s">
        <v>616</v>
      </c>
    </row>
    <row r="118" spans="16:16" x14ac:dyDescent="0.2">
      <c r="P118" s="96" t="s">
        <v>550</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5" fitToWidth="0" fitToHeight="0" orientation="landscape" r:id="rId1"/>
  <headerFooter alignWithMargins="0"/>
  <rowBreaks count="1" manualBreakCount="1">
    <brk id="29"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O3" sqref="O3"/>
    </sheetView>
  </sheetViews>
  <sheetFormatPr defaultRowHeight="12.75" x14ac:dyDescent="0.2"/>
  <cols>
    <col min="1" max="1" width="23.140625" style="66" customWidth="1"/>
    <col min="2" max="2" width="7.42578125" style="66" customWidth="1"/>
    <col min="3" max="3" width="7.5703125" style="66" customWidth="1"/>
    <col min="4" max="6" width="7.42578125" style="66" customWidth="1"/>
    <col min="7" max="7" width="7.85546875" style="66" customWidth="1"/>
    <col min="8" max="10" width="7.42578125" style="66" customWidth="1"/>
    <col min="11" max="11" width="7.7109375" style="66" customWidth="1"/>
    <col min="12" max="13" width="7.42578125" style="66" customWidth="1"/>
    <col min="14" max="14" width="23.140625" style="66" customWidth="1"/>
    <col min="15" max="16384" width="9.140625" style="66"/>
  </cols>
  <sheetData>
    <row r="1" spans="1:23" s="77" customFormat="1" ht="21.95" customHeight="1" x14ac:dyDescent="0.2">
      <c r="A1" s="1383" t="s">
        <v>1183</v>
      </c>
      <c r="B1" s="1383"/>
      <c r="C1" s="1383"/>
      <c r="D1" s="1383"/>
      <c r="E1" s="1383"/>
      <c r="F1" s="1383"/>
      <c r="G1" s="1383"/>
      <c r="H1" s="1383"/>
      <c r="I1" s="1383"/>
      <c r="J1" s="1383"/>
      <c r="K1" s="1383"/>
      <c r="L1" s="1383"/>
      <c r="M1" s="1383"/>
      <c r="N1" s="1383"/>
      <c r="O1" s="130"/>
      <c r="P1" s="130"/>
      <c r="Q1" s="130"/>
      <c r="R1" s="130"/>
      <c r="S1" s="130"/>
      <c r="T1" s="130"/>
      <c r="U1" s="130"/>
      <c r="V1" s="76"/>
      <c r="W1" s="131"/>
    </row>
    <row r="2" spans="1:23" s="78" customFormat="1" ht="18" customHeight="1" x14ac:dyDescent="0.2">
      <c r="A2" s="1383" t="s">
        <v>809</v>
      </c>
      <c r="B2" s="1383"/>
      <c r="C2" s="1383"/>
      <c r="D2" s="1383"/>
      <c r="E2" s="1383"/>
      <c r="F2" s="1383"/>
      <c r="G2" s="1383"/>
      <c r="H2" s="1383"/>
      <c r="I2" s="1383"/>
      <c r="J2" s="1383"/>
      <c r="K2" s="1383"/>
      <c r="L2" s="1383"/>
      <c r="M2" s="1383"/>
      <c r="N2" s="1383"/>
      <c r="O2" s="130"/>
      <c r="P2" s="130"/>
      <c r="Q2" s="130"/>
      <c r="R2" s="130"/>
      <c r="S2" s="130"/>
      <c r="T2" s="130"/>
      <c r="U2" s="130"/>
      <c r="V2" s="130"/>
      <c r="W2" s="130"/>
    </row>
    <row r="3" spans="1:23" s="74" customFormat="1" ht="35.25" customHeight="1" x14ac:dyDescent="0.25">
      <c r="A3" s="1356" t="s">
        <v>1237</v>
      </c>
      <c r="B3" s="1357"/>
      <c r="C3" s="1357"/>
      <c r="D3" s="1357"/>
      <c r="E3" s="1357"/>
      <c r="F3" s="1357"/>
      <c r="G3" s="1357"/>
      <c r="H3" s="1357"/>
      <c r="I3" s="1357"/>
      <c r="J3" s="1357"/>
      <c r="K3" s="1357"/>
      <c r="L3" s="1357"/>
      <c r="M3" s="1357"/>
      <c r="N3" s="1357"/>
      <c r="O3" s="117"/>
      <c r="P3" s="117"/>
      <c r="Q3" s="117"/>
      <c r="R3" s="117"/>
      <c r="S3" s="117"/>
      <c r="T3" s="117"/>
      <c r="U3" s="117"/>
      <c r="V3" s="117"/>
      <c r="W3" s="117"/>
    </row>
    <row r="4" spans="1:23" s="73" customFormat="1" ht="15.75" x14ac:dyDescent="0.2">
      <c r="A4" s="987" t="s">
        <v>810</v>
      </c>
      <c r="B4" s="987"/>
      <c r="C4" s="987"/>
      <c r="D4" s="987"/>
      <c r="E4" s="987"/>
      <c r="F4" s="987"/>
      <c r="G4" s="987"/>
      <c r="H4" s="987"/>
      <c r="I4" s="987"/>
      <c r="J4" s="987"/>
      <c r="K4" s="987"/>
      <c r="L4" s="987"/>
      <c r="M4" s="987"/>
      <c r="N4" s="987"/>
      <c r="O4" s="118"/>
      <c r="P4" s="118"/>
      <c r="Q4" s="118"/>
      <c r="R4" s="118"/>
      <c r="S4" s="118"/>
      <c r="T4" s="118"/>
      <c r="U4" s="118"/>
      <c r="V4" s="118"/>
      <c r="W4" s="118"/>
    </row>
    <row r="5" spans="1:23" s="73" customFormat="1" ht="15.75" x14ac:dyDescent="0.2">
      <c r="A5" s="206"/>
      <c r="B5" s="206"/>
      <c r="C5" s="206"/>
      <c r="D5" s="206"/>
      <c r="E5" s="206"/>
      <c r="F5" s="206"/>
      <c r="G5" s="206"/>
      <c r="H5" s="206"/>
      <c r="I5" s="206"/>
      <c r="J5" s="206"/>
      <c r="K5" s="206"/>
      <c r="L5" s="206"/>
      <c r="M5" s="206"/>
      <c r="N5" s="206"/>
      <c r="O5" s="206"/>
      <c r="P5" s="118"/>
      <c r="Q5" s="118"/>
      <c r="R5" s="118"/>
      <c r="S5" s="118"/>
      <c r="T5" s="118"/>
      <c r="U5" s="118"/>
      <c r="V5" s="118"/>
      <c r="W5" s="118"/>
    </row>
    <row r="6" spans="1:23" s="73" customFormat="1" ht="20.100000000000001" customHeight="1" x14ac:dyDescent="0.2">
      <c r="A6" s="14" t="s">
        <v>722</v>
      </c>
      <c r="B6" s="14"/>
      <c r="C6" s="14"/>
      <c r="D6" s="14"/>
      <c r="E6" s="14"/>
      <c r="F6" s="14"/>
      <c r="G6" s="14"/>
      <c r="H6" s="14"/>
      <c r="I6" s="14"/>
      <c r="J6" s="14"/>
      <c r="K6" s="14"/>
      <c r="L6" s="14"/>
      <c r="M6" s="14"/>
      <c r="N6" s="114" t="s">
        <v>721</v>
      </c>
    </row>
    <row r="7" spans="1:23" s="214" customFormat="1" ht="18" customHeight="1" thickBot="1" x14ac:dyDescent="0.25">
      <c r="A7" s="1384" t="s">
        <v>1357</v>
      </c>
      <c r="B7" s="926" t="s">
        <v>653</v>
      </c>
      <c r="C7" s="1192"/>
      <c r="D7" s="1192"/>
      <c r="E7" s="927"/>
      <c r="F7" s="926" t="s">
        <v>734</v>
      </c>
      <c r="G7" s="1192"/>
      <c r="H7" s="1192"/>
      <c r="I7" s="927"/>
      <c r="J7" s="926" t="s">
        <v>803</v>
      </c>
      <c r="K7" s="1192"/>
      <c r="L7" s="1192"/>
      <c r="M7" s="927"/>
      <c r="N7" s="1178" t="s">
        <v>1270</v>
      </c>
      <c r="O7" s="213"/>
    </row>
    <row r="8" spans="1:23" s="214" customFormat="1" ht="19.5" customHeight="1" thickTop="1" thickBot="1" x14ac:dyDescent="0.25">
      <c r="A8" s="1325"/>
      <c r="B8" s="1328" t="s">
        <v>802</v>
      </c>
      <c r="C8" s="1386"/>
      <c r="D8" s="1328" t="s">
        <v>595</v>
      </c>
      <c r="E8" s="1386"/>
      <c r="F8" s="1328" t="s">
        <v>802</v>
      </c>
      <c r="G8" s="1386"/>
      <c r="H8" s="1328" t="s">
        <v>595</v>
      </c>
      <c r="I8" s="1386"/>
      <c r="J8" s="1328" t="s">
        <v>802</v>
      </c>
      <c r="K8" s="1386"/>
      <c r="L8" s="1328" t="s">
        <v>595</v>
      </c>
      <c r="M8" s="1386"/>
      <c r="N8" s="1179"/>
      <c r="O8" s="213"/>
    </row>
    <row r="9" spans="1:23" s="214" customFormat="1" ht="15" customHeight="1" thickTop="1" thickBot="1" x14ac:dyDescent="0.25">
      <c r="A9" s="1325"/>
      <c r="B9" s="1183" t="s">
        <v>570</v>
      </c>
      <c r="C9" s="1184"/>
      <c r="D9" s="1183" t="s">
        <v>294</v>
      </c>
      <c r="E9" s="1184"/>
      <c r="F9" s="1183" t="s">
        <v>570</v>
      </c>
      <c r="G9" s="1184"/>
      <c r="H9" s="1183" t="s">
        <v>294</v>
      </c>
      <c r="I9" s="1184"/>
      <c r="J9" s="1183" t="s">
        <v>570</v>
      </c>
      <c r="K9" s="1184"/>
      <c r="L9" s="1183" t="s">
        <v>294</v>
      </c>
      <c r="M9" s="1184"/>
      <c r="N9" s="1179"/>
      <c r="O9" s="213"/>
    </row>
    <row r="10" spans="1:23" s="214" customFormat="1" ht="14.25" customHeight="1" thickTop="1" thickBot="1" x14ac:dyDescent="0.25">
      <c r="A10" s="1325"/>
      <c r="B10" s="742" t="s">
        <v>9</v>
      </c>
      <c r="C10" s="742" t="s">
        <v>667</v>
      </c>
      <c r="D10" s="742" t="s">
        <v>9</v>
      </c>
      <c r="E10" s="742" t="s">
        <v>667</v>
      </c>
      <c r="F10" s="742" t="s">
        <v>9</v>
      </c>
      <c r="G10" s="742" t="s">
        <v>667</v>
      </c>
      <c r="H10" s="742" t="s">
        <v>9</v>
      </c>
      <c r="I10" s="742" t="s">
        <v>667</v>
      </c>
      <c r="J10" s="742" t="s">
        <v>9</v>
      </c>
      <c r="K10" s="742" t="s">
        <v>667</v>
      </c>
      <c r="L10" s="742" t="s">
        <v>9</v>
      </c>
      <c r="M10" s="742" t="s">
        <v>667</v>
      </c>
      <c r="N10" s="1179"/>
      <c r="O10" s="213"/>
    </row>
    <row r="11" spans="1:23" s="214" customFormat="1" ht="14.25" customHeight="1" thickTop="1" x14ac:dyDescent="0.2">
      <c r="A11" s="1385"/>
      <c r="B11" s="743" t="s">
        <v>668</v>
      </c>
      <c r="C11" s="743" t="s">
        <v>669</v>
      </c>
      <c r="D11" s="743" t="s">
        <v>668</v>
      </c>
      <c r="E11" s="743" t="s">
        <v>669</v>
      </c>
      <c r="F11" s="743" t="s">
        <v>668</v>
      </c>
      <c r="G11" s="743" t="s">
        <v>669</v>
      </c>
      <c r="H11" s="743" t="s">
        <v>668</v>
      </c>
      <c r="I11" s="743" t="s">
        <v>669</v>
      </c>
      <c r="J11" s="743" t="s">
        <v>668</v>
      </c>
      <c r="K11" s="743" t="s">
        <v>669</v>
      </c>
      <c r="L11" s="743" t="s">
        <v>668</v>
      </c>
      <c r="M11" s="743" t="s">
        <v>669</v>
      </c>
      <c r="N11" s="1180"/>
      <c r="O11" s="213"/>
    </row>
    <row r="12" spans="1:23" s="73" customFormat="1" ht="36" customHeight="1" thickBot="1" x14ac:dyDescent="0.25">
      <c r="A12" s="435" t="s">
        <v>342</v>
      </c>
      <c r="B12" s="332">
        <v>4</v>
      </c>
      <c r="C12" s="332">
        <v>3</v>
      </c>
      <c r="D12" s="332">
        <v>0</v>
      </c>
      <c r="E12" s="332">
        <v>0</v>
      </c>
      <c r="F12" s="332">
        <v>4</v>
      </c>
      <c r="G12" s="332">
        <v>2</v>
      </c>
      <c r="H12" s="332">
        <v>1</v>
      </c>
      <c r="I12" s="332">
        <v>0</v>
      </c>
      <c r="J12" s="332">
        <v>6</v>
      </c>
      <c r="K12" s="332">
        <v>3</v>
      </c>
      <c r="L12" s="332">
        <v>1</v>
      </c>
      <c r="M12" s="332">
        <v>1</v>
      </c>
      <c r="N12" s="835" t="s">
        <v>293</v>
      </c>
      <c r="O12" s="212"/>
      <c r="P12" s="442"/>
    </row>
    <row r="13" spans="1:23" s="73" customFormat="1" ht="36" customHeight="1" thickTop="1" thickBot="1" x14ac:dyDescent="0.25">
      <c r="A13" s="436" t="s">
        <v>292</v>
      </c>
      <c r="B13" s="333">
        <v>14</v>
      </c>
      <c r="C13" s="333">
        <v>29</v>
      </c>
      <c r="D13" s="333">
        <v>9</v>
      </c>
      <c r="E13" s="333">
        <v>16</v>
      </c>
      <c r="F13" s="333">
        <v>35</v>
      </c>
      <c r="G13" s="333">
        <v>34</v>
      </c>
      <c r="H13" s="333">
        <v>19</v>
      </c>
      <c r="I13" s="333">
        <v>9</v>
      </c>
      <c r="J13" s="333">
        <v>28</v>
      </c>
      <c r="K13" s="333">
        <v>23</v>
      </c>
      <c r="L13" s="333">
        <v>23</v>
      </c>
      <c r="M13" s="333">
        <v>20</v>
      </c>
      <c r="N13" s="210" t="s">
        <v>1305</v>
      </c>
      <c r="O13" s="212"/>
    </row>
    <row r="14" spans="1:23" s="73" customFormat="1" ht="36" customHeight="1" thickTop="1" thickBot="1" x14ac:dyDescent="0.25">
      <c r="A14" s="435" t="s">
        <v>291</v>
      </c>
      <c r="B14" s="334">
        <v>131</v>
      </c>
      <c r="C14" s="334">
        <v>42</v>
      </c>
      <c r="D14" s="334">
        <v>53</v>
      </c>
      <c r="E14" s="334">
        <v>26</v>
      </c>
      <c r="F14" s="334">
        <v>318</v>
      </c>
      <c r="G14" s="334">
        <v>110</v>
      </c>
      <c r="H14" s="334">
        <v>90</v>
      </c>
      <c r="I14" s="334">
        <v>36</v>
      </c>
      <c r="J14" s="334">
        <v>207</v>
      </c>
      <c r="K14" s="334">
        <v>89</v>
      </c>
      <c r="L14" s="334">
        <v>140</v>
      </c>
      <c r="M14" s="334">
        <v>54</v>
      </c>
      <c r="N14" s="208" t="s">
        <v>1306</v>
      </c>
      <c r="O14" s="212"/>
    </row>
    <row r="15" spans="1:23" s="73" customFormat="1" ht="36" customHeight="1" thickTop="1" thickBot="1" x14ac:dyDescent="0.25">
      <c r="A15" s="436" t="s">
        <v>290</v>
      </c>
      <c r="B15" s="333">
        <v>0</v>
      </c>
      <c r="C15" s="333">
        <v>0</v>
      </c>
      <c r="D15" s="333">
        <v>0</v>
      </c>
      <c r="E15" s="333">
        <v>0</v>
      </c>
      <c r="F15" s="333">
        <v>0</v>
      </c>
      <c r="G15" s="333">
        <v>0</v>
      </c>
      <c r="H15" s="333">
        <v>0</v>
      </c>
      <c r="I15" s="333">
        <v>0</v>
      </c>
      <c r="J15" s="333">
        <v>0</v>
      </c>
      <c r="K15" s="333">
        <v>0</v>
      </c>
      <c r="L15" s="333">
        <v>0</v>
      </c>
      <c r="M15" s="333">
        <v>0</v>
      </c>
      <c r="N15" s="210" t="s">
        <v>1307</v>
      </c>
      <c r="O15" s="212"/>
    </row>
    <row r="16" spans="1:23" s="73" customFormat="1" ht="36" customHeight="1" thickTop="1" thickBot="1" x14ac:dyDescent="0.25">
      <c r="A16" s="435" t="s">
        <v>289</v>
      </c>
      <c r="B16" s="334">
        <v>0</v>
      </c>
      <c r="C16" s="334">
        <v>0</v>
      </c>
      <c r="D16" s="334">
        <v>0</v>
      </c>
      <c r="E16" s="334">
        <v>0</v>
      </c>
      <c r="F16" s="334">
        <v>0</v>
      </c>
      <c r="G16" s="334">
        <v>0</v>
      </c>
      <c r="H16" s="334">
        <v>0</v>
      </c>
      <c r="I16" s="334">
        <v>0</v>
      </c>
      <c r="J16" s="334">
        <v>0</v>
      </c>
      <c r="K16" s="334">
        <v>0</v>
      </c>
      <c r="L16" s="334">
        <v>0</v>
      </c>
      <c r="M16" s="334">
        <v>0</v>
      </c>
      <c r="N16" s="208" t="s">
        <v>288</v>
      </c>
      <c r="O16" s="212"/>
    </row>
    <row r="17" spans="1:15" s="73" customFormat="1" ht="36" customHeight="1" thickTop="1" x14ac:dyDescent="0.2">
      <c r="A17" s="437" t="s">
        <v>590</v>
      </c>
      <c r="B17" s="335">
        <v>388</v>
      </c>
      <c r="C17" s="335">
        <v>87</v>
      </c>
      <c r="D17" s="335">
        <v>204</v>
      </c>
      <c r="E17" s="335">
        <v>63</v>
      </c>
      <c r="F17" s="335">
        <v>209</v>
      </c>
      <c r="G17" s="335">
        <v>60</v>
      </c>
      <c r="H17" s="335">
        <v>106</v>
      </c>
      <c r="I17" s="335">
        <v>33</v>
      </c>
      <c r="J17" s="335">
        <v>185</v>
      </c>
      <c r="K17" s="335">
        <v>42</v>
      </c>
      <c r="L17" s="335">
        <v>74</v>
      </c>
      <c r="M17" s="335">
        <v>27</v>
      </c>
      <c r="N17" s="492" t="s">
        <v>286</v>
      </c>
      <c r="O17" s="212"/>
    </row>
    <row r="18" spans="1:15" ht="27.75" customHeight="1" x14ac:dyDescent="0.2">
      <c r="A18" s="434" t="s">
        <v>7</v>
      </c>
      <c r="B18" s="336">
        <f t="shared" ref="B18:K18" si="0">SUM(B12:B17)</f>
        <v>537</v>
      </c>
      <c r="C18" s="336">
        <f t="shared" si="0"/>
        <v>161</v>
      </c>
      <c r="D18" s="336">
        <f t="shared" si="0"/>
        <v>266</v>
      </c>
      <c r="E18" s="336">
        <f t="shared" si="0"/>
        <v>105</v>
      </c>
      <c r="F18" s="336">
        <f t="shared" si="0"/>
        <v>566</v>
      </c>
      <c r="G18" s="336">
        <f t="shared" si="0"/>
        <v>206</v>
      </c>
      <c r="H18" s="336">
        <f t="shared" si="0"/>
        <v>216</v>
      </c>
      <c r="I18" s="336">
        <f t="shared" si="0"/>
        <v>78</v>
      </c>
      <c r="J18" s="336">
        <f t="shared" si="0"/>
        <v>426</v>
      </c>
      <c r="K18" s="336">
        <f t="shared" si="0"/>
        <v>157</v>
      </c>
      <c r="L18" s="336">
        <f>SUM(L12:L17)</f>
        <v>238</v>
      </c>
      <c r="M18" s="336">
        <f>SUM(M12:M17)</f>
        <v>102</v>
      </c>
      <c r="N18" s="132" t="s">
        <v>8</v>
      </c>
    </row>
    <row r="27" spans="1:15" ht="13.5" thickBot="1" x14ac:dyDescent="0.25"/>
    <row r="28" spans="1:15" ht="39" thickBot="1" x14ac:dyDescent="0.25">
      <c r="B28" s="96"/>
      <c r="C28" s="96"/>
      <c r="D28" s="133" t="s">
        <v>385</v>
      </c>
      <c r="E28" s="133" t="s">
        <v>386</v>
      </c>
    </row>
    <row r="29" spans="1:15" ht="90.75" thickBot="1" x14ac:dyDescent="0.25">
      <c r="B29" s="1389" t="str">
        <f>B7</f>
        <v>2014/2015</v>
      </c>
      <c r="C29" s="134" t="s">
        <v>1184</v>
      </c>
      <c r="D29" s="129">
        <f>B18</f>
        <v>537</v>
      </c>
      <c r="E29" s="129">
        <f>C18</f>
        <v>161</v>
      </c>
    </row>
    <row r="30" spans="1:15" ht="60.75" thickBot="1" x14ac:dyDescent="0.25">
      <c r="B30" s="1390"/>
      <c r="C30" s="135" t="s">
        <v>609</v>
      </c>
      <c r="D30" s="129">
        <f>D18</f>
        <v>266</v>
      </c>
      <c r="E30" s="129">
        <f>E18</f>
        <v>105</v>
      </c>
    </row>
    <row r="31" spans="1:15" ht="90.75" thickBot="1" x14ac:dyDescent="0.25">
      <c r="B31" s="1387" t="str">
        <f>F7</f>
        <v>2015/2016</v>
      </c>
      <c r="C31" s="134" t="s">
        <v>1184</v>
      </c>
      <c r="D31" s="129">
        <f>F18</f>
        <v>566</v>
      </c>
      <c r="E31" s="129">
        <f>G18</f>
        <v>206</v>
      </c>
    </row>
    <row r="32" spans="1:15" ht="60.75" thickBot="1" x14ac:dyDescent="0.25">
      <c r="B32" s="1388"/>
      <c r="C32" s="135" t="s">
        <v>609</v>
      </c>
      <c r="D32" s="129">
        <f>H18</f>
        <v>216</v>
      </c>
      <c r="E32" s="129">
        <f>I18</f>
        <v>78</v>
      </c>
    </row>
    <row r="33" spans="2:5" ht="90.75" thickBot="1" x14ac:dyDescent="0.25">
      <c r="B33" s="1387" t="str">
        <f>J7</f>
        <v>2016/2017</v>
      </c>
      <c r="C33" s="134" t="s">
        <v>1184</v>
      </c>
      <c r="D33" s="129">
        <f>J18</f>
        <v>426</v>
      </c>
      <c r="E33" s="129">
        <f>K18</f>
        <v>157</v>
      </c>
    </row>
    <row r="34" spans="2:5" ht="60" x14ac:dyDescent="0.2">
      <c r="B34" s="1388"/>
      <c r="C34" s="135" t="s">
        <v>609</v>
      </c>
      <c r="D34" s="129">
        <f>L18</f>
        <v>238</v>
      </c>
      <c r="E34" s="129">
        <f>M18</f>
        <v>102</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showGridLines="0" rightToLeft="1" view="pageBreakPreview" zoomScaleNormal="100" zoomScaleSheetLayoutView="100" workbookViewId="0">
      <selection activeCell="J9" sqref="J9"/>
    </sheetView>
  </sheetViews>
  <sheetFormatPr defaultRowHeight="15" x14ac:dyDescent="0.2"/>
  <cols>
    <col min="1" max="1" width="27.42578125" style="306" customWidth="1"/>
    <col min="2" max="3" width="7.7109375" style="96" customWidth="1"/>
    <col min="4" max="4" width="7.7109375" style="306" customWidth="1"/>
    <col min="5" max="5" width="7.7109375" style="96" customWidth="1"/>
    <col min="6" max="6" width="7.7109375" style="306" customWidth="1"/>
    <col min="7" max="7" width="7.7109375" style="96" customWidth="1"/>
    <col min="8" max="8" width="36.28515625" style="96" customWidth="1"/>
    <col min="9" max="16384" width="9.140625" style="73"/>
  </cols>
  <sheetData>
    <row r="1" spans="1:8" s="77" customFormat="1" ht="20.25" x14ac:dyDescent="0.2">
      <c r="A1" s="954" t="s">
        <v>572</v>
      </c>
      <c r="B1" s="954"/>
      <c r="C1" s="954"/>
      <c r="D1" s="954"/>
      <c r="E1" s="954"/>
      <c r="F1" s="954"/>
      <c r="G1" s="954"/>
      <c r="H1" s="954"/>
    </row>
    <row r="2" spans="1:8" s="78" customFormat="1" ht="20.25" x14ac:dyDescent="0.2">
      <c r="A2" s="957" t="s">
        <v>809</v>
      </c>
      <c r="B2" s="957"/>
      <c r="C2" s="957"/>
      <c r="D2" s="957"/>
      <c r="E2" s="957"/>
      <c r="F2" s="957"/>
      <c r="G2" s="957"/>
      <c r="H2" s="957"/>
    </row>
    <row r="3" spans="1:8" ht="31.5" customHeight="1" x14ac:dyDescent="0.2">
      <c r="A3" s="1392" t="s">
        <v>1232</v>
      </c>
      <c r="B3" s="1376"/>
      <c r="C3" s="1376"/>
      <c r="D3" s="1376"/>
      <c r="E3" s="1376"/>
      <c r="F3" s="1376"/>
      <c r="G3" s="1376"/>
      <c r="H3" s="1376"/>
    </row>
    <row r="4" spans="1:8" ht="15.75" x14ac:dyDescent="0.2">
      <c r="A4" s="987" t="s">
        <v>810</v>
      </c>
      <c r="B4" s="987"/>
      <c r="C4" s="987"/>
      <c r="D4" s="987"/>
      <c r="E4" s="987"/>
      <c r="F4" s="987"/>
      <c r="G4" s="987"/>
      <c r="H4" s="987"/>
    </row>
    <row r="5" spans="1:8" ht="20.100000000000001" customHeight="1" x14ac:dyDescent="0.2">
      <c r="A5" s="14" t="s">
        <v>723</v>
      </c>
      <c r="B5" s="113"/>
      <c r="C5" s="113"/>
      <c r="D5" s="113"/>
      <c r="E5" s="113"/>
      <c r="F5" s="113"/>
      <c r="G5" s="113"/>
      <c r="H5" s="114" t="s">
        <v>724</v>
      </c>
    </row>
    <row r="6" spans="1:8" s="214" customFormat="1" ht="14.25" customHeight="1" thickBot="1" x14ac:dyDescent="0.25">
      <c r="A6" s="951" t="s">
        <v>1265</v>
      </c>
      <c r="B6" s="926" t="s">
        <v>653</v>
      </c>
      <c r="C6" s="927"/>
      <c r="D6" s="1391" t="s">
        <v>734</v>
      </c>
      <c r="E6" s="1391"/>
      <c r="F6" s="1391" t="s">
        <v>803</v>
      </c>
      <c r="G6" s="1391"/>
      <c r="H6" s="1178" t="s">
        <v>1230</v>
      </c>
    </row>
    <row r="7" spans="1:8" s="214" customFormat="1" ht="14.25" thickTop="1" thickBot="1" x14ac:dyDescent="0.25">
      <c r="A7" s="1172"/>
      <c r="B7" s="535" t="s">
        <v>9</v>
      </c>
      <c r="C7" s="535" t="s">
        <v>667</v>
      </c>
      <c r="D7" s="535" t="s">
        <v>9</v>
      </c>
      <c r="E7" s="535" t="s">
        <v>667</v>
      </c>
      <c r="F7" s="527" t="s">
        <v>9</v>
      </c>
      <c r="G7" s="527" t="s">
        <v>667</v>
      </c>
      <c r="H7" s="1179"/>
    </row>
    <row r="8" spans="1:8" s="214" customFormat="1" ht="13.5" thickTop="1" x14ac:dyDescent="0.2">
      <c r="A8" s="1173"/>
      <c r="B8" s="343" t="s">
        <v>668</v>
      </c>
      <c r="C8" s="343" t="s">
        <v>669</v>
      </c>
      <c r="D8" s="343" t="s">
        <v>668</v>
      </c>
      <c r="E8" s="343" t="s">
        <v>669</v>
      </c>
      <c r="F8" s="343" t="s">
        <v>668</v>
      </c>
      <c r="G8" s="343" t="s">
        <v>669</v>
      </c>
      <c r="H8" s="1180"/>
    </row>
    <row r="9" spans="1:8" ht="13.5" thickBot="1" x14ac:dyDescent="0.25">
      <c r="A9" s="671" t="s">
        <v>308</v>
      </c>
      <c r="B9" s="317"/>
      <c r="C9" s="317"/>
      <c r="D9" s="317"/>
      <c r="E9" s="317"/>
      <c r="F9" s="317"/>
      <c r="G9" s="317"/>
      <c r="H9" s="821" t="s">
        <v>307</v>
      </c>
    </row>
    <row r="10" spans="1:8" ht="14.25" thickTop="1" thickBot="1" x14ac:dyDescent="0.25">
      <c r="A10" s="137" t="s">
        <v>306</v>
      </c>
      <c r="B10" s="149">
        <v>1</v>
      </c>
      <c r="C10" s="149">
        <v>9</v>
      </c>
      <c r="D10" s="149">
        <v>2</v>
      </c>
      <c r="E10" s="149">
        <v>6</v>
      </c>
      <c r="F10" s="149">
        <v>5</v>
      </c>
      <c r="G10" s="149">
        <v>10</v>
      </c>
      <c r="H10" s="49" t="s">
        <v>305</v>
      </c>
    </row>
    <row r="11" spans="1:8" ht="14.25" thickTop="1" thickBot="1" x14ac:dyDescent="0.25">
      <c r="A11" s="668" t="s">
        <v>99</v>
      </c>
      <c r="B11" s="148"/>
      <c r="C11" s="148"/>
      <c r="D11" s="148"/>
      <c r="E11" s="148"/>
      <c r="F11" s="148"/>
      <c r="G11" s="148"/>
      <c r="H11" s="822" t="s">
        <v>100</v>
      </c>
    </row>
    <row r="12" spans="1:8" ht="14.25" thickTop="1" thickBot="1" x14ac:dyDescent="0.25">
      <c r="A12" s="137" t="s">
        <v>310</v>
      </c>
      <c r="B12" s="149">
        <v>2</v>
      </c>
      <c r="C12" s="149">
        <v>8</v>
      </c>
      <c r="D12" s="149">
        <v>1</v>
      </c>
      <c r="E12" s="149">
        <v>0</v>
      </c>
      <c r="F12" s="149">
        <v>0</v>
      </c>
      <c r="G12" s="149">
        <v>0</v>
      </c>
      <c r="H12" s="49" t="s">
        <v>309</v>
      </c>
    </row>
    <row r="13" spans="1:8" ht="14.25" thickTop="1" thickBot="1" x14ac:dyDescent="0.25">
      <c r="A13" s="136" t="s">
        <v>1233</v>
      </c>
      <c r="B13" s="150">
        <v>101</v>
      </c>
      <c r="C13" s="150">
        <v>7</v>
      </c>
      <c r="D13" s="150">
        <v>181</v>
      </c>
      <c r="E13" s="150">
        <v>45</v>
      </c>
      <c r="F13" s="150">
        <v>177</v>
      </c>
      <c r="G13" s="150">
        <v>28</v>
      </c>
      <c r="H13" s="48" t="s">
        <v>1234</v>
      </c>
    </row>
    <row r="14" spans="1:8" ht="14.25" thickTop="1" thickBot="1" x14ac:dyDescent="0.25">
      <c r="A14" s="783" t="s">
        <v>101</v>
      </c>
      <c r="B14" s="318"/>
      <c r="C14" s="318"/>
      <c r="D14" s="318"/>
      <c r="E14" s="318"/>
      <c r="F14" s="318"/>
      <c r="G14" s="318"/>
      <c r="H14" s="823" t="s">
        <v>311</v>
      </c>
    </row>
    <row r="15" spans="1:8" ht="14.25" thickTop="1" thickBot="1" x14ac:dyDescent="0.25">
      <c r="A15" s="811" t="s">
        <v>596</v>
      </c>
      <c r="B15" s="150">
        <v>116</v>
      </c>
      <c r="C15" s="150">
        <v>44</v>
      </c>
      <c r="D15" s="150">
        <v>164</v>
      </c>
      <c r="E15" s="150">
        <v>55</v>
      </c>
      <c r="F15" s="150">
        <v>84</v>
      </c>
      <c r="G15" s="150">
        <v>23</v>
      </c>
      <c r="H15" s="48" t="s">
        <v>1360</v>
      </c>
    </row>
    <row r="16" spans="1:8" ht="24" thickTop="1" thickBot="1" x14ac:dyDescent="0.25">
      <c r="A16" s="520" t="s">
        <v>753</v>
      </c>
      <c r="B16" s="318">
        <v>0</v>
      </c>
      <c r="C16" s="318">
        <v>0</v>
      </c>
      <c r="D16" s="318">
        <v>2</v>
      </c>
      <c r="E16" s="318">
        <v>0</v>
      </c>
      <c r="F16" s="318">
        <v>48</v>
      </c>
      <c r="G16" s="318">
        <v>10</v>
      </c>
      <c r="H16" s="521" t="s">
        <v>754</v>
      </c>
    </row>
    <row r="17" spans="1:8" ht="14.25" thickTop="1" thickBot="1" x14ac:dyDescent="0.25">
      <c r="A17" s="668" t="s">
        <v>583</v>
      </c>
      <c r="B17" s="148"/>
      <c r="C17" s="148"/>
      <c r="D17" s="148"/>
      <c r="E17" s="148"/>
      <c r="F17" s="148"/>
      <c r="G17" s="148"/>
      <c r="H17" s="822" t="s">
        <v>304</v>
      </c>
    </row>
    <row r="18" spans="1:8" ht="14.25" thickTop="1" thickBot="1" x14ac:dyDescent="0.25">
      <c r="A18" s="137" t="s">
        <v>1213</v>
      </c>
      <c r="B18" s="149">
        <v>0</v>
      </c>
      <c r="C18" s="149">
        <v>0</v>
      </c>
      <c r="D18" s="149">
        <v>0</v>
      </c>
      <c r="E18" s="149">
        <v>2</v>
      </c>
      <c r="F18" s="149">
        <v>0</v>
      </c>
      <c r="G18" s="149">
        <v>0</v>
      </c>
      <c r="H18" s="49" t="s">
        <v>1266</v>
      </c>
    </row>
    <row r="19" spans="1:8" ht="27" thickTop="1" thickBot="1" x14ac:dyDescent="0.25">
      <c r="A19" s="136" t="s">
        <v>619</v>
      </c>
      <c r="B19" s="150">
        <v>0</v>
      </c>
      <c r="C19" s="150">
        <v>0</v>
      </c>
      <c r="D19" s="150">
        <v>0</v>
      </c>
      <c r="E19" s="150">
        <v>1</v>
      </c>
      <c r="F19" s="150">
        <v>0</v>
      </c>
      <c r="G19" s="150">
        <v>0</v>
      </c>
      <c r="H19" s="48" t="s">
        <v>1160</v>
      </c>
    </row>
    <row r="20" spans="1:8" ht="14.25" thickTop="1" thickBot="1" x14ac:dyDescent="0.25">
      <c r="A20" s="137" t="s">
        <v>583</v>
      </c>
      <c r="B20" s="149">
        <v>0</v>
      </c>
      <c r="C20" s="149">
        <v>0</v>
      </c>
      <c r="D20" s="149">
        <v>34</v>
      </c>
      <c r="E20" s="149">
        <v>16</v>
      </c>
      <c r="F20" s="149">
        <v>0</v>
      </c>
      <c r="G20" s="149">
        <v>1</v>
      </c>
      <c r="H20" s="49" t="s">
        <v>304</v>
      </c>
    </row>
    <row r="21" spans="1:8" ht="14.25" thickTop="1" thickBot="1" x14ac:dyDescent="0.25">
      <c r="A21" s="136" t="s">
        <v>1173</v>
      </c>
      <c r="B21" s="150">
        <v>0</v>
      </c>
      <c r="C21" s="150">
        <v>0</v>
      </c>
      <c r="D21" s="150">
        <v>2</v>
      </c>
      <c r="E21" s="150">
        <v>4</v>
      </c>
      <c r="F21" s="150">
        <v>0</v>
      </c>
      <c r="G21" s="150">
        <v>1</v>
      </c>
      <c r="H21" s="48" t="s">
        <v>335</v>
      </c>
    </row>
    <row r="22" spans="1:8" ht="27" thickTop="1" thickBot="1" x14ac:dyDescent="0.25">
      <c r="A22" s="137" t="s">
        <v>597</v>
      </c>
      <c r="B22" s="149">
        <v>0</v>
      </c>
      <c r="C22" s="149">
        <v>1</v>
      </c>
      <c r="D22" s="149">
        <v>0</v>
      </c>
      <c r="E22" s="149">
        <v>0</v>
      </c>
      <c r="F22" s="149">
        <v>0</v>
      </c>
      <c r="G22" s="149">
        <v>0</v>
      </c>
      <c r="H22" s="49" t="s">
        <v>1361</v>
      </c>
    </row>
    <row r="23" spans="1:8" ht="14.25" thickTop="1" thickBot="1" x14ac:dyDescent="0.25">
      <c r="A23" s="136" t="s">
        <v>303</v>
      </c>
      <c r="B23" s="150">
        <v>12</v>
      </c>
      <c r="C23" s="150">
        <v>6</v>
      </c>
      <c r="D23" s="150">
        <v>23</v>
      </c>
      <c r="E23" s="150">
        <v>10</v>
      </c>
      <c r="F23" s="150">
        <v>25</v>
      </c>
      <c r="G23" s="150">
        <v>9</v>
      </c>
      <c r="H23" s="48" t="s">
        <v>302</v>
      </c>
    </row>
    <row r="24" spans="1:8" ht="27" thickTop="1" thickBot="1" x14ac:dyDescent="0.25">
      <c r="A24" s="137" t="s">
        <v>620</v>
      </c>
      <c r="B24" s="149">
        <v>5</v>
      </c>
      <c r="C24" s="149">
        <v>4</v>
      </c>
      <c r="D24" s="149">
        <v>9</v>
      </c>
      <c r="E24" s="149">
        <v>15</v>
      </c>
      <c r="F24" s="149">
        <v>7</v>
      </c>
      <c r="G24" s="149">
        <v>17</v>
      </c>
      <c r="H24" s="49" t="s">
        <v>1161</v>
      </c>
    </row>
    <row r="25" spans="1:8" ht="14.25" thickTop="1" thickBot="1" x14ac:dyDescent="0.25">
      <c r="A25" s="136" t="s">
        <v>615</v>
      </c>
      <c r="B25" s="150">
        <v>0</v>
      </c>
      <c r="C25" s="150">
        <v>1</v>
      </c>
      <c r="D25" s="150">
        <v>0</v>
      </c>
      <c r="E25" s="150">
        <v>0</v>
      </c>
      <c r="F25" s="150">
        <v>0</v>
      </c>
      <c r="G25" s="150">
        <v>0</v>
      </c>
      <c r="H25" s="48" t="s">
        <v>1162</v>
      </c>
    </row>
    <row r="26" spans="1:8" ht="14.25" thickTop="1" thickBot="1" x14ac:dyDescent="0.25">
      <c r="A26" s="137" t="s">
        <v>1267</v>
      </c>
      <c r="B26" s="149">
        <v>3</v>
      </c>
      <c r="C26" s="149">
        <v>0</v>
      </c>
      <c r="D26" s="149">
        <v>0</v>
      </c>
      <c r="E26" s="149">
        <v>1</v>
      </c>
      <c r="F26" s="149">
        <v>5</v>
      </c>
      <c r="G26" s="149">
        <v>1</v>
      </c>
      <c r="H26" s="49" t="s">
        <v>301</v>
      </c>
    </row>
    <row r="27" spans="1:8" ht="14.25" thickTop="1" thickBot="1" x14ac:dyDescent="0.25">
      <c r="A27" s="136" t="s">
        <v>761</v>
      </c>
      <c r="B27" s="150">
        <v>0</v>
      </c>
      <c r="C27" s="150">
        <v>0</v>
      </c>
      <c r="D27" s="150">
        <v>0</v>
      </c>
      <c r="E27" s="150">
        <v>1</v>
      </c>
      <c r="F27" s="150">
        <v>0</v>
      </c>
      <c r="G27" s="150">
        <v>0</v>
      </c>
      <c r="H27" s="48" t="s">
        <v>762</v>
      </c>
    </row>
    <row r="28" spans="1:8" ht="14.25" thickTop="1" thickBot="1" x14ac:dyDescent="0.25">
      <c r="A28" s="137" t="s">
        <v>751</v>
      </c>
      <c r="B28" s="149">
        <v>0</v>
      </c>
      <c r="C28" s="149">
        <v>0</v>
      </c>
      <c r="D28" s="149">
        <v>0</v>
      </c>
      <c r="E28" s="149">
        <v>1</v>
      </c>
      <c r="F28" s="149">
        <v>0</v>
      </c>
      <c r="G28" s="149">
        <v>2</v>
      </c>
      <c r="H28" s="49" t="s">
        <v>752</v>
      </c>
    </row>
    <row r="29" spans="1:8" ht="27" thickTop="1" thickBot="1" x14ac:dyDescent="0.25">
      <c r="A29" s="136" t="s">
        <v>605</v>
      </c>
      <c r="B29" s="150">
        <v>1</v>
      </c>
      <c r="C29" s="150">
        <v>9</v>
      </c>
      <c r="D29" s="150">
        <v>0</v>
      </c>
      <c r="E29" s="150">
        <v>0</v>
      </c>
      <c r="F29" s="150">
        <v>0</v>
      </c>
      <c r="G29" s="150">
        <v>0</v>
      </c>
      <c r="H29" s="48" t="s">
        <v>1163</v>
      </c>
    </row>
    <row r="30" spans="1:8" ht="14.25" thickTop="1" thickBot="1" x14ac:dyDescent="0.25">
      <c r="A30" s="137" t="s">
        <v>755</v>
      </c>
      <c r="B30" s="149">
        <v>0</v>
      </c>
      <c r="C30" s="149">
        <v>0</v>
      </c>
      <c r="D30" s="149">
        <v>2</v>
      </c>
      <c r="E30" s="149">
        <v>1</v>
      </c>
      <c r="F30" s="149">
        <v>2</v>
      </c>
      <c r="G30" s="149">
        <v>0</v>
      </c>
      <c r="H30" s="49" t="s">
        <v>756</v>
      </c>
    </row>
    <row r="31" spans="1:8" ht="14.25" thickTop="1" thickBot="1" x14ac:dyDescent="0.25">
      <c r="A31" s="136" t="s">
        <v>763</v>
      </c>
      <c r="B31" s="150">
        <v>0</v>
      </c>
      <c r="C31" s="150">
        <v>0</v>
      </c>
      <c r="D31" s="150">
        <v>1</v>
      </c>
      <c r="E31" s="150">
        <v>0</v>
      </c>
      <c r="F31" s="150">
        <v>1</v>
      </c>
      <c r="G31" s="150">
        <v>1</v>
      </c>
      <c r="H31" s="48" t="s">
        <v>759</v>
      </c>
    </row>
    <row r="32" spans="1:8" ht="14.25" thickTop="1" thickBot="1" x14ac:dyDescent="0.25">
      <c r="A32" s="137" t="s">
        <v>1236</v>
      </c>
      <c r="B32" s="149">
        <v>5</v>
      </c>
      <c r="C32" s="149">
        <v>1</v>
      </c>
      <c r="D32" s="149">
        <v>0</v>
      </c>
      <c r="E32" s="149">
        <v>0</v>
      </c>
      <c r="F32" s="149">
        <v>0</v>
      </c>
      <c r="G32" s="149">
        <v>0</v>
      </c>
      <c r="H32" s="49" t="s">
        <v>1268</v>
      </c>
    </row>
    <row r="33" spans="1:8" ht="14.25" thickTop="1" thickBot="1" x14ac:dyDescent="0.25">
      <c r="A33" s="136" t="s">
        <v>563</v>
      </c>
      <c r="B33" s="150">
        <v>1</v>
      </c>
      <c r="C33" s="150">
        <v>0</v>
      </c>
      <c r="D33" s="150">
        <v>1</v>
      </c>
      <c r="E33" s="150">
        <v>0</v>
      </c>
      <c r="F33" s="150">
        <v>0</v>
      </c>
      <c r="G33" s="150">
        <v>0</v>
      </c>
      <c r="H33" s="48" t="s">
        <v>1212</v>
      </c>
    </row>
    <row r="34" spans="1:8" ht="14.25" thickTop="1" thickBot="1" x14ac:dyDescent="0.25">
      <c r="A34" s="137" t="s">
        <v>300</v>
      </c>
      <c r="B34" s="149">
        <v>1</v>
      </c>
      <c r="C34" s="149">
        <v>0</v>
      </c>
      <c r="D34" s="149">
        <v>1</v>
      </c>
      <c r="E34" s="149">
        <v>0</v>
      </c>
      <c r="F34" s="149">
        <v>0</v>
      </c>
      <c r="G34" s="149">
        <v>0</v>
      </c>
      <c r="H34" s="49" t="s">
        <v>299</v>
      </c>
    </row>
    <row r="35" spans="1:8" ht="14.25" thickTop="1" thickBot="1" x14ac:dyDescent="0.25">
      <c r="A35" s="136" t="s">
        <v>1269</v>
      </c>
      <c r="B35" s="150">
        <v>0</v>
      </c>
      <c r="C35" s="150">
        <v>0</v>
      </c>
      <c r="D35" s="150">
        <v>4</v>
      </c>
      <c r="E35" s="150">
        <v>0</v>
      </c>
      <c r="F35" s="150">
        <v>0</v>
      </c>
      <c r="G35" s="150">
        <v>0</v>
      </c>
      <c r="H35" s="48" t="s">
        <v>327</v>
      </c>
    </row>
    <row r="36" spans="1:8" ht="14.25" thickTop="1" thickBot="1" x14ac:dyDescent="0.25">
      <c r="A36" s="137" t="s">
        <v>552</v>
      </c>
      <c r="B36" s="149">
        <v>12</v>
      </c>
      <c r="C36" s="149">
        <v>11</v>
      </c>
      <c r="D36" s="149">
        <v>0</v>
      </c>
      <c r="E36" s="149">
        <v>0</v>
      </c>
      <c r="F36" s="149">
        <v>0</v>
      </c>
      <c r="G36" s="149">
        <v>0</v>
      </c>
      <c r="H36" s="49" t="s">
        <v>1217</v>
      </c>
    </row>
    <row r="37" spans="1:8" ht="14.25" thickTop="1" thickBot="1" x14ac:dyDescent="0.25">
      <c r="A37" s="136" t="s">
        <v>764</v>
      </c>
      <c r="B37" s="150">
        <v>206</v>
      </c>
      <c r="C37" s="150">
        <v>24</v>
      </c>
      <c r="D37" s="150">
        <v>13</v>
      </c>
      <c r="E37" s="150">
        <v>3</v>
      </c>
      <c r="F37" s="150">
        <v>1</v>
      </c>
      <c r="G37" s="150">
        <v>0</v>
      </c>
      <c r="H37" s="48" t="s">
        <v>381</v>
      </c>
    </row>
    <row r="38" spans="1:8" ht="14.25" thickTop="1" thickBot="1" x14ac:dyDescent="0.25">
      <c r="A38" s="137" t="s">
        <v>382</v>
      </c>
      <c r="B38" s="149">
        <v>8</v>
      </c>
      <c r="C38" s="149">
        <v>2</v>
      </c>
      <c r="D38" s="149">
        <v>10</v>
      </c>
      <c r="E38" s="149">
        <v>0</v>
      </c>
      <c r="F38" s="149">
        <v>0</v>
      </c>
      <c r="G38" s="149">
        <v>0</v>
      </c>
      <c r="H38" s="49" t="s">
        <v>318</v>
      </c>
    </row>
    <row r="39" spans="1:8" ht="14.25" thickTop="1" thickBot="1" x14ac:dyDescent="0.25">
      <c r="A39" s="136" t="s">
        <v>488</v>
      </c>
      <c r="B39" s="150">
        <v>0</v>
      </c>
      <c r="C39" s="150">
        <v>1</v>
      </c>
      <c r="D39" s="150">
        <v>0</v>
      </c>
      <c r="E39" s="150">
        <v>0</v>
      </c>
      <c r="F39" s="150">
        <v>0</v>
      </c>
      <c r="G39" s="150">
        <v>0</v>
      </c>
      <c r="H39" s="48" t="s">
        <v>1235</v>
      </c>
    </row>
    <row r="40" spans="1:8" ht="28.5" customHeight="1" thickTop="1" thickBot="1" x14ac:dyDescent="0.25">
      <c r="A40" s="137" t="s">
        <v>1171</v>
      </c>
      <c r="B40" s="149">
        <v>0</v>
      </c>
      <c r="C40" s="149">
        <v>0</v>
      </c>
      <c r="D40" s="149">
        <v>0</v>
      </c>
      <c r="E40" s="149">
        <v>0</v>
      </c>
      <c r="F40" s="149">
        <v>5</v>
      </c>
      <c r="G40" s="149">
        <v>7</v>
      </c>
      <c r="H40" s="49" t="s">
        <v>1201</v>
      </c>
    </row>
    <row r="41" spans="1:8" ht="14.25" thickTop="1" thickBot="1" x14ac:dyDescent="0.25">
      <c r="A41" s="136" t="s">
        <v>1359</v>
      </c>
      <c r="B41" s="150">
        <v>0</v>
      </c>
      <c r="C41" s="150">
        <v>0</v>
      </c>
      <c r="D41" s="150">
        <v>0</v>
      </c>
      <c r="E41" s="150">
        <v>0</v>
      </c>
      <c r="F41" s="150">
        <v>0</v>
      </c>
      <c r="G41" s="150">
        <v>1</v>
      </c>
      <c r="H41" s="48" t="s">
        <v>1169</v>
      </c>
    </row>
    <row r="42" spans="1:8" ht="14.25" thickTop="1" thickBot="1" x14ac:dyDescent="0.25">
      <c r="A42" s="137" t="s">
        <v>590</v>
      </c>
      <c r="B42" s="149">
        <v>40</v>
      </c>
      <c r="C42" s="149">
        <v>14</v>
      </c>
      <c r="D42" s="149">
        <v>3</v>
      </c>
      <c r="E42" s="149">
        <v>3</v>
      </c>
      <c r="F42" s="149">
        <v>1</v>
      </c>
      <c r="G42" s="149">
        <v>0</v>
      </c>
      <c r="H42" s="49" t="s">
        <v>313</v>
      </c>
    </row>
    <row r="43" spans="1:8" ht="14.25" thickTop="1" thickBot="1" x14ac:dyDescent="0.25">
      <c r="A43" s="136" t="s">
        <v>408</v>
      </c>
      <c r="B43" s="150">
        <v>1</v>
      </c>
      <c r="C43" s="150">
        <v>2</v>
      </c>
      <c r="D43" s="150">
        <v>0</v>
      </c>
      <c r="E43" s="150">
        <v>2</v>
      </c>
      <c r="F43" s="150">
        <v>5</v>
      </c>
      <c r="G43" s="150">
        <v>2</v>
      </c>
      <c r="H43" s="48" t="s">
        <v>96</v>
      </c>
    </row>
    <row r="44" spans="1:8" ht="14.25" thickTop="1" thickBot="1" x14ac:dyDescent="0.25">
      <c r="A44" s="137" t="s">
        <v>545</v>
      </c>
      <c r="B44" s="149">
        <v>0</v>
      </c>
      <c r="C44" s="149">
        <v>1</v>
      </c>
      <c r="D44" s="149">
        <v>0</v>
      </c>
      <c r="E44" s="149">
        <v>1</v>
      </c>
      <c r="F44" s="149">
        <v>0</v>
      </c>
      <c r="G44" s="149">
        <v>1</v>
      </c>
      <c r="H44" s="49" t="s">
        <v>546</v>
      </c>
    </row>
    <row r="45" spans="1:8" ht="14.25" thickTop="1" thickBot="1" x14ac:dyDescent="0.25">
      <c r="A45" s="136" t="s">
        <v>598</v>
      </c>
      <c r="B45" s="150">
        <v>1</v>
      </c>
      <c r="C45" s="150">
        <v>0</v>
      </c>
      <c r="D45" s="150">
        <v>1</v>
      </c>
      <c r="E45" s="150">
        <v>0</v>
      </c>
      <c r="F45" s="150">
        <v>0</v>
      </c>
      <c r="G45" s="150">
        <v>0</v>
      </c>
      <c r="H45" s="48" t="s">
        <v>1216</v>
      </c>
    </row>
    <row r="46" spans="1:8" ht="14.25" thickTop="1" thickBot="1" x14ac:dyDescent="0.25">
      <c r="A46" s="137" t="s">
        <v>1215</v>
      </c>
      <c r="B46" s="149">
        <v>1</v>
      </c>
      <c r="C46" s="149">
        <v>2</v>
      </c>
      <c r="D46" s="149">
        <v>1</v>
      </c>
      <c r="E46" s="149">
        <v>0</v>
      </c>
      <c r="F46" s="149">
        <v>0</v>
      </c>
      <c r="G46" s="149">
        <v>0</v>
      </c>
      <c r="H46" s="49" t="s">
        <v>547</v>
      </c>
    </row>
    <row r="47" spans="1:8" ht="14.25" thickTop="1" thickBot="1" x14ac:dyDescent="0.25">
      <c r="A47" s="671" t="s">
        <v>298</v>
      </c>
      <c r="B47" s="317"/>
      <c r="C47" s="317"/>
      <c r="D47" s="317"/>
      <c r="E47" s="317"/>
      <c r="F47" s="317"/>
      <c r="G47" s="317"/>
      <c r="H47" s="821" t="s">
        <v>297</v>
      </c>
    </row>
    <row r="48" spans="1:8" ht="24" thickTop="1" thickBot="1" x14ac:dyDescent="0.25">
      <c r="A48" s="137" t="s">
        <v>1214</v>
      </c>
      <c r="B48" s="149">
        <v>0</v>
      </c>
      <c r="C48" s="149">
        <v>0</v>
      </c>
      <c r="D48" s="149">
        <v>66</v>
      </c>
      <c r="E48" s="149">
        <v>26</v>
      </c>
      <c r="F48" s="149">
        <v>34</v>
      </c>
      <c r="G48" s="149">
        <v>16</v>
      </c>
      <c r="H48" s="49" t="s">
        <v>1203</v>
      </c>
    </row>
    <row r="49" spans="1:8" ht="14.25" thickTop="1" thickBot="1" x14ac:dyDescent="0.25">
      <c r="A49" s="136" t="s">
        <v>622</v>
      </c>
      <c r="B49" s="150">
        <v>19</v>
      </c>
      <c r="C49" s="150">
        <v>10</v>
      </c>
      <c r="D49" s="150">
        <v>40</v>
      </c>
      <c r="E49" s="150">
        <v>6</v>
      </c>
      <c r="F49" s="150">
        <v>25</v>
      </c>
      <c r="G49" s="150">
        <v>21</v>
      </c>
      <c r="H49" s="48" t="s">
        <v>320</v>
      </c>
    </row>
    <row r="50" spans="1:8" ht="14.25" thickTop="1" thickBot="1" x14ac:dyDescent="0.25">
      <c r="A50" s="674" t="s">
        <v>296</v>
      </c>
      <c r="B50" s="319"/>
      <c r="C50" s="319"/>
      <c r="D50" s="319"/>
      <c r="E50" s="319"/>
      <c r="F50" s="319"/>
      <c r="G50" s="319"/>
      <c r="H50" s="824" t="s">
        <v>295</v>
      </c>
    </row>
    <row r="51" spans="1:8" ht="13.5" thickTop="1" x14ac:dyDescent="0.2">
      <c r="A51" s="808" t="s">
        <v>662</v>
      </c>
      <c r="B51" s="809">
        <v>1</v>
      </c>
      <c r="C51" s="809">
        <v>4</v>
      </c>
      <c r="D51" s="809">
        <v>5</v>
      </c>
      <c r="E51" s="809">
        <v>7</v>
      </c>
      <c r="F51" s="809">
        <v>1</v>
      </c>
      <c r="G51" s="809">
        <v>6</v>
      </c>
      <c r="H51" s="810" t="s">
        <v>314</v>
      </c>
    </row>
    <row r="52" spans="1:8" ht="25.5" customHeight="1" x14ac:dyDescent="0.2">
      <c r="A52" s="678" t="s">
        <v>13</v>
      </c>
      <c r="B52" s="292">
        <f t="shared" ref="B52:G52" si="0">SUM(B6:B51)</f>
        <v>537</v>
      </c>
      <c r="C52" s="292">
        <f t="shared" si="0"/>
        <v>161</v>
      </c>
      <c r="D52" s="292">
        <f t="shared" si="0"/>
        <v>566</v>
      </c>
      <c r="E52" s="292">
        <f t="shared" si="0"/>
        <v>206</v>
      </c>
      <c r="F52" s="292">
        <f t="shared" si="0"/>
        <v>426</v>
      </c>
      <c r="G52" s="292">
        <f t="shared" si="0"/>
        <v>157</v>
      </c>
      <c r="H52" s="205" t="s">
        <v>14</v>
      </c>
    </row>
    <row r="85" spans="1:8" ht="12.75" x14ac:dyDescent="0.2">
      <c r="A85" s="214"/>
      <c r="B85" s="214"/>
      <c r="C85" s="214"/>
      <c r="D85" s="214"/>
      <c r="E85" s="214"/>
      <c r="F85" s="214"/>
      <c r="G85" s="214"/>
      <c r="H85" s="214"/>
    </row>
    <row r="86" spans="1:8" ht="12.75" x14ac:dyDescent="0.2">
      <c r="A86" s="73"/>
      <c r="B86" s="73"/>
      <c r="C86" s="73"/>
      <c r="D86" s="73"/>
      <c r="E86" s="73"/>
      <c r="F86" s="73"/>
      <c r="G86" s="73"/>
      <c r="H86" s="73"/>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85"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rightToLeft="1" view="pageBreakPreview" zoomScaleNormal="100" zoomScaleSheetLayoutView="100" workbookViewId="0">
      <selection activeCell="K11" sqref="K11"/>
    </sheetView>
  </sheetViews>
  <sheetFormatPr defaultRowHeight="15" x14ac:dyDescent="0.2"/>
  <cols>
    <col min="1" max="1" width="30.7109375" style="101" customWidth="1"/>
    <col min="2" max="2" width="6.140625" style="72" customWidth="1"/>
    <col min="3" max="3" width="7.42578125" style="72" customWidth="1"/>
    <col min="4" max="4" width="6.140625" style="101" customWidth="1"/>
    <col min="5" max="5" width="7.42578125" style="72" customWidth="1"/>
    <col min="6" max="6" width="6.140625" style="101" customWidth="1"/>
    <col min="7" max="7" width="7.42578125" style="72" customWidth="1"/>
    <col min="8" max="8" width="32.7109375" style="72" customWidth="1"/>
    <col min="9" max="16384" width="9.140625" style="67"/>
  </cols>
  <sheetData>
    <row r="1" spans="1:8" s="78" customFormat="1" ht="20.100000000000001" customHeight="1" x14ac:dyDescent="0.2">
      <c r="A1" s="954" t="s">
        <v>571</v>
      </c>
      <c r="B1" s="954"/>
      <c r="C1" s="954"/>
      <c r="D1" s="954"/>
      <c r="E1" s="954"/>
      <c r="F1" s="954"/>
      <c r="G1" s="954"/>
      <c r="H1" s="954"/>
    </row>
    <row r="2" spans="1:8" s="78" customFormat="1" ht="20.100000000000001" customHeight="1" x14ac:dyDescent="0.2">
      <c r="A2" s="957" t="s">
        <v>809</v>
      </c>
      <c r="B2" s="957"/>
      <c r="C2" s="957"/>
      <c r="D2" s="957"/>
      <c r="E2" s="957"/>
      <c r="F2" s="957"/>
      <c r="G2" s="957"/>
      <c r="H2" s="957"/>
    </row>
    <row r="3" spans="1:8" s="74" customFormat="1" ht="34.5" customHeight="1" x14ac:dyDescent="0.2">
      <c r="A3" s="1392" t="s">
        <v>1223</v>
      </c>
      <c r="B3" s="1392"/>
      <c r="C3" s="1392"/>
      <c r="D3" s="1392"/>
      <c r="E3" s="1392"/>
      <c r="F3" s="1392"/>
      <c r="G3" s="1392"/>
      <c r="H3" s="1392"/>
    </row>
    <row r="4" spans="1:8" s="74" customFormat="1" ht="20.100000000000001" customHeight="1" x14ac:dyDescent="0.2">
      <c r="A4" s="987" t="s">
        <v>810</v>
      </c>
      <c r="B4" s="987"/>
      <c r="C4" s="987"/>
      <c r="D4" s="987"/>
      <c r="E4" s="987"/>
      <c r="F4" s="987"/>
      <c r="G4" s="987"/>
      <c r="H4" s="987"/>
    </row>
    <row r="5" spans="1:8" s="74" customFormat="1" ht="20.100000000000001" customHeight="1" x14ac:dyDescent="0.2">
      <c r="A5" s="14" t="s">
        <v>726</v>
      </c>
      <c r="B5" s="98"/>
      <c r="C5" s="98"/>
      <c r="D5" s="98"/>
      <c r="E5" s="98"/>
      <c r="F5" s="98"/>
      <c r="G5" s="98"/>
      <c r="H5" s="114" t="s">
        <v>725</v>
      </c>
    </row>
    <row r="6" spans="1:8" s="68" customFormat="1" ht="18" customHeight="1" thickBot="1" x14ac:dyDescent="0.25">
      <c r="A6" s="951" t="s">
        <v>1224</v>
      </c>
      <c r="B6" s="926" t="s">
        <v>653</v>
      </c>
      <c r="C6" s="927"/>
      <c r="D6" s="1391" t="s">
        <v>734</v>
      </c>
      <c r="E6" s="1391"/>
      <c r="F6" s="1391" t="s">
        <v>803</v>
      </c>
      <c r="G6" s="1391"/>
      <c r="H6" s="1178" t="s">
        <v>1231</v>
      </c>
    </row>
    <row r="7" spans="1:8" s="68" customFormat="1" ht="17.25" customHeight="1" thickTop="1" thickBot="1" x14ac:dyDescent="0.25">
      <c r="A7" s="1172"/>
      <c r="B7" s="535" t="s">
        <v>9</v>
      </c>
      <c r="C7" s="535" t="s">
        <v>667</v>
      </c>
      <c r="D7" s="535" t="s">
        <v>9</v>
      </c>
      <c r="E7" s="535" t="s">
        <v>667</v>
      </c>
      <c r="F7" s="527" t="s">
        <v>9</v>
      </c>
      <c r="G7" s="527" t="s">
        <v>667</v>
      </c>
      <c r="H7" s="1179"/>
    </row>
    <row r="8" spans="1:8" s="68" customFormat="1" ht="17.25" customHeight="1" thickTop="1" x14ac:dyDescent="0.2">
      <c r="A8" s="1173"/>
      <c r="B8" s="343" t="s">
        <v>668</v>
      </c>
      <c r="C8" s="343" t="s">
        <v>669</v>
      </c>
      <c r="D8" s="343" t="s">
        <v>668</v>
      </c>
      <c r="E8" s="343" t="s">
        <v>669</v>
      </c>
      <c r="F8" s="343" t="s">
        <v>668</v>
      </c>
      <c r="G8" s="343" t="s">
        <v>669</v>
      </c>
      <c r="H8" s="1180"/>
    </row>
    <row r="9" spans="1:8" ht="23.25" thickBot="1" x14ac:dyDescent="0.25">
      <c r="A9" s="139" t="s">
        <v>328</v>
      </c>
      <c r="B9" s="163">
        <v>0</v>
      </c>
      <c r="C9" s="163">
        <v>1</v>
      </c>
      <c r="D9" s="163">
        <v>3</v>
      </c>
      <c r="E9" s="163">
        <v>0</v>
      </c>
      <c r="F9" s="163">
        <v>0</v>
      </c>
      <c r="G9" s="163">
        <v>0</v>
      </c>
      <c r="H9" s="619" t="s">
        <v>327</v>
      </c>
    </row>
    <row r="10" spans="1:8" ht="14.25" thickTop="1" thickBot="1" x14ac:dyDescent="0.25">
      <c r="A10" s="138" t="s">
        <v>326</v>
      </c>
      <c r="B10" s="143">
        <v>39</v>
      </c>
      <c r="C10" s="143">
        <v>8</v>
      </c>
      <c r="D10" s="143">
        <v>51</v>
      </c>
      <c r="E10" s="143">
        <v>13</v>
      </c>
      <c r="F10" s="143">
        <v>72</v>
      </c>
      <c r="G10" s="143">
        <v>14</v>
      </c>
      <c r="H10" s="570" t="s">
        <v>325</v>
      </c>
    </row>
    <row r="11" spans="1:8" ht="14.25" thickTop="1" thickBot="1" x14ac:dyDescent="0.25">
      <c r="A11" s="139" t="s">
        <v>614</v>
      </c>
      <c r="B11" s="163">
        <v>1</v>
      </c>
      <c r="C11" s="163">
        <v>3</v>
      </c>
      <c r="D11" s="163">
        <v>1</v>
      </c>
      <c r="E11" s="163">
        <v>1</v>
      </c>
      <c r="F11" s="163">
        <v>2</v>
      </c>
      <c r="G11" s="163">
        <v>1</v>
      </c>
      <c r="H11" s="619" t="s">
        <v>548</v>
      </c>
    </row>
    <row r="12" spans="1:8" ht="24" thickTop="1" thickBot="1" x14ac:dyDescent="0.25">
      <c r="A12" s="138" t="s">
        <v>1207</v>
      </c>
      <c r="B12" s="143">
        <v>0</v>
      </c>
      <c r="C12" s="143">
        <v>0</v>
      </c>
      <c r="D12" s="143">
        <v>0</v>
      </c>
      <c r="E12" s="143">
        <v>1</v>
      </c>
      <c r="F12" s="143">
        <v>0</v>
      </c>
      <c r="G12" s="143">
        <v>0</v>
      </c>
      <c r="H12" s="570" t="s">
        <v>1208</v>
      </c>
    </row>
    <row r="13" spans="1:8" ht="24" thickTop="1" thickBot="1" x14ac:dyDescent="0.25">
      <c r="A13" s="139" t="s">
        <v>1209</v>
      </c>
      <c r="B13" s="163">
        <v>0</v>
      </c>
      <c r="C13" s="163">
        <v>0</v>
      </c>
      <c r="D13" s="163">
        <v>25</v>
      </c>
      <c r="E13" s="163">
        <v>11</v>
      </c>
      <c r="F13" s="163">
        <v>38</v>
      </c>
      <c r="G13" s="163">
        <v>6</v>
      </c>
      <c r="H13" s="796" t="s">
        <v>1210</v>
      </c>
    </row>
    <row r="14" spans="1:8" ht="27" thickTop="1" thickBot="1" x14ac:dyDescent="0.25">
      <c r="A14" s="138" t="s">
        <v>1211</v>
      </c>
      <c r="B14" s="143">
        <v>0</v>
      </c>
      <c r="C14" s="143">
        <v>1</v>
      </c>
      <c r="D14" s="143">
        <v>0</v>
      </c>
      <c r="E14" s="143">
        <v>0</v>
      </c>
      <c r="F14" s="143">
        <v>0</v>
      </c>
      <c r="G14" s="143">
        <v>0</v>
      </c>
      <c r="H14" s="570" t="s">
        <v>1160</v>
      </c>
    </row>
    <row r="15" spans="1:8" ht="14.25" thickTop="1" thickBot="1" x14ac:dyDescent="0.25">
      <c r="A15" s="139" t="s">
        <v>336</v>
      </c>
      <c r="B15" s="163">
        <v>0</v>
      </c>
      <c r="C15" s="163">
        <v>4</v>
      </c>
      <c r="D15" s="163">
        <v>1</v>
      </c>
      <c r="E15" s="163">
        <v>2</v>
      </c>
      <c r="F15" s="163">
        <v>0</v>
      </c>
      <c r="G15" s="163">
        <v>1</v>
      </c>
      <c r="H15" s="619" t="s">
        <v>335</v>
      </c>
    </row>
    <row r="16" spans="1:8" ht="24" thickTop="1" thickBot="1" x14ac:dyDescent="0.25">
      <c r="A16" s="138" t="s">
        <v>323</v>
      </c>
      <c r="B16" s="143">
        <v>1</v>
      </c>
      <c r="C16" s="143">
        <v>3</v>
      </c>
      <c r="D16" s="143">
        <v>0</v>
      </c>
      <c r="E16" s="143">
        <v>2</v>
      </c>
      <c r="F16" s="143">
        <v>0</v>
      </c>
      <c r="G16" s="143">
        <v>3</v>
      </c>
      <c r="H16" s="570" t="s">
        <v>322</v>
      </c>
    </row>
    <row r="17" spans="1:8" ht="27" thickTop="1" thickBot="1" x14ac:dyDescent="0.25">
      <c r="A17" s="139" t="s">
        <v>334</v>
      </c>
      <c r="B17" s="163">
        <v>77</v>
      </c>
      <c r="C17" s="163">
        <v>28</v>
      </c>
      <c r="D17" s="163">
        <v>79</v>
      </c>
      <c r="E17" s="163">
        <v>21</v>
      </c>
      <c r="F17" s="163">
        <v>65</v>
      </c>
      <c r="G17" s="163">
        <v>30</v>
      </c>
      <c r="H17" s="619" t="s">
        <v>333</v>
      </c>
    </row>
    <row r="18" spans="1:8" ht="14.25" thickTop="1" thickBot="1" x14ac:dyDescent="0.25">
      <c r="A18" s="138" t="s">
        <v>764</v>
      </c>
      <c r="B18" s="143">
        <v>84</v>
      </c>
      <c r="C18" s="143">
        <v>22</v>
      </c>
      <c r="D18" s="143">
        <v>17</v>
      </c>
      <c r="E18" s="143">
        <v>2</v>
      </c>
      <c r="F18" s="143">
        <v>1</v>
      </c>
      <c r="G18" s="143">
        <v>2</v>
      </c>
      <c r="H18" s="570" t="s">
        <v>332</v>
      </c>
    </row>
    <row r="19" spans="1:8" ht="24" thickTop="1" thickBot="1" x14ac:dyDescent="0.25">
      <c r="A19" s="139" t="s">
        <v>599</v>
      </c>
      <c r="B19" s="163">
        <v>1</v>
      </c>
      <c r="C19" s="163">
        <v>5</v>
      </c>
      <c r="D19" s="163">
        <v>6</v>
      </c>
      <c r="E19" s="163">
        <v>8</v>
      </c>
      <c r="F19" s="163">
        <v>7</v>
      </c>
      <c r="G19" s="163">
        <v>8</v>
      </c>
      <c r="H19" s="619" t="s">
        <v>1218</v>
      </c>
    </row>
    <row r="20" spans="1:8" ht="24" thickTop="1" thickBot="1" x14ac:dyDescent="0.25">
      <c r="A20" s="138" t="s">
        <v>331</v>
      </c>
      <c r="B20" s="143">
        <v>5</v>
      </c>
      <c r="C20" s="143">
        <v>3</v>
      </c>
      <c r="D20" s="143">
        <v>1</v>
      </c>
      <c r="E20" s="143">
        <v>2</v>
      </c>
      <c r="F20" s="143">
        <v>6</v>
      </c>
      <c r="G20" s="143">
        <v>8</v>
      </c>
      <c r="H20" s="570" t="s">
        <v>330</v>
      </c>
    </row>
    <row r="21" spans="1:8" ht="14.25" thickTop="1" thickBot="1" x14ac:dyDescent="0.25">
      <c r="A21" s="139" t="s">
        <v>329</v>
      </c>
      <c r="B21" s="163">
        <v>0</v>
      </c>
      <c r="C21" s="163">
        <v>1</v>
      </c>
      <c r="D21" s="163">
        <v>0</v>
      </c>
      <c r="E21" s="163">
        <v>0</v>
      </c>
      <c r="F21" s="163">
        <v>2</v>
      </c>
      <c r="G21" s="163">
        <v>1</v>
      </c>
      <c r="H21" s="619" t="s">
        <v>96</v>
      </c>
    </row>
    <row r="22" spans="1:8" ht="24" thickTop="1" thickBot="1" x14ac:dyDescent="0.25">
      <c r="A22" s="138" t="s">
        <v>1219</v>
      </c>
      <c r="B22" s="143">
        <v>6</v>
      </c>
      <c r="C22" s="143">
        <v>0</v>
      </c>
      <c r="D22" s="143">
        <v>0</v>
      </c>
      <c r="E22" s="143">
        <v>0</v>
      </c>
      <c r="F22" s="143">
        <v>2</v>
      </c>
      <c r="G22" s="143">
        <v>0</v>
      </c>
      <c r="H22" s="570" t="s">
        <v>324</v>
      </c>
    </row>
    <row r="23" spans="1:8" ht="14.25" thickTop="1" thickBot="1" x14ac:dyDescent="0.25">
      <c r="A23" s="139" t="s">
        <v>321</v>
      </c>
      <c r="B23" s="163">
        <v>18</v>
      </c>
      <c r="C23" s="163">
        <v>6</v>
      </c>
      <c r="D23" s="163">
        <v>13</v>
      </c>
      <c r="E23" s="163">
        <v>3</v>
      </c>
      <c r="F23" s="163">
        <v>18</v>
      </c>
      <c r="G23" s="163">
        <v>9</v>
      </c>
      <c r="H23" s="619" t="s">
        <v>320</v>
      </c>
    </row>
    <row r="24" spans="1:8" ht="14.25" thickTop="1" thickBot="1" x14ac:dyDescent="0.25">
      <c r="A24" s="138" t="s">
        <v>319</v>
      </c>
      <c r="B24" s="143">
        <v>2</v>
      </c>
      <c r="C24" s="143">
        <v>2</v>
      </c>
      <c r="D24" s="143">
        <v>4</v>
      </c>
      <c r="E24" s="143">
        <v>0</v>
      </c>
      <c r="F24" s="143">
        <v>5</v>
      </c>
      <c r="G24" s="143">
        <v>1</v>
      </c>
      <c r="H24" s="570" t="s">
        <v>318</v>
      </c>
    </row>
    <row r="25" spans="1:8" ht="24" thickTop="1" thickBot="1" x14ac:dyDescent="0.25">
      <c r="A25" s="139" t="s">
        <v>1221</v>
      </c>
      <c r="B25" s="163">
        <v>0</v>
      </c>
      <c r="C25" s="163">
        <v>1</v>
      </c>
      <c r="D25" s="163">
        <v>0</v>
      </c>
      <c r="E25" s="163">
        <v>0</v>
      </c>
      <c r="F25" s="163">
        <v>0</v>
      </c>
      <c r="G25" s="163">
        <v>0</v>
      </c>
      <c r="H25" s="619" t="s">
        <v>1220</v>
      </c>
    </row>
    <row r="26" spans="1:8" ht="14.25" thickTop="1" thickBot="1" x14ac:dyDescent="0.25">
      <c r="A26" s="138" t="s">
        <v>919</v>
      </c>
      <c r="B26" s="143">
        <v>0</v>
      </c>
      <c r="C26" s="143">
        <v>0</v>
      </c>
      <c r="D26" s="143">
        <v>0</v>
      </c>
      <c r="E26" s="143">
        <v>0</v>
      </c>
      <c r="F26" s="143">
        <v>3</v>
      </c>
      <c r="G26" s="143">
        <v>2</v>
      </c>
      <c r="H26" s="570" t="s">
        <v>758</v>
      </c>
    </row>
    <row r="27" spans="1:8" ht="14.25" thickTop="1" thickBot="1" x14ac:dyDescent="0.25">
      <c r="A27" s="139" t="s">
        <v>317</v>
      </c>
      <c r="B27" s="163">
        <v>10</v>
      </c>
      <c r="C27" s="163">
        <v>6</v>
      </c>
      <c r="D27" s="163">
        <v>0</v>
      </c>
      <c r="E27" s="163">
        <v>0</v>
      </c>
      <c r="F27" s="163">
        <v>0</v>
      </c>
      <c r="G27" s="163">
        <v>0</v>
      </c>
      <c r="H27" s="619" t="s">
        <v>316</v>
      </c>
    </row>
    <row r="28" spans="1:8" ht="24" thickTop="1" thickBot="1" x14ac:dyDescent="0.25">
      <c r="A28" s="138" t="s">
        <v>623</v>
      </c>
      <c r="B28" s="143">
        <v>0</v>
      </c>
      <c r="C28" s="143">
        <v>0</v>
      </c>
      <c r="D28" s="143">
        <v>10</v>
      </c>
      <c r="E28" s="143">
        <v>7</v>
      </c>
      <c r="F28" s="143">
        <v>3</v>
      </c>
      <c r="G28" s="143">
        <v>5</v>
      </c>
      <c r="H28" s="570" t="s">
        <v>1263</v>
      </c>
    </row>
    <row r="29" spans="1:8" ht="14.25" thickTop="1" thickBot="1" x14ac:dyDescent="0.25">
      <c r="A29" s="139" t="s">
        <v>545</v>
      </c>
      <c r="B29" s="163">
        <v>0</v>
      </c>
      <c r="C29" s="163">
        <v>0</v>
      </c>
      <c r="D29" s="163">
        <v>0</v>
      </c>
      <c r="E29" s="163">
        <v>0</v>
      </c>
      <c r="F29" s="163">
        <v>0</v>
      </c>
      <c r="G29" s="163">
        <v>0</v>
      </c>
      <c r="H29" s="619" t="s">
        <v>1206</v>
      </c>
    </row>
    <row r="30" spans="1:8" ht="14.25" thickTop="1" thickBot="1" x14ac:dyDescent="0.25">
      <c r="A30" s="138" t="s">
        <v>315</v>
      </c>
      <c r="B30" s="143">
        <v>1</v>
      </c>
      <c r="C30" s="143">
        <v>3</v>
      </c>
      <c r="D30" s="143">
        <v>2</v>
      </c>
      <c r="E30" s="143">
        <v>1</v>
      </c>
      <c r="F30" s="143">
        <v>0</v>
      </c>
      <c r="G30" s="143">
        <v>5</v>
      </c>
      <c r="H30" s="570" t="s">
        <v>314</v>
      </c>
    </row>
    <row r="31" spans="1:8" ht="24" thickTop="1" thickBot="1" x14ac:dyDescent="0.25">
      <c r="A31" s="139" t="s">
        <v>765</v>
      </c>
      <c r="B31" s="163">
        <v>0</v>
      </c>
      <c r="C31" s="163">
        <v>0</v>
      </c>
      <c r="D31" s="163">
        <v>0</v>
      </c>
      <c r="E31" s="163">
        <v>1</v>
      </c>
      <c r="F31" s="163">
        <v>0</v>
      </c>
      <c r="G31" s="163">
        <v>0</v>
      </c>
      <c r="H31" s="619" t="s">
        <v>1262</v>
      </c>
    </row>
    <row r="32" spans="1:8" ht="24" thickTop="1" thickBot="1" x14ac:dyDescent="0.25">
      <c r="A32" s="138" t="s">
        <v>753</v>
      </c>
      <c r="B32" s="522">
        <v>0</v>
      </c>
      <c r="C32" s="522">
        <v>0</v>
      </c>
      <c r="D32" s="522">
        <v>1</v>
      </c>
      <c r="E32" s="522">
        <v>0</v>
      </c>
      <c r="F32" s="522">
        <v>13</v>
      </c>
      <c r="G32" s="522">
        <v>5</v>
      </c>
      <c r="H32" s="675" t="s">
        <v>1222</v>
      </c>
    </row>
    <row r="33" spans="1:8" ht="24" thickTop="1" thickBot="1" x14ac:dyDescent="0.25">
      <c r="A33" s="139" t="s">
        <v>918</v>
      </c>
      <c r="B33" s="163">
        <v>0</v>
      </c>
      <c r="C33" s="163">
        <v>0</v>
      </c>
      <c r="D33" s="163">
        <v>0</v>
      </c>
      <c r="E33" s="163">
        <v>0</v>
      </c>
      <c r="F33" s="163">
        <v>0</v>
      </c>
      <c r="G33" s="163">
        <v>1</v>
      </c>
      <c r="H33" s="619" t="s">
        <v>621</v>
      </c>
    </row>
    <row r="34" spans="1:8" ht="14.25" thickTop="1" thickBot="1" x14ac:dyDescent="0.25">
      <c r="A34" s="138" t="s">
        <v>766</v>
      </c>
      <c r="B34" s="143">
        <v>0</v>
      </c>
      <c r="C34" s="143">
        <v>0</v>
      </c>
      <c r="D34" s="143">
        <v>0</v>
      </c>
      <c r="E34" s="143">
        <v>1</v>
      </c>
      <c r="F34" s="143">
        <v>0</v>
      </c>
      <c r="G34" s="143">
        <v>0</v>
      </c>
      <c r="H34" s="570" t="s">
        <v>756</v>
      </c>
    </row>
    <row r="35" spans="1:8" ht="13.5" thickTop="1" x14ac:dyDescent="0.2">
      <c r="A35" s="523" t="s">
        <v>287</v>
      </c>
      <c r="B35" s="524">
        <v>21</v>
      </c>
      <c r="C35" s="524">
        <v>8</v>
      </c>
      <c r="D35" s="524">
        <v>2</v>
      </c>
      <c r="E35" s="524">
        <v>2</v>
      </c>
      <c r="F35" s="524">
        <v>1</v>
      </c>
      <c r="G35" s="524">
        <v>0</v>
      </c>
      <c r="H35" s="807" t="s">
        <v>313</v>
      </c>
    </row>
    <row r="36" spans="1:8" ht="21.75" customHeight="1" x14ac:dyDescent="0.2">
      <c r="A36" s="407" t="s">
        <v>34</v>
      </c>
      <c r="B36" s="276">
        <f t="shared" ref="B36:E36" si="0">SUM(B9:B35)</f>
        <v>266</v>
      </c>
      <c r="C36" s="276">
        <f t="shared" si="0"/>
        <v>105</v>
      </c>
      <c r="D36" s="276">
        <f t="shared" si="0"/>
        <v>216</v>
      </c>
      <c r="E36" s="276">
        <f t="shared" si="0"/>
        <v>78</v>
      </c>
      <c r="F36" s="276">
        <f t="shared" ref="F36:G36" si="1">SUM(F9:F35)</f>
        <v>238</v>
      </c>
      <c r="G36" s="276">
        <f t="shared" si="1"/>
        <v>102</v>
      </c>
      <c r="H36" s="408" t="s">
        <v>35</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scale="98"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rightToLeft="1" view="pageBreakPreview" zoomScaleNormal="100" zoomScaleSheetLayoutView="100" workbookViewId="0">
      <selection activeCell="K11" sqref="K11"/>
    </sheetView>
  </sheetViews>
  <sheetFormatPr defaultRowHeight="12.75" x14ac:dyDescent="0.2"/>
  <cols>
    <col min="1" max="1" width="27.5703125" style="323" customWidth="1"/>
    <col min="2" max="2" width="6.7109375" style="323" customWidth="1"/>
    <col min="3" max="3" width="7.85546875" style="323" customWidth="1"/>
    <col min="4" max="4" width="6.7109375" style="323" customWidth="1"/>
    <col min="5" max="5" width="7.85546875" style="323" customWidth="1"/>
    <col min="6" max="6" width="6.7109375" style="323" customWidth="1"/>
    <col min="7" max="7" width="7.85546875" style="323" customWidth="1"/>
    <col min="8" max="8" width="27.28515625" style="323" customWidth="1"/>
    <col min="9" max="16384" width="9.140625" style="323"/>
  </cols>
  <sheetData>
    <row r="1" spans="1:17" s="122" customFormat="1" ht="21.95" customHeight="1" x14ac:dyDescent="0.2">
      <c r="A1" s="1364" t="s">
        <v>1185</v>
      </c>
      <c r="B1" s="1364"/>
      <c r="C1" s="1364"/>
      <c r="D1" s="1364"/>
      <c r="E1" s="1364"/>
      <c r="F1" s="1364"/>
      <c r="G1" s="1364"/>
      <c r="H1" s="1364"/>
      <c r="I1" s="119"/>
      <c r="J1" s="119"/>
      <c r="K1" s="119"/>
      <c r="L1" s="119"/>
      <c r="M1" s="119"/>
      <c r="N1" s="119"/>
      <c r="O1" s="119"/>
      <c r="P1" s="120"/>
      <c r="Q1" s="121"/>
    </row>
    <row r="2" spans="1:17" s="124" customFormat="1" ht="18" customHeight="1" x14ac:dyDescent="0.2">
      <c r="A2" s="1364" t="s">
        <v>809</v>
      </c>
      <c r="B2" s="1364"/>
      <c r="C2" s="1364"/>
      <c r="D2" s="1364"/>
      <c r="E2" s="1364"/>
      <c r="F2" s="1364"/>
      <c r="G2" s="1364"/>
      <c r="H2" s="1364"/>
      <c r="I2" s="119"/>
      <c r="J2" s="123"/>
      <c r="K2" s="123"/>
      <c r="L2" s="123"/>
      <c r="M2" s="123"/>
      <c r="N2" s="123"/>
      <c r="O2" s="123"/>
      <c r="P2" s="123"/>
      <c r="Q2" s="123"/>
    </row>
    <row r="3" spans="1:17" s="124" customFormat="1" ht="35.25" customHeight="1" x14ac:dyDescent="0.2">
      <c r="A3" s="1365" t="s">
        <v>1186</v>
      </c>
      <c r="B3" s="1366"/>
      <c r="C3" s="1366"/>
      <c r="D3" s="1366"/>
      <c r="E3" s="1366"/>
      <c r="F3" s="1366"/>
      <c r="G3" s="1366"/>
      <c r="H3" s="1366"/>
      <c r="I3" s="125"/>
      <c r="J3" s="125"/>
      <c r="K3" s="125"/>
      <c r="L3" s="125"/>
      <c r="M3" s="125"/>
      <c r="N3" s="125"/>
      <c r="O3" s="125"/>
      <c r="P3" s="125"/>
      <c r="Q3" s="125"/>
    </row>
    <row r="4" spans="1:17" s="100" customFormat="1" ht="15.75" x14ac:dyDescent="0.2">
      <c r="A4" s="1367" t="s">
        <v>810</v>
      </c>
      <c r="B4" s="1367"/>
      <c r="C4" s="1367"/>
      <c r="D4" s="1367"/>
      <c r="E4" s="1367"/>
      <c r="F4" s="1367"/>
      <c r="G4" s="1367"/>
      <c r="H4" s="1367"/>
      <c r="I4" s="126"/>
      <c r="J4" s="126"/>
      <c r="K4" s="126"/>
      <c r="L4" s="126"/>
      <c r="M4" s="126"/>
      <c r="N4" s="126"/>
      <c r="O4" s="126"/>
      <c r="P4" s="126"/>
      <c r="Q4" s="126"/>
    </row>
    <row r="5" spans="1:17" s="100" customFormat="1" ht="20.100000000000001" customHeight="1" x14ac:dyDescent="0.2">
      <c r="A5" s="127" t="s">
        <v>1264</v>
      </c>
      <c r="B5" s="127"/>
      <c r="C5" s="127"/>
      <c r="D5" s="127"/>
      <c r="E5" s="127"/>
      <c r="F5" s="127"/>
      <c r="G5" s="127"/>
      <c r="H5" s="128" t="s">
        <v>727</v>
      </c>
    </row>
    <row r="6" spans="1:17" s="315" customFormat="1" ht="18" customHeight="1" thickBot="1" x14ac:dyDescent="0.25">
      <c r="A6" s="1368" t="s">
        <v>1187</v>
      </c>
      <c r="B6" s="1394" t="s">
        <v>653</v>
      </c>
      <c r="C6" s="1395"/>
      <c r="D6" s="1393" t="s">
        <v>734</v>
      </c>
      <c r="E6" s="1393"/>
      <c r="F6" s="1391" t="s">
        <v>803</v>
      </c>
      <c r="G6" s="1391"/>
      <c r="H6" s="1193" t="s">
        <v>1188</v>
      </c>
      <c r="I6" s="314"/>
    </row>
    <row r="7" spans="1:17" s="315" customFormat="1" ht="14.25" customHeight="1" thickTop="1" thickBot="1" x14ac:dyDescent="0.25">
      <c r="A7" s="1370"/>
      <c r="B7" s="742" t="s">
        <v>9</v>
      </c>
      <c r="C7" s="742" t="s">
        <v>667</v>
      </c>
      <c r="D7" s="742" t="s">
        <v>9</v>
      </c>
      <c r="E7" s="742" t="s">
        <v>667</v>
      </c>
      <c r="F7" s="742" t="s">
        <v>9</v>
      </c>
      <c r="G7" s="742" t="s">
        <v>667</v>
      </c>
      <c r="H7" s="1373"/>
      <c r="I7" s="314"/>
    </row>
    <row r="8" spans="1:17" s="315" customFormat="1" ht="13.5" customHeight="1" thickTop="1" x14ac:dyDescent="0.2">
      <c r="A8" s="1371"/>
      <c r="B8" s="743" t="s">
        <v>668</v>
      </c>
      <c r="C8" s="743" t="s">
        <v>669</v>
      </c>
      <c r="D8" s="743" t="s">
        <v>668</v>
      </c>
      <c r="E8" s="743" t="s">
        <v>669</v>
      </c>
      <c r="F8" s="743" t="s">
        <v>668</v>
      </c>
      <c r="G8" s="743" t="s">
        <v>669</v>
      </c>
      <c r="H8" s="1194"/>
      <c r="I8" s="314"/>
    </row>
    <row r="9" spans="1:17" s="100" customFormat="1" ht="20.100000000000001" customHeight="1" thickBot="1" x14ac:dyDescent="0.25">
      <c r="A9" s="321" t="s">
        <v>82</v>
      </c>
      <c r="B9" s="329">
        <v>9</v>
      </c>
      <c r="C9" s="329">
        <v>2</v>
      </c>
      <c r="D9" s="329">
        <v>8</v>
      </c>
      <c r="E9" s="329">
        <v>0</v>
      </c>
      <c r="F9" s="329">
        <v>1</v>
      </c>
      <c r="G9" s="329">
        <v>0</v>
      </c>
      <c r="H9" s="762" t="s">
        <v>83</v>
      </c>
      <c r="I9" s="316"/>
    </row>
    <row r="10" spans="1:17" s="100" customFormat="1" ht="20.100000000000001" customHeight="1" thickTop="1" thickBot="1" x14ac:dyDescent="0.25">
      <c r="A10" s="322" t="s">
        <v>600</v>
      </c>
      <c r="B10" s="330">
        <v>1</v>
      </c>
      <c r="C10" s="330">
        <v>1</v>
      </c>
      <c r="D10" s="330">
        <v>1</v>
      </c>
      <c r="E10" s="330">
        <v>0</v>
      </c>
      <c r="F10" s="330">
        <v>0</v>
      </c>
      <c r="G10" s="330">
        <v>0</v>
      </c>
      <c r="H10" s="766" t="s">
        <v>409</v>
      </c>
      <c r="I10" s="316"/>
    </row>
    <row r="11" spans="1:17" s="100" customFormat="1" ht="20.100000000000001" customHeight="1" thickTop="1" thickBot="1" x14ac:dyDescent="0.25">
      <c r="A11" s="321" t="s">
        <v>80</v>
      </c>
      <c r="B11" s="329">
        <v>0</v>
      </c>
      <c r="C11" s="329">
        <v>5</v>
      </c>
      <c r="D11" s="329">
        <v>1</v>
      </c>
      <c r="E11" s="329">
        <v>0</v>
      </c>
      <c r="F11" s="329">
        <v>0</v>
      </c>
      <c r="G11" s="329">
        <v>0</v>
      </c>
      <c r="H11" s="762" t="s">
        <v>81</v>
      </c>
      <c r="I11" s="316"/>
    </row>
    <row r="12" spans="1:17" s="100" customFormat="1" ht="20.100000000000001" customHeight="1" thickTop="1" thickBot="1" x14ac:dyDescent="0.25">
      <c r="A12" s="322" t="s">
        <v>102</v>
      </c>
      <c r="B12" s="330">
        <v>0</v>
      </c>
      <c r="C12" s="330">
        <v>1</v>
      </c>
      <c r="D12" s="330">
        <v>0</v>
      </c>
      <c r="E12" s="330">
        <v>0</v>
      </c>
      <c r="F12" s="330">
        <v>0</v>
      </c>
      <c r="G12" s="330">
        <v>0</v>
      </c>
      <c r="H12" s="766" t="s">
        <v>103</v>
      </c>
      <c r="I12" s="316"/>
    </row>
    <row r="13" spans="1:17" s="100" customFormat="1" ht="20.100000000000001" customHeight="1" thickTop="1" thickBot="1" x14ac:dyDescent="0.25">
      <c r="A13" s="321" t="s">
        <v>92</v>
      </c>
      <c r="B13" s="329">
        <v>1</v>
      </c>
      <c r="C13" s="329">
        <v>1</v>
      </c>
      <c r="D13" s="329">
        <v>1</v>
      </c>
      <c r="E13" s="329">
        <v>0</v>
      </c>
      <c r="F13" s="329">
        <v>1</v>
      </c>
      <c r="G13" s="329">
        <v>0</v>
      </c>
      <c r="H13" s="762" t="s">
        <v>93</v>
      </c>
      <c r="I13" s="316"/>
    </row>
    <row r="14" spans="1:17" s="100" customFormat="1" ht="20.100000000000001" customHeight="1" thickTop="1" thickBot="1" x14ac:dyDescent="0.25">
      <c r="A14" s="322" t="s">
        <v>767</v>
      </c>
      <c r="B14" s="330">
        <v>0</v>
      </c>
      <c r="C14" s="330">
        <v>0</v>
      </c>
      <c r="D14" s="330">
        <v>1</v>
      </c>
      <c r="E14" s="330">
        <v>0</v>
      </c>
      <c r="F14" s="330">
        <v>0</v>
      </c>
      <c r="G14" s="330">
        <v>0</v>
      </c>
      <c r="H14" s="766" t="s">
        <v>613</v>
      </c>
      <c r="I14" s="316"/>
    </row>
    <row r="15" spans="1:17" s="100" customFormat="1" ht="20.100000000000001" customHeight="1" thickTop="1" thickBot="1" x14ac:dyDescent="0.25">
      <c r="A15" s="321" t="s">
        <v>247</v>
      </c>
      <c r="B15" s="329">
        <v>287</v>
      </c>
      <c r="C15" s="329">
        <v>126</v>
      </c>
      <c r="D15" s="329">
        <v>392</v>
      </c>
      <c r="E15" s="329">
        <v>181</v>
      </c>
      <c r="F15" s="329">
        <v>294</v>
      </c>
      <c r="G15" s="329">
        <v>129</v>
      </c>
      <c r="H15" s="762" t="s">
        <v>246</v>
      </c>
      <c r="I15" s="316"/>
    </row>
    <row r="16" spans="1:17" s="100" customFormat="1" ht="20.100000000000001" customHeight="1" thickTop="1" thickBot="1" x14ac:dyDescent="0.25">
      <c r="A16" s="322" t="s">
        <v>245</v>
      </c>
      <c r="B16" s="330">
        <v>1</v>
      </c>
      <c r="C16" s="330">
        <v>2</v>
      </c>
      <c r="D16" s="330">
        <v>8</v>
      </c>
      <c r="E16" s="330">
        <v>1</v>
      </c>
      <c r="F16" s="330">
        <v>3</v>
      </c>
      <c r="G16" s="330">
        <v>2</v>
      </c>
      <c r="H16" s="766" t="s">
        <v>244</v>
      </c>
      <c r="I16" s="316"/>
    </row>
    <row r="17" spans="1:9" s="100" customFormat="1" ht="20.100000000000001" customHeight="1" thickTop="1" thickBot="1" x14ac:dyDescent="0.25">
      <c r="A17" s="321" t="s">
        <v>601</v>
      </c>
      <c r="B17" s="329">
        <v>1</v>
      </c>
      <c r="C17" s="329">
        <v>0</v>
      </c>
      <c r="D17" s="329">
        <v>0</v>
      </c>
      <c r="E17" s="329">
        <v>0</v>
      </c>
      <c r="F17" s="329">
        <v>2</v>
      </c>
      <c r="G17" s="329">
        <v>0</v>
      </c>
      <c r="H17" s="762" t="s">
        <v>411</v>
      </c>
      <c r="I17" s="316"/>
    </row>
    <row r="18" spans="1:9" s="100" customFormat="1" ht="20.100000000000001" customHeight="1" thickTop="1" thickBot="1" x14ac:dyDescent="0.25">
      <c r="A18" s="322" t="s">
        <v>592</v>
      </c>
      <c r="B18" s="330">
        <v>2</v>
      </c>
      <c r="C18" s="330">
        <v>0</v>
      </c>
      <c r="D18" s="330">
        <v>0</v>
      </c>
      <c r="E18" s="330">
        <v>1</v>
      </c>
      <c r="F18" s="330">
        <v>0</v>
      </c>
      <c r="G18" s="330">
        <v>0</v>
      </c>
      <c r="H18" s="766" t="s">
        <v>412</v>
      </c>
      <c r="I18" s="316"/>
    </row>
    <row r="19" spans="1:9" s="100" customFormat="1" ht="20.100000000000001" customHeight="1" thickTop="1" thickBot="1" x14ac:dyDescent="0.25">
      <c r="A19" s="321" t="s">
        <v>602</v>
      </c>
      <c r="B19" s="329">
        <v>0</v>
      </c>
      <c r="C19" s="329">
        <v>0</v>
      </c>
      <c r="D19" s="329">
        <v>0</v>
      </c>
      <c r="E19" s="329">
        <v>1</v>
      </c>
      <c r="F19" s="329">
        <v>0</v>
      </c>
      <c r="G19" s="329">
        <v>0</v>
      </c>
      <c r="H19" s="762" t="s">
        <v>340</v>
      </c>
      <c r="I19" s="316"/>
    </row>
    <row r="20" spans="1:9" s="100" customFormat="1" ht="20.100000000000001" customHeight="1" thickTop="1" thickBot="1" x14ac:dyDescent="0.25">
      <c r="A20" s="322" t="s">
        <v>768</v>
      </c>
      <c r="B20" s="330">
        <v>0</v>
      </c>
      <c r="C20" s="330">
        <v>0</v>
      </c>
      <c r="D20" s="330">
        <v>1</v>
      </c>
      <c r="E20" s="330">
        <v>0</v>
      </c>
      <c r="F20" s="330">
        <v>1</v>
      </c>
      <c r="G20" s="330">
        <v>0</v>
      </c>
      <c r="H20" s="766" t="s">
        <v>567</v>
      </c>
      <c r="I20" s="316"/>
    </row>
    <row r="21" spans="1:9" ht="20.100000000000001" customHeight="1" thickTop="1" thickBot="1" x14ac:dyDescent="0.25">
      <c r="A21" s="321" t="s">
        <v>398</v>
      </c>
      <c r="B21" s="329">
        <v>0</v>
      </c>
      <c r="C21" s="329">
        <v>0</v>
      </c>
      <c r="D21" s="329">
        <v>1</v>
      </c>
      <c r="E21" s="329">
        <v>1</v>
      </c>
      <c r="F21" s="329">
        <v>0</v>
      </c>
      <c r="G21" s="329">
        <v>2</v>
      </c>
      <c r="H21" s="762" t="s">
        <v>399</v>
      </c>
    </row>
    <row r="22" spans="1:9" ht="20.100000000000001" customHeight="1" thickTop="1" thickBot="1" x14ac:dyDescent="0.25">
      <c r="A22" s="322" t="s">
        <v>594</v>
      </c>
      <c r="B22" s="330">
        <v>222</v>
      </c>
      <c r="C22" s="330">
        <v>15</v>
      </c>
      <c r="D22" s="330">
        <v>150</v>
      </c>
      <c r="E22" s="330">
        <v>16</v>
      </c>
      <c r="F22" s="330">
        <v>115</v>
      </c>
      <c r="G22" s="330">
        <v>22</v>
      </c>
      <c r="H22" s="766" t="s">
        <v>248</v>
      </c>
    </row>
    <row r="23" spans="1:9" ht="20.100000000000001" customHeight="1" thickTop="1" thickBot="1" x14ac:dyDescent="0.25">
      <c r="A23" s="321" t="s">
        <v>339</v>
      </c>
      <c r="B23" s="329">
        <v>9</v>
      </c>
      <c r="C23" s="329">
        <v>3</v>
      </c>
      <c r="D23" s="329">
        <v>0</v>
      </c>
      <c r="E23" s="329">
        <v>0</v>
      </c>
      <c r="F23" s="329">
        <v>2</v>
      </c>
      <c r="G23" s="329">
        <v>1</v>
      </c>
      <c r="H23" s="762" t="s">
        <v>338</v>
      </c>
    </row>
    <row r="24" spans="1:9" ht="20.100000000000001" customHeight="1" thickTop="1" thickBot="1" x14ac:dyDescent="0.25">
      <c r="A24" s="322" t="s">
        <v>603</v>
      </c>
      <c r="B24" s="330">
        <v>1</v>
      </c>
      <c r="C24" s="330">
        <v>0</v>
      </c>
      <c r="D24" s="330">
        <v>0</v>
      </c>
      <c r="E24" s="330">
        <v>1</v>
      </c>
      <c r="F24" s="330">
        <v>3</v>
      </c>
      <c r="G24" s="330">
        <v>1</v>
      </c>
      <c r="H24" s="766" t="s">
        <v>337</v>
      </c>
    </row>
    <row r="25" spans="1:9" ht="20.100000000000001" customHeight="1" thickTop="1" x14ac:dyDescent="0.2">
      <c r="A25" s="438" t="s">
        <v>590</v>
      </c>
      <c r="B25" s="439">
        <v>3</v>
      </c>
      <c r="C25" s="439">
        <v>5</v>
      </c>
      <c r="D25" s="439">
        <v>2</v>
      </c>
      <c r="E25" s="439">
        <v>4</v>
      </c>
      <c r="F25" s="439">
        <v>4</v>
      </c>
      <c r="G25" s="439">
        <v>0</v>
      </c>
      <c r="H25" s="767" t="s">
        <v>313</v>
      </c>
    </row>
    <row r="26" spans="1:9" ht="29.25" customHeight="1" x14ac:dyDescent="0.2">
      <c r="A26" s="774" t="s">
        <v>7</v>
      </c>
      <c r="B26" s="775">
        <f>SUM(B9:B25)</f>
        <v>537</v>
      </c>
      <c r="C26" s="775">
        <f>SUM(C9:C25)</f>
        <v>161</v>
      </c>
      <c r="D26" s="775">
        <f>SUM(D9:D25)</f>
        <v>566</v>
      </c>
      <c r="E26" s="775">
        <f>SUM(E9:E25)</f>
        <v>206</v>
      </c>
      <c r="F26" s="775">
        <f t="shared" ref="F26:G26" si="0">SUM(F9:F25)</f>
        <v>426</v>
      </c>
      <c r="G26" s="775">
        <f t="shared" si="0"/>
        <v>157</v>
      </c>
      <c r="H26" s="776" t="s">
        <v>8</v>
      </c>
    </row>
    <row r="27" spans="1:9" ht="40.5" customHeight="1" x14ac:dyDescent="0.2"/>
    <row r="28" spans="1:9" ht="40.5" customHeight="1" x14ac:dyDescent="0.2"/>
    <row r="29" spans="1:9" ht="40.5" customHeight="1" x14ac:dyDescent="0.2"/>
    <row r="30" spans="1:9" ht="40.5" customHeight="1" x14ac:dyDescent="0.2"/>
    <row r="31" spans="1:9" ht="40.5" customHeight="1" x14ac:dyDescent="0.2"/>
    <row r="32" spans="1:9" ht="40.5" customHeight="1" x14ac:dyDescent="0.2"/>
    <row r="33" ht="40.5" customHeight="1" x14ac:dyDescent="0.2"/>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rightToLeft="1" view="pageBreakPreview" zoomScaleNormal="100" zoomScaleSheetLayoutView="100" workbookViewId="0">
      <selection activeCell="R7" sqref="R7"/>
    </sheetView>
  </sheetViews>
  <sheetFormatPr defaultRowHeight="15" x14ac:dyDescent="0.2"/>
  <cols>
    <col min="1" max="1" width="27.7109375" style="306" customWidth="1"/>
    <col min="2" max="2" width="7.42578125" style="306" customWidth="1"/>
    <col min="3" max="3" width="7.85546875" style="306" customWidth="1"/>
    <col min="4" max="4" width="7.42578125" style="306" customWidth="1"/>
    <col min="5" max="5" width="7.85546875" style="306" customWidth="1"/>
    <col min="6" max="6" width="7.42578125" style="306" customWidth="1"/>
    <col min="7" max="7" width="7.85546875" style="306" customWidth="1"/>
    <col min="8" max="8" width="7.42578125" style="306" customWidth="1"/>
    <col min="9" max="9" width="7.85546875" style="306" customWidth="1"/>
    <col min="10" max="10" width="7.42578125" style="96" customWidth="1"/>
    <col min="11" max="11" width="7.85546875" style="96" customWidth="1"/>
    <col min="12" max="12" width="7.42578125" style="96" customWidth="1"/>
    <col min="13" max="13" width="7.85546875" style="96" customWidth="1"/>
    <col min="14" max="14" width="7.42578125" style="306" customWidth="1"/>
    <col min="15" max="15" width="7.85546875" style="96" customWidth="1"/>
    <col min="16" max="16" width="34.85546875" style="96" customWidth="1"/>
    <col min="17" max="16384" width="9.140625" style="73"/>
  </cols>
  <sheetData>
    <row r="1" spans="1:16" s="77" customFormat="1" ht="20.25" x14ac:dyDescent="0.2">
      <c r="A1" s="954" t="s">
        <v>604</v>
      </c>
      <c r="B1" s="954"/>
      <c r="C1" s="954"/>
      <c r="D1" s="954"/>
      <c r="E1" s="954"/>
      <c r="F1" s="954"/>
      <c r="G1" s="954"/>
      <c r="H1" s="954"/>
      <c r="I1" s="954"/>
      <c r="J1" s="954"/>
      <c r="K1" s="954"/>
      <c r="L1" s="954"/>
      <c r="M1" s="954"/>
      <c r="N1" s="954"/>
      <c r="O1" s="954"/>
      <c r="P1" s="954"/>
    </row>
    <row r="2" spans="1:16" s="78" customFormat="1" ht="20.25" x14ac:dyDescent="0.2">
      <c r="A2" s="957" t="s">
        <v>806</v>
      </c>
      <c r="B2" s="957"/>
      <c r="C2" s="957"/>
      <c r="D2" s="957"/>
      <c r="E2" s="957"/>
      <c r="F2" s="957"/>
      <c r="G2" s="957"/>
      <c r="H2" s="957"/>
      <c r="I2" s="957"/>
      <c r="J2" s="957"/>
      <c r="K2" s="957"/>
      <c r="L2" s="957"/>
      <c r="M2" s="957"/>
      <c r="N2" s="957"/>
      <c r="O2" s="957"/>
      <c r="P2" s="957"/>
    </row>
    <row r="3" spans="1:16" ht="18" customHeight="1" x14ac:dyDescent="0.2">
      <c r="A3" s="1392" t="s">
        <v>1228</v>
      </c>
      <c r="B3" s="1376"/>
      <c r="C3" s="1376"/>
      <c r="D3" s="1376"/>
      <c r="E3" s="1376"/>
      <c r="F3" s="1376"/>
      <c r="G3" s="1376"/>
      <c r="H3" s="1376"/>
      <c r="I3" s="1376"/>
      <c r="J3" s="1376"/>
      <c r="K3" s="1376"/>
      <c r="L3" s="1376"/>
      <c r="M3" s="1376"/>
      <c r="N3" s="1376"/>
      <c r="O3" s="1376"/>
      <c r="P3" s="1376"/>
    </row>
    <row r="4" spans="1:16" ht="15.75" x14ac:dyDescent="0.2">
      <c r="A4" s="949" t="s">
        <v>803</v>
      </c>
      <c r="B4" s="949"/>
      <c r="C4" s="949"/>
      <c r="D4" s="949"/>
      <c r="E4" s="949"/>
      <c r="F4" s="949"/>
      <c r="G4" s="949"/>
      <c r="H4" s="949"/>
      <c r="I4" s="949"/>
      <c r="J4" s="949"/>
      <c r="K4" s="949"/>
      <c r="L4" s="949"/>
      <c r="M4" s="949"/>
      <c r="N4" s="949"/>
      <c r="O4" s="949"/>
      <c r="P4" s="949"/>
    </row>
    <row r="5" spans="1:16" ht="20.100000000000001" customHeight="1" x14ac:dyDescent="0.2">
      <c r="A5" s="14" t="s">
        <v>729</v>
      </c>
      <c r="B5" s="14"/>
      <c r="C5" s="14"/>
      <c r="D5" s="14"/>
      <c r="E5" s="14"/>
      <c r="F5" s="14"/>
      <c r="G5" s="14"/>
      <c r="H5" s="14"/>
      <c r="I5" s="14"/>
      <c r="J5" s="113"/>
      <c r="K5" s="113"/>
      <c r="L5" s="113"/>
      <c r="M5" s="113"/>
      <c r="N5" s="113"/>
      <c r="O5" s="113"/>
      <c r="P5" s="114" t="s">
        <v>728</v>
      </c>
    </row>
    <row r="6" spans="1:16" s="214" customFormat="1" ht="13.5" customHeight="1" thickBot="1" x14ac:dyDescent="0.25">
      <c r="A6" s="1377" t="s">
        <v>1226</v>
      </c>
      <c r="B6" s="1332" t="s">
        <v>342</v>
      </c>
      <c r="C6" s="1332"/>
      <c r="D6" s="1332" t="s">
        <v>292</v>
      </c>
      <c r="E6" s="1332"/>
      <c r="F6" s="1332" t="s">
        <v>291</v>
      </c>
      <c r="G6" s="1332"/>
      <c r="H6" s="1332" t="s">
        <v>290</v>
      </c>
      <c r="I6" s="1332"/>
      <c r="J6" s="1332" t="s">
        <v>289</v>
      </c>
      <c r="K6" s="1332"/>
      <c r="L6" s="1332" t="s">
        <v>590</v>
      </c>
      <c r="M6" s="1332"/>
      <c r="N6" s="1332" t="s">
        <v>7</v>
      </c>
      <c r="O6" s="1332"/>
      <c r="P6" s="1380" t="s">
        <v>1225</v>
      </c>
    </row>
    <row r="7" spans="1:16" s="214" customFormat="1" ht="13.5" customHeight="1" thickBot="1" x14ac:dyDescent="0.25">
      <c r="A7" s="1378"/>
      <c r="B7" s="1177" t="s">
        <v>293</v>
      </c>
      <c r="C7" s="1177"/>
      <c r="D7" s="1177" t="s">
        <v>1305</v>
      </c>
      <c r="E7" s="1177"/>
      <c r="F7" s="1177" t="s">
        <v>1306</v>
      </c>
      <c r="G7" s="1177"/>
      <c r="H7" s="1177" t="s">
        <v>1307</v>
      </c>
      <c r="I7" s="1177"/>
      <c r="J7" s="1177" t="s">
        <v>288</v>
      </c>
      <c r="K7" s="1177"/>
      <c r="L7" s="1177" t="s">
        <v>313</v>
      </c>
      <c r="M7" s="1177"/>
      <c r="N7" s="1177" t="s">
        <v>8</v>
      </c>
      <c r="O7" s="1177"/>
      <c r="P7" s="1381"/>
    </row>
    <row r="8" spans="1:16" s="214" customFormat="1" ht="13.5" thickBot="1" x14ac:dyDescent="0.25">
      <c r="A8" s="1378"/>
      <c r="B8" s="742" t="s">
        <v>9</v>
      </c>
      <c r="C8" s="742" t="s">
        <v>667</v>
      </c>
      <c r="D8" s="742" t="s">
        <v>9</v>
      </c>
      <c r="E8" s="742" t="s">
        <v>667</v>
      </c>
      <c r="F8" s="742" t="s">
        <v>9</v>
      </c>
      <c r="G8" s="742" t="s">
        <v>667</v>
      </c>
      <c r="H8" s="742" t="s">
        <v>9</v>
      </c>
      <c r="I8" s="742" t="s">
        <v>667</v>
      </c>
      <c r="J8" s="742" t="s">
        <v>9</v>
      </c>
      <c r="K8" s="742" t="s">
        <v>667</v>
      </c>
      <c r="L8" s="742" t="s">
        <v>9</v>
      </c>
      <c r="M8" s="742" t="s">
        <v>667</v>
      </c>
      <c r="N8" s="742" t="s">
        <v>9</v>
      </c>
      <c r="O8" s="742" t="s">
        <v>667</v>
      </c>
      <c r="P8" s="1381"/>
    </row>
    <row r="9" spans="1:16" s="214" customFormat="1" ht="12" customHeight="1" x14ac:dyDescent="0.2">
      <c r="A9" s="1379"/>
      <c r="B9" s="743" t="s">
        <v>668</v>
      </c>
      <c r="C9" s="743" t="s">
        <v>669</v>
      </c>
      <c r="D9" s="743" t="s">
        <v>668</v>
      </c>
      <c r="E9" s="743" t="s">
        <v>669</v>
      </c>
      <c r="F9" s="743" t="s">
        <v>668</v>
      </c>
      <c r="G9" s="743" t="s">
        <v>669</v>
      </c>
      <c r="H9" s="743" t="s">
        <v>668</v>
      </c>
      <c r="I9" s="743" t="s">
        <v>669</v>
      </c>
      <c r="J9" s="743" t="s">
        <v>668</v>
      </c>
      <c r="K9" s="743" t="s">
        <v>669</v>
      </c>
      <c r="L9" s="743" t="s">
        <v>668</v>
      </c>
      <c r="M9" s="743" t="s">
        <v>669</v>
      </c>
      <c r="N9" s="743" t="s">
        <v>668</v>
      </c>
      <c r="O9" s="743" t="s">
        <v>669</v>
      </c>
      <c r="P9" s="1382"/>
    </row>
    <row r="10" spans="1:16" ht="20.100000000000001" customHeight="1" x14ac:dyDescent="0.2">
      <c r="A10" s="812" t="s">
        <v>920</v>
      </c>
      <c r="B10" s="388">
        <v>0</v>
      </c>
      <c r="C10" s="388">
        <v>0</v>
      </c>
      <c r="D10" s="388">
        <v>0</v>
      </c>
      <c r="E10" s="388">
        <v>0</v>
      </c>
      <c r="F10" s="388">
        <v>0</v>
      </c>
      <c r="G10" s="388">
        <v>1</v>
      </c>
      <c r="H10" s="388">
        <v>0</v>
      </c>
      <c r="I10" s="388">
        <v>0</v>
      </c>
      <c r="J10" s="388">
        <v>0</v>
      </c>
      <c r="K10" s="388">
        <v>0</v>
      </c>
      <c r="L10" s="388">
        <v>0</v>
      </c>
      <c r="M10" s="388">
        <v>0</v>
      </c>
      <c r="N10" s="389">
        <f t="shared" ref="N10:O30" si="0">SUM(B10+D10+F10+H10+J10+L10)</f>
        <v>0</v>
      </c>
      <c r="O10" s="389">
        <f t="shared" si="0"/>
        <v>1</v>
      </c>
      <c r="P10" s="801" t="s">
        <v>304</v>
      </c>
    </row>
    <row r="11" spans="1:16" ht="20.100000000000001" customHeight="1" x14ac:dyDescent="0.2">
      <c r="A11" s="805" t="s">
        <v>1173</v>
      </c>
      <c r="B11" s="386">
        <v>0</v>
      </c>
      <c r="C11" s="386">
        <v>0</v>
      </c>
      <c r="D11" s="386">
        <v>0</v>
      </c>
      <c r="E11" s="386">
        <v>0</v>
      </c>
      <c r="F11" s="386">
        <v>0</v>
      </c>
      <c r="G11" s="386">
        <v>1</v>
      </c>
      <c r="H11" s="386">
        <v>0</v>
      </c>
      <c r="I11" s="386">
        <v>0</v>
      </c>
      <c r="J11" s="386">
        <v>0</v>
      </c>
      <c r="K11" s="386">
        <v>0</v>
      </c>
      <c r="L11" s="386">
        <v>0</v>
      </c>
      <c r="M11" s="386">
        <v>0</v>
      </c>
      <c r="N11" s="387">
        <f t="shared" si="0"/>
        <v>0</v>
      </c>
      <c r="O11" s="387">
        <f t="shared" si="0"/>
        <v>1</v>
      </c>
      <c r="P11" s="802" t="s">
        <v>335</v>
      </c>
    </row>
    <row r="12" spans="1:16" ht="29.25" customHeight="1" x14ac:dyDescent="0.2">
      <c r="A12" s="813" t="s">
        <v>1179</v>
      </c>
      <c r="B12" s="390">
        <v>1</v>
      </c>
      <c r="C12" s="390">
        <v>0</v>
      </c>
      <c r="D12" s="390">
        <v>9</v>
      </c>
      <c r="E12" s="390">
        <v>6</v>
      </c>
      <c r="F12" s="390">
        <v>55</v>
      </c>
      <c r="G12" s="390">
        <v>13</v>
      </c>
      <c r="H12" s="390">
        <v>0</v>
      </c>
      <c r="I12" s="390">
        <v>0</v>
      </c>
      <c r="J12" s="390">
        <v>0</v>
      </c>
      <c r="K12" s="390">
        <v>0</v>
      </c>
      <c r="L12" s="390">
        <v>19</v>
      </c>
      <c r="M12" s="390">
        <v>4</v>
      </c>
      <c r="N12" s="391">
        <f t="shared" si="0"/>
        <v>84</v>
      </c>
      <c r="O12" s="391">
        <f t="shared" si="0"/>
        <v>23</v>
      </c>
      <c r="P12" s="801" t="s">
        <v>1205</v>
      </c>
    </row>
    <row r="13" spans="1:16" ht="20.100000000000001" customHeight="1" x14ac:dyDescent="0.2">
      <c r="A13" s="805" t="s">
        <v>921</v>
      </c>
      <c r="B13" s="386">
        <v>0</v>
      </c>
      <c r="C13" s="386">
        <v>0</v>
      </c>
      <c r="D13" s="386">
        <v>0</v>
      </c>
      <c r="E13" s="386">
        <v>0</v>
      </c>
      <c r="F13" s="386">
        <v>0</v>
      </c>
      <c r="G13" s="386">
        <v>0</v>
      </c>
      <c r="H13" s="386">
        <v>0</v>
      </c>
      <c r="I13" s="386">
        <v>0</v>
      </c>
      <c r="J13" s="386">
        <v>0</v>
      </c>
      <c r="K13" s="386">
        <v>0</v>
      </c>
      <c r="L13" s="386">
        <v>1</v>
      </c>
      <c r="M13" s="386">
        <v>0</v>
      </c>
      <c r="N13" s="387">
        <f t="shared" si="0"/>
        <v>1</v>
      </c>
      <c r="O13" s="387">
        <f t="shared" si="0"/>
        <v>0</v>
      </c>
      <c r="P13" s="802" t="s">
        <v>553</v>
      </c>
    </row>
    <row r="14" spans="1:16" ht="29.25" customHeight="1" x14ac:dyDescent="0.2">
      <c r="A14" s="813" t="s">
        <v>1174</v>
      </c>
      <c r="B14" s="390">
        <v>0</v>
      </c>
      <c r="C14" s="390">
        <v>0</v>
      </c>
      <c r="D14" s="390">
        <v>0</v>
      </c>
      <c r="E14" s="390">
        <v>4</v>
      </c>
      <c r="F14" s="390">
        <v>3</v>
      </c>
      <c r="G14" s="390">
        <v>6</v>
      </c>
      <c r="H14" s="390">
        <v>0</v>
      </c>
      <c r="I14" s="390">
        <v>0</v>
      </c>
      <c r="J14" s="390">
        <v>0</v>
      </c>
      <c r="K14" s="390">
        <v>0</v>
      </c>
      <c r="L14" s="390">
        <v>4</v>
      </c>
      <c r="M14" s="390">
        <v>7</v>
      </c>
      <c r="N14" s="391">
        <f t="shared" si="0"/>
        <v>7</v>
      </c>
      <c r="O14" s="391">
        <f t="shared" si="0"/>
        <v>17</v>
      </c>
      <c r="P14" s="801" t="s">
        <v>1161</v>
      </c>
    </row>
    <row r="15" spans="1:16" ht="35.25" customHeight="1" x14ac:dyDescent="0.2">
      <c r="A15" s="806" t="s">
        <v>1175</v>
      </c>
      <c r="B15" s="386">
        <v>0</v>
      </c>
      <c r="C15" s="386">
        <v>0</v>
      </c>
      <c r="D15" s="386">
        <v>1</v>
      </c>
      <c r="E15" s="386">
        <v>1</v>
      </c>
      <c r="F15" s="386">
        <v>14</v>
      </c>
      <c r="G15" s="386">
        <v>4</v>
      </c>
      <c r="H15" s="386">
        <v>0</v>
      </c>
      <c r="I15" s="386">
        <v>0</v>
      </c>
      <c r="J15" s="386">
        <v>0</v>
      </c>
      <c r="K15" s="386">
        <v>0</v>
      </c>
      <c r="L15" s="386">
        <v>10</v>
      </c>
      <c r="M15" s="386">
        <v>4</v>
      </c>
      <c r="N15" s="387">
        <f t="shared" si="0"/>
        <v>25</v>
      </c>
      <c r="O15" s="387">
        <f t="shared" si="0"/>
        <v>9</v>
      </c>
      <c r="P15" s="802" t="s">
        <v>1199</v>
      </c>
    </row>
    <row r="16" spans="1:16" ht="20.100000000000001" customHeight="1" x14ac:dyDescent="0.2">
      <c r="A16" s="814" t="s">
        <v>922</v>
      </c>
      <c r="B16" s="390">
        <v>0</v>
      </c>
      <c r="C16" s="390">
        <v>0</v>
      </c>
      <c r="D16" s="390">
        <v>1</v>
      </c>
      <c r="E16" s="390">
        <v>1</v>
      </c>
      <c r="F16" s="390">
        <v>17</v>
      </c>
      <c r="G16" s="390">
        <v>4</v>
      </c>
      <c r="H16" s="390">
        <v>0</v>
      </c>
      <c r="I16" s="390">
        <v>0</v>
      </c>
      <c r="J16" s="390">
        <v>0</v>
      </c>
      <c r="K16" s="390">
        <v>0</v>
      </c>
      <c r="L16" s="390">
        <v>30</v>
      </c>
      <c r="M16" s="390">
        <v>5</v>
      </c>
      <c r="N16" s="391">
        <f t="shared" si="0"/>
        <v>48</v>
      </c>
      <c r="O16" s="391">
        <f t="shared" si="0"/>
        <v>10</v>
      </c>
      <c r="P16" s="801" t="s">
        <v>923</v>
      </c>
    </row>
    <row r="17" spans="1:16" ht="20.100000000000001" customHeight="1" x14ac:dyDescent="0.2">
      <c r="A17" s="805" t="s">
        <v>925</v>
      </c>
      <c r="B17" s="386">
        <v>1</v>
      </c>
      <c r="C17" s="386">
        <v>2</v>
      </c>
      <c r="D17" s="386">
        <v>2</v>
      </c>
      <c r="E17" s="386">
        <v>0</v>
      </c>
      <c r="F17" s="386">
        <v>0</v>
      </c>
      <c r="G17" s="386">
        <v>0</v>
      </c>
      <c r="H17" s="386">
        <v>0</v>
      </c>
      <c r="I17" s="386">
        <v>0</v>
      </c>
      <c r="J17" s="386">
        <v>0</v>
      </c>
      <c r="K17" s="386">
        <v>0</v>
      </c>
      <c r="L17" s="386">
        <v>2</v>
      </c>
      <c r="M17" s="386">
        <v>0</v>
      </c>
      <c r="N17" s="387">
        <f t="shared" si="0"/>
        <v>5</v>
      </c>
      <c r="O17" s="387">
        <f t="shared" si="0"/>
        <v>2</v>
      </c>
      <c r="P17" s="802" t="s">
        <v>96</v>
      </c>
    </row>
    <row r="18" spans="1:16" ht="20.100000000000001" customHeight="1" x14ac:dyDescent="0.2">
      <c r="A18" s="814" t="s">
        <v>551</v>
      </c>
      <c r="B18" s="390">
        <v>1</v>
      </c>
      <c r="C18" s="390">
        <v>0</v>
      </c>
      <c r="D18" s="390">
        <v>5</v>
      </c>
      <c r="E18" s="390">
        <v>2</v>
      </c>
      <c r="F18" s="390">
        <v>77</v>
      </c>
      <c r="G18" s="390">
        <v>18</v>
      </c>
      <c r="H18" s="390">
        <v>0</v>
      </c>
      <c r="I18" s="390">
        <v>0</v>
      </c>
      <c r="J18" s="390">
        <v>0</v>
      </c>
      <c r="K18" s="390">
        <v>0</v>
      </c>
      <c r="L18" s="390">
        <v>94</v>
      </c>
      <c r="M18" s="390">
        <v>8</v>
      </c>
      <c r="N18" s="391">
        <f t="shared" si="0"/>
        <v>177</v>
      </c>
      <c r="O18" s="391">
        <f t="shared" si="0"/>
        <v>28</v>
      </c>
      <c r="P18" s="801" t="s">
        <v>100</v>
      </c>
    </row>
    <row r="19" spans="1:16" ht="20.100000000000001" customHeight="1" x14ac:dyDescent="0.2">
      <c r="A19" s="805" t="s">
        <v>751</v>
      </c>
      <c r="B19" s="386">
        <v>0</v>
      </c>
      <c r="C19" s="386">
        <v>0</v>
      </c>
      <c r="D19" s="386">
        <v>0</v>
      </c>
      <c r="E19" s="386">
        <v>0</v>
      </c>
      <c r="F19" s="386">
        <v>0</v>
      </c>
      <c r="G19" s="386">
        <v>2</v>
      </c>
      <c r="H19" s="386">
        <v>0</v>
      </c>
      <c r="I19" s="386">
        <v>0</v>
      </c>
      <c r="J19" s="386">
        <v>0</v>
      </c>
      <c r="K19" s="386">
        <v>0</v>
      </c>
      <c r="L19" s="386">
        <v>0</v>
      </c>
      <c r="M19" s="386">
        <v>0</v>
      </c>
      <c r="N19" s="387">
        <f t="shared" ref="N19" si="1">SUM(B19+D19+F19+H19+J19+L19)</f>
        <v>0</v>
      </c>
      <c r="O19" s="387">
        <f t="shared" ref="O19" si="2">SUM(C19+E19+G19+I19+K19+M19)</f>
        <v>2</v>
      </c>
      <c r="P19" s="802" t="s">
        <v>752</v>
      </c>
    </row>
    <row r="20" spans="1:16" ht="20.100000000000001" customHeight="1" x14ac:dyDescent="0.2">
      <c r="A20" s="814" t="s">
        <v>926</v>
      </c>
      <c r="B20" s="390">
        <v>0</v>
      </c>
      <c r="C20" s="390">
        <v>0</v>
      </c>
      <c r="D20" s="390">
        <v>0</v>
      </c>
      <c r="E20" s="390">
        <v>0</v>
      </c>
      <c r="F20" s="390">
        <v>0</v>
      </c>
      <c r="G20" s="390">
        <v>0</v>
      </c>
      <c r="H20" s="390">
        <v>0</v>
      </c>
      <c r="I20" s="390">
        <v>0</v>
      </c>
      <c r="J20" s="390">
        <v>0</v>
      </c>
      <c r="K20" s="390">
        <v>0</v>
      </c>
      <c r="L20" s="390">
        <v>5</v>
      </c>
      <c r="M20" s="390">
        <v>1</v>
      </c>
      <c r="N20" s="391">
        <f t="shared" ref="N20:N21" si="3">SUM(B20+D20+F20+H20+J20+L20)</f>
        <v>5</v>
      </c>
      <c r="O20" s="391">
        <f t="shared" ref="O20:O21" si="4">SUM(C20+E20+G20+I20+K20+M20)</f>
        <v>1</v>
      </c>
      <c r="P20" s="801" t="s">
        <v>924</v>
      </c>
    </row>
    <row r="21" spans="1:16" ht="20.100000000000001" customHeight="1" x14ac:dyDescent="0.2">
      <c r="A21" s="805" t="s">
        <v>622</v>
      </c>
      <c r="B21" s="386">
        <v>1</v>
      </c>
      <c r="C21" s="386">
        <v>0</v>
      </c>
      <c r="D21" s="386">
        <v>2</v>
      </c>
      <c r="E21" s="386">
        <v>0</v>
      </c>
      <c r="F21" s="386">
        <v>12</v>
      </c>
      <c r="G21" s="386">
        <v>12</v>
      </c>
      <c r="H21" s="386">
        <v>0</v>
      </c>
      <c r="I21" s="386">
        <v>0</v>
      </c>
      <c r="J21" s="386">
        <v>0</v>
      </c>
      <c r="K21" s="386">
        <v>0</v>
      </c>
      <c r="L21" s="386">
        <v>10</v>
      </c>
      <c r="M21" s="386">
        <v>9</v>
      </c>
      <c r="N21" s="387">
        <f t="shared" si="3"/>
        <v>25</v>
      </c>
      <c r="O21" s="387">
        <f t="shared" si="4"/>
        <v>21</v>
      </c>
      <c r="P21" s="802" t="s">
        <v>320</v>
      </c>
    </row>
    <row r="22" spans="1:16" ht="25.5" x14ac:dyDescent="0.2">
      <c r="A22" s="813" t="s">
        <v>1171</v>
      </c>
      <c r="B22" s="390">
        <v>0</v>
      </c>
      <c r="C22" s="390">
        <v>0</v>
      </c>
      <c r="D22" s="390">
        <v>1</v>
      </c>
      <c r="E22" s="390">
        <v>0</v>
      </c>
      <c r="F22" s="390">
        <v>2</v>
      </c>
      <c r="G22" s="390">
        <v>5</v>
      </c>
      <c r="H22" s="390">
        <v>0</v>
      </c>
      <c r="I22" s="390">
        <v>0</v>
      </c>
      <c r="J22" s="390">
        <v>0</v>
      </c>
      <c r="K22" s="390">
        <v>0</v>
      </c>
      <c r="L22" s="390">
        <v>2</v>
      </c>
      <c r="M22" s="390">
        <v>2</v>
      </c>
      <c r="N22" s="391">
        <f t="shared" ref="N22:N23" si="5">SUM(B22+D22+F22+H22+J22+L22)</f>
        <v>5</v>
      </c>
      <c r="O22" s="391">
        <f t="shared" ref="O22:O23" si="6">SUM(C22+E22+G22+I22+K22+M22)</f>
        <v>7</v>
      </c>
      <c r="P22" s="801" t="s">
        <v>1201</v>
      </c>
    </row>
    <row r="23" spans="1:16" ht="20.100000000000001" customHeight="1" x14ac:dyDescent="0.2">
      <c r="A23" s="805" t="s">
        <v>755</v>
      </c>
      <c r="B23" s="386">
        <v>0</v>
      </c>
      <c r="C23" s="386">
        <v>0</v>
      </c>
      <c r="D23" s="386">
        <v>0</v>
      </c>
      <c r="E23" s="386">
        <v>0</v>
      </c>
      <c r="F23" s="386">
        <v>2</v>
      </c>
      <c r="G23" s="386">
        <v>0</v>
      </c>
      <c r="H23" s="386">
        <v>0</v>
      </c>
      <c r="I23" s="386">
        <v>0</v>
      </c>
      <c r="J23" s="386">
        <v>0</v>
      </c>
      <c r="K23" s="386">
        <v>0</v>
      </c>
      <c r="L23" s="386">
        <v>0</v>
      </c>
      <c r="M23" s="386">
        <v>0</v>
      </c>
      <c r="N23" s="387">
        <f t="shared" si="5"/>
        <v>2</v>
      </c>
      <c r="O23" s="387">
        <f t="shared" si="6"/>
        <v>0</v>
      </c>
      <c r="P23" s="802" t="s">
        <v>756</v>
      </c>
    </row>
    <row r="24" spans="1:16" ht="20.100000000000001" customHeight="1" x14ac:dyDescent="0.2">
      <c r="A24" s="814" t="s">
        <v>919</v>
      </c>
      <c r="B24" s="390">
        <v>0</v>
      </c>
      <c r="C24" s="390">
        <v>0</v>
      </c>
      <c r="D24" s="390">
        <v>1</v>
      </c>
      <c r="E24" s="390">
        <v>2</v>
      </c>
      <c r="F24" s="390">
        <v>2</v>
      </c>
      <c r="G24" s="390">
        <v>7</v>
      </c>
      <c r="H24" s="390">
        <v>0</v>
      </c>
      <c r="I24" s="390">
        <v>0</v>
      </c>
      <c r="J24" s="390">
        <v>0</v>
      </c>
      <c r="K24" s="390">
        <v>0</v>
      </c>
      <c r="L24" s="390">
        <v>2</v>
      </c>
      <c r="M24" s="390">
        <v>1</v>
      </c>
      <c r="N24" s="391">
        <f t="shared" ref="N24:N25" si="7">SUM(B24+D24+F24+H24+J24+L24)</f>
        <v>5</v>
      </c>
      <c r="O24" s="391">
        <f t="shared" ref="O24:O25" si="8">SUM(C24+E24+G24+I24+K24+M24)</f>
        <v>10</v>
      </c>
      <c r="P24" s="801" t="s">
        <v>758</v>
      </c>
    </row>
    <row r="25" spans="1:16" ht="20.100000000000001" customHeight="1" x14ac:dyDescent="0.2">
      <c r="A25" s="805" t="s">
        <v>1168</v>
      </c>
      <c r="B25" s="386">
        <v>0</v>
      </c>
      <c r="C25" s="386">
        <v>1</v>
      </c>
      <c r="D25" s="386">
        <v>0</v>
      </c>
      <c r="E25" s="386">
        <v>0</v>
      </c>
      <c r="F25" s="386">
        <v>0</v>
      </c>
      <c r="G25" s="386">
        <v>0</v>
      </c>
      <c r="H25" s="386">
        <v>0</v>
      </c>
      <c r="I25" s="386">
        <v>0</v>
      </c>
      <c r="J25" s="386">
        <v>0</v>
      </c>
      <c r="K25" s="386">
        <v>0</v>
      </c>
      <c r="L25" s="386">
        <v>0</v>
      </c>
      <c r="M25" s="386">
        <v>0</v>
      </c>
      <c r="N25" s="387">
        <f t="shared" si="7"/>
        <v>0</v>
      </c>
      <c r="O25" s="387">
        <f t="shared" si="8"/>
        <v>1</v>
      </c>
      <c r="P25" s="802" t="s">
        <v>1169</v>
      </c>
    </row>
    <row r="26" spans="1:16" ht="20.100000000000001" customHeight="1" x14ac:dyDescent="0.2">
      <c r="A26" s="814" t="s">
        <v>545</v>
      </c>
      <c r="B26" s="390">
        <v>0</v>
      </c>
      <c r="C26" s="390">
        <v>0</v>
      </c>
      <c r="D26" s="390">
        <v>0</v>
      </c>
      <c r="E26" s="390">
        <v>0</v>
      </c>
      <c r="F26" s="390">
        <v>0</v>
      </c>
      <c r="G26" s="390">
        <v>0</v>
      </c>
      <c r="H26" s="390">
        <v>0</v>
      </c>
      <c r="I26" s="390">
        <v>0</v>
      </c>
      <c r="J26" s="390">
        <v>0</v>
      </c>
      <c r="K26" s="390">
        <v>0</v>
      </c>
      <c r="L26" s="390">
        <v>0</v>
      </c>
      <c r="M26" s="390">
        <v>1</v>
      </c>
      <c r="N26" s="391">
        <f t="shared" ref="N26:N27" si="9">SUM(B26+D26+F26+H26+J26+L26)</f>
        <v>0</v>
      </c>
      <c r="O26" s="391">
        <f t="shared" ref="O26:O27" si="10">SUM(C26+E26+G26+I26+K26+M26)</f>
        <v>1</v>
      </c>
      <c r="P26" s="801" t="s">
        <v>1206</v>
      </c>
    </row>
    <row r="27" spans="1:16" ht="20.100000000000001" customHeight="1" x14ac:dyDescent="0.2">
      <c r="A27" s="805" t="s">
        <v>927</v>
      </c>
      <c r="B27" s="386">
        <v>0</v>
      </c>
      <c r="C27" s="386">
        <v>0</v>
      </c>
      <c r="D27" s="386">
        <v>0</v>
      </c>
      <c r="E27" s="386">
        <v>0</v>
      </c>
      <c r="F27" s="386">
        <v>1</v>
      </c>
      <c r="G27" s="386">
        <v>1</v>
      </c>
      <c r="H27" s="386">
        <v>0</v>
      </c>
      <c r="I27" s="386">
        <v>0</v>
      </c>
      <c r="J27" s="386">
        <v>0</v>
      </c>
      <c r="K27" s="386">
        <v>0</v>
      </c>
      <c r="L27" s="386">
        <v>0</v>
      </c>
      <c r="M27" s="386">
        <v>0</v>
      </c>
      <c r="N27" s="387">
        <f t="shared" si="9"/>
        <v>1</v>
      </c>
      <c r="O27" s="387">
        <f t="shared" si="10"/>
        <v>1</v>
      </c>
      <c r="P27" s="802" t="s">
        <v>759</v>
      </c>
    </row>
    <row r="28" spans="1:16" ht="25.5" customHeight="1" x14ac:dyDescent="0.2">
      <c r="A28" s="813" t="s">
        <v>1167</v>
      </c>
      <c r="B28" s="390">
        <v>2</v>
      </c>
      <c r="C28" s="390">
        <v>0</v>
      </c>
      <c r="D28" s="390">
        <v>5</v>
      </c>
      <c r="E28" s="390">
        <v>3</v>
      </c>
      <c r="F28" s="390">
        <v>22</v>
      </c>
      <c r="G28" s="390">
        <v>13</v>
      </c>
      <c r="H28" s="390">
        <v>0</v>
      </c>
      <c r="I28" s="390">
        <v>0</v>
      </c>
      <c r="J28" s="390">
        <v>0</v>
      </c>
      <c r="K28" s="390">
        <v>0</v>
      </c>
      <c r="L28" s="390">
        <v>5</v>
      </c>
      <c r="M28" s="390">
        <v>0</v>
      </c>
      <c r="N28" s="391">
        <f t="shared" ref="N28:N29" si="11">SUM(B28+D28+F28+H28+J28+L28)</f>
        <v>34</v>
      </c>
      <c r="O28" s="391">
        <f t="shared" ref="O28:O29" si="12">SUM(C28+E28+G28+I28+K28+M28)</f>
        <v>16</v>
      </c>
      <c r="P28" s="801" t="s">
        <v>1203</v>
      </c>
    </row>
    <row r="29" spans="1:16" ht="20.100000000000001" customHeight="1" x14ac:dyDescent="0.2">
      <c r="A29" s="805" t="s">
        <v>1166</v>
      </c>
      <c r="B29" s="386">
        <v>0</v>
      </c>
      <c r="C29" s="386">
        <v>0</v>
      </c>
      <c r="D29" s="386">
        <v>0</v>
      </c>
      <c r="E29" s="386">
        <v>4</v>
      </c>
      <c r="F29" s="386">
        <v>0</v>
      </c>
      <c r="G29" s="386">
        <v>2</v>
      </c>
      <c r="H29" s="386">
        <v>0</v>
      </c>
      <c r="I29" s="386">
        <v>0</v>
      </c>
      <c r="J29" s="386">
        <v>0</v>
      </c>
      <c r="K29" s="386">
        <v>0</v>
      </c>
      <c r="L29" s="386">
        <v>1</v>
      </c>
      <c r="M29" s="386">
        <v>0</v>
      </c>
      <c r="N29" s="387">
        <f t="shared" si="11"/>
        <v>1</v>
      </c>
      <c r="O29" s="387">
        <f t="shared" si="12"/>
        <v>6</v>
      </c>
      <c r="P29" s="802" t="s">
        <v>314</v>
      </c>
    </row>
    <row r="30" spans="1:16" ht="12.75" x14ac:dyDescent="0.2">
      <c r="A30" s="815" t="s">
        <v>287</v>
      </c>
      <c r="B30" s="390">
        <v>0</v>
      </c>
      <c r="C30" s="390">
        <v>0</v>
      </c>
      <c r="D30" s="390">
        <v>1</v>
      </c>
      <c r="E30" s="390">
        <v>0</v>
      </c>
      <c r="F30" s="390">
        <v>0</v>
      </c>
      <c r="G30" s="390">
        <v>0</v>
      </c>
      <c r="H30" s="390">
        <v>0</v>
      </c>
      <c r="I30" s="390">
        <v>0</v>
      </c>
      <c r="J30" s="390">
        <v>0</v>
      </c>
      <c r="K30" s="390">
        <v>0</v>
      </c>
      <c r="L30" s="390">
        <v>0</v>
      </c>
      <c r="M30" s="390">
        <v>0</v>
      </c>
      <c r="N30" s="391">
        <f t="shared" si="0"/>
        <v>1</v>
      </c>
      <c r="O30" s="391">
        <f t="shared" si="0"/>
        <v>0</v>
      </c>
      <c r="P30" s="803" t="s">
        <v>313</v>
      </c>
    </row>
    <row r="31" spans="1:16" ht="20.25" customHeight="1" x14ac:dyDescent="0.2">
      <c r="A31" s="816" t="s">
        <v>7</v>
      </c>
      <c r="B31" s="777">
        <f t="shared" ref="B31:O31" si="13">SUM(B10:B30)</f>
        <v>6</v>
      </c>
      <c r="C31" s="777">
        <f t="shared" si="13"/>
        <v>3</v>
      </c>
      <c r="D31" s="777">
        <f t="shared" si="13"/>
        <v>28</v>
      </c>
      <c r="E31" s="777">
        <f t="shared" si="13"/>
        <v>23</v>
      </c>
      <c r="F31" s="777">
        <f t="shared" si="13"/>
        <v>207</v>
      </c>
      <c r="G31" s="777">
        <f t="shared" si="13"/>
        <v>89</v>
      </c>
      <c r="H31" s="777">
        <f t="shared" si="13"/>
        <v>0</v>
      </c>
      <c r="I31" s="777">
        <f t="shared" si="13"/>
        <v>0</v>
      </c>
      <c r="J31" s="777">
        <f t="shared" si="13"/>
        <v>0</v>
      </c>
      <c r="K31" s="777">
        <f t="shared" si="13"/>
        <v>0</v>
      </c>
      <c r="L31" s="777">
        <f t="shared" si="13"/>
        <v>185</v>
      </c>
      <c r="M31" s="777">
        <f t="shared" si="13"/>
        <v>42</v>
      </c>
      <c r="N31" s="777">
        <f t="shared" si="13"/>
        <v>426</v>
      </c>
      <c r="O31" s="777">
        <f t="shared" si="13"/>
        <v>157</v>
      </c>
      <c r="P31" s="804" t="s">
        <v>8</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5"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showGridLines="0" rightToLeft="1" view="pageBreakPreview" zoomScaleNormal="100" zoomScaleSheetLayoutView="100" workbookViewId="0">
      <selection activeCell="R6" sqref="R6"/>
    </sheetView>
  </sheetViews>
  <sheetFormatPr defaultRowHeight="15" x14ac:dyDescent="0.2"/>
  <cols>
    <col min="1" max="1" width="27.7109375" style="306" customWidth="1"/>
    <col min="2" max="2" width="7.42578125" style="306" customWidth="1"/>
    <col min="3" max="3" width="7.7109375" style="306" customWidth="1"/>
    <col min="4" max="4" width="7.42578125" style="306" customWidth="1"/>
    <col min="5" max="5" width="7.7109375" style="306" customWidth="1"/>
    <col min="6" max="6" width="7.42578125" style="306" customWidth="1"/>
    <col min="7" max="7" width="7.7109375" style="306" customWidth="1"/>
    <col min="8" max="8" width="7.42578125" style="306" customWidth="1"/>
    <col min="9" max="9" width="7.7109375" style="306" customWidth="1"/>
    <col min="10" max="10" width="7.42578125" style="96" customWidth="1"/>
    <col min="11" max="11" width="7.7109375" style="96" customWidth="1"/>
    <col min="12" max="12" width="7.42578125" style="96" customWidth="1"/>
    <col min="13" max="13" width="7.7109375" style="96" customWidth="1"/>
    <col min="14" max="14" width="7.42578125" style="306" customWidth="1"/>
    <col min="15" max="15" width="7.7109375" style="96" customWidth="1"/>
    <col min="16" max="16" width="34.85546875" style="96" customWidth="1"/>
    <col min="17" max="16384" width="9.140625" style="73"/>
  </cols>
  <sheetData>
    <row r="1" spans="1:16" s="77" customFormat="1" ht="20.25" x14ac:dyDescent="0.2">
      <c r="A1" s="954" t="s">
        <v>1258</v>
      </c>
      <c r="B1" s="954"/>
      <c r="C1" s="954"/>
      <c r="D1" s="954"/>
      <c r="E1" s="954"/>
      <c r="F1" s="954"/>
      <c r="G1" s="954"/>
      <c r="H1" s="954"/>
      <c r="I1" s="954"/>
      <c r="J1" s="954"/>
      <c r="K1" s="954"/>
      <c r="L1" s="954"/>
      <c r="M1" s="954"/>
      <c r="N1" s="954"/>
      <c r="O1" s="954"/>
      <c r="P1" s="954"/>
    </row>
    <row r="2" spans="1:16" s="78" customFormat="1" ht="20.25" x14ac:dyDescent="0.2">
      <c r="A2" s="957" t="s">
        <v>806</v>
      </c>
      <c r="B2" s="957"/>
      <c r="C2" s="957"/>
      <c r="D2" s="957"/>
      <c r="E2" s="957"/>
      <c r="F2" s="957"/>
      <c r="G2" s="957"/>
      <c r="H2" s="957"/>
      <c r="I2" s="957"/>
      <c r="J2" s="957"/>
      <c r="K2" s="957"/>
      <c r="L2" s="957"/>
      <c r="M2" s="957"/>
      <c r="N2" s="957"/>
      <c r="O2" s="957"/>
      <c r="P2" s="957"/>
    </row>
    <row r="3" spans="1:16" ht="18" customHeight="1" x14ac:dyDescent="0.2">
      <c r="A3" s="1376" t="s">
        <v>1229</v>
      </c>
      <c r="B3" s="1376"/>
      <c r="C3" s="1376"/>
      <c r="D3" s="1376"/>
      <c r="E3" s="1376"/>
      <c r="F3" s="1376"/>
      <c r="G3" s="1376"/>
      <c r="H3" s="1376"/>
      <c r="I3" s="1376"/>
      <c r="J3" s="1376"/>
      <c r="K3" s="1376"/>
      <c r="L3" s="1376"/>
      <c r="M3" s="1376"/>
      <c r="N3" s="1376"/>
      <c r="O3" s="1376"/>
      <c r="P3" s="1376"/>
    </row>
    <row r="4" spans="1:16" ht="15.75" x14ac:dyDescent="0.2">
      <c r="A4" s="1096" t="s">
        <v>803</v>
      </c>
      <c r="B4" s="1096"/>
      <c r="C4" s="1096"/>
      <c r="D4" s="1096"/>
      <c r="E4" s="1096"/>
      <c r="F4" s="1096"/>
      <c r="G4" s="1096"/>
      <c r="H4" s="1096"/>
      <c r="I4" s="1096"/>
      <c r="J4" s="1096"/>
      <c r="K4" s="1096"/>
      <c r="L4" s="1096"/>
      <c r="M4" s="1096"/>
      <c r="N4" s="1096"/>
      <c r="O4" s="1096"/>
      <c r="P4" s="1096"/>
    </row>
    <row r="5" spans="1:16" ht="20.100000000000001" customHeight="1" x14ac:dyDescent="0.2">
      <c r="A5" s="14" t="s">
        <v>731</v>
      </c>
      <c r="B5" s="14"/>
      <c r="C5" s="14"/>
      <c r="D5" s="14"/>
      <c r="E5" s="14"/>
      <c r="F5" s="14"/>
      <c r="G5" s="14"/>
      <c r="H5" s="14"/>
      <c r="I5" s="14"/>
      <c r="J5" s="113"/>
      <c r="K5" s="113"/>
      <c r="L5" s="113"/>
      <c r="M5" s="113"/>
      <c r="N5" s="113"/>
      <c r="O5" s="113"/>
      <c r="P5" s="114" t="s">
        <v>730</v>
      </c>
    </row>
    <row r="6" spans="1:16" s="214" customFormat="1" ht="13.5" customHeight="1" thickBot="1" x14ac:dyDescent="0.25">
      <c r="A6" s="1377" t="s">
        <v>1227</v>
      </c>
      <c r="B6" s="1332" t="s">
        <v>342</v>
      </c>
      <c r="C6" s="1332"/>
      <c r="D6" s="1332" t="s">
        <v>292</v>
      </c>
      <c r="E6" s="1332"/>
      <c r="F6" s="1332" t="s">
        <v>291</v>
      </c>
      <c r="G6" s="1332"/>
      <c r="H6" s="1332" t="s">
        <v>290</v>
      </c>
      <c r="I6" s="1332"/>
      <c r="J6" s="1332" t="s">
        <v>289</v>
      </c>
      <c r="K6" s="1332"/>
      <c r="L6" s="1332" t="s">
        <v>590</v>
      </c>
      <c r="M6" s="1332"/>
      <c r="N6" s="1332" t="s">
        <v>7</v>
      </c>
      <c r="O6" s="1332"/>
      <c r="P6" s="1100" t="s">
        <v>1198</v>
      </c>
    </row>
    <row r="7" spans="1:16" s="214" customFormat="1" ht="13.5" customHeight="1" thickBot="1" x14ac:dyDescent="0.25">
      <c r="A7" s="1378"/>
      <c r="B7" s="1177" t="s">
        <v>293</v>
      </c>
      <c r="C7" s="1177"/>
      <c r="D7" s="1177" t="s">
        <v>1305</v>
      </c>
      <c r="E7" s="1177"/>
      <c r="F7" s="1177" t="s">
        <v>1306</v>
      </c>
      <c r="G7" s="1177"/>
      <c r="H7" s="1177" t="s">
        <v>1307</v>
      </c>
      <c r="I7" s="1177"/>
      <c r="J7" s="1177" t="s">
        <v>288</v>
      </c>
      <c r="K7" s="1177"/>
      <c r="L7" s="1177" t="s">
        <v>313</v>
      </c>
      <c r="M7" s="1177"/>
      <c r="N7" s="1177" t="s">
        <v>8</v>
      </c>
      <c r="O7" s="1177"/>
      <c r="P7" s="1101"/>
    </row>
    <row r="8" spans="1:16" s="214" customFormat="1" ht="13.5" thickBot="1" x14ac:dyDescent="0.25">
      <c r="A8" s="1378"/>
      <c r="B8" s="527" t="s">
        <v>9</v>
      </c>
      <c r="C8" s="527" t="s">
        <v>667</v>
      </c>
      <c r="D8" s="527" t="s">
        <v>9</v>
      </c>
      <c r="E8" s="527" t="s">
        <v>667</v>
      </c>
      <c r="F8" s="527" t="s">
        <v>9</v>
      </c>
      <c r="G8" s="527" t="s">
        <v>667</v>
      </c>
      <c r="H8" s="527" t="s">
        <v>9</v>
      </c>
      <c r="I8" s="527" t="s">
        <v>667</v>
      </c>
      <c r="J8" s="527" t="s">
        <v>9</v>
      </c>
      <c r="K8" s="527" t="s">
        <v>667</v>
      </c>
      <c r="L8" s="527" t="s">
        <v>9</v>
      </c>
      <c r="M8" s="527" t="s">
        <v>667</v>
      </c>
      <c r="N8" s="527" t="s">
        <v>9</v>
      </c>
      <c r="O8" s="527" t="s">
        <v>667</v>
      </c>
      <c r="P8" s="1101"/>
    </row>
    <row r="9" spans="1:16" s="214" customFormat="1" ht="12" customHeight="1" x14ac:dyDescent="0.2">
      <c r="A9" s="1379"/>
      <c r="B9" s="343" t="s">
        <v>668</v>
      </c>
      <c r="C9" s="343" t="s">
        <v>669</v>
      </c>
      <c r="D9" s="343" t="s">
        <v>668</v>
      </c>
      <c r="E9" s="343" t="s">
        <v>669</v>
      </c>
      <c r="F9" s="343" t="s">
        <v>668</v>
      </c>
      <c r="G9" s="343" t="s">
        <v>669</v>
      </c>
      <c r="H9" s="343" t="s">
        <v>668</v>
      </c>
      <c r="I9" s="343" t="s">
        <v>669</v>
      </c>
      <c r="J9" s="343" t="s">
        <v>668</v>
      </c>
      <c r="K9" s="343" t="s">
        <v>669</v>
      </c>
      <c r="L9" s="343" t="s">
        <v>668</v>
      </c>
      <c r="M9" s="343" t="s">
        <v>669</v>
      </c>
      <c r="N9" s="343" t="s">
        <v>668</v>
      </c>
      <c r="O9" s="343" t="s">
        <v>669</v>
      </c>
      <c r="P9" s="1102"/>
    </row>
    <row r="10" spans="1:16" ht="13.5" thickBot="1" x14ac:dyDescent="0.25">
      <c r="A10" s="797" t="s">
        <v>614</v>
      </c>
      <c r="B10" s="326">
        <v>0</v>
      </c>
      <c r="C10" s="326">
        <v>0</v>
      </c>
      <c r="D10" s="326">
        <v>0</v>
      </c>
      <c r="E10" s="326">
        <v>0</v>
      </c>
      <c r="F10" s="326">
        <v>2</v>
      </c>
      <c r="G10" s="326">
        <v>1</v>
      </c>
      <c r="H10" s="326">
        <v>0</v>
      </c>
      <c r="I10" s="326">
        <v>0</v>
      </c>
      <c r="J10" s="326">
        <v>0</v>
      </c>
      <c r="K10" s="326">
        <v>0</v>
      </c>
      <c r="L10" s="326">
        <v>0</v>
      </c>
      <c r="M10" s="326">
        <v>0</v>
      </c>
      <c r="N10" s="327">
        <f>SUM(B10+D10+F10+H10+J10+L10)</f>
        <v>2</v>
      </c>
      <c r="O10" s="327">
        <f>SUM(C10+E10+G10+I10+K10+M10)</f>
        <v>1</v>
      </c>
      <c r="P10" s="817" t="s">
        <v>548</v>
      </c>
    </row>
    <row r="11" spans="1:16" ht="14.25" thickTop="1" thickBot="1" x14ac:dyDescent="0.25">
      <c r="A11" s="798" t="s">
        <v>920</v>
      </c>
      <c r="B11" s="325">
        <v>0</v>
      </c>
      <c r="C11" s="325">
        <v>0</v>
      </c>
      <c r="D11" s="325">
        <v>0</v>
      </c>
      <c r="E11" s="325">
        <v>0</v>
      </c>
      <c r="F11" s="325">
        <v>1</v>
      </c>
      <c r="G11" s="325">
        <v>0</v>
      </c>
      <c r="H11" s="325">
        <v>0</v>
      </c>
      <c r="I11" s="325">
        <v>0</v>
      </c>
      <c r="J11" s="325">
        <v>0</v>
      </c>
      <c r="K11" s="325">
        <v>0</v>
      </c>
      <c r="L11" s="325">
        <v>0</v>
      </c>
      <c r="M11" s="325">
        <v>0</v>
      </c>
      <c r="N11" s="525">
        <f>SUM(B11+D11+F11+H11+J11+L11)</f>
        <v>1</v>
      </c>
      <c r="O11" s="525">
        <f>SUM(C11+E11+G11+I11+K11+M11)</f>
        <v>0</v>
      </c>
      <c r="P11" s="818" t="s">
        <v>304</v>
      </c>
    </row>
    <row r="12" spans="1:16" ht="14.25" thickTop="1" thickBot="1" x14ac:dyDescent="0.25">
      <c r="A12" s="797" t="s">
        <v>1173</v>
      </c>
      <c r="B12" s="324">
        <v>0</v>
      </c>
      <c r="C12" s="324">
        <v>0</v>
      </c>
      <c r="D12" s="324">
        <v>0</v>
      </c>
      <c r="E12" s="324">
        <v>0</v>
      </c>
      <c r="F12" s="324">
        <v>0</v>
      </c>
      <c r="G12" s="324">
        <v>1</v>
      </c>
      <c r="H12" s="324">
        <v>0</v>
      </c>
      <c r="I12" s="324">
        <v>0</v>
      </c>
      <c r="J12" s="324">
        <v>0</v>
      </c>
      <c r="K12" s="324">
        <v>0</v>
      </c>
      <c r="L12" s="324">
        <v>0</v>
      </c>
      <c r="M12" s="324">
        <v>0</v>
      </c>
      <c r="N12" s="327">
        <f t="shared" ref="N12:O29" si="0">SUM(B12+D12+F12+H12+J12+L12)</f>
        <v>0</v>
      </c>
      <c r="O12" s="327">
        <f t="shared" si="0"/>
        <v>1</v>
      </c>
      <c r="P12" s="819" t="s">
        <v>335</v>
      </c>
    </row>
    <row r="13" spans="1:16" ht="27" thickTop="1" thickBot="1" x14ac:dyDescent="0.25">
      <c r="A13" s="798" t="s">
        <v>1179</v>
      </c>
      <c r="B13" s="325">
        <v>0</v>
      </c>
      <c r="C13" s="325">
        <v>0</v>
      </c>
      <c r="D13" s="325">
        <v>7</v>
      </c>
      <c r="E13" s="325">
        <v>7</v>
      </c>
      <c r="F13" s="325">
        <v>50</v>
      </c>
      <c r="G13" s="325">
        <v>20</v>
      </c>
      <c r="H13" s="325">
        <v>0</v>
      </c>
      <c r="I13" s="325">
        <v>0</v>
      </c>
      <c r="J13" s="325">
        <v>0</v>
      </c>
      <c r="K13" s="325">
        <v>0</v>
      </c>
      <c r="L13" s="325">
        <v>8</v>
      </c>
      <c r="M13" s="325">
        <v>3</v>
      </c>
      <c r="N13" s="525">
        <f>SUM(B13+D13+F13+H13+J13+L13)</f>
        <v>65</v>
      </c>
      <c r="O13" s="525">
        <f t="shared" si="0"/>
        <v>30</v>
      </c>
      <c r="P13" s="818" t="s">
        <v>333</v>
      </c>
    </row>
    <row r="14" spans="1:16" ht="14.25" thickTop="1" thickBot="1" x14ac:dyDescent="0.25">
      <c r="A14" s="797" t="s">
        <v>921</v>
      </c>
      <c r="B14" s="324">
        <v>0</v>
      </c>
      <c r="C14" s="324"/>
      <c r="D14" s="324">
        <v>0</v>
      </c>
      <c r="E14" s="324">
        <v>0</v>
      </c>
      <c r="F14" s="324">
        <v>0</v>
      </c>
      <c r="G14" s="324">
        <v>2</v>
      </c>
      <c r="H14" s="324">
        <v>0</v>
      </c>
      <c r="I14" s="324">
        <v>0</v>
      </c>
      <c r="J14" s="324">
        <v>0</v>
      </c>
      <c r="K14" s="324">
        <v>0</v>
      </c>
      <c r="L14" s="324">
        <v>1</v>
      </c>
      <c r="M14" s="324">
        <v>0</v>
      </c>
      <c r="N14" s="327">
        <f t="shared" si="0"/>
        <v>1</v>
      </c>
      <c r="O14" s="327">
        <f t="shared" si="0"/>
        <v>2</v>
      </c>
      <c r="P14" s="819" t="s">
        <v>553</v>
      </c>
    </row>
    <row r="15" spans="1:16" ht="24" thickTop="1" thickBot="1" x14ac:dyDescent="0.25">
      <c r="A15" s="798" t="s">
        <v>1174</v>
      </c>
      <c r="B15" s="325">
        <v>0</v>
      </c>
      <c r="C15" s="325">
        <v>0</v>
      </c>
      <c r="D15" s="325">
        <v>0</v>
      </c>
      <c r="E15" s="325">
        <v>3</v>
      </c>
      <c r="F15" s="325">
        <v>5</v>
      </c>
      <c r="G15" s="325">
        <v>2</v>
      </c>
      <c r="H15" s="325">
        <v>0</v>
      </c>
      <c r="I15" s="325">
        <v>0</v>
      </c>
      <c r="J15" s="325">
        <v>0</v>
      </c>
      <c r="K15" s="325">
        <v>0</v>
      </c>
      <c r="L15" s="325">
        <v>2</v>
      </c>
      <c r="M15" s="325">
        <v>3</v>
      </c>
      <c r="N15" s="525">
        <f>SUM(B15+D15+F15+H15+J15+L15)</f>
        <v>7</v>
      </c>
      <c r="O15" s="525">
        <f t="shared" si="0"/>
        <v>8</v>
      </c>
      <c r="P15" s="818" t="s">
        <v>1200</v>
      </c>
    </row>
    <row r="16" spans="1:16" ht="27" thickTop="1" thickBot="1" x14ac:dyDescent="0.25">
      <c r="A16" s="799" t="s">
        <v>1175</v>
      </c>
      <c r="B16" s="324">
        <v>0</v>
      </c>
      <c r="C16" s="324">
        <v>0</v>
      </c>
      <c r="D16" s="324">
        <v>0</v>
      </c>
      <c r="E16" s="324">
        <v>1</v>
      </c>
      <c r="F16" s="324">
        <v>3</v>
      </c>
      <c r="G16" s="324">
        <v>4</v>
      </c>
      <c r="H16" s="324">
        <v>0</v>
      </c>
      <c r="I16" s="324">
        <v>0</v>
      </c>
      <c r="J16" s="324">
        <v>0</v>
      </c>
      <c r="K16" s="324">
        <v>0</v>
      </c>
      <c r="L16" s="324">
        <v>3</v>
      </c>
      <c r="M16" s="324">
        <v>3</v>
      </c>
      <c r="N16" s="327">
        <f t="shared" si="0"/>
        <v>6</v>
      </c>
      <c r="O16" s="327">
        <f t="shared" si="0"/>
        <v>8</v>
      </c>
      <c r="P16" s="819" t="s">
        <v>1199</v>
      </c>
    </row>
    <row r="17" spans="1:16" ht="14.25" thickTop="1" thickBot="1" x14ac:dyDescent="0.25">
      <c r="A17" s="798" t="s">
        <v>922</v>
      </c>
      <c r="B17" s="325">
        <v>0</v>
      </c>
      <c r="C17" s="325">
        <v>0</v>
      </c>
      <c r="D17" s="325">
        <v>0</v>
      </c>
      <c r="E17" s="325">
        <v>1</v>
      </c>
      <c r="F17" s="325">
        <v>2</v>
      </c>
      <c r="G17" s="325">
        <v>0</v>
      </c>
      <c r="H17" s="325">
        <v>0</v>
      </c>
      <c r="I17" s="325">
        <v>0</v>
      </c>
      <c r="J17" s="325">
        <v>0</v>
      </c>
      <c r="K17" s="325">
        <v>0</v>
      </c>
      <c r="L17" s="325">
        <v>11</v>
      </c>
      <c r="M17" s="325">
        <v>4</v>
      </c>
      <c r="N17" s="525">
        <f>SUM(B17+D17+F17+H17+J17+L17)</f>
        <v>13</v>
      </c>
      <c r="O17" s="525">
        <f t="shared" si="0"/>
        <v>5</v>
      </c>
      <c r="P17" s="818" t="s">
        <v>923</v>
      </c>
    </row>
    <row r="18" spans="1:16" ht="14.25" thickTop="1" thickBot="1" x14ac:dyDescent="0.25">
      <c r="A18" s="797" t="s">
        <v>329</v>
      </c>
      <c r="B18" s="324">
        <v>1</v>
      </c>
      <c r="C18" s="324">
        <v>1</v>
      </c>
      <c r="D18" s="324">
        <v>0</v>
      </c>
      <c r="E18" s="324">
        <v>0</v>
      </c>
      <c r="F18" s="324">
        <v>0</v>
      </c>
      <c r="G18" s="324">
        <v>0</v>
      </c>
      <c r="H18" s="324">
        <v>0</v>
      </c>
      <c r="I18" s="324">
        <v>0</v>
      </c>
      <c r="J18" s="324">
        <v>0</v>
      </c>
      <c r="K18" s="324">
        <v>0</v>
      </c>
      <c r="L18" s="324">
        <v>1</v>
      </c>
      <c r="M18" s="324">
        <v>0</v>
      </c>
      <c r="N18" s="327">
        <f t="shared" si="0"/>
        <v>2</v>
      </c>
      <c r="O18" s="327">
        <f t="shared" si="0"/>
        <v>1</v>
      </c>
      <c r="P18" s="819" t="s">
        <v>96</v>
      </c>
    </row>
    <row r="19" spans="1:16" ht="14.25" thickTop="1" thickBot="1" x14ac:dyDescent="0.25">
      <c r="A19" s="798" t="s">
        <v>551</v>
      </c>
      <c r="B19" s="325">
        <v>0</v>
      </c>
      <c r="C19" s="325">
        <v>0</v>
      </c>
      <c r="D19" s="325">
        <v>1</v>
      </c>
      <c r="E19" s="325">
        <v>2</v>
      </c>
      <c r="F19" s="325">
        <v>36</v>
      </c>
      <c r="G19" s="325">
        <v>8</v>
      </c>
      <c r="H19" s="325">
        <v>0</v>
      </c>
      <c r="I19" s="325">
        <v>0</v>
      </c>
      <c r="J19" s="325">
        <v>0</v>
      </c>
      <c r="K19" s="325">
        <v>0</v>
      </c>
      <c r="L19" s="325">
        <v>35</v>
      </c>
      <c r="M19" s="325">
        <v>4</v>
      </c>
      <c r="N19" s="525">
        <f>SUM(B19+D19+F19+H19+J19+L19)</f>
        <v>72</v>
      </c>
      <c r="O19" s="525">
        <f t="shared" si="0"/>
        <v>14</v>
      </c>
      <c r="P19" s="818" t="s">
        <v>100</v>
      </c>
    </row>
    <row r="20" spans="1:16" ht="14.25" thickTop="1" thickBot="1" x14ac:dyDescent="0.25">
      <c r="A20" s="797" t="s">
        <v>1204</v>
      </c>
      <c r="B20" s="324">
        <v>0</v>
      </c>
      <c r="C20" s="324">
        <v>0</v>
      </c>
      <c r="D20" s="324">
        <v>0</v>
      </c>
      <c r="E20" s="324">
        <v>0</v>
      </c>
      <c r="F20" s="324">
        <v>0</v>
      </c>
      <c r="G20" s="324">
        <v>0</v>
      </c>
      <c r="H20" s="324">
        <v>0</v>
      </c>
      <c r="I20" s="324">
        <v>0</v>
      </c>
      <c r="J20" s="324">
        <v>0</v>
      </c>
      <c r="K20" s="324">
        <v>0</v>
      </c>
      <c r="L20" s="324">
        <v>2</v>
      </c>
      <c r="M20" s="324">
        <v>0</v>
      </c>
      <c r="N20" s="327">
        <f t="shared" si="0"/>
        <v>2</v>
      </c>
      <c r="O20" s="327">
        <f t="shared" si="0"/>
        <v>0</v>
      </c>
      <c r="P20" s="819" t="s">
        <v>1189</v>
      </c>
    </row>
    <row r="21" spans="1:16" ht="27" thickTop="1" thickBot="1" x14ac:dyDescent="0.25">
      <c r="A21" s="798" t="s">
        <v>605</v>
      </c>
      <c r="B21" s="325">
        <v>0</v>
      </c>
      <c r="C21" s="325">
        <v>0</v>
      </c>
      <c r="D21" s="325">
        <v>0</v>
      </c>
      <c r="E21" s="325">
        <v>0</v>
      </c>
      <c r="F21" s="325">
        <v>0</v>
      </c>
      <c r="G21" s="325">
        <v>3</v>
      </c>
      <c r="H21" s="325">
        <v>0</v>
      </c>
      <c r="I21" s="325">
        <v>0</v>
      </c>
      <c r="J21" s="325">
        <v>0</v>
      </c>
      <c r="K21" s="325">
        <v>0</v>
      </c>
      <c r="L21" s="325">
        <v>0</v>
      </c>
      <c r="M21" s="325">
        <v>0</v>
      </c>
      <c r="N21" s="525">
        <f>SUM(B21+D21+F21+H21+J21+L21)</f>
        <v>0</v>
      </c>
      <c r="O21" s="525">
        <f t="shared" si="0"/>
        <v>3</v>
      </c>
      <c r="P21" s="818" t="s">
        <v>1163</v>
      </c>
    </row>
    <row r="22" spans="1:16" ht="14.25" thickTop="1" thickBot="1" x14ac:dyDescent="0.25">
      <c r="A22" s="797" t="s">
        <v>928</v>
      </c>
      <c r="B22" s="324">
        <v>0</v>
      </c>
      <c r="C22" s="324">
        <v>0</v>
      </c>
      <c r="D22" s="324">
        <v>0</v>
      </c>
      <c r="E22" s="324">
        <v>0</v>
      </c>
      <c r="F22" s="324">
        <v>0</v>
      </c>
      <c r="G22" s="324">
        <v>1</v>
      </c>
      <c r="H22" s="324">
        <v>0</v>
      </c>
      <c r="I22" s="324">
        <v>0</v>
      </c>
      <c r="J22" s="324">
        <v>0</v>
      </c>
      <c r="K22" s="324">
        <v>0</v>
      </c>
      <c r="L22" s="324">
        <v>0</v>
      </c>
      <c r="M22" s="324">
        <v>0</v>
      </c>
      <c r="N22" s="327">
        <f t="shared" si="0"/>
        <v>0</v>
      </c>
      <c r="O22" s="327">
        <f t="shared" si="0"/>
        <v>1</v>
      </c>
      <c r="P22" s="819" t="s">
        <v>621</v>
      </c>
    </row>
    <row r="23" spans="1:16" ht="14.25" thickTop="1" thickBot="1" x14ac:dyDescent="0.25">
      <c r="A23" s="798" t="s">
        <v>622</v>
      </c>
      <c r="B23" s="325">
        <v>0</v>
      </c>
      <c r="C23" s="325">
        <v>0</v>
      </c>
      <c r="D23" s="325">
        <v>6</v>
      </c>
      <c r="E23" s="325">
        <v>0</v>
      </c>
      <c r="F23" s="325">
        <v>8</v>
      </c>
      <c r="G23" s="325">
        <v>2</v>
      </c>
      <c r="H23" s="325">
        <v>0</v>
      </c>
      <c r="I23" s="325">
        <v>0</v>
      </c>
      <c r="J23" s="325">
        <v>0</v>
      </c>
      <c r="K23" s="325">
        <v>0</v>
      </c>
      <c r="L23" s="325">
        <v>4</v>
      </c>
      <c r="M23" s="325">
        <v>7</v>
      </c>
      <c r="N23" s="525">
        <f>SUM(B23+D23+F23+H23+J23+L23)</f>
        <v>18</v>
      </c>
      <c r="O23" s="525">
        <f t="shared" si="0"/>
        <v>9</v>
      </c>
      <c r="P23" s="818" t="s">
        <v>320</v>
      </c>
    </row>
    <row r="24" spans="1:16" ht="27" thickTop="1" thickBot="1" x14ac:dyDescent="0.25">
      <c r="A24" s="799" t="s">
        <v>1171</v>
      </c>
      <c r="B24" s="324">
        <v>0</v>
      </c>
      <c r="C24" s="324">
        <v>0</v>
      </c>
      <c r="D24" s="324">
        <v>1</v>
      </c>
      <c r="E24" s="324">
        <v>2</v>
      </c>
      <c r="F24" s="324">
        <v>0</v>
      </c>
      <c r="G24" s="324">
        <v>1</v>
      </c>
      <c r="H24" s="324">
        <v>0</v>
      </c>
      <c r="I24" s="324">
        <v>0</v>
      </c>
      <c r="J24" s="324">
        <v>0</v>
      </c>
      <c r="K24" s="324">
        <v>0</v>
      </c>
      <c r="L24" s="324">
        <v>2</v>
      </c>
      <c r="M24" s="324">
        <v>2</v>
      </c>
      <c r="N24" s="327">
        <f t="shared" si="0"/>
        <v>3</v>
      </c>
      <c r="O24" s="327">
        <f t="shared" si="0"/>
        <v>5</v>
      </c>
      <c r="P24" s="819" t="s">
        <v>1201</v>
      </c>
    </row>
    <row r="25" spans="1:16" ht="14.25" thickTop="1" thickBot="1" x14ac:dyDescent="0.25">
      <c r="A25" s="798" t="s">
        <v>757</v>
      </c>
      <c r="B25" s="325">
        <v>0</v>
      </c>
      <c r="C25" s="325">
        <v>0</v>
      </c>
      <c r="D25" s="325">
        <v>1</v>
      </c>
      <c r="E25" s="325">
        <v>1</v>
      </c>
      <c r="F25" s="325">
        <v>1</v>
      </c>
      <c r="G25" s="325">
        <v>0</v>
      </c>
      <c r="H25" s="325">
        <v>0</v>
      </c>
      <c r="I25" s="325">
        <v>0</v>
      </c>
      <c r="J25" s="325">
        <v>0</v>
      </c>
      <c r="K25" s="325">
        <v>0</v>
      </c>
      <c r="L25" s="325">
        <v>1</v>
      </c>
      <c r="M25" s="325">
        <v>1</v>
      </c>
      <c r="N25" s="525">
        <f>SUM(B25+D25+F25+H25+J25+L25)</f>
        <v>3</v>
      </c>
      <c r="O25" s="525">
        <f t="shared" si="0"/>
        <v>2</v>
      </c>
      <c r="P25" s="818" t="s">
        <v>758</v>
      </c>
    </row>
    <row r="26" spans="1:16" ht="14.25" thickTop="1" thickBot="1" x14ac:dyDescent="0.25">
      <c r="A26" s="797" t="s">
        <v>319</v>
      </c>
      <c r="B26" s="324">
        <v>0</v>
      </c>
      <c r="C26" s="324">
        <v>0</v>
      </c>
      <c r="D26" s="324">
        <v>4</v>
      </c>
      <c r="E26" s="324">
        <v>0</v>
      </c>
      <c r="F26" s="324">
        <v>1</v>
      </c>
      <c r="G26" s="324">
        <v>1</v>
      </c>
      <c r="H26" s="324">
        <v>0</v>
      </c>
      <c r="I26" s="324">
        <v>0</v>
      </c>
      <c r="J26" s="324">
        <v>0</v>
      </c>
      <c r="K26" s="324">
        <v>0</v>
      </c>
      <c r="L26" s="324">
        <v>0</v>
      </c>
      <c r="M26" s="324">
        <v>0</v>
      </c>
      <c r="N26" s="327">
        <f t="shared" si="0"/>
        <v>5</v>
      </c>
      <c r="O26" s="327">
        <f t="shared" si="0"/>
        <v>1</v>
      </c>
      <c r="P26" s="819" t="s">
        <v>318</v>
      </c>
    </row>
    <row r="27" spans="1:16" ht="27" thickTop="1" thickBot="1" x14ac:dyDescent="0.25">
      <c r="A27" s="798" t="s">
        <v>1202</v>
      </c>
      <c r="B27" s="325">
        <v>0</v>
      </c>
      <c r="C27" s="325">
        <v>0</v>
      </c>
      <c r="D27" s="325">
        <v>3</v>
      </c>
      <c r="E27" s="325">
        <v>2</v>
      </c>
      <c r="F27" s="325">
        <v>31</v>
      </c>
      <c r="G27" s="325">
        <v>4</v>
      </c>
      <c r="H27" s="325">
        <v>0</v>
      </c>
      <c r="I27" s="325">
        <v>0</v>
      </c>
      <c r="J27" s="325">
        <v>0</v>
      </c>
      <c r="K27" s="325">
        <v>0</v>
      </c>
      <c r="L27" s="325">
        <v>4</v>
      </c>
      <c r="M27" s="325">
        <v>0</v>
      </c>
      <c r="N27" s="525">
        <f>SUM(B27+D27+F27+H27+J27+L27)</f>
        <v>38</v>
      </c>
      <c r="O27" s="525">
        <f t="shared" si="0"/>
        <v>6</v>
      </c>
      <c r="P27" s="818" t="s">
        <v>1203</v>
      </c>
    </row>
    <row r="28" spans="1:16" ht="14.25" thickTop="1" thickBot="1" x14ac:dyDescent="0.25">
      <c r="A28" s="797" t="s">
        <v>1166</v>
      </c>
      <c r="B28" s="324">
        <v>0</v>
      </c>
      <c r="C28" s="324">
        <v>0</v>
      </c>
      <c r="D28" s="324">
        <v>0</v>
      </c>
      <c r="E28" s="324">
        <v>1</v>
      </c>
      <c r="F28" s="324">
        <v>0</v>
      </c>
      <c r="G28" s="324">
        <v>4</v>
      </c>
      <c r="H28" s="324">
        <v>0</v>
      </c>
      <c r="I28" s="324">
        <v>0</v>
      </c>
      <c r="J28" s="324">
        <v>0</v>
      </c>
      <c r="K28" s="324">
        <v>0</v>
      </c>
      <c r="L28" s="324">
        <v>0</v>
      </c>
      <c r="M28" s="324">
        <v>0</v>
      </c>
      <c r="N28" s="327">
        <f t="shared" si="0"/>
        <v>0</v>
      </c>
      <c r="O28" s="327">
        <f t="shared" si="0"/>
        <v>5</v>
      </c>
      <c r="P28" s="819" t="s">
        <v>314</v>
      </c>
    </row>
    <row r="29" spans="1:16" ht="13.5" thickTop="1" x14ac:dyDescent="0.2">
      <c r="A29" s="800" t="s">
        <v>287</v>
      </c>
      <c r="B29" s="778">
        <v>0</v>
      </c>
      <c r="C29" s="778">
        <v>0</v>
      </c>
      <c r="D29" s="778">
        <v>0</v>
      </c>
      <c r="E29" s="778">
        <v>0</v>
      </c>
      <c r="F29" s="778">
        <v>0</v>
      </c>
      <c r="G29" s="778">
        <v>0</v>
      </c>
      <c r="H29" s="778">
        <v>0</v>
      </c>
      <c r="I29" s="778">
        <v>0</v>
      </c>
      <c r="J29" s="778">
        <v>0</v>
      </c>
      <c r="K29" s="778">
        <v>0</v>
      </c>
      <c r="L29" s="778">
        <v>0</v>
      </c>
      <c r="M29" s="778">
        <v>0</v>
      </c>
      <c r="N29" s="779">
        <f>SUM(B29+D29+F29+H29+J29+L29)</f>
        <v>0</v>
      </c>
      <c r="O29" s="779">
        <f t="shared" si="0"/>
        <v>0</v>
      </c>
      <c r="P29" s="820" t="s">
        <v>313</v>
      </c>
    </row>
    <row r="30" spans="1:16" ht="21.75" customHeight="1" x14ac:dyDescent="0.2">
      <c r="A30" s="780" t="s">
        <v>34</v>
      </c>
      <c r="B30" s="392">
        <f t="shared" ref="B30:O30" si="1">SUM(B10:B29)</f>
        <v>1</v>
      </c>
      <c r="C30" s="392">
        <f t="shared" si="1"/>
        <v>1</v>
      </c>
      <c r="D30" s="392">
        <f t="shared" si="1"/>
        <v>23</v>
      </c>
      <c r="E30" s="392">
        <f t="shared" si="1"/>
        <v>20</v>
      </c>
      <c r="F30" s="392">
        <f t="shared" si="1"/>
        <v>140</v>
      </c>
      <c r="G30" s="392">
        <f t="shared" si="1"/>
        <v>54</v>
      </c>
      <c r="H30" s="392">
        <f t="shared" si="1"/>
        <v>0</v>
      </c>
      <c r="I30" s="392">
        <f t="shared" si="1"/>
        <v>0</v>
      </c>
      <c r="J30" s="392">
        <f t="shared" si="1"/>
        <v>0</v>
      </c>
      <c r="K30" s="392">
        <f t="shared" si="1"/>
        <v>0</v>
      </c>
      <c r="L30" s="392">
        <f t="shared" si="1"/>
        <v>74</v>
      </c>
      <c r="M30" s="392">
        <f t="shared" si="1"/>
        <v>27</v>
      </c>
      <c r="N30" s="392">
        <f t="shared" si="1"/>
        <v>238</v>
      </c>
      <c r="O30" s="392">
        <f t="shared" si="1"/>
        <v>102</v>
      </c>
      <c r="P30" s="781" t="s">
        <v>8</v>
      </c>
    </row>
    <row r="39" spans="16:16" x14ac:dyDescent="0.2">
      <c r="P39" s="96" t="s">
        <v>917</v>
      </c>
    </row>
    <row r="42" spans="16:16" x14ac:dyDescent="0.2">
      <c r="P42" s="96" t="s">
        <v>758</v>
      </c>
    </row>
    <row r="45" spans="16:16" x14ac:dyDescent="0.2">
      <c r="P45" s="96" t="s">
        <v>549</v>
      </c>
    </row>
    <row r="47" spans="16:16" x14ac:dyDescent="0.2">
      <c r="P47" s="96" t="s">
        <v>760</v>
      </c>
    </row>
    <row r="51" spans="16:16" x14ac:dyDescent="0.2">
      <c r="P51" s="96" t="s">
        <v>550</v>
      </c>
    </row>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zoomScaleNormal="100" zoomScaleSheetLayoutView="100" workbookViewId="0">
      <selection activeCell="S3" sqref="S3"/>
    </sheetView>
  </sheetViews>
  <sheetFormatPr defaultRowHeight="12.75" x14ac:dyDescent="0.2"/>
  <cols>
    <col min="1" max="1" width="27.5703125" style="323" customWidth="1"/>
    <col min="2" max="2" width="6.7109375" style="323" customWidth="1"/>
    <col min="3" max="3" width="8" style="323" customWidth="1"/>
    <col min="4" max="4" width="6.7109375" style="323" customWidth="1"/>
    <col min="5" max="5" width="8" style="323" customWidth="1"/>
    <col min="6" max="6" width="6.7109375" style="323" customWidth="1"/>
    <col min="7" max="7" width="8" style="323" customWidth="1"/>
    <col min="8" max="8" width="6.7109375" style="323" customWidth="1"/>
    <col min="9" max="9" width="8" style="323" customWidth="1"/>
    <col min="10" max="10" width="29.85546875" style="323" customWidth="1"/>
    <col min="11" max="16384" width="9.140625" style="323"/>
  </cols>
  <sheetData>
    <row r="1" spans="1:17" s="122" customFormat="1" ht="21.95" customHeight="1" x14ac:dyDescent="0.2">
      <c r="A1" s="1364" t="s">
        <v>1197</v>
      </c>
      <c r="B1" s="1364"/>
      <c r="C1" s="1364"/>
      <c r="D1" s="1364"/>
      <c r="E1" s="1364"/>
      <c r="F1" s="1364"/>
      <c r="G1" s="1364"/>
      <c r="H1" s="1364"/>
      <c r="I1" s="1364"/>
      <c r="J1" s="1364"/>
      <c r="K1" s="119"/>
      <c r="L1" s="119"/>
      <c r="M1" s="119"/>
      <c r="N1" s="119"/>
      <c r="O1" s="119"/>
      <c r="P1" s="120"/>
      <c r="Q1" s="121"/>
    </row>
    <row r="2" spans="1:17" s="124" customFormat="1" ht="18" customHeight="1" x14ac:dyDescent="0.2">
      <c r="A2" s="1364" t="s">
        <v>811</v>
      </c>
      <c r="B2" s="1364"/>
      <c r="C2" s="1364"/>
      <c r="D2" s="1364"/>
      <c r="E2" s="1364"/>
      <c r="F2" s="1364"/>
      <c r="G2" s="1364"/>
      <c r="H2" s="1364"/>
      <c r="I2" s="1364"/>
      <c r="J2" s="1364"/>
      <c r="K2" s="123"/>
      <c r="L2" s="123"/>
      <c r="M2" s="123"/>
      <c r="N2" s="123"/>
      <c r="O2" s="123"/>
      <c r="P2" s="123"/>
      <c r="Q2" s="123"/>
    </row>
    <row r="3" spans="1:17" s="124" customFormat="1" ht="35.25" customHeight="1" x14ac:dyDescent="0.2">
      <c r="A3" s="1365" t="s">
        <v>1190</v>
      </c>
      <c r="B3" s="1366"/>
      <c r="C3" s="1366"/>
      <c r="D3" s="1366"/>
      <c r="E3" s="1366"/>
      <c r="F3" s="1366"/>
      <c r="G3" s="1366"/>
      <c r="H3" s="1366"/>
      <c r="I3" s="1366"/>
      <c r="J3" s="1366"/>
      <c r="K3" s="125"/>
      <c r="L3" s="125"/>
      <c r="M3" s="125"/>
      <c r="N3" s="125"/>
      <c r="O3" s="125"/>
      <c r="P3" s="125"/>
      <c r="Q3" s="125"/>
    </row>
    <row r="4" spans="1:17" s="100" customFormat="1" ht="15.75" x14ac:dyDescent="0.2">
      <c r="A4" s="1367" t="s">
        <v>812</v>
      </c>
      <c r="B4" s="1367"/>
      <c r="C4" s="1367"/>
      <c r="D4" s="1367"/>
      <c r="E4" s="1367"/>
      <c r="F4" s="1367"/>
      <c r="G4" s="1367"/>
      <c r="H4" s="1367"/>
      <c r="I4" s="1367"/>
      <c r="J4" s="1367"/>
      <c r="K4" s="126"/>
      <c r="L4" s="126"/>
      <c r="M4" s="126"/>
      <c r="N4" s="126"/>
      <c r="O4" s="126"/>
      <c r="P4" s="126"/>
      <c r="Q4" s="126"/>
    </row>
    <row r="5" spans="1:17" s="100" customFormat="1" ht="20.100000000000001" customHeight="1" x14ac:dyDescent="0.2">
      <c r="A5" s="127" t="s">
        <v>732</v>
      </c>
      <c r="B5" s="127"/>
      <c r="C5" s="127"/>
      <c r="D5" s="127"/>
      <c r="E5" s="127"/>
      <c r="F5" s="127"/>
      <c r="G5" s="127"/>
      <c r="H5" s="127"/>
      <c r="I5" s="127"/>
      <c r="J5" s="128" t="s">
        <v>733</v>
      </c>
    </row>
    <row r="6" spans="1:17" s="315" customFormat="1" ht="21" customHeight="1" x14ac:dyDescent="0.2">
      <c r="A6" s="1384" t="s">
        <v>1196</v>
      </c>
      <c r="B6" s="926" t="s">
        <v>611</v>
      </c>
      <c r="C6" s="927"/>
      <c r="D6" s="926" t="s">
        <v>653</v>
      </c>
      <c r="E6" s="927"/>
      <c r="F6" s="926" t="s">
        <v>734</v>
      </c>
      <c r="G6" s="927"/>
      <c r="H6" s="926" t="s">
        <v>803</v>
      </c>
      <c r="I6" s="927"/>
      <c r="J6" s="1396" t="s">
        <v>1362</v>
      </c>
    </row>
    <row r="7" spans="1:17" s="315" customFormat="1" ht="14.25" customHeight="1" x14ac:dyDescent="0.2">
      <c r="A7" s="1325"/>
      <c r="B7" s="742" t="s">
        <v>9</v>
      </c>
      <c r="C7" s="742" t="s">
        <v>667</v>
      </c>
      <c r="D7" s="742" t="s">
        <v>9</v>
      </c>
      <c r="E7" s="742" t="s">
        <v>667</v>
      </c>
      <c r="F7" s="742" t="s">
        <v>9</v>
      </c>
      <c r="G7" s="742" t="s">
        <v>667</v>
      </c>
      <c r="H7" s="742" t="s">
        <v>9</v>
      </c>
      <c r="I7" s="742" t="s">
        <v>667</v>
      </c>
      <c r="J7" s="1397"/>
    </row>
    <row r="8" spans="1:17" s="315" customFormat="1" ht="16.5" customHeight="1" x14ac:dyDescent="0.2">
      <c r="A8" s="1385"/>
      <c r="B8" s="743" t="s">
        <v>668</v>
      </c>
      <c r="C8" s="743" t="s">
        <v>669</v>
      </c>
      <c r="D8" s="743" t="s">
        <v>668</v>
      </c>
      <c r="E8" s="743" t="s">
        <v>669</v>
      </c>
      <c r="F8" s="743" t="s">
        <v>668</v>
      </c>
      <c r="G8" s="743" t="s">
        <v>669</v>
      </c>
      <c r="H8" s="743" t="s">
        <v>668</v>
      </c>
      <c r="I8" s="743" t="s">
        <v>669</v>
      </c>
      <c r="J8" s="1398"/>
    </row>
    <row r="9" spans="1:17" s="100" customFormat="1" ht="24" customHeight="1" thickBot="1" x14ac:dyDescent="0.25">
      <c r="A9" s="337" t="s">
        <v>606</v>
      </c>
      <c r="B9" s="356">
        <v>55</v>
      </c>
      <c r="C9" s="356">
        <v>115</v>
      </c>
      <c r="D9" s="356">
        <v>40</v>
      </c>
      <c r="E9" s="356">
        <v>138</v>
      </c>
      <c r="F9" s="356">
        <v>26</v>
      </c>
      <c r="G9" s="356">
        <v>74</v>
      </c>
      <c r="H9" s="356">
        <v>27</v>
      </c>
      <c r="I9" s="356">
        <v>67</v>
      </c>
      <c r="J9" s="338" t="s">
        <v>377</v>
      </c>
    </row>
    <row r="10" spans="1:17" s="100" customFormat="1" ht="24" customHeight="1" thickTop="1" thickBot="1" x14ac:dyDescent="0.25">
      <c r="A10" s="209" t="s">
        <v>284</v>
      </c>
      <c r="B10" s="161">
        <v>2</v>
      </c>
      <c r="C10" s="161">
        <v>33</v>
      </c>
      <c r="D10" s="161">
        <v>1</v>
      </c>
      <c r="E10" s="161">
        <v>27</v>
      </c>
      <c r="F10" s="161">
        <v>12</v>
      </c>
      <c r="G10" s="161">
        <v>28</v>
      </c>
      <c r="H10" s="161">
        <v>7</v>
      </c>
      <c r="I10" s="161">
        <v>34</v>
      </c>
      <c r="J10" s="210" t="s">
        <v>1250</v>
      </c>
    </row>
    <row r="11" spans="1:17" s="100" customFormat="1" ht="24" customHeight="1" thickTop="1" thickBot="1" x14ac:dyDescent="0.25">
      <c r="A11" s="207" t="s">
        <v>378</v>
      </c>
      <c r="B11" s="357">
        <v>1</v>
      </c>
      <c r="C11" s="357">
        <v>6</v>
      </c>
      <c r="D11" s="357">
        <v>4</v>
      </c>
      <c r="E11" s="357">
        <v>12</v>
      </c>
      <c r="F11" s="357">
        <v>0</v>
      </c>
      <c r="G11" s="357">
        <v>6</v>
      </c>
      <c r="H11" s="357">
        <v>0</v>
      </c>
      <c r="I11" s="357">
        <v>0</v>
      </c>
      <c r="J11" s="208" t="s">
        <v>1248</v>
      </c>
    </row>
    <row r="12" spans="1:17" s="100" customFormat="1" ht="24" customHeight="1" thickTop="1" thickBot="1" x14ac:dyDescent="0.25">
      <c r="A12" s="209" t="s">
        <v>607</v>
      </c>
      <c r="B12" s="161">
        <v>16</v>
      </c>
      <c r="C12" s="161">
        <v>42</v>
      </c>
      <c r="D12" s="161">
        <v>9</v>
      </c>
      <c r="E12" s="161">
        <v>10</v>
      </c>
      <c r="F12" s="161">
        <v>11</v>
      </c>
      <c r="G12" s="161">
        <v>12</v>
      </c>
      <c r="H12" s="161">
        <v>13</v>
      </c>
      <c r="I12" s="161">
        <v>19</v>
      </c>
      <c r="J12" s="210" t="s">
        <v>1257</v>
      </c>
    </row>
    <row r="13" spans="1:17" s="100" customFormat="1" ht="24" customHeight="1" thickTop="1" thickBot="1" x14ac:dyDescent="0.25">
      <c r="A13" s="207" t="s">
        <v>283</v>
      </c>
      <c r="B13" s="357">
        <v>6</v>
      </c>
      <c r="C13" s="357">
        <v>17</v>
      </c>
      <c r="D13" s="357">
        <v>2</v>
      </c>
      <c r="E13" s="357">
        <v>14</v>
      </c>
      <c r="F13" s="357">
        <v>7</v>
      </c>
      <c r="G13" s="357">
        <v>21</v>
      </c>
      <c r="H13" s="357">
        <v>4</v>
      </c>
      <c r="I13" s="357">
        <v>19</v>
      </c>
      <c r="J13" s="208" t="s">
        <v>1251</v>
      </c>
    </row>
    <row r="14" spans="1:17" s="100" customFormat="1" ht="24" customHeight="1" thickTop="1" thickBot="1" x14ac:dyDescent="0.25">
      <c r="A14" s="209" t="s">
        <v>1191</v>
      </c>
      <c r="B14" s="161">
        <v>49</v>
      </c>
      <c r="C14" s="161">
        <v>29</v>
      </c>
      <c r="D14" s="161">
        <v>24</v>
      </c>
      <c r="E14" s="161">
        <v>26</v>
      </c>
      <c r="F14" s="161">
        <v>26</v>
      </c>
      <c r="G14" s="161">
        <v>22</v>
      </c>
      <c r="H14" s="161">
        <v>10</v>
      </c>
      <c r="I14" s="161">
        <v>7</v>
      </c>
      <c r="J14" s="210" t="s">
        <v>484</v>
      </c>
    </row>
    <row r="15" spans="1:17" s="100" customFormat="1" ht="24" customHeight="1" thickTop="1" thickBot="1" x14ac:dyDescent="0.25">
      <c r="A15" s="207" t="s">
        <v>485</v>
      </c>
      <c r="B15" s="357">
        <v>1</v>
      </c>
      <c r="C15" s="357">
        <v>0</v>
      </c>
      <c r="D15" s="357">
        <v>0</v>
      </c>
      <c r="E15" s="357">
        <v>0</v>
      </c>
      <c r="F15" s="357">
        <v>0</v>
      </c>
      <c r="G15" s="357">
        <v>0</v>
      </c>
      <c r="H15" s="357">
        <v>0</v>
      </c>
      <c r="I15" s="357">
        <v>0</v>
      </c>
      <c r="J15" s="208" t="s">
        <v>1363</v>
      </c>
    </row>
    <row r="16" spans="1:17" s="100" customFormat="1" ht="24" customHeight="1" thickTop="1" thickBot="1" x14ac:dyDescent="0.25">
      <c r="A16" s="209" t="s">
        <v>379</v>
      </c>
      <c r="B16" s="161">
        <v>1</v>
      </c>
      <c r="C16" s="161">
        <v>15</v>
      </c>
      <c r="D16" s="161">
        <v>5</v>
      </c>
      <c r="E16" s="161">
        <v>16</v>
      </c>
      <c r="F16" s="161">
        <v>5</v>
      </c>
      <c r="G16" s="161">
        <v>26</v>
      </c>
      <c r="H16" s="161">
        <v>6</v>
      </c>
      <c r="I16" s="161">
        <v>24</v>
      </c>
      <c r="J16" s="210" t="s">
        <v>1256</v>
      </c>
    </row>
    <row r="17" spans="1:10" s="100" customFormat="1" ht="24" customHeight="1" thickTop="1" thickBot="1" x14ac:dyDescent="0.25">
      <c r="A17" s="207" t="s">
        <v>617</v>
      </c>
      <c r="B17" s="357">
        <v>13</v>
      </c>
      <c r="C17" s="357">
        <v>6</v>
      </c>
      <c r="D17" s="357">
        <v>17</v>
      </c>
      <c r="E17" s="357">
        <v>20</v>
      </c>
      <c r="F17" s="357">
        <v>4</v>
      </c>
      <c r="G17" s="357">
        <v>16</v>
      </c>
      <c r="H17" s="357">
        <v>0</v>
      </c>
      <c r="I17" s="357">
        <v>6</v>
      </c>
      <c r="J17" s="208" t="s">
        <v>1245</v>
      </c>
    </row>
    <row r="18" spans="1:10" s="100" customFormat="1" ht="24" customHeight="1" thickTop="1" thickBot="1" x14ac:dyDescent="0.25">
      <c r="A18" s="209" t="s">
        <v>487</v>
      </c>
      <c r="B18" s="161">
        <v>16</v>
      </c>
      <c r="C18" s="161">
        <v>157</v>
      </c>
      <c r="D18" s="161">
        <v>16</v>
      </c>
      <c r="E18" s="161">
        <v>110</v>
      </c>
      <c r="F18" s="161">
        <v>10</v>
      </c>
      <c r="G18" s="161">
        <v>87</v>
      </c>
      <c r="H18" s="161">
        <v>11</v>
      </c>
      <c r="I18" s="161">
        <v>113</v>
      </c>
      <c r="J18" s="210" t="s">
        <v>1249</v>
      </c>
    </row>
    <row r="19" spans="1:10" s="100" customFormat="1" ht="24" customHeight="1" thickTop="1" thickBot="1" x14ac:dyDescent="0.25">
      <c r="A19" s="207" t="s">
        <v>282</v>
      </c>
      <c r="B19" s="357">
        <v>11</v>
      </c>
      <c r="C19" s="357">
        <v>23</v>
      </c>
      <c r="D19" s="357">
        <v>9</v>
      </c>
      <c r="E19" s="357">
        <v>19</v>
      </c>
      <c r="F19" s="357">
        <v>16</v>
      </c>
      <c r="G19" s="357">
        <v>26</v>
      </c>
      <c r="H19" s="357">
        <v>18</v>
      </c>
      <c r="I19" s="357">
        <v>34</v>
      </c>
      <c r="J19" s="208" t="s">
        <v>1252</v>
      </c>
    </row>
    <row r="20" spans="1:10" s="100" customFormat="1" ht="24" thickTop="1" thickBot="1" x14ac:dyDescent="0.25">
      <c r="A20" s="209" t="s">
        <v>618</v>
      </c>
      <c r="B20" s="161">
        <v>0</v>
      </c>
      <c r="C20" s="161">
        <v>3</v>
      </c>
      <c r="D20" s="161">
        <v>0</v>
      </c>
      <c r="E20" s="161">
        <v>0</v>
      </c>
      <c r="F20" s="161">
        <v>0</v>
      </c>
      <c r="G20" s="161">
        <v>0</v>
      </c>
      <c r="H20" s="161">
        <v>0</v>
      </c>
      <c r="I20" s="161">
        <v>0</v>
      </c>
      <c r="J20" s="210" t="s">
        <v>1255</v>
      </c>
    </row>
    <row r="21" spans="1:10" s="100" customFormat="1" ht="24" customHeight="1" thickTop="1" thickBot="1" x14ac:dyDescent="0.25">
      <c r="A21" s="339" t="s">
        <v>380</v>
      </c>
      <c r="B21" s="358">
        <v>0</v>
      </c>
      <c r="C21" s="358">
        <v>2</v>
      </c>
      <c r="D21" s="358">
        <v>0</v>
      </c>
      <c r="E21" s="358">
        <v>1</v>
      </c>
      <c r="F21" s="358">
        <v>0</v>
      </c>
      <c r="G21" s="358">
        <v>1</v>
      </c>
      <c r="H21" s="358">
        <v>0</v>
      </c>
      <c r="I21" s="358">
        <v>2</v>
      </c>
      <c r="J21" s="340" t="s">
        <v>1254</v>
      </c>
    </row>
    <row r="22" spans="1:10" ht="24" customHeight="1" thickTop="1" thickBot="1" x14ac:dyDescent="0.25">
      <c r="A22" s="209" t="s">
        <v>281</v>
      </c>
      <c r="B22" s="161">
        <v>0</v>
      </c>
      <c r="C22" s="161">
        <v>42</v>
      </c>
      <c r="D22" s="161">
        <v>0</v>
      </c>
      <c r="E22" s="161">
        <v>30</v>
      </c>
      <c r="F22" s="161">
        <v>0</v>
      </c>
      <c r="G22" s="161">
        <v>32</v>
      </c>
      <c r="H22" s="161">
        <v>1</v>
      </c>
      <c r="I22" s="161">
        <v>34</v>
      </c>
      <c r="J22" s="210" t="s">
        <v>177</v>
      </c>
    </row>
    <row r="23" spans="1:10" ht="24" customHeight="1" thickTop="1" thickBot="1" x14ac:dyDescent="0.25">
      <c r="A23" s="411" t="s">
        <v>929</v>
      </c>
      <c r="B23" s="412">
        <v>0</v>
      </c>
      <c r="C23" s="412">
        <v>0</v>
      </c>
      <c r="D23" s="412">
        <v>0</v>
      </c>
      <c r="E23" s="412">
        <v>0</v>
      </c>
      <c r="F23" s="412">
        <v>0</v>
      </c>
      <c r="G23" s="412">
        <v>0</v>
      </c>
      <c r="H23" s="412">
        <v>1</v>
      </c>
      <c r="I23" s="412">
        <v>4</v>
      </c>
      <c r="J23" s="413" t="s">
        <v>1259</v>
      </c>
    </row>
    <row r="24" spans="1:10" ht="24" customHeight="1" thickTop="1" thickBot="1" x14ac:dyDescent="0.25">
      <c r="A24" s="209" t="s">
        <v>1260</v>
      </c>
      <c r="B24" s="161">
        <v>0</v>
      </c>
      <c r="C24" s="161">
        <v>0</v>
      </c>
      <c r="D24" s="161">
        <v>1</v>
      </c>
      <c r="E24" s="161">
        <v>2</v>
      </c>
      <c r="F24" s="161">
        <v>0</v>
      </c>
      <c r="G24" s="161">
        <v>4</v>
      </c>
      <c r="H24" s="161">
        <v>0</v>
      </c>
      <c r="I24" s="161">
        <v>0</v>
      </c>
      <c r="J24" s="210" t="s">
        <v>1261</v>
      </c>
    </row>
    <row r="25" spans="1:10" ht="24" customHeight="1" thickTop="1" thickBot="1" x14ac:dyDescent="0.25">
      <c r="A25" s="411" t="s">
        <v>280</v>
      </c>
      <c r="B25" s="412">
        <v>3</v>
      </c>
      <c r="C25" s="412">
        <v>4</v>
      </c>
      <c r="D25" s="412">
        <v>2</v>
      </c>
      <c r="E25" s="412">
        <v>11</v>
      </c>
      <c r="F25" s="412">
        <v>2</v>
      </c>
      <c r="G25" s="412">
        <v>9</v>
      </c>
      <c r="H25" s="412">
        <v>2</v>
      </c>
      <c r="I25" s="412">
        <v>2</v>
      </c>
      <c r="J25" s="413" t="s">
        <v>1253</v>
      </c>
    </row>
    <row r="26" spans="1:10" ht="24" customHeight="1" thickTop="1" x14ac:dyDescent="0.2">
      <c r="A26" s="491" t="s">
        <v>287</v>
      </c>
      <c r="B26" s="166">
        <v>0</v>
      </c>
      <c r="C26" s="166">
        <v>0</v>
      </c>
      <c r="D26" s="166">
        <v>0</v>
      </c>
      <c r="E26" s="166">
        <v>1</v>
      </c>
      <c r="F26" s="166">
        <v>0</v>
      </c>
      <c r="G26" s="166">
        <v>0</v>
      </c>
      <c r="H26" s="166">
        <v>0</v>
      </c>
      <c r="I26" s="166">
        <v>0</v>
      </c>
      <c r="J26" s="492" t="s">
        <v>313</v>
      </c>
    </row>
    <row r="27" spans="1:10" ht="29.25" customHeight="1" x14ac:dyDescent="0.2">
      <c r="A27" s="526" t="s">
        <v>7</v>
      </c>
      <c r="B27" s="493">
        <f t="shared" ref="B27:G27" si="0">SUM(B9:B26)</f>
        <v>174</v>
      </c>
      <c r="C27" s="493">
        <f t="shared" si="0"/>
        <v>494</v>
      </c>
      <c r="D27" s="493">
        <f t="shared" si="0"/>
        <v>130</v>
      </c>
      <c r="E27" s="493">
        <f t="shared" si="0"/>
        <v>437</v>
      </c>
      <c r="F27" s="493">
        <f t="shared" si="0"/>
        <v>119</v>
      </c>
      <c r="G27" s="493">
        <f t="shared" si="0"/>
        <v>364</v>
      </c>
      <c r="H27" s="493">
        <f t="shared" ref="H27:I27" si="1">SUM(H9:H26)</f>
        <v>100</v>
      </c>
      <c r="I27" s="493">
        <f t="shared" si="1"/>
        <v>365</v>
      </c>
      <c r="J27" s="782" t="s">
        <v>8</v>
      </c>
    </row>
    <row r="28" spans="1:10" ht="40.5" customHeight="1" x14ac:dyDescent="0.2"/>
    <row r="29" spans="1:10" ht="40.5" customHeight="1" x14ac:dyDescent="0.2"/>
    <row r="30" spans="1:10" ht="40.5" customHeight="1" x14ac:dyDescent="0.2"/>
    <row r="31" spans="1:10" ht="40.5" customHeight="1" x14ac:dyDescent="0.2"/>
    <row r="32" spans="1:10" ht="40.5" customHeight="1" x14ac:dyDescent="0.2"/>
    <row r="33" ht="40.5" customHeight="1" x14ac:dyDescent="0.2"/>
    <row r="34" ht="40.5" customHeight="1" x14ac:dyDescent="0.2"/>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rightToLeft="1" view="pageBreakPreview" zoomScaleNormal="100" zoomScaleSheetLayoutView="100" workbookViewId="0">
      <selection activeCell="O3" sqref="O3"/>
    </sheetView>
  </sheetViews>
  <sheetFormatPr defaultRowHeight="12.75" x14ac:dyDescent="0.2"/>
  <cols>
    <col min="1" max="1" width="24" style="66" customWidth="1"/>
    <col min="2" max="2" width="6.85546875" style="66" customWidth="1"/>
    <col min="3" max="3" width="9.7109375" style="66" customWidth="1"/>
    <col min="4" max="5" width="9.28515625" style="66" bestFit="1" customWidth="1"/>
    <col min="6" max="6" width="9.140625" style="66" customWidth="1"/>
    <col min="7" max="7" width="9.5703125" style="66" bestFit="1" customWidth="1"/>
    <col min="8" max="8" width="9.85546875" style="66" customWidth="1"/>
    <col min="9" max="9" width="9.140625" style="66" customWidth="1"/>
    <col min="10" max="10" width="9.7109375" style="66" customWidth="1"/>
    <col min="11" max="11" width="9.28515625" style="66" customWidth="1"/>
    <col min="12" max="12" width="9.140625" style="66" customWidth="1"/>
    <col min="13" max="13" width="6.7109375" style="66" customWidth="1"/>
    <col min="14" max="14" width="27.42578125" style="66" customWidth="1"/>
    <col min="15" max="17" width="9.140625" style="66"/>
    <col min="18" max="18" width="38.5703125" style="66" customWidth="1"/>
    <col min="19" max="27" width="10.5703125" style="66" customWidth="1"/>
    <col min="28" max="16384" width="9.140625" style="66"/>
  </cols>
  <sheetData>
    <row r="1" spans="1:17" s="77" customFormat="1" ht="23.25" x14ac:dyDescent="0.2">
      <c r="A1" s="954" t="s">
        <v>1288</v>
      </c>
      <c r="B1" s="954"/>
      <c r="C1" s="954"/>
      <c r="D1" s="954"/>
      <c r="E1" s="954"/>
      <c r="F1" s="954"/>
      <c r="G1" s="954"/>
      <c r="H1" s="954"/>
      <c r="I1" s="954"/>
      <c r="J1" s="954"/>
      <c r="K1" s="954"/>
      <c r="L1" s="954"/>
      <c r="M1" s="954"/>
      <c r="N1" s="954"/>
      <c r="O1" s="76"/>
      <c r="P1" s="66"/>
      <c r="Q1" s="140"/>
    </row>
    <row r="2" spans="1:17" s="78" customFormat="1" ht="20.25" x14ac:dyDescent="0.2">
      <c r="A2" s="957" t="s">
        <v>804</v>
      </c>
      <c r="B2" s="957"/>
      <c r="C2" s="957"/>
      <c r="D2" s="957"/>
      <c r="E2" s="957"/>
      <c r="F2" s="957"/>
      <c r="G2" s="957"/>
      <c r="H2" s="957"/>
      <c r="I2" s="957"/>
      <c r="J2" s="957"/>
      <c r="K2" s="957"/>
      <c r="L2" s="957"/>
      <c r="M2" s="957"/>
      <c r="N2" s="957"/>
      <c r="O2" s="76"/>
      <c r="P2" s="66"/>
      <c r="Q2" s="211"/>
    </row>
    <row r="3" spans="1:17" s="73" customFormat="1" ht="37.5" customHeight="1" x14ac:dyDescent="0.2">
      <c r="A3" s="948" t="s">
        <v>961</v>
      </c>
      <c r="B3" s="949"/>
      <c r="C3" s="949"/>
      <c r="D3" s="949"/>
      <c r="E3" s="949"/>
      <c r="F3" s="949"/>
      <c r="G3" s="949"/>
      <c r="H3" s="949"/>
      <c r="I3" s="949"/>
      <c r="J3" s="949"/>
      <c r="K3" s="949"/>
      <c r="L3" s="949"/>
      <c r="M3" s="949"/>
      <c r="N3" s="949"/>
      <c r="O3" s="75"/>
      <c r="P3" s="66"/>
      <c r="Q3" s="945"/>
    </row>
    <row r="4" spans="1:17" s="74" customFormat="1" ht="15.75" x14ac:dyDescent="0.2">
      <c r="A4" s="949" t="s">
        <v>805</v>
      </c>
      <c r="B4" s="949"/>
      <c r="C4" s="949"/>
      <c r="D4" s="949"/>
      <c r="E4" s="949"/>
      <c r="F4" s="949"/>
      <c r="G4" s="949"/>
      <c r="H4" s="949"/>
      <c r="I4" s="949"/>
      <c r="J4" s="949"/>
      <c r="K4" s="949"/>
      <c r="L4" s="949"/>
      <c r="M4" s="949"/>
      <c r="N4" s="949"/>
      <c r="O4" s="90"/>
      <c r="P4" s="66"/>
      <c r="Q4" s="945"/>
    </row>
    <row r="5" spans="1:17" s="73" customFormat="1" ht="15.75" x14ac:dyDescent="0.2">
      <c r="A5" s="14" t="s">
        <v>1322</v>
      </c>
      <c r="B5" s="14"/>
      <c r="C5" s="113"/>
      <c r="D5" s="113"/>
      <c r="E5" s="113"/>
      <c r="F5" s="113"/>
      <c r="G5" s="113"/>
      <c r="H5" s="113"/>
      <c r="I5" s="113"/>
      <c r="J5" s="113"/>
      <c r="K5" s="113"/>
      <c r="L5" s="113"/>
      <c r="M5" s="113"/>
      <c r="N5" s="114" t="s">
        <v>1323</v>
      </c>
      <c r="O5" s="212"/>
      <c r="P5" s="66"/>
      <c r="Q5" s="66"/>
    </row>
    <row r="6" spans="1:17" s="214" customFormat="1" ht="30" customHeight="1" thickBot="1" x14ac:dyDescent="0.25">
      <c r="A6" s="951" t="s">
        <v>969</v>
      </c>
      <c r="B6" s="958" t="s">
        <v>205</v>
      </c>
      <c r="C6" s="926" t="s">
        <v>544</v>
      </c>
      <c r="D6" s="927"/>
      <c r="E6" s="926" t="s">
        <v>611</v>
      </c>
      <c r="F6" s="927"/>
      <c r="G6" s="926" t="s">
        <v>653</v>
      </c>
      <c r="H6" s="927"/>
      <c r="I6" s="926" t="s">
        <v>734</v>
      </c>
      <c r="J6" s="927"/>
      <c r="K6" s="926" t="s">
        <v>803</v>
      </c>
      <c r="L6" s="927"/>
      <c r="M6" s="946" t="s">
        <v>960</v>
      </c>
      <c r="N6" s="955" t="s">
        <v>540</v>
      </c>
      <c r="O6" s="213"/>
      <c r="P6" s="66"/>
      <c r="Q6" s="66"/>
    </row>
    <row r="7" spans="1:17" s="214" customFormat="1" ht="30" customHeight="1" thickTop="1" x14ac:dyDescent="0.2">
      <c r="A7" s="952"/>
      <c r="B7" s="959"/>
      <c r="C7" s="553" t="s">
        <v>776</v>
      </c>
      <c r="D7" s="553" t="s">
        <v>777</v>
      </c>
      <c r="E7" s="553" t="s">
        <v>776</v>
      </c>
      <c r="F7" s="553" t="s">
        <v>777</v>
      </c>
      <c r="G7" s="553" t="s">
        <v>776</v>
      </c>
      <c r="H7" s="553" t="s">
        <v>777</v>
      </c>
      <c r="I7" s="553" t="s">
        <v>776</v>
      </c>
      <c r="J7" s="553" t="s">
        <v>777</v>
      </c>
      <c r="K7" s="475" t="s">
        <v>776</v>
      </c>
      <c r="L7" s="475" t="s">
        <v>777</v>
      </c>
      <c r="M7" s="947"/>
      <c r="N7" s="956"/>
      <c r="P7" s="66"/>
      <c r="Q7" s="66"/>
    </row>
    <row r="8" spans="1:17" s="73" customFormat="1" ht="22.5" customHeight="1" thickBot="1" x14ac:dyDescent="0.25">
      <c r="A8" s="937" t="s">
        <v>950</v>
      </c>
      <c r="B8" s="448" t="s">
        <v>204</v>
      </c>
      <c r="C8" s="148">
        <v>3216</v>
      </c>
      <c r="D8" s="148">
        <v>3766</v>
      </c>
      <c r="E8" s="148">
        <v>3636</v>
      </c>
      <c r="F8" s="148">
        <v>4087</v>
      </c>
      <c r="G8" s="148">
        <v>3779</v>
      </c>
      <c r="H8" s="148">
        <v>4257</v>
      </c>
      <c r="I8" s="148">
        <v>3891</v>
      </c>
      <c r="J8" s="148">
        <v>4415</v>
      </c>
      <c r="K8" s="148">
        <v>4097</v>
      </c>
      <c r="L8" s="148">
        <v>4601</v>
      </c>
      <c r="M8" s="81" t="s">
        <v>203</v>
      </c>
      <c r="N8" s="928" t="s">
        <v>962</v>
      </c>
      <c r="P8" s="66"/>
      <c r="Q8" s="66"/>
    </row>
    <row r="9" spans="1:17" s="73" customFormat="1" ht="22.5" customHeight="1" thickTop="1" thickBot="1" x14ac:dyDescent="0.25">
      <c r="A9" s="938"/>
      <c r="B9" s="446" t="s">
        <v>202</v>
      </c>
      <c r="C9" s="150">
        <v>21535</v>
      </c>
      <c r="D9" s="150">
        <v>18880</v>
      </c>
      <c r="E9" s="150">
        <v>19020</v>
      </c>
      <c r="F9" s="150">
        <v>17532</v>
      </c>
      <c r="G9" s="150">
        <v>21143</v>
      </c>
      <c r="H9" s="150">
        <v>19501</v>
      </c>
      <c r="I9" s="150">
        <v>23603</v>
      </c>
      <c r="J9" s="150">
        <v>21560</v>
      </c>
      <c r="K9" s="150">
        <v>24869</v>
      </c>
      <c r="L9" s="150">
        <v>22803</v>
      </c>
      <c r="M9" s="80" t="s">
        <v>773</v>
      </c>
      <c r="N9" s="934"/>
    </row>
    <row r="10" spans="1:17" s="73" customFormat="1" ht="22.5" customHeight="1" thickTop="1" thickBot="1" x14ac:dyDescent="0.25">
      <c r="A10" s="924" t="s">
        <v>217</v>
      </c>
      <c r="B10" s="443" t="s">
        <v>204</v>
      </c>
      <c r="C10" s="149">
        <v>21161</v>
      </c>
      <c r="D10" s="149">
        <v>23379</v>
      </c>
      <c r="E10" s="149">
        <v>21734</v>
      </c>
      <c r="F10" s="149">
        <v>24113</v>
      </c>
      <c r="G10" s="149">
        <v>22522</v>
      </c>
      <c r="H10" s="149">
        <v>25119</v>
      </c>
      <c r="I10" s="149">
        <v>23773</v>
      </c>
      <c r="J10" s="149">
        <v>26258</v>
      </c>
      <c r="K10" s="149">
        <v>25115</v>
      </c>
      <c r="L10" s="149">
        <v>27406</v>
      </c>
      <c r="M10" s="82" t="s">
        <v>203</v>
      </c>
      <c r="N10" s="931" t="s">
        <v>3</v>
      </c>
    </row>
    <row r="11" spans="1:17" s="73" customFormat="1" ht="22.5" customHeight="1" thickTop="1" thickBot="1" x14ac:dyDescent="0.25">
      <c r="A11" s="924"/>
      <c r="B11" s="443" t="s">
        <v>202</v>
      </c>
      <c r="C11" s="149">
        <v>32885</v>
      </c>
      <c r="D11" s="149">
        <v>28517</v>
      </c>
      <c r="E11" s="149">
        <v>37960</v>
      </c>
      <c r="F11" s="149">
        <v>32914</v>
      </c>
      <c r="G11" s="149">
        <v>43681</v>
      </c>
      <c r="H11" s="149">
        <v>37979</v>
      </c>
      <c r="I11" s="149">
        <v>47226</v>
      </c>
      <c r="J11" s="149">
        <v>41458</v>
      </c>
      <c r="K11" s="149">
        <v>49676</v>
      </c>
      <c r="L11" s="149">
        <v>43795</v>
      </c>
      <c r="M11" s="82" t="s">
        <v>773</v>
      </c>
      <c r="N11" s="953"/>
    </row>
    <row r="12" spans="1:17" s="73" customFormat="1" ht="22.5" customHeight="1" thickTop="1" thickBot="1" x14ac:dyDescent="0.25">
      <c r="A12" s="950" t="s">
        <v>573</v>
      </c>
      <c r="B12" s="448" t="s">
        <v>204</v>
      </c>
      <c r="C12" s="148">
        <v>10716</v>
      </c>
      <c r="D12" s="148">
        <v>11506</v>
      </c>
      <c r="E12" s="148">
        <v>10955</v>
      </c>
      <c r="F12" s="148">
        <v>11984</v>
      </c>
      <c r="G12" s="148">
        <v>11248</v>
      </c>
      <c r="H12" s="148">
        <v>12323</v>
      </c>
      <c r="I12" s="148">
        <v>11831</v>
      </c>
      <c r="J12" s="148">
        <v>13010</v>
      </c>
      <c r="K12" s="148">
        <v>12899</v>
      </c>
      <c r="L12" s="148">
        <v>13945</v>
      </c>
      <c r="M12" s="81" t="s">
        <v>203</v>
      </c>
      <c r="N12" s="933" t="s">
        <v>4</v>
      </c>
    </row>
    <row r="13" spans="1:17" s="73" customFormat="1" ht="22.5" customHeight="1" thickTop="1" thickBot="1" x14ac:dyDescent="0.25">
      <c r="A13" s="938"/>
      <c r="B13" s="446" t="s">
        <v>202</v>
      </c>
      <c r="C13" s="150">
        <v>11050</v>
      </c>
      <c r="D13" s="150">
        <v>9158</v>
      </c>
      <c r="E13" s="150">
        <v>12579</v>
      </c>
      <c r="F13" s="150">
        <v>10619</v>
      </c>
      <c r="G13" s="150">
        <v>14214</v>
      </c>
      <c r="H13" s="150">
        <v>12108</v>
      </c>
      <c r="I13" s="150">
        <v>15208</v>
      </c>
      <c r="J13" s="150">
        <v>13121</v>
      </c>
      <c r="K13" s="150">
        <v>16034</v>
      </c>
      <c r="L13" s="150">
        <v>13594</v>
      </c>
      <c r="M13" s="80" t="s">
        <v>773</v>
      </c>
      <c r="N13" s="934"/>
    </row>
    <row r="14" spans="1:17" s="73" customFormat="1" ht="22.5" customHeight="1" thickTop="1" thickBot="1" x14ac:dyDescent="0.25">
      <c r="A14" s="924" t="s">
        <v>951</v>
      </c>
      <c r="B14" s="443" t="s">
        <v>204</v>
      </c>
      <c r="C14" s="149">
        <v>11026</v>
      </c>
      <c r="D14" s="149">
        <v>11950</v>
      </c>
      <c r="E14" s="149">
        <v>10842</v>
      </c>
      <c r="F14" s="149">
        <v>11557</v>
      </c>
      <c r="G14" s="149">
        <v>11031</v>
      </c>
      <c r="H14" s="149">
        <v>11962</v>
      </c>
      <c r="I14" s="149">
        <v>12229</v>
      </c>
      <c r="J14" s="149">
        <v>12579</v>
      </c>
      <c r="K14" s="149">
        <v>12568</v>
      </c>
      <c r="L14" s="149">
        <v>12901</v>
      </c>
      <c r="M14" s="82" t="s">
        <v>203</v>
      </c>
      <c r="N14" s="931" t="s">
        <v>963</v>
      </c>
    </row>
    <row r="15" spans="1:17" s="73" customFormat="1" ht="22.5" customHeight="1" thickTop="1" x14ac:dyDescent="0.2">
      <c r="A15" s="925"/>
      <c r="B15" s="444" t="s">
        <v>202</v>
      </c>
      <c r="C15" s="154">
        <v>7507</v>
      </c>
      <c r="D15" s="154">
        <v>6093</v>
      </c>
      <c r="E15" s="154">
        <v>8589</v>
      </c>
      <c r="F15" s="154">
        <v>7111</v>
      </c>
      <c r="G15" s="154">
        <v>9522</v>
      </c>
      <c r="H15" s="154">
        <v>8035</v>
      </c>
      <c r="I15" s="154">
        <v>10037</v>
      </c>
      <c r="J15" s="154">
        <v>8435</v>
      </c>
      <c r="K15" s="154">
        <v>10774</v>
      </c>
      <c r="L15" s="154">
        <v>9213</v>
      </c>
      <c r="M15" s="85" t="s">
        <v>773</v>
      </c>
      <c r="N15" s="932"/>
    </row>
    <row r="16" spans="1:17" s="73" customFormat="1" ht="22.5" customHeight="1" thickBot="1" x14ac:dyDescent="0.25">
      <c r="A16" s="937" t="s">
        <v>227</v>
      </c>
      <c r="B16" s="445" t="s">
        <v>204</v>
      </c>
      <c r="C16" s="273">
        <f t="shared" ref="C16:J16" si="0">SUM(C8+C10+C12+C14)</f>
        <v>46119</v>
      </c>
      <c r="D16" s="273">
        <f t="shared" si="0"/>
        <v>50601</v>
      </c>
      <c r="E16" s="273">
        <f t="shared" si="0"/>
        <v>47167</v>
      </c>
      <c r="F16" s="273">
        <f t="shared" si="0"/>
        <v>51741</v>
      </c>
      <c r="G16" s="273">
        <f t="shared" si="0"/>
        <v>48580</v>
      </c>
      <c r="H16" s="273">
        <f t="shared" si="0"/>
        <v>53661</v>
      </c>
      <c r="I16" s="273">
        <f t="shared" si="0"/>
        <v>51724</v>
      </c>
      <c r="J16" s="273">
        <f t="shared" si="0"/>
        <v>56262</v>
      </c>
      <c r="K16" s="273">
        <f t="shared" ref="K16:L17" si="1">SUM(K8+K10+K12+K14)</f>
        <v>54679</v>
      </c>
      <c r="L16" s="273">
        <f t="shared" si="1"/>
        <v>58853</v>
      </c>
      <c r="M16" s="86" t="s">
        <v>203</v>
      </c>
      <c r="N16" s="928" t="s">
        <v>541</v>
      </c>
    </row>
    <row r="17" spans="1:14" s="73" customFormat="1" ht="22.5" customHeight="1" thickTop="1" thickBot="1" x14ac:dyDescent="0.25">
      <c r="A17" s="938"/>
      <c r="B17" s="446" t="s">
        <v>202</v>
      </c>
      <c r="C17" s="266">
        <f t="shared" ref="C17:J17" si="2">SUM(C9+C11+C13+C15)</f>
        <v>72977</v>
      </c>
      <c r="D17" s="266">
        <f t="shared" si="2"/>
        <v>62648</v>
      </c>
      <c r="E17" s="266">
        <f t="shared" si="2"/>
        <v>78148</v>
      </c>
      <c r="F17" s="266">
        <f t="shared" si="2"/>
        <v>68176</v>
      </c>
      <c r="G17" s="266">
        <f t="shared" si="2"/>
        <v>88560</v>
      </c>
      <c r="H17" s="266">
        <f t="shared" si="2"/>
        <v>77623</v>
      </c>
      <c r="I17" s="266">
        <f t="shared" si="2"/>
        <v>96074</v>
      </c>
      <c r="J17" s="266">
        <f t="shared" si="2"/>
        <v>84574</v>
      </c>
      <c r="K17" s="266">
        <f t="shared" si="1"/>
        <v>101353</v>
      </c>
      <c r="L17" s="266">
        <f t="shared" si="1"/>
        <v>89405</v>
      </c>
      <c r="M17" s="83" t="s">
        <v>773</v>
      </c>
      <c r="N17" s="929"/>
    </row>
    <row r="18" spans="1:14" s="73" customFormat="1" ht="22.5" customHeight="1" thickTop="1" x14ac:dyDescent="0.2">
      <c r="A18" s="939"/>
      <c r="B18" s="447" t="s">
        <v>7</v>
      </c>
      <c r="C18" s="366">
        <f t="shared" ref="C18:F18" si="3">SUM(C16:C17)</f>
        <v>119096</v>
      </c>
      <c r="D18" s="366">
        <f t="shared" si="3"/>
        <v>113249</v>
      </c>
      <c r="E18" s="366">
        <f t="shared" si="3"/>
        <v>125315</v>
      </c>
      <c r="F18" s="366">
        <f t="shared" si="3"/>
        <v>119917</v>
      </c>
      <c r="G18" s="366">
        <f t="shared" ref="G18:J18" si="4">SUM(G16:G17)</f>
        <v>137140</v>
      </c>
      <c r="H18" s="366">
        <f t="shared" si="4"/>
        <v>131284</v>
      </c>
      <c r="I18" s="366">
        <f t="shared" si="4"/>
        <v>147798</v>
      </c>
      <c r="J18" s="366">
        <f t="shared" si="4"/>
        <v>140836</v>
      </c>
      <c r="K18" s="366">
        <f t="shared" ref="K18:L18" si="5">SUM(K16:K17)</f>
        <v>156032</v>
      </c>
      <c r="L18" s="366">
        <f t="shared" si="5"/>
        <v>148258</v>
      </c>
      <c r="M18" s="84" t="s">
        <v>8</v>
      </c>
      <c r="N18" s="930"/>
    </row>
    <row r="19" spans="1:14" s="73" customFormat="1" ht="22.5" customHeight="1" thickBot="1" x14ac:dyDescent="0.25">
      <c r="A19" s="940" t="s">
        <v>228</v>
      </c>
      <c r="B19" s="551" t="s">
        <v>204</v>
      </c>
      <c r="C19" s="328">
        <v>4296</v>
      </c>
      <c r="D19" s="328">
        <v>10421</v>
      </c>
      <c r="E19" s="328">
        <v>5410</v>
      </c>
      <c r="F19" s="328">
        <v>13214</v>
      </c>
      <c r="G19" s="328">
        <v>5898</v>
      </c>
      <c r="H19" s="328">
        <v>15231</v>
      </c>
      <c r="I19" s="328">
        <v>5777</v>
      </c>
      <c r="J19" s="328">
        <v>16140</v>
      </c>
      <c r="K19" s="328">
        <v>6388</v>
      </c>
      <c r="L19" s="328">
        <v>18038</v>
      </c>
      <c r="M19" s="87" t="s">
        <v>203</v>
      </c>
      <c r="N19" s="935" t="s">
        <v>542</v>
      </c>
    </row>
    <row r="20" spans="1:14" s="73" customFormat="1" ht="22.5" customHeight="1" thickTop="1" thickBot="1" x14ac:dyDescent="0.25">
      <c r="A20" s="924"/>
      <c r="B20" s="549" t="s">
        <v>202</v>
      </c>
      <c r="C20" s="267">
        <v>3380</v>
      </c>
      <c r="D20" s="267">
        <v>3031</v>
      </c>
      <c r="E20" s="267">
        <v>3670</v>
      </c>
      <c r="F20" s="267">
        <v>3174</v>
      </c>
      <c r="G20" s="267">
        <v>3661</v>
      </c>
      <c r="H20" s="267">
        <v>3316</v>
      </c>
      <c r="I20" s="267">
        <v>3446</v>
      </c>
      <c r="J20" s="267">
        <v>3305</v>
      </c>
      <c r="K20" s="267">
        <v>3450</v>
      </c>
      <c r="L20" s="267">
        <v>3606</v>
      </c>
      <c r="M20" s="82" t="s">
        <v>773</v>
      </c>
      <c r="N20" s="936"/>
    </row>
    <row r="21" spans="1:14" s="73" customFormat="1" ht="22.5" customHeight="1" thickTop="1" x14ac:dyDescent="0.2">
      <c r="A21" s="941"/>
      <c r="B21" s="552" t="s">
        <v>7</v>
      </c>
      <c r="C21" s="275">
        <f t="shared" ref="C21:E21" si="6">SUM(C19:C20)</f>
        <v>7676</v>
      </c>
      <c r="D21" s="275">
        <f t="shared" si="6"/>
        <v>13452</v>
      </c>
      <c r="E21" s="275">
        <f t="shared" si="6"/>
        <v>9080</v>
      </c>
      <c r="F21" s="275">
        <f>SUM(F19:F20)</f>
        <v>16388</v>
      </c>
      <c r="G21" s="275">
        <f t="shared" ref="G21" si="7">SUM(G19:G20)</f>
        <v>9559</v>
      </c>
      <c r="H21" s="275">
        <f>SUM(H19:H20)</f>
        <v>18547</v>
      </c>
      <c r="I21" s="275">
        <f t="shared" ref="I21:K21" si="8">SUM(I19:I20)</f>
        <v>9223</v>
      </c>
      <c r="J21" s="275">
        <f>SUM(J19:J20)</f>
        <v>19445</v>
      </c>
      <c r="K21" s="275">
        <f t="shared" si="8"/>
        <v>9838</v>
      </c>
      <c r="L21" s="275">
        <f>SUM(L19:L20)</f>
        <v>21644</v>
      </c>
      <c r="M21" s="88" t="s">
        <v>8</v>
      </c>
      <c r="N21" s="932"/>
    </row>
    <row r="22" spans="1:14" ht="12" customHeight="1" x14ac:dyDescent="0.2">
      <c r="A22" s="215" t="s">
        <v>956</v>
      </c>
      <c r="C22" s="164"/>
      <c r="D22" s="164"/>
      <c r="E22" s="164"/>
      <c r="F22" s="164"/>
      <c r="G22" s="79"/>
      <c r="H22" s="79"/>
      <c r="I22" s="164"/>
      <c r="J22" s="164"/>
      <c r="K22" s="164"/>
      <c r="L22" s="164"/>
      <c r="M22" s="942" t="s">
        <v>952</v>
      </c>
      <c r="N22" s="942"/>
    </row>
    <row r="23" spans="1:14" x14ac:dyDescent="0.2">
      <c r="A23" s="215" t="s">
        <v>957</v>
      </c>
      <c r="B23" s="216"/>
      <c r="M23" s="943" t="s">
        <v>953</v>
      </c>
      <c r="N23" s="943"/>
    </row>
    <row r="24" spans="1:14" x14ac:dyDescent="0.2">
      <c r="A24" s="215" t="s">
        <v>958</v>
      </c>
      <c r="M24" s="944" t="s">
        <v>954</v>
      </c>
      <c r="N24" s="944"/>
    </row>
    <row r="25" spans="1:14" x14ac:dyDescent="0.2">
      <c r="A25" s="215" t="s">
        <v>959</v>
      </c>
      <c r="M25" s="944" t="s">
        <v>955</v>
      </c>
      <c r="N25" s="944"/>
    </row>
    <row r="26" spans="1:14" ht="12.75" customHeight="1" x14ac:dyDescent="0.2"/>
    <row r="39" spans="4:23" ht="13.5" thickBot="1" x14ac:dyDescent="0.25"/>
    <row r="40" spans="4:23" ht="25.5" x14ac:dyDescent="0.2">
      <c r="E40" s="219" t="str">
        <f>C6</f>
        <v>2012/2013</v>
      </c>
      <c r="F40" s="378" t="str">
        <f>E6</f>
        <v>2013/2014</v>
      </c>
      <c r="G40" s="378" t="str">
        <f>G6</f>
        <v>2014/2015</v>
      </c>
      <c r="H40" s="378" t="str">
        <f>I6</f>
        <v>2015/2016</v>
      </c>
      <c r="I40" s="378" t="str">
        <f>K6</f>
        <v>2016/2017</v>
      </c>
    </row>
    <row r="41" spans="4:23" ht="89.25" x14ac:dyDescent="0.2">
      <c r="D41" s="141" t="s">
        <v>375</v>
      </c>
      <c r="E41" s="220">
        <f>C16+D16</f>
        <v>96720</v>
      </c>
      <c r="F41" s="220">
        <f>E16+F16</f>
        <v>98908</v>
      </c>
      <c r="G41" s="220">
        <f>G16+H16</f>
        <v>102241</v>
      </c>
      <c r="H41" s="220">
        <f>I16+J16</f>
        <v>107986</v>
      </c>
      <c r="I41" s="220">
        <f>K16+L16</f>
        <v>113532</v>
      </c>
      <c r="J41" s="193"/>
      <c r="K41" s="193"/>
      <c r="M41" s="221"/>
      <c r="S41" s="77"/>
      <c r="T41" s="77"/>
    </row>
    <row r="42" spans="4:23" ht="76.5" x14ac:dyDescent="0.2">
      <c r="D42" s="141" t="s">
        <v>376</v>
      </c>
      <c r="E42" s="220">
        <f>C17+D17</f>
        <v>135625</v>
      </c>
      <c r="F42" s="220">
        <f>E17+F17</f>
        <v>146324</v>
      </c>
      <c r="G42" s="220">
        <f>G17+H17</f>
        <v>166183</v>
      </c>
      <c r="H42" s="220">
        <f>I17+J17</f>
        <v>180648</v>
      </c>
      <c r="I42" s="220">
        <f>K17+L17</f>
        <v>190758</v>
      </c>
      <c r="J42" s="193"/>
      <c r="K42" s="193"/>
      <c r="S42" s="78"/>
      <c r="T42" s="78"/>
    </row>
    <row r="43" spans="4:23" ht="89.25" x14ac:dyDescent="0.2">
      <c r="D43" s="141" t="s">
        <v>374</v>
      </c>
      <c r="E43" s="220">
        <f>C19+D19</f>
        <v>14717</v>
      </c>
      <c r="F43" s="220">
        <f>E19+F19</f>
        <v>18624</v>
      </c>
      <c r="G43" s="220">
        <f>G19+H19</f>
        <v>21129</v>
      </c>
      <c r="H43" s="220">
        <f>I19+J19</f>
        <v>21917</v>
      </c>
      <c r="I43" s="220">
        <f>K19+L19</f>
        <v>24426</v>
      </c>
      <c r="J43" s="193"/>
      <c r="K43" s="193"/>
      <c r="S43" s="73"/>
      <c r="T43" s="73"/>
    </row>
    <row r="44" spans="4:23" ht="76.5" x14ac:dyDescent="0.2">
      <c r="D44" s="141" t="s">
        <v>373</v>
      </c>
      <c r="E44" s="220">
        <f>C20+D20</f>
        <v>6411</v>
      </c>
      <c r="F44" s="220">
        <f>E20+F20</f>
        <v>6844</v>
      </c>
      <c r="G44" s="220">
        <f>G20+H20</f>
        <v>6977</v>
      </c>
      <c r="H44" s="220">
        <f>I20+J20</f>
        <v>6751</v>
      </c>
      <c r="I44" s="220">
        <f>K20+L20</f>
        <v>7056</v>
      </c>
      <c r="J44" s="193"/>
      <c r="K44" s="193"/>
      <c r="S44" s="74"/>
      <c r="T44" s="74"/>
    </row>
    <row r="45" spans="4:23" x14ac:dyDescent="0.2">
      <c r="V45" s="73"/>
      <c r="W45" s="73"/>
    </row>
    <row r="46" spans="4:23" x14ac:dyDescent="0.2">
      <c r="W46" s="214"/>
    </row>
    <row r="47" spans="4:23" x14ac:dyDescent="0.2">
      <c r="W47" s="214"/>
    </row>
    <row r="48" spans="4:23" ht="13.5" thickBot="1" x14ac:dyDescent="0.25">
      <c r="W48" s="73"/>
    </row>
    <row r="49" spans="3:22" ht="12.75" customHeight="1" x14ac:dyDescent="0.2">
      <c r="D49" s="222"/>
      <c r="E49" s="922"/>
      <c r="F49" s="923"/>
      <c r="G49" s="378" t="str">
        <f>C6</f>
        <v>2012/2013</v>
      </c>
      <c r="H49" s="379"/>
      <c r="I49" s="378" t="str">
        <f>E6</f>
        <v>2013/2014</v>
      </c>
      <c r="J49" s="379"/>
      <c r="K49" s="378" t="str">
        <f>G6</f>
        <v>2014/2015</v>
      </c>
      <c r="L49" s="379"/>
      <c r="M49" s="378" t="str">
        <f>I6</f>
        <v>2015/2016</v>
      </c>
      <c r="N49" s="379"/>
      <c r="O49" s="378" t="str">
        <f>K6</f>
        <v>2016/2017</v>
      </c>
      <c r="P49" s="223"/>
    </row>
    <row r="50" spans="3:22" ht="76.5" x14ac:dyDescent="0.2">
      <c r="E50" s="140"/>
      <c r="G50" s="140" t="s">
        <v>384</v>
      </c>
      <c r="H50" s="140" t="s">
        <v>383</v>
      </c>
      <c r="I50" s="140" t="s">
        <v>384</v>
      </c>
      <c r="J50" s="140" t="s">
        <v>383</v>
      </c>
      <c r="K50" s="140" t="s">
        <v>384</v>
      </c>
      <c r="L50" s="140" t="s">
        <v>383</v>
      </c>
      <c r="M50" s="140" t="s">
        <v>384</v>
      </c>
      <c r="N50" s="140" t="s">
        <v>383</v>
      </c>
      <c r="O50" s="140" t="s">
        <v>384</v>
      </c>
      <c r="P50" s="140" t="s">
        <v>383</v>
      </c>
    </row>
    <row r="51" spans="3:22" ht="25.5" x14ac:dyDescent="0.2">
      <c r="F51" s="140" t="s">
        <v>385</v>
      </c>
      <c r="G51" s="221">
        <f>C18</f>
        <v>119096</v>
      </c>
      <c r="H51" s="221">
        <f>C21</f>
        <v>7676</v>
      </c>
      <c r="I51" s="221">
        <f>E18</f>
        <v>125315</v>
      </c>
      <c r="J51" s="66">
        <f>E21</f>
        <v>9080</v>
      </c>
      <c r="K51" s="66">
        <f>G18</f>
        <v>137140</v>
      </c>
      <c r="L51" s="66">
        <f>G21</f>
        <v>9559</v>
      </c>
      <c r="M51" s="221">
        <f>I18</f>
        <v>147798</v>
      </c>
      <c r="N51" s="221">
        <f>I21</f>
        <v>9223</v>
      </c>
      <c r="O51" s="66">
        <f>K18</f>
        <v>156032</v>
      </c>
      <c r="P51" s="66">
        <f>K21</f>
        <v>9838</v>
      </c>
    </row>
    <row r="52" spans="3:22" ht="25.5" x14ac:dyDescent="0.2">
      <c r="F52" s="140" t="s">
        <v>386</v>
      </c>
      <c r="G52" s="221">
        <f>D18</f>
        <v>113249</v>
      </c>
      <c r="H52" s="221">
        <f>D21</f>
        <v>13452</v>
      </c>
      <c r="I52" s="221">
        <f>F18</f>
        <v>119917</v>
      </c>
      <c r="J52" s="66">
        <f>F21</f>
        <v>16388</v>
      </c>
      <c r="K52" s="66">
        <f>H18</f>
        <v>131284</v>
      </c>
      <c r="L52" s="66">
        <f>H21</f>
        <v>18547</v>
      </c>
      <c r="M52" s="221">
        <f>J18</f>
        <v>140836</v>
      </c>
      <c r="N52" s="221">
        <f>J21</f>
        <v>19445</v>
      </c>
      <c r="O52" s="66">
        <f>L18</f>
        <v>148258</v>
      </c>
      <c r="P52" s="66">
        <f>L21</f>
        <v>21644</v>
      </c>
    </row>
    <row r="54" spans="3:22" x14ac:dyDescent="0.2">
      <c r="C54" s="73"/>
      <c r="D54" s="73"/>
      <c r="E54" s="73"/>
      <c r="F54" s="73"/>
      <c r="G54" s="73"/>
      <c r="H54" s="73"/>
      <c r="I54" s="73"/>
      <c r="J54" s="73"/>
      <c r="K54" s="73"/>
      <c r="L54" s="73"/>
      <c r="M54" s="73"/>
      <c r="N54" s="73"/>
      <c r="O54" s="73"/>
      <c r="P54" s="73"/>
      <c r="Q54" s="73"/>
      <c r="R54" s="73"/>
      <c r="S54" s="73"/>
      <c r="T54" s="73"/>
      <c r="U54" s="73"/>
      <c r="V54" s="73"/>
    </row>
  </sheetData>
  <mergeCells count="31">
    <mergeCell ref="A1:N1"/>
    <mergeCell ref="E6:F6"/>
    <mergeCell ref="G6:H6"/>
    <mergeCell ref="K6:L6"/>
    <mergeCell ref="N6:N7"/>
    <mergeCell ref="A2:N2"/>
    <mergeCell ref="B6:B7"/>
    <mergeCell ref="Q3:Q4"/>
    <mergeCell ref="M6:M7"/>
    <mergeCell ref="N8:N9"/>
    <mergeCell ref="A3:N3"/>
    <mergeCell ref="A12:A13"/>
    <mergeCell ref="A4:N4"/>
    <mergeCell ref="A6:A7"/>
    <mergeCell ref="C6:D6"/>
    <mergeCell ref="N10:N11"/>
    <mergeCell ref="A8:A9"/>
    <mergeCell ref="A10:A11"/>
    <mergeCell ref="E49:F49"/>
    <mergeCell ref="A14:A15"/>
    <mergeCell ref="I6:J6"/>
    <mergeCell ref="N16:N18"/>
    <mergeCell ref="N14:N15"/>
    <mergeCell ref="N12:N13"/>
    <mergeCell ref="N19:N21"/>
    <mergeCell ref="A16:A18"/>
    <mergeCell ref="A19:A21"/>
    <mergeCell ref="M22:N22"/>
    <mergeCell ref="M23:N23"/>
    <mergeCell ref="M24:N24"/>
    <mergeCell ref="M25:N25"/>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2"/>
  <sheetViews>
    <sheetView showGridLines="0" rightToLeft="1" view="pageBreakPreview" zoomScaleNormal="100" zoomScaleSheetLayoutView="100" workbookViewId="0">
      <selection activeCell="J3" sqref="J3"/>
    </sheetView>
  </sheetViews>
  <sheetFormatPr defaultRowHeight="13.5" x14ac:dyDescent="0.2"/>
  <cols>
    <col min="1" max="1" width="19.28515625" style="70" customWidth="1"/>
    <col min="2" max="2" width="8.7109375" style="66" customWidth="1"/>
    <col min="3" max="3" width="12.140625" style="96" customWidth="1"/>
    <col min="4" max="4" width="12" style="96" customWidth="1"/>
    <col min="5" max="5" width="12.5703125" style="96" customWidth="1"/>
    <col min="6" max="6" width="10.7109375" style="96" customWidth="1"/>
    <col min="7" max="7" width="8.140625" style="66" customWidth="1"/>
    <col min="8" max="8" width="19.28515625" style="66" customWidth="1"/>
    <col min="9" max="16384" width="9.140625" style="66"/>
  </cols>
  <sheetData>
    <row r="1" spans="1:250" s="91" customFormat="1" ht="40.5" customHeight="1" x14ac:dyDescent="0.2">
      <c r="A1" s="973" t="s">
        <v>965</v>
      </c>
      <c r="B1" s="974"/>
      <c r="C1" s="974"/>
      <c r="D1" s="974"/>
      <c r="E1" s="974"/>
      <c r="F1" s="974"/>
      <c r="G1" s="974"/>
      <c r="H1" s="974"/>
    </row>
    <row r="2" spans="1:250" s="364" customFormat="1" ht="20.100000000000001" customHeight="1" x14ac:dyDescent="0.2">
      <c r="A2" s="975" t="s">
        <v>806</v>
      </c>
      <c r="B2" s="975"/>
      <c r="C2" s="975"/>
      <c r="D2" s="975"/>
      <c r="E2" s="975"/>
      <c r="F2" s="975"/>
      <c r="G2" s="975"/>
      <c r="H2" s="975"/>
      <c r="I2" s="966"/>
      <c r="J2" s="966"/>
      <c r="K2" s="966"/>
      <c r="L2" s="966"/>
      <c r="M2" s="966"/>
      <c r="N2" s="966"/>
      <c r="O2" s="966"/>
      <c r="P2" s="966"/>
      <c r="Q2" s="966"/>
      <c r="R2" s="966"/>
      <c r="S2" s="966"/>
      <c r="T2" s="966"/>
      <c r="U2" s="966"/>
      <c r="V2" s="966"/>
      <c r="W2" s="966"/>
      <c r="X2" s="966"/>
      <c r="Y2" s="966"/>
      <c r="Z2" s="966"/>
      <c r="AA2" s="966"/>
      <c r="AB2" s="966"/>
      <c r="AC2" s="966"/>
      <c r="AD2" s="966"/>
      <c r="AE2" s="966"/>
      <c r="AF2" s="966"/>
      <c r="AG2" s="966"/>
      <c r="AH2" s="966"/>
      <c r="AI2" s="966"/>
      <c r="AJ2" s="966"/>
      <c r="AK2" s="966"/>
      <c r="AL2" s="966"/>
      <c r="AM2" s="966"/>
      <c r="AN2" s="966"/>
      <c r="AO2" s="966"/>
      <c r="AP2" s="966"/>
      <c r="AQ2" s="966"/>
      <c r="AR2" s="966"/>
      <c r="AS2" s="966"/>
      <c r="AT2" s="966"/>
      <c r="AU2" s="966"/>
      <c r="AV2" s="966"/>
      <c r="AW2" s="966"/>
      <c r="AX2" s="966"/>
      <c r="AY2" s="966"/>
      <c r="AZ2" s="966"/>
      <c r="BA2" s="966"/>
      <c r="BB2" s="966"/>
      <c r="BC2" s="966"/>
      <c r="BD2" s="966"/>
      <c r="BE2" s="966"/>
      <c r="BF2" s="966"/>
      <c r="BG2" s="966"/>
      <c r="BH2" s="966"/>
      <c r="BI2" s="966"/>
      <c r="BJ2" s="966"/>
      <c r="BK2" s="966"/>
      <c r="BL2" s="966"/>
      <c r="BM2" s="966"/>
      <c r="BN2" s="966"/>
      <c r="BO2" s="966"/>
      <c r="BP2" s="966"/>
      <c r="BQ2" s="966"/>
      <c r="BR2" s="966"/>
      <c r="BS2" s="966"/>
      <c r="BT2" s="966"/>
      <c r="BU2" s="966"/>
      <c r="BV2" s="966"/>
      <c r="BW2" s="966"/>
      <c r="BX2" s="966"/>
      <c r="BY2" s="966"/>
      <c r="BZ2" s="966"/>
      <c r="CA2" s="966"/>
      <c r="CB2" s="966"/>
      <c r="CC2" s="966"/>
      <c r="CD2" s="966"/>
      <c r="CE2" s="966"/>
      <c r="CF2" s="966"/>
      <c r="CG2" s="966"/>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c r="EC2" s="966"/>
      <c r="ED2" s="966"/>
      <c r="EE2" s="966"/>
      <c r="EF2" s="966"/>
      <c r="EG2" s="966"/>
      <c r="EH2" s="966"/>
      <c r="EI2" s="966"/>
      <c r="EJ2" s="966"/>
      <c r="EK2" s="966"/>
      <c r="EL2" s="966"/>
      <c r="EM2" s="966"/>
      <c r="EN2" s="966"/>
      <c r="EO2" s="966"/>
      <c r="EP2" s="966"/>
      <c r="EQ2" s="966"/>
      <c r="ER2" s="966"/>
      <c r="ES2" s="966"/>
      <c r="ET2" s="966"/>
      <c r="EU2" s="966"/>
      <c r="EV2" s="966"/>
      <c r="EW2" s="966"/>
      <c r="EX2" s="966"/>
      <c r="EY2" s="966"/>
      <c r="EZ2" s="966"/>
      <c r="FA2" s="966"/>
      <c r="FB2" s="966"/>
      <c r="FC2" s="966"/>
      <c r="FD2" s="966"/>
      <c r="FE2" s="966"/>
      <c r="FF2" s="966"/>
      <c r="FG2" s="966"/>
      <c r="FH2" s="966"/>
      <c r="FI2" s="966"/>
      <c r="FJ2" s="966"/>
      <c r="FK2" s="966"/>
      <c r="FL2" s="966"/>
      <c r="FM2" s="966"/>
      <c r="FN2" s="966"/>
      <c r="FO2" s="966"/>
      <c r="FP2" s="966"/>
      <c r="FQ2" s="966"/>
      <c r="FR2" s="966"/>
      <c r="FS2" s="966"/>
      <c r="FT2" s="966"/>
      <c r="FU2" s="966"/>
      <c r="FV2" s="966"/>
      <c r="FW2" s="966"/>
      <c r="FX2" s="966"/>
      <c r="FY2" s="966"/>
      <c r="FZ2" s="966"/>
      <c r="GA2" s="966"/>
      <c r="GB2" s="966"/>
      <c r="GC2" s="966"/>
      <c r="GD2" s="966"/>
      <c r="GE2" s="966"/>
      <c r="GF2" s="966"/>
      <c r="GG2" s="966"/>
      <c r="GH2" s="966"/>
      <c r="GI2" s="966"/>
      <c r="GJ2" s="966"/>
      <c r="GK2" s="966"/>
      <c r="GL2" s="966"/>
      <c r="GM2" s="966"/>
      <c r="GN2" s="966"/>
      <c r="GO2" s="966"/>
      <c r="GP2" s="966"/>
      <c r="GQ2" s="966"/>
      <c r="GR2" s="966"/>
      <c r="GS2" s="966"/>
      <c r="GT2" s="966"/>
      <c r="GU2" s="966"/>
      <c r="GV2" s="966"/>
      <c r="GW2" s="966"/>
      <c r="GX2" s="966"/>
      <c r="GY2" s="966"/>
      <c r="GZ2" s="966"/>
      <c r="HA2" s="966"/>
      <c r="HB2" s="966"/>
      <c r="HC2" s="966"/>
      <c r="HD2" s="966"/>
      <c r="HE2" s="966"/>
      <c r="HF2" s="966"/>
      <c r="HG2" s="966"/>
      <c r="HH2" s="966"/>
      <c r="HI2" s="966"/>
      <c r="HJ2" s="966"/>
      <c r="HK2" s="966"/>
      <c r="HL2" s="966"/>
      <c r="HM2" s="966"/>
      <c r="HN2" s="966"/>
      <c r="HO2" s="966"/>
      <c r="HP2" s="966"/>
      <c r="HQ2" s="966"/>
      <c r="HR2" s="966"/>
      <c r="HS2" s="966"/>
      <c r="HT2" s="966"/>
      <c r="HU2" s="966"/>
      <c r="HV2" s="966"/>
      <c r="HW2" s="966"/>
      <c r="HX2" s="966"/>
      <c r="HY2" s="966"/>
      <c r="HZ2" s="966"/>
      <c r="IA2" s="966"/>
      <c r="IB2" s="966"/>
      <c r="IC2" s="966"/>
      <c r="ID2" s="966"/>
      <c r="IE2" s="966"/>
      <c r="IF2" s="966"/>
      <c r="IG2" s="966"/>
      <c r="IH2" s="966"/>
      <c r="II2" s="966"/>
      <c r="IJ2" s="966"/>
      <c r="IK2" s="966"/>
      <c r="IL2" s="966"/>
      <c r="IM2" s="966"/>
      <c r="IN2" s="966"/>
      <c r="IO2" s="966"/>
      <c r="IP2" s="966"/>
    </row>
    <row r="3" spans="1:250" s="91" customFormat="1" ht="36.75" customHeight="1" x14ac:dyDescent="0.2">
      <c r="A3" s="986" t="s">
        <v>966</v>
      </c>
      <c r="B3" s="987"/>
      <c r="C3" s="987"/>
      <c r="D3" s="987"/>
      <c r="E3" s="987"/>
      <c r="F3" s="987"/>
      <c r="G3" s="987"/>
      <c r="H3" s="987"/>
    </row>
    <row r="4" spans="1:250" s="91" customFormat="1" ht="17.25" customHeight="1" x14ac:dyDescent="0.2">
      <c r="A4" s="967" t="s">
        <v>803</v>
      </c>
      <c r="B4" s="967"/>
      <c r="C4" s="967"/>
      <c r="D4" s="967"/>
      <c r="E4" s="967"/>
      <c r="F4" s="967"/>
      <c r="G4" s="967"/>
      <c r="H4" s="967"/>
      <c r="I4" s="105"/>
      <c r="J4" s="105"/>
      <c r="K4" s="105"/>
      <c r="L4" s="105"/>
      <c r="M4" s="105"/>
      <c r="N4" s="105"/>
      <c r="O4" s="105"/>
      <c r="P4" s="105"/>
      <c r="Q4" s="105"/>
      <c r="R4" s="105"/>
      <c r="S4" s="105"/>
      <c r="T4" s="105"/>
      <c r="U4" s="105"/>
      <c r="V4" s="105"/>
      <c r="W4" s="949"/>
      <c r="X4" s="949"/>
      <c r="Y4" s="949"/>
      <c r="Z4" s="949"/>
      <c r="AA4" s="949"/>
      <c r="AB4" s="949"/>
      <c r="AC4" s="949"/>
      <c r="AD4" s="949"/>
      <c r="AE4" s="949"/>
      <c r="AF4" s="949"/>
      <c r="AG4" s="949"/>
      <c r="AH4" s="949"/>
      <c r="AI4" s="949"/>
      <c r="AJ4" s="949"/>
      <c r="AK4" s="949"/>
      <c r="AL4" s="949"/>
      <c r="AM4" s="949"/>
      <c r="AN4" s="949"/>
      <c r="AO4" s="949"/>
      <c r="AP4" s="949"/>
      <c r="AQ4" s="949"/>
      <c r="AR4" s="949"/>
      <c r="AS4" s="949"/>
      <c r="AT4" s="949"/>
      <c r="AU4" s="949"/>
      <c r="AV4" s="949"/>
      <c r="AW4" s="949"/>
      <c r="AX4" s="949"/>
      <c r="AY4" s="949"/>
      <c r="AZ4" s="949"/>
      <c r="BA4" s="949"/>
      <c r="BB4" s="949"/>
      <c r="BC4" s="949"/>
      <c r="BD4" s="949"/>
      <c r="BE4" s="949"/>
      <c r="BF4" s="949"/>
      <c r="BG4" s="949"/>
      <c r="BH4" s="949"/>
      <c r="BI4" s="949"/>
      <c r="BJ4" s="949"/>
      <c r="BK4" s="949"/>
      <c r="BL4" s="949"/>
      <c r="BM4" s="949"/>
      <c r="BN4" s="949"/>
      <c r="BO4" s="949"/>
      <c r="BP4" s="949"/>
      <c r="BQ4" s="949"/>
      <c r="BR4" s="949"/>
      <c r="BS4" s="949"/>
      <c r="BT4" s="949"/>
      <c r="BU4" s="949"/>
      <c r="BV4" s="949"/>
      <c r="BW4" s="949"/>
      <c r="BX4" s="949"/>
      <c r="BY4" s="949"/>
      <c r="BZ4" s="949"/>
      <c r="CA4" s="949"/>
      <c r="CB4" s="949"/>
      <c r="CC4" s="949"/>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c r="EC4" s="949"/>
      <c r="ED4" s="949"/>
      <c r="EE4" s="949"/>
      <c r="EF4" s="949"/>
      <c r="EG4" s="949"/>
      <c r="EH4" s="949"/>
      <c r="EI4" s="949"/>
      <c r="EJ4" s="949"/>
      <c r="EK4" s="949"/>
      <c r="EL4" s="949"/>
      <c r="EM4" s="949"/>
      <c r="EN4" s="949"/>
      <c r="EO4" s="949"/>
      <c r="EP4" s="949"/>
      <c r="EQ4" s="949"/>
      <c r="ER4" s="949"/>
      <c r="ES4" s="949"/>
      <c r="ET4" s="949"/>
      <c r="EU4" s="949"/>
      <c r="EV4" s="949"/>
      <c r="EW4" s="949"/>
      <c r="EX4" s="949"/>
      <c r="EY4" s="949"/>
      <c r="EZ4" s="949"/>
      <c r="FA4" s="949"/>
      <c r="FB4" s="949"/>
      <c r="FC4" s="949"/>
      <c r="FD4" s="949"/>
      <c r="FE4" s="949"/>
      <c r="FF4" s="949"/>
      <c r="FG4" s="949"/>
      <c r="FH4" s="949"/>
      <c r="FI4" s="949"/>
      <c r="FJ4" s="949"/>
      <c r="FK4" s="949"/>
      <c r="FL4" s="949"/>
      <c r="FM4" s="949"/>
      <c r="FN4" s="949"/>
      <c r="FO4" s="949"/>
      <c r="FP4" s="949"/>
      <c r="FQ4" s="949"/>
      <c r="FR4" s="949"/>
      <c r="FS4" s="949"/>
      <c r="FT4" s="949"/>
      <c r="FU4" s="949"/>
      <c r="FV4" s="949"/>
      <c r="FW4" s="949"/>
      <c r="FX4" s="949"/>
      <c r="FY4" s="949"/>
      <c r="FZ4" s="949"/>
      <c r="GA4" s="949"/>
      <c r="GB4" s="949"/>
      <c r="GC4" s="949"/>
      <c r="GD4" s="949"/>
      <c r="GE4" s="949"/>
      <c r="GF4" s="949"/>
      <c r="GG4" s="949"/>
      <c r="GH4" s="949"/>
      <c r="GI4" s="949"/>
      <c r="GJ4" s="949"/>
      <c r="GK4" s="949"/>
      <c r="GL4" s="949"/>
      <c r="GM4" s="949"/>
      <c r="GN4" s="949"/>
      <c r="GO4" s="949"/>
      <c r="GP4" s="949"/>
      <c r="GQ4" s="949"/>
      <c r="GR4" s="949"/>
      <c r="GS4" s="949"/>
      <c r="GT4" s="949"/>
      <c r="GU4" s="949"/>
      <c r="GV4" s="949"/>
      <c r="GW4" s="949"/>
      <c r="GX4" s="949"/>
      <c r="GY4" s="949"/>
      <c r="GZ4" s="949"/>
      <c r="HA4" s="949"/>
      <c r="HB4" s="949"/>
      <c r="HC4" s="949"/>
      <c r="HD4" s="949"/>
      <c r="HE4" s="949"/>
      <c r="HF4" s="949"/>
      <c r="HG4" s="949"/>
      <c r="HH4" s="949"/>
      <c r="HI4" s="949"/>
      <c r="HJ4" s="949"/>
      <c r="HK4" s="949"/>
      <c r="HL4" s="949"/>
      <c r="HM4" s="949"/>
      <c r="HN4" s="949"/>
      <c r="HO4" s="949"/>
      <c r="HP4" s="949"/>
      <c r="HQ4" s="949"/>
      <c r="HR4" s="949"/>
      <c r="HS4" s="949"/>
      <c r="HT4" s="949"/>
      <c r="HU4" s="949"/>
      <c r="HV4" s="949"/>
      <c r="HW4" s="949"/>
      <c r="HX4" s="949"/>
      <c r="HY4" s="949"/>
      <c r="HZ4" s="949"/>
      <c r="IA4" s="949"/>
      <c r="IB4" s="949"/>
      <c r="IC4" s="949"/>
      <c r="ID4" s="949"/>
      <c r="IE4" s="949"/>
      <c r="IF4" s="949"/>
      <c r="IG4" s="949"/>
      <c r="IH4" s="949"/>
      <c r="II4" s="949"/>
      <c r="IJ4" s="949"/>
      <c r="IK4" s="949"/>
      <c r="IL4" s="949"/>
      <c r="IM4" s="949"/>
      <c r="IN4" s="949"/>
      <c r="IO4" s="949"/>
      <c r="IP4" s="949"/>
    </row>
    <row r="5" spans="1:250" s="365" customFormat="1" ht="15" customHeight="1" x14ac:dyDescent="0.2">
      <c r="A5" s="428" t="s">
        <v>1324</v>
      </c>
      <c r="B5" s="424"/>
      <c r="C5" s="424"/>
      <c r="D5" s="424"/>
      <c r="E5" s="424"/>
      <c r="F5" s="424"/>
      <c r="G5" s="427"/>
      <c r="H5" s="429" t="s">
        <v>1325</v>
      </c>
    </row>
    <row r="6" spans="1:250" ht="25.5" customHeight="1" x14ac:dyDescent="0.2">
      <c r="A6" s="968" t="s">
        <v>1287</v>
      </c>
      <c r="B6" s="969"/>
      <c r="C6" s="89" t="s">
        <v>214</v>
      </c>
      <c r="D6" s="89" t="s">
        <v>213</v>
      </c>
      <c r="E6" s="89" t="s">
        <v>212</v>
      </c>
      <c r="F6" s="89" t="s">
        <v>7</v>
      </c>
      <c r="G6" s="982" t="s">
        <v>1286</v>
      </c>
      <c r="H6" s="983"/>
    </row>
    <row r="7" spans="1:250" ht="25.5" customHeight="1" x14ac:dyDescent="0.2">
      <c r="A7" s="970"/>
      <c r="B7" s="971"/>
      <c r="C7" s="562" t="s">
        <v>968</v>
      </c>
      <c r="D7" s="562" t="s">
        <v>967</v>
      </c>
      <c r="E7" s="562" t="s">
        <v>211</v>
      </c>
      <c r="F7" s="562" t="s">
        <v>8</v>
      </c>
      <c r="G7" s="984"/>
      <c r="H7" s="985"/>
    </row>
    <row r="8" spans="1:250" ht="20.100000000000001" customHeight="1" thickBot="1" x14ac:dyDescent="0.25">
      <c r="A8" s="979" t="s">
        <v>964</v>
      </c>
      <c r="B8" s="858" t="s">
        <v>210</v>
      </c>
      <c r="C8" s="859">
        <v>35</v>
      </c>
      <c r="D8" s="859">
        <v>44</v>
      </c>
      <c r="E8" s="859">
        <v>366</v>
      </c>
      <c r="F8" s="860">
        <v>445</v>
      </c>
      <c r="G8" s="861" t="s">
        <v>21</v>
      </c>
      <c r="H8" s="976" t="s">
        <v>973</v>
      </c>
    </row>
    <row r="9" spans="1:250" ht="20.100000000000001" customHeight="1" thickBot="1" x14ac:dyDescent="0.25">
      <c r="A9" s="980"/>
      <c r="B9" s="862" t="s">
        <v>209</v>
      </c>
      <c r="C9" s="863">
        <v>218</v>
      </c>
      <c r="D9" s="863">
        <v>267</v>
      </c>
      <c r="E9" s="863">
        <v>2948</v>
      </c>
      <c r="F9" s="864">
        <v>3433</v>
      </c>
      <c r="G9" s="865" t="s">
        <v>208</v>
      </c>
      <c r="H9" s="977"/>
    </row>
    <row r="10" spans="1:250" ht="20.100000000000001" customHeight="1" thickBot="1" x14ac:dyDescent="0.25">
      <c r="A10" s="980"/>
      <c r="B10" s="862" t="s">
        <v>179</v>
      </c>
      <c r="C10" s="863">
        <v>4293</v>
      </c>
      <c r="D10" s="863">
        <v>5302</v>
      </c>
      <c r="E10" s="863">
        <v>46775</v>
      </c>
      <c r="F10" s="864">
        <v>56370</v>
      </c>
      <c r="G10" s="865" t="s">
        <v>19</v>
      </c>
      <c r="H10" s="977"/>
    </row>
    <row r="11" spans="1:250" ht="20.100000000000001" customHeight="1" thickBot="1" x14ac:dyDescent="0.25">
      <c r="A11" s="981"/>
      <c r="B11" s="862" t="s">
        <v>206</v>
      </c>
      <c r="C11" s="863">
        <v>604</v>
      </c>
      <c r="D11" s="863">
        <v>764</v>
      </c>
      <c r="E11" s="863">
        <v>3094</v>
      </c>
      <c r="F11" s="864">
        <v>4462</v>
      </c>
      <c r="G11" s="865" t="s">
        <v>39</v>
      </c>
      <c r="H11" s="977"/>
    </row>
    <row r="12" spans="1:250" ht="20.100000000000001" customHeight="1" thickBot="1" x14ac:dyDescent="0.25">
      <c r="A12" s="978" t="s">
        <v>217</v>
      </c>
      <c r="B12" s="866" t="s">
        <v>210</v>
      </c>
      <c r="C12" s="867">
        <v>64</v>
      </c>
      <c r="D12" s="867">
        <v>60</v>
      </c>
      <c r="E12" s="867">
        <v>142</v>
      </c>
      <c r="F12" s="868">
        <v>266</v>
      </c>
      <c r="G12" s="869" t="s">
        <v>21</v>
      </c>
      <c r="H12" s="963" t="s">
        <v>369</v>
      </c>
    </row>
    <row r="13" spans="1:250" ht="20.100000000000001" customHeight="1" thickBot="1" x14ac:dyDescent="0.25">
      <c r="A13" s="978"/>
      <c r="B13" s="866" t="s">
        <v>209</v>
      </c>
      <c r="C13" s="867">
        <v>1176</v>
      </c>
      <c r="D13" s="867">
        <v>1166</v>
      </c>
      <c r="E13" s="867">
        <v>3524</v>
      </c>
      <c r="F13" s="868">
        <v>5866</v>
      </c>
      <c r="G13" s="869" t="s">
        <v>208</v>
      </c>
      <c r="H13" s="963"/>
    </row>
    <row r="14" spans="1:250" ht="20.100000000000001" customHeight="1" thickBot="1" x14ac:dyDescent="0.25">
      <c r="A14" s="978"/>
      <c r="B14" s="866" t="s">
        <v>179</v>
      </c>
      <c r="C14" s="867">
        <v>29154</v>
      </c>
      <c r="D14" s="867">
        <v>30508</v>
      </c>
      <c r="E14" s="867">
        <v>86330</v>
      </c>
      <c r="F14" s="868">
        <v>145992</v>
      </c>
      <c r="G14" s="869" t="s">
        <v>19</v>
      </c>
      <c r="H14" s="963"/>
    </row>
    <row r="15" spans="1:250" ht="20.100000000000001" customHeight="1" thickBot="1" x14ac:dyDescent="0.25">
      <c r="A15" s="978"/>
      <c r="B15" s="866" t="s">
        <v>206</v>
      </c>
      <c r="C15" s="867">
        <v>3754</v>
      </c>
      <c r="D15" s="867">
        <v>3786</v>
      </c>
      <c r="E15" s="867">
        <v>4895</v>
      </c>
      <c r="F15" s="868">
        <v>12435</v>
      </c>
      <c r="G15" s="869" t="s">
        <v>39</v>
      </c>
      <c r="H15" s="963"/>
    </row>
    <row r="16" spans="1:250" ht="20.100000000000001" customHeight="1" thickBot="1" x14ac:dyDescent="0.25">
      <c r="A16" s="988" t="s">
        <v>573</v>
      </c>
      <c r="B16" s="862" t="s">
        <v>210</v>
      </c>
      <c r="C16" s="870">
        <v>38</v>
      </c>
      <c r="D16" s="870">
        <v>37</v>
      </c>
      <c r="E16" s="870">
        <v>84</v>
      </c>
      <c r="F16" s="871">
        <v>159</v>
      </c>
      <c r="G16" s="865" t="s">
        <v>21</v>
      </c>
      <c r="H16" s="964" t="s">
        <v>4</v>
      </c>
    </row>
    <row r="17" spans="1:12" ht="20.100000000000001" customHeight="1" thickBot="1" x14ac:dyDescent="0.25">
      <c r="A17" s="988"/>
      <c r="B17" s="862" t="s">
        <v>209</v>
      </c>
      <c r="C17" s="870">
        <v>572</v>
      </c>
      <c r="D17" s="870">
        <v>547</v>
      </c>
      <c r="E17" s="870">
        <v>1103</v>
      </c>
      <c r="F17" s="871">
        <v>2222</v>
      </c>
      <c r="G17" s="865" t="s">
        <v>208</v>
      </c>
      <c r="H17" s="964"/>
    </row>
    <row r="18" spans="1:12" ht="20.100000000000001" customHeight="1" thickBot="1" x14ac:dyDescent="0.25">
      <c r="A18" s="988"/>
      <c r="B18" s="862" t="s">
        <v>179</v>
      </c>
      <c r="C18" s="870">
        <v>14821</v>
      </c>
      <c r="D18" s="870">
        <v>15134</v>
      </c>
      <c r="E18" s="870">
        <v>26517</v>
      </c>
      <c r="F18" s="871">
        <v>56472</v>
      </c>
      <c r="G18" s="865" t="s">
        <v>19</v>
      </c>
      <c r="H18" s="964"/>
    </row>
    <row r="19" spans="1:12" ht="20.100000000000001" customHeight="1" thickBot="1" x14ac:dyDescent="0.25">
      <c r="A19" s="988"/>
      <c r="B19" s="862" t="s">
        <v>206</v>
      </c>
      <c r="C19" s="870">
        <v>1660</v>
      </c>
      <c r="D19" s="870">
        <v>1757</v>
      </c>
      <c r="E19" s="870">
        <v>1642</v>
      </c>
      <c r="F19" s="871">
        <v>5059</v>
      </c>
      <c r="G19" s="865" t="s">
        <v>39</v>
      </c>
      <c r="H19" s="964"/>
    </row>
    <row r="20" spans="1:12" ht="20.100000000000001" customHeight="1" thickBot="1" x14ac:dyDescent="0.25">
      <c r="A20" s="989" t="s">
        <v>538</v>
      </c>
      <c r="B20" s="866" t="s">
        <v>210</v>
      </c>
      <c r="C20" s="867">
        <v>39</v>
      </c>
      <c r="D20" s="867">
        <v>34</v>
      </c>
      <c r="E20" s="867">
        <v>69</v>
      </c>
      <c r="F20" s="868">
        <v>142</v>
      </c>
      <c r="G20" s="869" t="s">
        <v>21</v>
      </c>
      <c r="H20" s="963" t="s">
        <v>537</v>
      </c>
    </row>
    <row r="21" spans="1:12" ht="20.100000000000001" customHeight="1" thickBot="1" x14ac:dyDescent="0.25">
      <c r="A21" s="989"/>
      <c r="B21" s="866" t="s">
        <v>209</v>
      </c>
      <c r="C21" s="867">
        <v>583</v>
      </c>
      <c r="D21" s="867">
        <v>556</v>
      </c>
      <c r="E21" s="867">
        <v>802</v>
      </c>
      <c r="F21" s="868">
        <v>1941</v>
      </c>
      <c r="G21" s="869" t="s">
        <v>208</v>
      </c>
      <c r="H21" s="963"/>
    </row>
    <row r="22" spans="1:12" ht="20.100000000000001" customHeight="1" thickBot="1" x14ac:dyDescent="0.25">
      <c r="A22" s="989"/>
      <c r="B22" s="866" t="s">
        <v>179</v>
      </c>
      <c r="C22" s="867">
        <v>13833</v>
      </c>
      <c r="D22" s="867">
        <v>13842</v>
      </c>
      <c r="E22" s="867">
        <v>17106</v>
      </c>
      <c r="F22" s="868">
        <v>44781</v>
      </c>
      <c r="G22" s="869" t="s">
        <v>19</v>
      </c>
      <c r="H22" s="963"/>
    </row>
    <row r="23" spans="1:12" ht="20.100000000000001" customHeight="1" thickBot="1" x14ac:dyDescent="0.25">
      <c r="A23" s="989"/>
      <c r="B23" s="866" t="s">
        <v>206</v>
      </c>
      <c r="C23" s="867">
        <v>1726</v>
      </c>
      <c r="D23" s="867">
        <v>1740</v>
      </c>
      <c r="E23" s="867">
        <v>1224</v>
      </c>
      <c r="F23" s="868">
        <v>4690</v>
      </c>
      <c r="G23" s="869" t="s">
        <v>39</v>
      </c>
      <c r="H23" s="963"/>
    </row>
    <row r="24" spans="1:12" ht="20.100000000000001" customHeight="1" thickBot="1" x14ac:dyDescent="0.25">
      <c r="A24" s="993" t="s">
        <v>413</v>
      </c>
      <c r="B24" s="872" t="s">
        <v>210</v>
      </c>
      <c r="C24" s="873">
        <v>2</v>
      </c>
      <c r="D24" s="873">
        <v>1</v>
      </c>
      <c r="E24" s="873">
        <v>0</v>
      </c>
      <c r="F24" s="874">
        <v>3</v>
      </c>
      <c r="G24" s="875" t="s">
        <v>21</v>
      </c>
      <c r="H24" s="964" t="s">
        <v>972</v>
      </c>
    </row>
    <row r="25" spans="1:12" ht="20.100000000000001" customHeight="1" thickBot="1" x14ac:dyDescent="0.25">
      <c r="A25" s="993"/>
      <c r="B25" s="872" t="s">
        <v>209</v>
      </c>
      <c r="C25" s="873">
        <v>32</v>
      </c>
      <c r="D25" s="873">
        <v>4</v>
      </c>
      <c r="E25" s="873">
        <v>0</v>
      </c>
      <c r="F25" s="874">
        <v>36</v>
      </c>
      <c r="G25" s="875" t="s">
        <v>208</v>
      </c>
      <c r="H25" s="964"/>
    </row>
    <row r="26" spans="1:12" ht="20.100000000000001" customHeight="1" thickBot="1" x14ac:dyDescent="0.25">
      <c r="A26" s="993"/>
      <c r="B26" s="872" t="s">
        <v>179</v>
      </c>
      <c r="C26" s="873">
        <v>622</v>
      </c>
      <c r="D26" s="873">
        <v>53</v>
      </c>
      <c r="E26" s="873">
        <v>0</v>
      </c>
      <c r="F26" s="874">
        <v>675</v>
      </c>
      <c r="G26" s="875" t="s">
        <v>19</v>
      </c>
      <c r="H26" s="964"/>
      <c r="L26" s="66" t="s">
        <v>1296</v>
      </c>
    </row>
    <row r="27" spans="1:12" ht="20.100000000000001" customHeight="1" x14ac:dyDescent="0.2">
      <c r="A27" s="994"/>
      <c r="B27" s="876" t="s">
        <v>206</v>
      </c>
      <c r="C27" s="877">
        <v>118</v>
      </c>
      <c r="D27" s="877">
        <v>26</v>
      </c>
      <c r="E27" s="877">
        <v>0</v>
      </c>
      <c r="F27" s="878">
        <v>144</v>
      </c>
      <c r="G27" s="879" t="s">
        <v>39</v>
      </c>
      <c r="H27" s="965"/>
      <c r="L27" s="66" t="s">
        <v>1297</v>
      </c>
    </row>
    <row r="28" spans="1:12" ht="20.100000000000001" customHeight="1" thickBot="1" x14ac:dyDescent="0.25">
      <c r="A28" s="990" t="s">
        <v>7</v>
      </c>
      <c r="B28" s="880" t="s">
        <v>210</v>
      </c>
      <c r="C28" s="881">
        <f>SUM(C8+C12+C16+C20+C24)</f>
        <v>178</v>
      </c>
      <c r="D28" s="881">
        <f t="shared" ref="D28:F28" si="0">SUM(D8+D12+D16+D20+D24)</f>
        <v>176</v>
      </c>
      <c r="E28" s="881">
        <f t="shared" si="0"/>
        <v>661</v>
      </c>
      <c r="F28" s="881">
        <f t="shared" si="0"/>
        <v>1015</v>
      </c>
      <c r="G28" s="882" t="s">
        <v>21</v>
      </c>
      <c r="H28" s="960" t="s">
        <v>8</v>
      </c>
    </row>
    <row r="29" spans="1:12" ht="20.100000000000001" customHeight="1" thickBot="1" x14ac:dyDescent="0.25">
      <c r="A29" s="991"/>
      <c r="B29" s="866" t="s">
        <v>209</v>
      </c>
      <c r="C29" s="868">
        <f>SUM(C9+C13+C17+C21+C25)</f>
        <v>2581</v>
      </c>
      <c r="D29" s="868">
        <f t="shared" ref="D29:F29" si="1">SUM(D9+D13+D17+D21+D25)</f>
        <v>2540</v>
      </c>
      <c r="E29" s="868">
        <f t="shared" si="1"/>
        <v>8377</v>
      </c>
      <c r="F29" s="868">
        <f t="shared" si="1"/>
        <v>13498</v>
      </c>
      <c r="G29" s="883" t="s">
        <v>208</v>
      </c>
      <c r="H29" s="961"/>
    </row>
    <row r="30" spans="1:12" ht="20.100000000000001" customHeight="1" thickBot="1" x14ac:dyDescent="0.25">
      <c r="A30" s="991"/>
      <c r="B30" s="866" t="s">
        <v>179</v>
      </c>
      <c r="C30" s="868">
        <f>SUM(C10+C14+C18+C22+C26)</f>
        <v>62723</v>
      </c>
      <c r="D30" s="868">
        <f t="shared" ref="D30:F30" si="2">SUM(D10+D14+D18+D22+D26)</f>
        <v>64839</v>
      </c>
      <c r="E30" s="868">
        <f t="shared" si="2"/>
        <v>176728</v>
      </c>
      <c r="F30" s="868">
        <f t="shared" si="2"/>
        <v>304290</v>
      </c>
      <c r="G30" s="883" t="s">
        <v>207</v>
      </c>
      <c r="H30" s="961"/>
    </row>
    <row r="31" spans="1:12" ht="20.100000000000001" customHeight="1" x14ac:dyDescent="0.2">
      <c r="A31" s="992"/>
      <c r="B31" s="884" t="s">
        <v>206</v>
      </c>
      <c r="C31" s="885">
        <f>SUM(C11+C15+C19+C23+C27)</f>
        <v>7862</v>
      </c>
      <c r="D31" s="885">
        <f t="shared" ref="D31:F31" si="3">SUM(D11+D15+D19+D23+D27)</f>
        <v>8073</v>
      </c>
      <c r="E31" s="885">
        <f t="shared" si="3"/>
        <v>10855</v>
      </c>
      <c r="F31" s="885">
        <f t="shared" si="3"/>
        <v>26790</v>
      </c>
      <c r="G31" s="886" t="s">
        <v>39</v>
      </c>
      <c r="H31" s="962"/>
    </row>
    <row r="32" spans="1:12" x14ac:dyDescent="0.2">
      <c r="A32" s="215" t="s">
        <v>971</v>
      </c>
      <c r="B32" s="252"/>
      <c r="C32" s="367"/>
      <c r="D32" s="367"/>
      <c r="E32" s="253"/>
      <c r="F32" s="253"/>
      <c r="G32" s="972" t="s">
        <v>970</v>
      </c>
      <c r="H32" s="972"/>
      <c r="I32" s="79"/>
      <c r="J32" s="79"/>
    </row>
  </sheetData>
  <mergeCells count="54">
    <mergeCell ref="G32:H32"/>
    <mergeCell ref="A1:H1"/>
    <mergeCell ref="A2:H2"/>
    <mergeCell ref="H8:H11"/>
    <mergeCell ref="A12:A15"/>
    <mergeCell ref="A8:A11"/>
    <mergeCell ref="G6:H7"/>
    <mergeCell ref="A3:H3"/>
    <mergeCell ref="H12:H15"/>
    <mergeCell ref="A16:A19"/>
    <mergeCell ref="A20:A23"/>
    <mergeCell ref="A28:A31"/>
    <mergeCell ref="A24:A27"/>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zoomScaleNormal="100" zoomScaleSheetLayoutView="100" workbookViewId="0">
      <selection activeCell="L6" sqref="L6"/>
    </sheetView>
  </sheetViews>
  <sheetFormatPr defaultRowHeight="13.5" x14ac:dyDescent="0.2"/>
  <cols>
    <col min="1" max="1" width="13.5703125" style="70" customWidth="1"/>
    <col min="2" max="2" width="8.42578125" style="66" customWidth="1"/>
    <col min="3" max="8" width="14.5703125" style="96" customWidth="1"/>
    <col min="9" max="9" width="8" style="66" customWidth="1"/>
    <col min="10" max="10" width="15.7109375" style="66" customWidth="1"/>
    <col min="11" max="16384" width="9.140625" style="66"/>
  </cols>
  <sheetData>
    <row r="1" spans="1:250" s="92" customFormat="1" ht="20.25" x14ac:dyDescent="0.3">
      <c r="A1" s="1019" t="s">
        <v>984</v>
      </c>
      <c r="B1" s="1019"/>
      <c r="C1" s="1019"/>
      <c r="D1" s="1019"/>
      <c r="E1" s="1019"/>
      <c r="F1" s="1019"/>
      <c r="G1" s="1019"/>
      <c r="H1" s="1019"/>
      <c r="I1" s="1019"/>
      <c r="J1" s="1019"/>
    </row>
    <row r="2" spans="1:250" s="93" customFormat="1" ht="20.25" x14ac:dyDescent="0.2">
      <c r="A2" s="975" t="s">
        <v>806</v>
      </c>
      <c r="B2" s="975"/>
      <c r="C2" s="975"/>
      <c r="D2" s="975"/>
      <c r="E2" s="975"/>
      <c r="F2" s="975"/>
      <c r="G2" s="975"/>
      <c r="H2" s="975"/>
      <c r="I2" s="975"/>
      <c r="J2" s="975"/>
      <c r="K2" s="957"/>
      <c r="L2" s="957"/>
      <c r="M2" s="957"/>
      <c r="N2" s="957"/>
      <c r="O2" s="957"/>
      <c r="P2" s="957"/>
      <c r="Q2" s="957"/>
      <c r="R2" s="957"/>
      <c r="S2" s="957"/>
      <c r="T2" s="957"/>
      <c r="U2" s="957"/>
      <c r="V2" s="957"/>
      <c r="W2" s="957"/>
      <c r="X2" s="957"/>
      <c r="Y2" s="957"/>
      <c r="Z2" s="957"/>
      <c r="AA2" s="957"/>
      <c r="AB2" s="957"/>
      <c r="AC2" s="957"/>
      <c r="AD2" s="957"/>
      <c r="AE2" s="957"/>
      <c r="AF2" s="957"/>
      <c r="AG2" s="957"/>
      <c r="AH2" s="957"/>
      <c r="AI2" s="957"/>
      <c r="AJ2" s="957"/>
      <c r="AK2" s="957"/>
      <c r="AL2" s="957"/>
      <c r="AM2" s="957"/>
      <c r="AN2" s="957"/>
      <c r="AO2" s="957"/>
      <c r="AP2" s="957"/>
      <c r="AQ2" s="957"/>
      <c r="AR2" s="957"/>
      <c r="AS2" s="957"/>
      <c r="AT2" s="957"/>
      <c r="AU2" s="957"/>
      <c r="AV2" s="957"/>
      <c r="AW2" s="957"/>
      <c r="AX2" s="957"/>
      <c r="AY2" s="957"/>
      <c r="AZ2" s="957"/>
      <c r="BA2" s="957"/>
      <c r="BB2" s="957"/>
      <c r="BC2" s="957"/>
      <c r="BD2" s="957"/>
      <c r="BE2" s="957"/>
      <c r="BF2" s="957"/>
      <c r="BG2" s="957"/>
      <c r="BH2" s="957"/>
      <c r="BI2" s="957"/>
      <c r="BJ2" s="957"/>
      <c r="BK2" s="957"/>
      <c r="BL2" s="957"/>
      <c r="BM2" s="957"/>
      <c r="BN2" s="957"/>
      <c r="BO2" s="957"/>
      <c r="BP2" s="957"/>
      <c r="BQ2" s="957"/>
      <c r="BR2" s="957"/>
      <c r="BS2" s="957"/>
      <c r="BT2" s="957"/>
      <c r="BU2" s="957"/>
      <c r="BV2" s="957"/>
      <c r="BW2" s="957"/>
      <c r="BX2" s="957"/>
      <c r="BY2" s="957"/>
      <c r="BZ2" s="957"/>
      <c r="CA2" s="957"/>
      <c r="CB2" s="957"/>
      <c r="CC2" s="957"/>
      <c r="CD2" s="957"/>
      <c r="CE2" s="957"/>
      <c r="CF2" s="957"/>
      <c r="CG2" s="957"/>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c r="EC2" s="957"/>
      <c r="ED2" s="957"/>
      <c r="EE2" s="957"/>
      <c r="EF2" s="957"/>
      <c r="EG2" s="957"/>
      <c r="EH2" s="957"/>
      <c r="EI2" s="957"/>
      <c r="EJ2" s="957"/>
      <c r="EK2" s="957"/>
      <c r="EL2" s="957"/>
      <c r="EM2" s="957"/>
      <c r="EN2" s="957"/>
      <c r="EO2" s="957"/>
      <c r="EP2" s="957"/>
      <c r="EQ2" s="957"/>
      <c r="ER2" s="957"/>
      <c r="ES2" s="957"/>
      <c r="ET2" s="957"/>
      <c r="EU2" s="957"/>
      <c r="EV2" s="957"/>
      <c r="EW2" s="957"/>
      <c r="EX2" s="957"/>
      <c r="EY2" s="957"/>
      <c r="EZ2" s="957"/>
      <c r="FA2" s="957"/>
      <c r="FB2" s="957"/>
      <c r="FC2" s="957"/>
      <c r="FD2" s="957"/>
      <c r="FE2" s="957"/>
      <c r="FF2" s="957"/>
      <c r="FG2" s="957"/>
      <c r="FH2" s="957"/>
      <c r="FI2" s="957"/>
      <c r="FJ2" s="957"/>
      <c r="FK2" s="957"/>
      <c r="FL2" s="957"/>
      <c r="FM2" s="957"/>
      <c r="FN2" s="957"/>
      <c r="FO2" s="957"/>
      <c r="FP2" s="957"/>
      <c r="FQ2" s="957"/>
      <c r="FR2" s="957"/>
      <c r="FS2" s="957"/>
      <c r="FT2" s="957"/>
      <c r="FU2" s="957"/>
      <c r="FV2" s="957"/>
      <c r="FW2" s="957"/>
      <c r="FX2" s="957"/>
      <c r="FY2" s="957"/>
      <c r="FZ2" s="957"/>
      <c r="GA2" s="957"/>
      <c r="GB2" s="957"/>
      <c r="GC2" s="957"/>
      <c r="GD2" s="957"/>
      <c r="GE2" s="957"/>
      <c r="GF2" s="957"/>
      <c r="GG2" s="957"/>
      <c r="GH2" s="957"/>
      <c r="GI2" s="957"/>
      <c r="GJ2" s="957"/>
      <c r="GK2" s="957"/>
      <c r="GL2" s="957"/>
      <c r="GM2" s="957"/>
      <c r="GN2" s="957"/>
      <c r="GO2" s="957"/>
      <c r="GP2" s="957"/>
      <c r="GQ2" s="957"/>
      <c r="GR2" s="957"/>
      <c r="GS2" s="957"/>
      <c r="GT2" s="957"/>
      <c r="GU2" s="957"/>
      <c r="GV2" s="957"/>
      <c r="GW2" s="957"/>
      <c r="GX2" s="957"/>
      <c r="GY2" s="957"/>
      <c r="GZ2" s="957"/>
      <c r="HA2" s="957"/>
      <c r="HB2" s="957"/>
      <c r="HC2" s="957"/>
      <c r="HD2" s="957"/>
      <c r="HE2" s="957"/>
      <c r="HF2" s="957"/>
      <c r="HG2" s="957"/>
      <c r="HH2" s="957"/>
      <c r="HI2" s="957"/>
      <c r="HJ2" s="957"/>
      <c r="HK2" s="957"/>
      <c r="HL2" s="957"/>
      <c r="HM2" s="957"/>
      <c r="HN2" s="957"/>
      <c r="HO2" s="957"/>
      <c r="HP2" s="957"/>
      <c r="HQ2" s="957"/>
      <c r="HR2" s="957"/>
      <c r="HS2" s="957"/>
      <c r="HT2" s="957"/>
      <c r="HU2" s="957"/>
      <c r="HV2" s="957"/>
      <c r="HW2" s="957"/>
      <c r="HX2" s="957"/>
      <c r="HY2" s="957"/>
      <c r="HZ2" s="957"/>
      <c r="IA2" s="957"/>
      <c r="IB2" s="957"/>
      <c r="IC2" s="957"/>
      <c r="ID2" s="957"/>
      <c r="IE2" s="957"/>
      <c r="IF2" s="957"/>
      <c r="IG2" s="957"/>
      <c r="IH2" s="957"/>
      <c r="II2" s="957"/>
      <c r="IJ2" s="957"/>
      <c r="IK2" s="957"/>
      <c r="IL2" s="957"/>
      <c r="IM2" s="957"/>
      <c r="IN2" s="957"/>
      <c r="IO2" s="957"/>
      <c r="IP2" s="957"/>
    </row>
    <row r="3" spans="1:250" s="91" customFormat="1" ht="15.75" x14ac:dyDescent="0.2">
      <c r="A3" s="967" t="s">
        <v>986</v>
      </c>
      <c r="B3" s="967"/>
      <c r="C3" s="967"/>
      <c r="D3" s="967"/>
      <c r="E3" s="967"/>
      <c r="F3" s="967"/>
      <c r="G3" s="967"/>
      <c r="H3" s="967"/>
      <c r="I3" s="967"/>
      <c r="J3" s="967"/>
    </row>
    <row r="4" spans="1:250" s="91" customFormat="1" ht="15.75" x14ac:dyDescent="0.2">
      <c r="A4" s="967" t="s">
        <v>803</v>
      </c>
      <c r="B4" s="967"/>
      <c r="C4" s="967"/>
      <c r="D4" s="967"/>
      <c r="E4" s="967"/>
      <c r="F4" s="967"/>
      <c r="G4" s="967"/>
      <c r="H4" s="967"/>
      <c r="I4" s="967"/>
      <c r="J4" s="967"/>
      <c r="K4" s="949"/>
      <c r="L4" s="949"/>
      <c r="M4" s="949"/>
      <c r="N4" s="949"/>
      <c r="O4" s="949"/>
      <c r="P4" s="949"/>
      <c r="Q4" s="949"/>
      <c r="R4" s="949"/>
      <c r="S4" s="949"/>
      <c r="T4" s="949"/>
      <c r="U4" s="949"/>
      <c r="V4" s="949"/>
      <c r="W4" s="949"/>
      <c r="X4" s="949"/>
      <c r="Y4" s="949"/>
      <c r="Z4" s="949"/>
      <c r="AA4" s="949"/>
      <c r="AB4" s="949"/>
      <c r="AC4" s="949"/>
      <c r="AD4" s="949"/>
      <c r="AE4" s="949"/>
      <c r="AF4" s="949"/>
      <c r="AG4" s="949"/>
      <c r="AH4" s="949"/>
      <c r="AI4" s="949"/>
      <c r="AJ4" s="949"/>
      <c r="AK4" s="949"/>
      <c r="AL4" s="949"/>
      <c r="AM4" s="949"/>
      <c r="AN4" s="949"/>
      <c r="AO4" s="949"/>
      <c r="AP4" s="949"/>
      <c r="AQ4" s="949"/>
      <c r="AR4" s="949"/>
      <c r="AS4" s="949"/>
      <c r="AT4" s="949"/>
      <c r="AU4" s="949"/>
      <c r="AV4" s="949"/>
      <c r="AW4" s="949"/>
      <c r="AX4" s="949"/>
      <c r="AY4" s="949"/>
      <c r="AZ4" s="949"/>
      <c r="BA4" s="949"/>
      <c r="BB4" s="949"/>
      <c r="BC4" s="949"/>
      <c r="BD4" s="949"/>
      <c r="BE4" s="949"/>
      <c r="BF4" s="949"/>
      <c r="BG4" s="949"/>
      <c r="BH4" s="949"/>
      <c r="BI4" s="949"/>
      <c r="BJ4" s="949"/>
      <c r="BK4" s="949"/>
      <c r="BL4" s="949"/>
      <c r="BM4" s="949"/>
      <c r="BN4" s="949"/>
      <c r="BO4" s="949"/>
      <c r="BP4" s="949"/>
      <c r="BQ4" s="949"/>
      <c r="BR4" s="949"/>
      <c r="BS4" s="949"/>
      <c r="BT4" s="949"/>
      <c r="BU4" s="949"/>
      <c r="BV4" s="949"/>
      <c r="BW4" s="949"/>
      <c r="BX4" s="949"/>
      <c r="BY4" s="949"/>
      <c r="BZ4" s="949"/>
      <c r="CA4" s="949"/>
      <c r="CB4" s="949"/>
      <c r="CC4" s="949"/>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c r="EC4" s="949"/>
      <c r="ED4" s="949"/>
      <c r="EE4" s="949"/>
      <c r="EF4" s="949"/>
      <c r="EG4" s="949"/>
      <c r="EH4" s="949"/>
      <c r="EI4" s="949"/>
      <c r="EJ4" s="949"/>
      <c r="EK4" s="949"/>
      <c r="EL4" s="949"/>
      <c r="EM4" s="949"/>
      <c r="EN4" s="949"/>
      <c r="EO4" s="949"/>
      <c r="EP4" s="949"/>
      <c r="EQ4" s="949"/>
      <c r="ER4" s="949"/>
      <c r="ES4" s="949"/>
      <c r="ET4" s="949"/>
      <c r="EU4" s="949"/>
      <c r="EV4" s="949"/>
      <c r="EW4" s="949"/>
      <c r="EX4" s="949"/>
      <c r="EY4" s="949"/>
      <c r="EZ4" s="949"/>
      <c r="FA4" s="949"/>
      <c r="FB4" s="949"/>
      <c r="FC4" s="949"/>
      <c r="FD4" s="949"/>
      <c r="FE4" s="949"/>
      <c r="FF4" s="949"/>
      <c r="FG4" s="949"/>
      <c r="FH4" s="949"/>
      <c r="FI4" s="949"/>
      <c r="FJ4" s="949"/>
      <c r="FK4" s="949"/>
      <c r="FL4" s="949"/>
      <c r="FM4" s="949"/>
      <c r="FN4" s="949"/>
      <c r="FO4" s="949"/>
      <c r="FP4" s="949"/>
      <c r="FQ4" s="949"/>
      <c r="FR4" s="949"/>
      <c r="FS4" s="949"/>
      <c r="FT4" s="949"/>
      <c r="FU4" s="949"/>
      <c r="FV4" s="949"/>
      <c r="FW4" s="949"/>
      <c r="FX4" s="949"/>
      <c r="FY4" s="949"/>
      <c r="FZ4" s="949"/>
      <c r="GA4" s="949"/>
      <c r="GB4" s="949"/>
      <c r="GC4" s="949"/>
      <c r="GD4" s="949"/>
      <c r="GE4" s="949"/>
      <c r="GF4" s="949"/>
      <c r="GG4" s="949"/>
      <c r="GH4" s="949"/>
      <c r="GI4" s="949"/>
      <c r="GJ4" s="949"/>
      <c r="GK4" s="949"/>
      <c r="GL4" s="949"/>
      <c r="GM4" s="949"/>
      <c r="GN4" s="949"/>
      <c r="GO4" s="949"/>
      <c r="GP4" s="949"/>
      <c r="GQ4" s="949"/>
      <c r="GR4" s="949"/>
      <c r="GS4" s="949"/>
      <c r="GT4" s="949"/>
      <c r="GU4" s="949"/>
      <c r="GV4" s="949"/>
      <c r="GW4" s="949"/>
      <c r="GX4" s="949"/>
      <c r="GY4" s="949"/>
      <c r="GZ4" s="949"/>
      <c r="HA4" s="949"/>
      <c r="HB4" s="949"/>
      <c r="HC4" s="949"/>
      <c r="HD4" s="949"/>
      <c r="HE4" s="949"/>
      <c r="HF4" s="949"/>
      <c r="HG4" s="949"/>
      <c r="HH4" s="949"/>
      <c r="HI4" s="949"/>
      <c r="HJ4" s="949"/>
      <c r="HK4" s="949"/>
      <c r="HL4" s="949"/>
      <c r="HM4" s="949"/>
      <c r="HN4" s="949"/>
      <c r="HO4" s="949"/>
      <c r="HP4" s="949"/>
      <c r="HQ4" s="949"/>
      <c r="HR4" s="949"/>
      <c r="HS4" s="949"/>
      <c r="HT4" s="949"/>
      <c r="HU4" s="949"/>
      <c r="HV4" s="949"/>
      <c r="HW4" s="949"/>
      <c r="HX4" s="949"/>
      <c r="HY4" s="949"/>
      <c r="HZ4" s="949"/>
      <c r="IA4" s="949"/>
      <c r="IB4" s="949"/>
      <c r="IC4" s="949"/>
      <c r="ID4" s="949"/>
      <c r="IE4" s="949"/>
      <c r="IF4" s="949"/>
      <c r="IG4" s="949"/>
      <c r="IH4" s="949"/>
      <c r="II4" s="949"/>
      <c r="IJ4" s="949"/>
      <c r="IK4" s="949"/>
      <c r="IL4" s="949"/>
      <c r="IM4" s="949"/>
      <c r="IN4" s="949"/>
      <c r="IO4" s="949"/>
      <c r="IP4" s="949"/>
    </row>
    <row r="5" spans="1:250" s="91" customFormat="1" ht="15" customHeight="1" x14ac:dyDescent="0.2">
      <c r="A5" s="428" t="s">
        <v>674</v>
      </c>
      <c r="B5" s="424"/>
      <c r="C5" s="424"/>
      <c r="D5" s="424"/>
      <c r="E5" s="73"/>
      <c r="F5" s="425"/>
      <c r="G5" s="425"/>
      <c r="H5" s="425"/>
      <c r="I5" s="426"/>
      <c r="J5" s="429" t="s">
        <v>675</v>
      </c>
    </row>
    <row r="6" spans="1:250" ht="21" customHeight="1" x14ac:dyDescent="0.2">
      <c r="A6" s="1015" t="s">
        <v>978</v>
      </c>
      <c r="B6" s="968"/>
      <c r="C6" s="1022" t="s">
        <v>560</v>
      </c>
      <c r="D6" s="1022"/>
      <c r="E6" s="1022" t="s">
        <v>344</v>
      </c>
      <c r="F6" s="1022"/>
      <c r="G6" s="1022" t="s">
        <v>7</v>
      </c>
      <c r="H6" s="1022"/>
      <c r="I6" s="1003" t="s">
        <v>985</v>
      </c>
      <c r="J6" s="1004"/>
    </row>
    <row r="7" spans="1:250" ht="21" customHeight="1" x14ac:dyDescent="0.2">
      <c r="A7" s="1016"/>
      <c r="B7" s="1017"/>
      <c r="C7" s="999" t="s">
        <v>561</v>
      </c>
      <c r="D7" s="999"/>
      <c r="E7" s="999" t="s">
        <v>974</v>
      </c>
      <c r="F7" s="999"/>
      <c r="G7" s="999" t="s">
        <v>8</v>
      </c>
      <c r="H7" s="999"/>
      <c r="I7" s="1005"/>
      <c r="J7" s="1006"/>
    </row>
    <row r="8" spans="1:250" ht="21" customHeight="1" x14ac:dyDescent="0.2">
      <c r="A8" s="1016"/>
      <c r="B8" s="1017"/>
      <c r="C8" s="94" t="s">
        <v>179</v>
      </c>
      <c r="D8" s="94" t="s">
        <v>155</v>
      </c>
      <c r="E8" s="94" t="s">
        <v>179</v>
      </c>
      <c r="F8" s="94" t="s">
        <v>155</v>
      </c>
      <c r="G8" s="94" t="s">
        <v>179</v>
      </c>
      <c r="H8" s="94" t="s">
        <v>155</v>
      </c>
      <c r="I8" s="1005"/>
      <c r="J8" s="1006"/>
    </row>
    <row r="9" spans="1:250" ht="21" customHeight="1" x14ac:dyDescent="0.2">
      <c r="A9" s="1018"/>
      <c r="B9" s="970"/>
      <c r="C9" s="563" t="s">
        <v>19</v>
      </c>
      <c r="D9" s="563" t="s">
        <v>39</v>
      </c>
      <c r="E9" s="563" t="s">
        <v>19</v>
      </c>
      <c r="F9" s="563" t="s">
        <v>39</v>
      </c>
      <c r="G9" s="563" t="s">
        <v>19</v>
      </c>
      <c r="H9" s="563" t="s">
        <v>39</v>
      </c>
      <c r="I9" s="1007"/>
      <c r="J9" s="1008"/>
    </row>
    <row r="10" spans="1:250" ht="27.75" customHeight="1" thickBot="1" x14ac:dyDescent="0.25">
      <c r="A10" s="1000" t="s">
        <v>977</v>
      </c>
      <c r="B10" s="470" t="s">
        <v>9</v>
      </c>
      <c r="C10" s="317">
        <v>4097</v>
      </c>
      <c r="D10" s="317">
        <v>0</v>
      </c>
      <c r="E10" s="317">
        <v>24869</v>
      </c>
      <c r="F10" s="317">
        <v>17</v>
      </c>
      <c r="G10" s="273">
        <f>SUM(C10+E10)</f>
        <v>28966</v>
      </c>
      <c r="H10" s="273">
        <f>SUM(D10+F10)</f>
        <v>17</v>
      </c>
      <c r="I10" s="467" t="s">
        <v>668</v>
      </c>
      <c r="J10" s="1020" t="s">
        <v>976</v>
      </c>
    </row>
    <row r="11" spans="1:250" ht="27.75" customHeight="1" thickTop="1" thickBot="1" x14ac:dyDescent="0.25">
      <c r="A11" s="1014"/>
      <c r="B11" s="471" t="s">
        <v>667</v>
      </c>
      <c r="C11" s="150">
        <v>4601</v>
      </c>
      <c r="D11" s="150">
        <v>1280</v>
      </c>
      <c r="E11" s="150">
        <v>22803</v>
      </c>
      <c r="F11" s="150">
        <v>3165</v>
      </c>
      <c r="G11" s="266">
        <f t="shared" ref="G11:G17" si="0">SUM(C11+E11)</f>
        <v>27404</v>
      </c>
      <c r="H11" s="266">
        <f t="shared" ref="H11:H17" si="1">SUM(D11+F11)</f>
        <v>4445</v>
      </c>
      <c r="I11" s="468" t="s">
        <v>669</v>
      </c>
      <c r="J11" s="1021"/>
    </row>
    <row r="12" spans="1:250" ht="27.75" customHeight="1" thickTop="1" thickBot="1" x14ac:dyDescent="0.25">
      <c r="A12" s="1010" t="s">
        <v>217</v>
      </c>
      <c r="B12" s="466" t="s">
        <v>9</v>
      </c>
      <c r="C12" s="149">
        <v>25115</v>
      </c>
      <c r="D12" s="149">
        <v>694</v>
      </c>
      <c r="E12" s="149">
        <v>49676</v>
      </c>
      <c r="F12" s="149">
        <v>1654</v>
      </c>
      <c r="G12" s="267">
        <f t="shared" si="0"/>
        <v>74791</v>
      </c>
      <c r="H12" s="267">
        <f t="shared" si="1"/>
        <v>2348</v>
      </c>
      <c r="I12" s="564" t="s">
        <v>668</v>
      </c>
      <c r="J12" s="998" t="s">
        <v>3</v>
      </c>
    </row>
    <row r="13" spans="1:250" ht="27.75" customHeight="1" thickTop="1" thickBot="1" x14ac:dyDescent="0.25">
      <c r="A13" s="1013"/>
      <c r="B13" s="466" t="s">
        <v>667</v>
      </c>
      <c r="C13" s="149">
        <v>27406</v>
      </c>
      <c r="D13" s="149">
        <v>6358</v>
      </c>
      <c r="E13" s="149">
        <v>43795</v>
      </c>
      <c r="F13" s="149">
        <v>3729</v>
      </c>
      <c r="G13" s="267">
        <f t="shared" si="0"/>
        <v>71201</v>
      </c>
      <c r="H13" s="267">
        <f t="shared" si="1"/>
        <v>10087</v>
      </c>
      <c r="I13" s="564" t="s">
        <v>669</v>
      </c>
      <c r="J13" s="998"/>
    </row>
    <row r="14" spans="1:250" ht="27.75" customHeight="1" thickTop="1" thickBot="1" x14ac:dyDescent="0.25">
      <c r="A14" s="1001" t="s">
        <v>574</v>
      </c>
      <c r="B14" s="471" t="s">
        <v>9</v>
      </c>
      <c r="C14" s="150">
        <v>12899</v>
      </c>
      <c r="D14" s="150">
        <v>1528</v>
      </c>
      <c r="E14" s="150">
        <v>16034</v>
      </c>
      <c r="F14" s="150">
        <v>738</v>
      </c>
      <c r="G14" s="266">
        <f t="shared" si="0"/>
        <v>28933</v>
      </c>
      <c r="H14" s="266">
        <f t="shared" si="1"/>
        <v>2266</v>
      </c>
      <c r="I14" s="468" t="s">
        <v>668</v>
      </c>
      <c r="J14" s="1009" t="s">
        <v>176</v>
      </c>
    </row>
    <row r="15" spans="1:250" ht="27.75" customHeight="1" thickTop="1" thickBot="1" x14ac:dyDescent="0.25">
      <c r="A15" s="1001"/>
      <c r="B15" s="471" t="s">
        <v>667</v>
      </c>
      <c r="C15" s="150">
        <v>13945</v>
      </c>
      <c r="D15" s="150">
        <v>1669</v>
      </c>
      <c r="E15" s="150">
        <v>13594</v>
      </c>
      <c r="F15" s="150">
        <v>1124</v>
      </c>
      <c r="G15" s="266">
        <f t="shared" si="0"/>
        <v>27539</v>
      </c>
      <c r="H15" s="266">
        <f t="shared" si="1"/>
        <v>2793</v>
      </c>
      <c r="I15" s="468" t="s">
        <v>669</v>
      </c>
      <c r="J15" s="1009"/>
    </row>
    <row r="16" spans="1:250" ht="27.75" customHeight="1" thickTop="1" thickBot="1" x14ac:dyDescent="0.25">
      <c r="A16" s="1010" t="s">
        <v>556</v>
      </c>
      <c r="B16" s="466" t="s">
        <v>9</v>
      </c>
      <c r="C16" s="149">
        <v>12568</v>
      </c>
      <c r="D16" s="149">
        <v>1668</v>
      </c>
      <c r="E16" s="149">
        <v>10774</v>
      </c>
      <c r="F16" s="149">
        <v>684</v>
      </c>
      <c r="G16" s="267">
        <f t="shared" si="0"/>
        <v>23342</v>
      </c>
      <c r="H16" s="267">
        <f t="shared" si="1"/>
        <v>2352</v>
      </c>
      <c r="I16" s="564" t="s">
        <v>668</v>
      </c>
      <c r="J16" s="998" t="s">
        <v>975</v>
      </c>
    </row>
    <row r="17" spans="1:18" ht="27.75" customHeight="1" thickTop="1" x14ac:dyDescent="0.2">
      <c r="A17" s="1011"/>
      <c r="B17" s="473" t="s">
        <v>667</v>
      </c>
      <c r="C17" s="151">
        <v>12901</v>
      </c>
      <c r="D17" s="151">
        <v>1691</v>
      </c>
      <c r="E17" s="151">
        <v>9213</v>
      </c>
      <c r="F17" s="151">
        <v>791</v>
      </c>
      <c r="G17" s="275">
        <f t="shared" si="0"/>
        <v>22114</v>
      </c>
      <c r="H17" s="275">
        <f t="shared" si="1"/>
        <v>2482</v>
      </c>
      <c r="I17" s="536" t="s">
        <v>669</v>
      </c>
      <c r="J17" s="1012"/>
    </row>
    <row r="18" spans="1:18" ht="20.100000000000001" customHeight="1" thickBot="1" x14ac:dyDescent="0.25">
      <c r="A18" s="1000" t="s">
        <v>7</v>
      </c>
      <c r="B18" s="470" t="s">
        <v>9</v>
      </c>
      <c r="C18" s="269">
        <f>SUM(C10+C12+C14+C16)</f>
        <v>54679</v>
      </c>
      <c r="D18" s="269">
        <f t="shared" ref="D18:H18" si="2">SUM(D10+D12+D14+D16)</f>
        <v>3890</v>
      </c>
      <c r="E18" s="269">
        <f t="shared" si="2"/>
        <v>101353</v>
      </c>
      <c r="F18" s="269">
        <f t="shared" si="2"/>
        <v>3093</v>
      </c>
      <c r="G18" s="269">
        <f t="shared" si="2"/>
        <v>156032</v>
      </c>
      <c r="H18" s="269">
        <f t="shared" si="2"/>
        <v>6983</v>
      </c>
      <c r="I18" s="467" t="s">
        <v>668</v>
      </c>
      <c r="J18" s="995" t="s">
        <v>8</v>
      </c>
    </row>
    <row r="19" spans="1:18" ht="20.100000000000001" customHeight="1" thickTop="1" thickBot="1" x14ac:dyDescent="0.25">
      <c r="A19" s="1001"/>
      <c r="B19" s="471" t="s">
        <v>667</v>
      </c>
      <c r="C19" s="283">
        <f>SUM(C11+C13+C15+C17)</f>
        <v>58853</v>
      </c>
      <c r="D19" s="283">
        <f t="shared" ref="D19:H19" si="3">SUM(D11+D13+D15+D17)</f>
        <v>10998</v>
      </c>
      <c r="E19" s="283">
        <f t="shared" si="3"/>
        <v>89405</v>
      </c>
      <c r="F19" s="283">
        <f t="shared" si="3"/>
        <v>8809</v>
      </c>
      <c r="G19" s="283">
        <f t="shared" si="3"/>
        <v>148258</v>
      </c>
      <c r="H19" s="283">
        <f t="shared" si="3"/>
        <v>19807</v>
      </c>
      <c r="I19" s="468" t="s">
        <v>669</v>
      </c>
      <c r="J19" s="996"/>
    </row>
    <row r="20" spans="1:18" ht="20.100000000000001" customHeight="1" thickTop="1" x14ac:dyDescent="0.2">
      <c r="A20" s="1002"/>
      <c r="B20" s="472" t="s">
        <v>7</v>
      </c>
      <c r="C20" s="284">
        <f>C18+C19</f>
        <v>113532</v>
      </c>
      <c r="D20" s="284">
        <f t="shared" ref="D20:H20" si="4">D18+D19</f>
        <v>14888</v>
      </c>
      <c r="E20" s="284">
        <f t="shared" si="4"/>
        <v>190758</v>
      </c>
      <c r="F20" s="284">
        <f t="shared" si="4"/>
        <v>11902</v>
      </c>
      <c r="G20" s="284">
        <f t="shared" si="4"/>
        <v>304290</v>
      </c>
      <c r="H20" s="284">
        <f t="shared" si="4"/>
        <v>26790</v>
      </c>
      <c r="I20" s="469" t="s">
        <v>8</v>
      </c>
      <c r="J20" s="997"/>
    </row>
    <row r="21" spans="1:18" ht="12.75" x14ac:dyDescent="0.2">
      <c r="A21" s="1025" t="s">
        <v>982</v>
      </c>
      <c r="B21" s="1025"/>
      <c r="H21" s="565"/>
      <c r="I21" s="942" t="s">
        <v>979</v>
      </c>
      <c r="J21" s="942"/>
      <c r="K21" s="79"/>
      <c r="L21" s="79"/>
    </row>
    <row r="22" spans="1:18" ht="12.75" x14ac:dyDescent="0.2">
      <c r="A22" s="1026" t="s">
        <v>957</v>
      </c>
      <c r="B22" s="1026"/>
      <c r="C22" s="66"/>
      <c r="D22" s="66"/>
      <c r="E22" s="66"/>
      <c r="F22" s="66"/>
      <c r="G22" s="66"/>
      <c r="H22" s="943" t="s">
        <v>980</v>
      </c>
      <c r="I22" s="943"/>
      <c r="J22" s="943"/>
      <c r="R22" s="217"/>
    </row>
    <row r="23" spans="1:18" x14ac:dyDescent="0.2">
      <c r="A23" s="1026" t="s">
        <v>983</v>
      </c>
      <c r="B23" s="1026"/>
      <c r="C23" s="253"/>
      <c r="D23" s="253"/>
      <c r="E23" s="253"/>
      <c r="F23" s="254"/>
      <c r="G23" s="254"/>
      <c r="H23" s="944" t="s">
        <v>981</v>
      </c>
      <c r="I23" s="944"/>
      <c r="J23" s="944"/>
      <c r="O23" s="945"/>
      <c r="P23" s="945"/>
      <c r="Q23" s="71"/>
      <c r="R23" s="71"/>
    </row>
    <row r="24" spans="1:18" x14ac:dyDescent="0.2">
      <c r="O24" s="1024"/>
      <c r="P24" s="1024"/>
      <c r="Q24" s="73"/>
      <c r="R24" s="73"/>
    </row>
    <row r="25" spans="1:18" ht="13.5" customHeight="1" x14ac:dyDescent="0.2">
      <c r="C25" s="255" t="s">
        <v>1329</v>
      </c>
      <c r="D25" s="255" t="s">
        <v>216</v>
      </c>
      <c r="E25" s="255"/>
      <c r="G25" s="255"/>
      <c r="H25" s="70"/>
      <c r="I25" s="256"/>
      <c r="L25" s="71"/>
      <c r="M25" s="71"/>
      <c r="N25" s="71"/>
      <c r="O25" s="1024"/>
      <c r="P25" s="1024"/>
      <c r="Q25" s="73"/>
      <c r="R25" s="73"/>
    </row>
    <row r="26" spans="1:18" ht="45" customHeight="1" x14ac:dyDescent="0.2">
      <c r="B26" s="224" t="s">
        <v>444</v>
      </c>
      <c r="C26" s="257">
        <f>C20</f>
        <v>113532</v>
      </c>
      <c r="D26" s="257">
        <f>E20</f>
        <v>190758</v>
      </c>
      <c r="J26" s="73"/>
      <c r="K26" s="73"/>
      <c r="L26" s="73"/>
      <c r="M26" s="73"/>
      <c r="N26" s="73"/>
      <c r="O26" s="73"/>
    </row>
    <row r="27" spans="1:18" ht="45" customHeight="1" x14ac:dyDescent="0.2">
      <c r="B27" s="224" t="s">
        <v>445</v>
      </c>
      <c r="C27" s="257">
        <f>D20</f>
        <v>14888</v>
      </c>
      <c r="D27" s="257">
        <f>F20</f>
        <v>11902</v>
      </c>
      <c r="H27" s="70"/>
      <c r="J27" s="96"/>
      <c r="K27" s="96"/>
      <c r="L27" s="96"/>
      <c r="M27" s="96"/>
      <c r="N27" s="96"/>
      <c r="O27" s="96"/>
      <c r="P27" s="96"/>
    </row>
    <row r="28" spans="1:18" x14ac:dyDescent="0.2">
      <c r="B28" s="95"/>
      <c r="H28" s="70"/>
      <c r="J28" s="96"/>
      <c r="K28" s="96"/>
      <c r="L28" s="96"/>
      <c r="M28" s="96"/>
      <c r="N28" s="96"/>
      <c r="O28" s="96"/>
      <c r="P28" s="96"/>
    </row>
    <row r="29" spans="1:18" x14ac:dyDescent="0.2">
      <c r="H29" s="70"/>
      <c r="J29" s="96"/>
      <c r="K29" s="96"/>
      <c r="L29" s="96"/>
      <c r="M29" s="96"/>
      <c r="N29" s="96"/>
      <c r="O29" s="96"/>
      <c r="P29" s="96"/>
    </row>
    <row r="30" spans="1:18" x14ac:dyDescent="0.2">
      <c r="H30" s="70"/>
      <c r="J30" s="96"/>
      <c r="K30" s="96"/>
      <c r="L30" s="96"/>
      <c r="M30" s="96"/>
      <c r="N30" s="96"/>
      <c r="O30" s="96"/>
      <c r="P30" s="96"/>
    </row>
    <row r="31" spans="1:18" x14ac:dyDescent="0.2">
      <c r="H31" s="70"/>
      <c r="J31" s="96"/>
      <c r="K31" s="96"/>
      <c r="L31" s="96"/>
      <c r="M31" s="96"/>
      <c r="N31" s="96"/>
      <c r="O31" s="96"/>
      <c r="P31" s="96"/>
    </row>
    <row r="32" spans="1:18" x14ac:dyDescent="0.2">
      <c r="H32" s="70"/>
      <c r="I32" s="1023"/>
      <c r="J32" s="1024"/>
      <c r="K32" s="1024"/>
      <c r="L32" s="415"/>
      <c r="M32" s="415"/>
      <c r="N32" s="1024"/>
      <c r="O32" s="1024"/>
      <c r="P32" s="96"/>
    </row>
    <row r="33" spans="8:16" x14ac:dyDescent="0.2">
      <c r="H33" s="70"/>
      <c r="I33" s="1023"/>
      <c r="J33" s="71"/>
      <c r="K33" s="71"/>
      <c r="L33" s="71"/>
      <c r="M33" s="71"/>
      <c r="N33" s="71"/>
      <c r="O33" s="71"/>
      <c r="P33" s="96"/>
    </row>
    <row r="34" spans="8:16" ht="15.75" x14ac:dyDescent="0.2">
      <c r="H34" s="70"/>
      <c r="I34" s="258"/>
      <c r="J34" s="96"/>
      <c r="K34" s="96"/>
      <c r="L34" s="96"/>
      <c r="M34" s="96"/>
      <c r="N34" s="96"/>
      <c r="O34" s="96"/>
      <c r="P34" s="96"/>
    </row>
    <row r="35" spans="8:16" ht="63" customHeight="1" x14ac:dyDescent="0.2">
      <c r="H35" s="70"/>
      <c r="I35" s="258"/>
      <c r="J35" s="96"/>
      <c r="K35" s="96"/>
      <c r="L35" s="96"/>
      <c r="M35" s="96"/>
      <c r="N35" s="96"/>
      <c r="O35" s="96"/>
      <c r="P35" s="96"/>
    </row>
  </sheetData>
  <mergeCells count="70">
    <mergeCell ref="I21:J21"/>
    <mergeCell ref="H22:J22"/>
    <mergeCell ref="H23:J23"/>
    <mergeCell ref="A21:B21"/>
    <mergeCell ref="A22:B22"/>
    <mergeCell ref="A23:B23"/>
    <mergeCell ref="I32:I33"/>
    <mergeCell ref="J32:K32"/>
    <mergeCell ref="O23:P23"/>
    <mergeCell ref="N32:O32"/>
    <mergeCell ref="O24:P24"/>
    <mergeCell ref="O25:P25"/>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zoomScaleNormal="100" zoomScaleSheetLayoutView="100" workbookViewId="0">
      <selection activeCell="L7" sqref="L7"/>
    </sheetView>
  </sheetViews>
  <sheetFormatPr defaultRowHeight="13.5" x14ac:dyDescent="0.2"/>
  <cols>
    <col min="1" max="1" width="13.5703125" style="70" customWidth="1"/>
    <col min="2" max="2" width="8.42578125" style="66" customWidth="1"/>
    <col min="3" max="8" width="13.85546875" style="96" customWidth="1"/>
    <col min="9" max="9" width="8.28515625" style="66" customWidth="1"/>
    <col min="10" max="10" width="15.7109375" style="66" customWidth="1"/>
    <col min="11" max="16384" width="9.140625" style="66"/>
  </cols>
  <sheetData>
    <row r="1" spans="1:252" s="92" customFormat="1" ht="20.25" x14ac:dyDescent="0.3">
      <c r="A1" s="1019" t="s">
        <v>994</v>
      </c>
      <c r="B1" s="1019"/>
      <c r="C1" s="1019"/>
      <c r="D1" s="1019"/>
      <c r="E1" s="1019"/>
      <c r="F1" s="1019"/>
      <c r="G1" s="1019"/>
      <c r="H1" s="1019"/>
      <c r="I1" s="1019"/>
      <c r="J1" s="1019"/>
    </row>
    <row r="2" spans="1:252" s="93" customFormat="1" ht="20.25" x14ac:dyDescent="0.2">
      <c r="A2" s="975" t="s">
        <v>806</v>
      </c>
      <c r="B2" s="975"/>
      <c r="C2" s="975"/>
      <c r="D2" s="975"/>
      <c r="E2" s="975"/>
      <c r="F2" s="975"/>
      <c r="G2" s="975"/>
      <c r="H2" s="975"/>
      <c r="I2" s="975"/>
      <c r="J2" s="975"/>
      <c r="K2" s="957"/>
      <c r="L2" s="957"/>
      <c r="M2" s="957"/>
      <c r="N2" s="957"/>
      <c r="O2" s="957"/>
      <c r="P2" s="957"/>
      <c r="Q2" s="957"/>
      <c r="R2" s="957"/>
      <c r="S2" s="957"/>
      <c r="T2" s="957"/>
      <c r="U2" s="957"/>
      <c r="V2" s="957"/>
      <c r="W2" s="957"/>
      <c r="X2" s="957"/>
      <c r="Y2" s="957"/>
      <c r="Z2" s="957"/>
      <c r="AA2" s="957"/>
      <c r="AB2" s="957"/>
      <c r="AC2" s="957"/>
      <c r="AD2" s="957"/>
      <c r="AE2" s="957"/>
      <c r="AF2" s="957"/>
      <c r="AG2" s="957"/>
      <c r="AH2" s="957"/>
      <c r="AI2" s="957"/>
      <c r="AJ2" s="957"/>
      <c r="AK2" s="957"/>
      <c r="AL2" s="957"/>
      <c r="AM2" s="957"/>
      <c r="AN2" s="957"/>
      <c r="AO2" s="957"/>
      <c r="AP2" s="957"/>
      <c r="AQ2" s="957"/>
      <c r="AR2" s="957"/>
      <c r="AS2" s="957"/>
      <c r="AT2" s="957"/>
      <c r="AU2" s="957"/>
      <c r="AV2" s="957"/>
      <c r="AW2" s="957"/>
      <c r="AX2" s="957"/>
      <c r="AY2" s="957"/>
      <c r="AZ2" s="957"/>
      <c r="BA2" s="957"/>
      <c r="BB2" s="957"/>
      <c r="BC2" s="957"/>
      <c r="BD2" s="957"/>
      <c r="BE2" s="957"/>
      <c r="BF2" s="957"/>
      <c r="BG2" s="957"/>
      <c r="BH2" s="957"/>
      <c r="BI2" s="957"/>
      <c r="BJ2" s="957"/>
      <c r="BK2" s="957"/>
      <c r="BL2" s="957"/>
      <c r="BM2" s="957"/>
      <c r="BN2" s="957"/>
      <c r="BO2" s="957"/>
      <c r="BP2" s="957"/>
      <c r="BQ2" s="957"/>
      <c r="BR2" s="957"/>
      <c r="BS2" s="957"/>
      <c r="BT2" s="957"/>
      <c r="BU2" s="957"/>
      <c r="BV2" s="957"/>
      <c r="BW2" s="957"/>
      <c r="BX2" s="957"/>
      <c r="BY2" s="957"/>
      <c r="BZ2" s="957"/>
      <c r="CA2" s="957"/>
      <c r="CB2" s="957"/>
      <c r="CC2" s="957"/>
      <c r="CD2" s="957"/>
      <c r="CE2" s="957"/>
      <c r="CF2" s="957"/>
      <c r="CG2" s="957"/>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c r="EC2" s="957"/>
      <c r="ED2" s="957"/>
      <c r="EE2" s="957"/>
      <c r="EF2" s="957"/>
      <c r="EG2" s="957"/>
      <c r="EH2" s="957"/>
      <c r="EI2" s="957"/>
      <c r="EJ2" s="957"/>
      <c r="EK2" s="957"/>
      <c r="EL2" s="957"/>
      <c r="EM2" s="957"/>
      <c r="EN2" s="957"/>
      <c r="EO2" s="957"/>
      <c r="EP2" s="957"/>
      <c r="EQ2" s="957"/>
      <c r="ER2" s="957"/>
      <c r="ES2" s="957"/>
      <c r="ET2" s="957"/>
      <c r="EU2" s="957"/>
      <c r="EV2" s="957"/>
      <c r="EW2" s="957"/>
      <c r="EX2" s="957"/>
      <c r="EY2" s="957"/>
      <c r="EZ2" s="957"/>
      <c r="FA2" s="957"/>
      <c r="FB2" s="957"/>
      <c r="FC2" s="957"/>
      <c r="FD2" s="957"/>
      <c r="FE2" s="957"/>
      <c r="FF2" s="957"/>
      <c r="FG2" s="957"/>
      <c r="FH2" s="957"/>
      <c r="FI2" s="957"/>
      <c r="FJ2" s="957"/>
      <c r="FK2" s="957"/>
      <c r="FL2" s="957"/>
      <c r="FM2" s="957"/>
      <c r="FN2" s="957"/>
      <c r="FO2" s="957"/>
      <c r="FP2" s="957"/>
      <c r="FQ2" s="957"/>
      <c r="FR2" s="957"/>
      <c r="FS2" s="957"/>
      <c r="FT2" s="957"/>
      <c r="FU2" s="957"/>
      <c r="FV2" s="957"/>
      <c r="FW2" s="957"/>
      <c r="FX2" s="957"/>
      <c r="FY2" s="957"/>
      <c r="FZ2" s="957"/>
      <c r="GA2" s="957"/>
      <c r="GB2" s="957"/>
      <c r="GC2" s="957"/>
      <c r="GD2" s="957"/>
      <c r="GE2" s="957"/>
      <c r="GF2" s="957"/>
      <c r="GG2" s="957"/>
      <c r="GH2" s="957"/>
      <c r="GI2" s="957"/>
      <c r="GJ2" s="957"/>
      <c r="GK2" s="957"/>
      <c r="GL2" s="957"/>
      <c r="GM2" s="957"/>
      <c r="GN2" s="957"/>
      <c r="GO2" s="957"/>
      <c r="GP2" s="957"/>
      <c r="GQ2" s="957"/>
      <c r="GR2" s="957"/>
      <c r="GS2" s="957"/>
      <c r="GT2" s="957"/>
      <c r="GU2" s="957"/>
      <c r="GV2" s="957"/>
      <c r="GW2" s="957"/>
      <c r="GX2" s="957"/>
      <c r="GY2" s="957"/>
      <c r="GZ2" s="957"/>
      <c r="HA2" s="957"/>
      <c r="HB2" s="957"/>
      <c r="HC2" s="957"/>
      <c r="HD2" s="957"/>
      <c r="HE2" s="957"/>
      <c r="HF2" s="957"/>
      <c r="HG2" s="957"/>
      <c r="HH2" s="957"/>
      <c r="HI2" s="957"/>
      <c r="HJ2" s="957"/>
      <c r="HK2" s="957"/>
      <c r="HL2" s="957"/>
      <c r="HM2" s="957"/>
      <c r="HN2" s="957"/>
      <c r="HO2" s="957"/>
      <c r="HP2" s="957"/>
      <c r="HQ2" s="957"/>
      <c r="HR2" s="957"/>
      <c r="HS2" s="957"/>
      <c r="HT2" s="957"/>
      <c r="HU2" s="957"/>
      <c r="HV2" s="957"/>
      <c r="HW2" s="957"/>
      <c r="HX2" s="957"/>
      <c r="HY2" s="957"/>
      <c r="HZ2" s="957"/>
      <c r="IA2" s="957"/>
      <c r="IB2" s="957"/>
      <c r="IC2" s="957"/>
      <c r="ID2" s="957"/>
      <c r="IE2" s="957"/>
      <c r="IF2" s="957"/>
      <c r="IG2" s="957"/>
      <c r="IH2" s="957"/>
      <c r="II2" s="957"/>
      <c r="IJ2" s="957"/>
      <c r="IK2" s="957"/>
      <c r="IL2" s="957"/>
      <c r="IM2" s="957"/>
      <c r="IN2" s="957"/>
      <c r="IO2" s="957"/>
      <c r="IP2" s="957"/>
      <c r="IQ2" s="957"/>
      <c r="IR2" s="957"/>
    </row>
    <row r="3" spans="1:252" s="91" customFormat="1" ht="15.75" x14ac:dyDescent="0.2">
      <c r="A3" s="967" t="s">
        <v>993</v>
      </c>
      <c r="B3" s="967"/>
      <c r="C3" s="967"/>
      <c r="D3" s="967"/>
      <c r="E3" s="967"/>
      <c r="F3" s="967"/>
      <c r="G3" s="967"/>
      <c r="H3" s="967"/>
      <c r="I3" s="967"/>
      <c r="J3" s="967"/>
    </row>
    <row r="4" spans="1:252" s="91" customFormat="1" ht="15.75" x14ac:dyDescent="0.2">
      <c r="A4" s="967" t="s">
        <v>803</v>
      </c>
      <c r="B4" s="967"/>
      <c r="C4" s="967"/>
      <c r="D4" s="967"/>
      <c r="E4" s="967"/>
      <c r="F4" s="967"/>
      <c r="G4" s="967"/>
      <c r="H4" s="967"/>
      <c r="I4" s="967"/>
      <c r="J4" s="967"/>
      <c r="K4" s="949"/>
      <c r="L4" s="949"/>
      <c r="M4" s="949"/>
      <c r="N4" s="949"/>
      <c r="O4" s="949"/>
      <c r="P4" s="949"/>
      <c r="Q4" s="949"/>
      <c r="R4" s="949"/>
      <c r="S4" s="949"/>
      <c r="T4" s="949"/>
      <c r="U4" s="949"/>
      <c r="V4" s="949"/>
      <c r="W4" s="949"/>
      <c r="X4" s="949"/>
      <c r="Y4" s="949"/>
      <c r="Z4" s="949"/>
      <c r="AA4" s="949"/>
      <c r="AB4" s="949"/>
      <c r="AC4" s="949"/>
      <c r="AD4" s="949"/>
      <c r="AE4" s="949"/>
      <c r="AF4" s="949"/>
      <c r="AG4" s="949"/>
      <c r="AH4" s="949"/>
      <c r="AI4" s="949"/>
      <c r="AJ4" s="949"/>
      <c r="AK4" s="949"/>
      <c r="AL4" s="949"/>
      <c r="AM4" s="949"/>
      <c r="AN4" s="949"/>
      <c r="AO4" s="949"/>
      <c r="AP4" s="949"/>
      <c r="AQ4" s="949"/>
      <c r="AR4" s="949"/>
      <c r="AS4" s="949"/>
      <c r="AT4" s="949"/>
      <c r="AU4" s="949"/>
      <c r="AV4" s="949"/>
      <c r="AW4" s="949"/>
      <c r="AX4" s="949"/>
      <c r="AY4" s="949"/>
      <c r="AZ4" s="949"/>
      <c r="BA4" s="949"/>
      <c r="BB4" s="949"/>
      <c r="BC4" s="949"/>
      <c r="BD4" s="949"/>
      <c r="BE4" s="949"/>
      <c r="BF4" s="949"/>
      <c r="BG4" s="949"/>
      <c r="BH4" s="949"/>
      <c r="BI4" s="949"/>
      <c r="BJ4" s="949"/>
      <c r="BK4" s="949"/>
      <c r="BL4" s="949"/>
      <c r="BM4" s="949"/>
      <c r="BN4" s="949"/>
      <c r="BO4" s="949"/>
      <c r="BP4" s="949"/>
      <c r="BQ4" s="949"/>
      <c r="BR4" s="949"/>
      <c r="BS4" s="949"/>
      <c r="BT4" s="949"/>
      <c r="BU4" s="949"/>
      <c r="BV4" s="949"/>
      <c r="BW4" s="949"/>
      <c r="BX4" s="949"/>
      <c r="BY4" s="949"/>
      <c r="BZ4" s="949"/>
      <c r="CA4" s="949"/>
      <c r="CB4" s="949"/>
      <c r="CC4" s="949"/>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c r="EC4" s="949"/>
      <c r="ED4" s="949"/>
      <c r="EE4" s="949"/>
      <c r="EF4" s="949"/>
      <c r="EG4" s="949"/>
      <c r="EH4" s="949"/>
      <c r="EI4" s="949"/>
      <c r="EJ4" s="949"/>
      <c r="EK4" s="949"/>
      <c r="EL4" s="949"/>
      <c r="EM4" s="949"/>
      <c r="EN4" s="949"/>
      <c r="EO4" s="949"/>
      <c r="EP4" s="949"/>
      <c r="EQ4" s="949"/>
      <c r="ER4" s="949"/>
      <c r="ES4" s="949"/>
      <c r="ET4" s="949"/>
      <c r="EU4" s="949"/>
      <c r="EV4" s="949"/>
      <c r="EW4" s="949"/>
      <c r="EX4" s="949"/>
      <c r="EY4" s="949"/>
      <c r="EZ4" s="949"/>
      <c r="FA4" s="949"/>
      <c r="FB4" s="949"/>
      <c r="FC4" s="949"/>
      <c r="FD4" s="949"/>
      <c r="FE4" s="949"/>
      <c r="FF4" s="949"/>
      <c r="FG4" s="949"/>
      <c r="FH4" s="949"/>
      <c r="FI4" s="949"/>
      <c r="FJ4" s="949"/>
      <c r="FK4" s="949"/>
      <c r="FL4" s="949"/>
      <c r="FM4" s="949"/>
      <c r="FN4" s="949"/>
      <c r="FO4" s="949"/>
      <c r="FP4" s="949"/>
      <c r="FQ4" s="949"/>
      <c r="FR4" s="949"/>
      <c r="FS4" s="949"/>
      <c r="FT4" s="949"/>
      <c r="FU4" s="949"/>
      <c r="FV4" s="949"/>
      <c r="FW4" s="949"/>
      <c r="FX4" s="949"/>
      <c r="FY4" s="949"/>
      <c r="FZ4" s="949"/>
      <c r="GA4" s="949"/>
      <c r="GB4" s="949"/>
      <c r="GC4" s="949"/>
      <c r="GD4" s="949"/>
      <c r="GE4" s="949"/>
      <c r="GF4" s="949"/>
      <c r="GG4" s="949"/>
      <c r="GH4" s="949"/>
      <c r="GI4" s="949"/>
      <c r="GJ4" s="949"/>
      <c r="GK4" s="949"/>
      <c r="GL4" s="949"/>
      <c r="GM4" s="949"/>
      <c r="GN4" s="949"/>
      <c r="GO4" s="949"/>
      <c r="GP4" s="949"/>
      <c r="GQ4" s="949"/>
      <c r="GR4" s="949"/>
      <c r="GS4" s="949"/>
      <c r="GT4" s="949"/>
      <c r="GU4" s="949"/>
      <c r="GV4" s="949"/>
      <c r="GW4" s="949"/>
      <c r="GX4" s="949"/>
      <c r="GY4" s="949"/>
      <c r="GZ4" s="949"/>
      <c r="HA4" s="949"/>
      <c r="HB4" s="949"/>
      <c r="HC4" s="949"/>
      <c r="HD4" s="949"/>
      <c r="HE4" s="949"/>
      <c r="HF4" s="949"/>
      <c r="HG4" s="949"/>
      <c r="HH4" s="949"/>
      <c r="HI4" s="949"/>
      <c r="HJ4" s="949"/>
      <c r="HK4" s="949"/>
      <c r="HL4" s="949"/>
      <c r="HM4" s="949"/>
      <c r="HN4" s="949"/>
      <c r="HO4" s="949"/>
      <c r="HP4" s="949"/>
      <c r="HQ4" s="949"/>
      <c r="HR4" s="949"/>
      <c r="HS4" s="949"/>
      <c r="HT4" s="949"/>
      <c r="HU4" s="949"/>
      <c r="HV4" s="949"/>
      <c r="HW4" s="949"/>
      <c r="HX4" s="949"/>
      <c r="HY4" s="949"/>
      <c r="HZ4" s="949"/>
      <c r="IA4" s="949"/>
      <c r="IB4" s="949"/>
      <c r="IC4" s="949"/>
      <c r="ID4" s="949"/>
      <c r="IE4" s="949"/>
      <c r="IF4" s="949"/>
      <c r="IG4" s="949"/>
      <c r="IH4" s="949"/>
      <c r="II4" s="949"/>
      <c r="IJ4" s="949"/>
      <c r="IK4" s="949"/>
      <c r="IL4" s="949"/>
      <c r="IM4" s="949"/>
      <c r="IN4" s="949"/>
      <c r="IO4" s="949"/>
      <c r="IP4" s="949"/>
      <c r="IQ4" s="949"/>
      <c r="IR4" s="949"/>
    </row>
    <row r="5" spans="1:252" s="91" customFormat="1" ht="15" customHeight="1" x14ac:dyDescent="0.2">
      <c r="A5" s="428" t="s">
        <v>676</v>
      </c>
      <c r="B5" s="424"/>
      <c r="C5" s="424"/>
      <c r="D5" s="424"/>
      <c r="E5" s="73"/>
      <c r="F5" s="425"/>
      <c r="G5" s="425"/>
      <c r="H5" s="425"/>
      <c r="I5" s="426"/>
      <c r="J5" s="429" t="s">
        <v>677</v>
      </c>
    </row>
    <row r="6" spans="1:252" ht="21" customHeight="1" x14ac:dyDescent="0.2">
      <c r="A6" s="968" t="s">
        <v>989</v>
      </c>
      <c r="B6" s="969"/>
      <c r="C6" s="1022" t="s">
        <v>560</v>
      </c>
      <c r="D6" s="1022"/>
      <c r="E6" s="1022" t="s">
        <v>344</v>
      </c>
      <c r="F6" s="1022"/>
      <c r="G6" s="1022" t="s">
        <v>7</v>
      </c>
      <c r="H6" s="1022"/>
      <c r="I6" s="1003" t="s">
        <v>990</v>
      </c>
      <c r="J6" s="1004"/>
    </row>
    <row r="7" spans="1:252" ht="21" customHeight="1" x14ac:dyDescent="0.2">
      <c r="A7" s="1017"/>
      <c r="B7" s="1030"/>
      <c r="C7" s="999" t="s">
        <v>561</v>
      </c>
      <c r="D7" s="999"/>
      <c r="E7" s="999" t="s">
        <v>988</v>
      </c>
      <c r="F7" s="999"/>
      <c r="G7" s="999" t="s">
        <v>8</v>
      </c>
      <c r="H7" s="999"/>
      <c r="I7" s="1005"/>
      <c r="J7" s="1006"/>
    </row>
    <row r="8" spans="1:252" ht="21" customHeight="1" x14ac:dyDescent="0.2">
      <c r="A8" s="1017"/>
      <c r="B8" s="1030"/>
      <c r="C8" s="94" t="s">
        <v>226</v>
      </c>
      <c r="D8" s="94" t="s">
        <v>225</v>
      </c>
      <c r="E8" s="94" t="s">
        <v>226</v>
      </c>
      <c r="F8" s="94" t="s">
        <v>225</v>
      </c>
      <c r="G8" s="94" t="s">
        <v>226</v>
      </c>
      <c r="H8" s="94" t="s">
        <v>225</v>
      </c>
      <c r="I8" s="1005"/>
      <c r="J8" s="1006"/>
    </row>
    <row r="9" spans="1:252" ht="21" customHeight="1" x14ac:dyDescent="0.2">
      <c r="A9" s="970"/>
      <c r="B9" s="971"/>
      <c r="C9" s="563" t="s">
        <v>224</v>
      </c>
      <c r="D9" s="563" t="s">
        <v>223</v>
      </c>
      <c r="E9" s="563" t="s">
        <v>224</v>
      </c>
      <c r="F9" s="563" t="s">
        <v>223</v>
      </c>
      <c r="G9" s="563" t="s">
        <v>224</v>
      </c>
      <c r="H9" s="563" t="s">
        <v>223</v>
      </c>
      <c r="I9" s="1007"/>
      <c r="J9" s="1008"/>
    </row>
    <row r="10" spans="1:252" ht="29.25" customHeight="1" thickBot="1" x14ac:dyDescent="0.25">
      <c r="A10" s="1028" t="s">
        <v>977</v>
      </c>
      <c r="B10" s="548" t="s">
        <v>9</v>
      </c>
      <c r="C10" s="148">
        <v>3597</v>
      </c>
      <c r="D10" s="148">
        <v>500</v>
      </c>
      <c r="E10" s="148">
        <v>5550</v>
      </c>
      <c r="F10" s="148">
        <v>19319</v>
      </c>
      <c r="G10" s="148">
        <f>C10+E10</f>
        <v>9147</v>
      </c>
      <c r="H10" s="148">
        <f>D10+F10</f>
        <v>19819</v>
      </c>
      <c r="I10" s="509" t="s">
        <v>668</v>
      </c>
      <c r="J10" s="1027" t="s">
        <v>992</v>
      </c>
    </row>
    <row r="11" spans="1:252" ht="29.25" customHeight="1" thickTop="1" thickBot="1" x14ac:dyDescent="0.25">
      <c r="A11" s="1029"/>
      <c r="B11" s="471" t="s">
        <v>667</v>
      </c>
      <c r="C11" s="150">
        <v>4058</v>
      </c>
      <c r="D11" s="150">
        <v>543</v>
      </c>
      <c r="E11" s="150">
        <v>4817</v>
      </c>
      <c r="F11" s="150">
        <v>17986</v>
      </c>
      <c r="G11" s="148">
        <f t="shared" ref="G11:G17" si="0">C11+E11</f>
        <v>8875</v>
      </c>
      <c r="H11" s="148">
        <f t="shared" ref="H11:H17" si="1">D11+F11</f>
        <v>18529</v>
      </c>
      <c r="I11" s="468" t="s">
        <v>669</v>
      </c>
      <c r="J11" s="1009"/>
    </row>
    <row r="12" spans="1:252" ht="29.25" customHeight="1" thickTop="1" thickBot="1" x14ac:dyDescent="0.25">
      <c r="A12" s="1010" t="s">
        <v>217</v>
      </c>
      <c r="B12" s="466" t="s">
        <v>9</v>
      </c>
      <c r="C12" s="149">
        <v>12960</v>
      </c>
      <c r="D12" s="149">
        <v>12155</v>
      </c>
      <c r="E12" s="149">
        <v>9768</v>
      </c>
      <c r="F12" s="149">
        <v>39908</v>
      </c>
      <c r="G12" s="318">
        <f t="shared" si="0"/>
        <v>22728</v>
      </c>
      <c r="H12" s="318">
        <f t="shared" si="1"/>
        <v>52063</v>
      </c>
      <c r="I12" s="564" t="s">
        <v>668</v>
      </c>
      <c r="J12" s="998" t="s">
        <v>3</v>
      </c>
    </row>
    <row r="13" spans="1:252" ht="29.25" customHeight="1" thickTop="1" thickBot="1" x14ac:dyDescent="0.25">
      <c r="A13" s="1013"/>
      <c r="B13" s="466" t="s">
        <v>667</v>
      </c>
      <c r="C13" s="149">
        <v>14743</v>
      </c>
      <c r="D13" s="149">
        <v>12663</v>
      </c>
      <c r="E13" s="149">
        <v>7307</v>
      </c>
      <c r="F13" s="149">
        <v>36488</v>
      </c>
      <c r="G13" s="318">
        <f t="shared" si="0"/>
        <v>22050</v>
      </c>
      <c r="H13" s="318">
        <f t="shared" si="1"/>
        <v>49151</v>
      </c>
      <c r="I13" s="564" t="s">
        <v>669</v>
      </c>
      <c r="J13" s="998"/>
    </row>
    <row r="14" spans="1:252" ht="29.25" customHeight="1" thickTop="1" thickBot="1" x14ac:dyDescent="0.25">
      <c r="A14" s="1001" t="s">
        <v>991</v>
      </c>
      <c r="B14" s="471" t="s">
        <v>9</v>
      </c>
      <c r="C14" s="150">
        <v>6893</v>
      </c>
      <c r="D14" s="150">
        <v>6006</v>
      </c>
      <c r="E14" s="150">
        <v>3166</v>
      </c>
      <c r="F14" s="150">
        <v>12868</v>
      </c>
      <c r="G14" s="148">
        <f t="shared" si="0"/>
        <v>10059</v>
      </c>
      <c r="H14" s="148">
        <f t="shared" si="1"/>
        <v>18874</v>
      </c>
      <c r="I14" s="468" t="s">
        <v>668</v>
      </c>
      <c r="J14" s="1009" t="s">
        <v>176</v>
      </c>
    </row>
    <row r="15" spans="1:252" ht="29.25" customHeight="1" thickTop="1" thickBot="1" x14ac:dyDescent="0.25">
      <c r="A15" s="1001"/>
      <c r="B15" s="471" t="s">
        <v>667</v>
      </c>
      <c r="C15" s="150">
        <v>7739</v>
      </c>
      <c r="D15" s="150">
        <v>6206</v>
      </c>
      <c r="E15" s="150">
        <v>1986</v>
      </c>
      <c r="F15" s="150">
        <v>11608</v>
      </c>
      <c r="G15" s="148">
        <f t="shared" si="0"/>
        <v>9725</v>
      </c>
      <c r="H15" s="148">
        <f t="shared" si="1"/>
        <v>17814</v>
      </c>
      <c r="I15" s="468" t="s">
        <v>669</v>
      </c>
      <c r="J15" s="1009"/>
    </row>
    <row r="16" spans="1:252" ht="29.25" customHeight="1" thickTop="1" thickBot="1" x14ac:dyDescent="0.25">
      <c r="A16" s="1031" t="s">
        <v>995</v>
      </c>
      <c r="B16" s="466" t="s">
        <v>9</v>
      </c>
      <c r="C16" s="149">
        <v>6737</v>
      </c>
      <c r="D16" s="149">
        <v>5831</v>
      </c>
      <c r="E16" s="149">
        <v>2229</v>
      </c>
      <c r="F16" s="149">
        <v>8545</v>
      </c>
      <c r="G16" s="318">
        <f t="shared" si="0"/>
        <v>8966</v>
      </c>
      <c r="H16" s="318">
        <f t="shared" si="1"/>
        <v>14376</v>
      </c>
      <c r="I16" s="564" t="s">
        <v>668</v>
      </c>
      <c r="J16" s="998" t="s">
        <v>975</v>
      </c>
    </row>
    <row r="17" spans="1:20" ht="29.25" customHeight="1" thickTop="1" x14ac:dyDescent="0.2">
      <c r="A17" s="1032"/>
      <c r="B17" s="473" t="s">
        <v>667</v>
      </c>
      <c r="C17" s="151">
        <v>7245</v>
      </c>
      <c r="D17" s="151">
        <v>5656</v>
      </c>
      <c r="E17" s="151">
        <v>1151</v>
      </c>
      <c r="F17" s="151">
        <v>8062</v>
      </c>
      <c r="G17" s="151">
        <f t="shared" si="0"/>
        <v>8396</v>
      </c>
      <c r="H17" s="151">
        <f t="shared" si="1"/>
        <v>13718</v>
      </c>
      <c r="I17" s="536" t="s">
        <v>669</v>
      </c>
      <c r="J17" s="1012"/>
    </row>
    <row r="18" spans="1:20" ht="20.100000000000001" customHeight="1" thickBot="1" x14ac:dyDescent="0.25">
      <c r="A18" s="1000" t="s">
        <v>7</v>
      </c>
      <c r="B18" s="470" t="s">
        <v>9</v>
      </c>
      <c r="C18" s="269">
        <f>SUM(C10+C12+C14+C16)</f>
        <v>30187</v>
      </c>
      <c r="D18" s="269">
        <f t="shared" ref="D18:H18" si="2">SUM(D10+D12+D14+D16)</f>
        <v>24492</v>
      </c>
      <c r="E18" s="269">
        <f t="shared" si="2"/>
        <v>20713</v>
      </c>
      <c r="F18" s="269">
        <f t="shared" si="2"/>
        <v>80640</v>
      </c>
      <c r="G18" s="269">
        <f t="shared" si="2"/>
        <v>50900</v>
      </c>
      <c r="H18" s="269">
        <f t="shared" si="2"/>
        <v>105132</v>
      </c>
      <c r="I18" s="467" t="s">
        <v>668</v>
      </c>
      <c r="J18" s="995" t="s">
        <v>8</v>
      </c>
    </row>
    <row r="19" spans="1:20" ht="20.100000000000001" customHeight="1" thickTop="1" thickBot="1" x14ac:dyDescent="0.25">
      <c r="A19" s="1001"/>
      <c r="B19" s="471" t="s">
        <v>667</v>
      </c>
      <c r="C19" s="283">
        <f>SUM(C11+C13+C15+C17)</f>
        <v>33785</v>
      </c>
      <c r="D19" s="283">
        <f t="shared" ref="D19:H19" si="3">SUM(D11+D13+D15+D17)</f>
        <v>25068</v>
      </c>
      <c r="E19" s="283">
        <f t="shared" si="3"/>
        <v>15261</v>
      </c>
      <c r="F19" s="283">
        <f t="shared" si="3"/>
        <v>74144</v>
      </c>
      <c r="G19" s="283">
        <f t="shared" si="3"/>
        <v>49046</v>
      </c>
      <c r="H19" s="283">
        <f t="shared" si="3"/>
        <v>99212</v>
      </c>
      <c r="I19" s="468" t="s">
        <v>669</v>
      </c>
      <c r="J19" s="996"/>
    </row>
    <row r="20" spans="1:20" ht="20.100000000000001" customHeight="1" thickTop="1" x14ac:dyDescent="0.2">
      <c r="A20" s="1002"/>
      <c r="B20" s="472" t="s">
        <v>7</v>
      </c>
      <c r="C20" s="284">
        <f>C18+C19</f>
        <v>63972</v>
      </c>
      <c r="D20" s="284">
        <f t="shared" ref="D20:H20" si="4">D18+D19</f>
        <v>49560</v>
      </c>
      <c r="E20" s="284">
        <f t="shared" si="4"/>
        <v>35974</v>
      </c>
      <c r="F20" s="284">
        <f t="shared" si="4"/>
        <v>154784</v>
      </c>
      <c r="G20" s="284">
        <f t="shared" si="4"/>
        <v>99946</v>
      </c>
      <c r="H20" s="284">
        <f t="shared" si="4"/>
        <v>204344</v>
      </c>
      <c r="I20" s="469" t="s">
        <v>8</v>
      </c>
      <c r="J20" s="997"/>
    </row>
    <row r="21" spans="1:20" x14ac:dyDescent="0.2">
      <c r="A21" s="1025" t="s">
        <v>982</v>
      </c>
      <c r="B21" s="1025"/>
      <c r="C21" s="253"/>
      <c r="D21" s="253"/>
      <c r="E21" s="253"/>
      <c r="F21" s="254"/>
      <c r="G21" s="254"/>
      <c r="H21" s="1033" t="s">
        <v>979</v>
      </c>
      <c r="I21" s="1033"/>
      <c r="J21" s="1033"/>
      <c r="K21" s="79"/>
      <c r="L21" s="79"/>
    </row>
    <row r="22" spans="1:20" ht="12.75" x14ac:dyDescent="0.2">
      <c r="A22" s="1026" t="s">
        <v>987</v>
      </c>
      <c r="B22" s="1026"/>
      <c r="C22" s="66"/>
      <c r="D22" s="66"/>
      <c r="E22" s="66"/>
      <c r="F22" s="66"/>
      <c r="G22" s="66"/>
      <c r="H22" s="1034" t="s">
        <v>953</v>
      </c>
      <c r="I22" s="1034"/>
      <c r="J22" s="1034"/>
      <c r="T22" s="217"/>
    </row>
    <row r="23" spans="1:20" x14ac:dyDescent="0.2">
      <c r="A23" s="1026" t="s">
        <v>983</v>
      </c>
      <c r="B23" s="1026"/>
      <c r="H23" s="1035" t="s">
        <v>981</v>
      </c>
      <c r="I23" s="1035"/>
      <c r="J23" s="1035"/>
      <c r="Q23" s="945"/>
      <c r="R23" s="945"/>
      <c r="S23" s="71"/>
      <c r="T23" s="71"/>
    </row>
    <row r="24" spans="1:20" x14ac:dyDescent="0.2">
      <c r="Q24" s="1024"/>
      <c r="R24" s="1024"/>
      <c r="S24" s="73"/>
      <c r="T24" s="73"/>
    </row>
    <row r="25" spans="1:20" ht="13.5" customHeight="1" x14ac:dyDescent="0.2">
      <c r="A25" s="70" t="s">
        <v>222</v>
      </c>
      <c r="C25" s="255"/>
      <c r="D25" s="255"/>
      <c r="E25" s="255"/>
      <c r="G25" s="255"/>
      <c r="H25" s="70"/>
      <c r="I25" s="256"/>
      <c r="L25" s="71"/>
      <c r="M25" s="71"/>
      <c r="N25" s="71"/>
      <c r="O25" s="71"/>
      <c r="P25" s="71"/>
      <c r="Q25" s="1024"/>
      <c r="R25" s="1024"/>
      <c r="S25" s="73"/>
      <c r="T25" s="73"/>
    </row>
    <row r="26" spans="1:20" ht="45" customHeight="1" x14ac:dyDescent="0.2">
      <c r="B26" s="224"/>
      <c r="C26" s="423" t="s">
        <v>1329</v>
      </c>
      <c r="D26" s="257"/>
      <c r="E26" s="96" t="s">
        <v>216</v>
      </c>
      <c r="J26" s="73"/>
      <c r="K26" s="73"/>
      <c r="L26" s="73"/>
      <c r="M26" s="73"/>
      <c r="N26" s="73"/>
      <c r="O26" s="73"/>
      <c r="P26" s="73"/>
      <c r="Q26" s="73"/>
    </row>
    <row r="27" spans="1:20" ht="45" customHeight="1" x14ac:dyDescent="0.2">
      <c r="B27" s="224"/>
      <c r="C27" s="257" t="s">
        <v>219</v>
      </c>
      <c r="D27" s="257" t="s">
        <v>218</v>
      </c>
      <c r="E27" s="96" t="s">
        <v>219</v>
      </c>
      <c r="F27" s="96" t="s">
        <v>218</v>
      </c>
      <c r="H27" s="70"/>
      <c r="J27" s="96"/>
      <c r="K27" s="96"/>
      <c r="L27" s="96"/>
      <c r="M27" s="96"/>
      <c r="N27" s="96"/>
      <c r="O27" s="96"/>
      <c r="P27" s="96"/>
      <c r="Q27" s="96"/>
      <c r="R27" s="96"/>
    </row>
    <row r="28" spans="1:20" x14ac:dyDescent="0.2">
      <c r="B28" s="95" t="s">
        <v>446</v>
      </c>
      <c r="C28" s="225">
        <f>C18</f>
        <v>30187</v>
      </c>
      <c r="D28" s="96">
        <f t="shared" ref="D28:F29" si="5">D18</f>
        <v>24492</v>
      </c>
      <c r="E28" s="96">
        <f t="shared" si="5"/>
        <v>20713</v>
      </c>
      <c r="F28" s="96">
        <f t="shared" si="5"/>
        <v>80640</v>
      </c>
      <c r="H28" s="70"/>
      <c r="J28" s="96"/>
      <c r="K28" s="96"/>
      <c r="L28" s="96"/>
      <c r="M28" s="96"/>
      <c r="N28" s="96"/>
      <c r="O28" s="96"/>
      <c r="P28" s="96"/>
      <c r="Q28" s="96"/>
      <c r="R28" s="96"/>
    </row>
    <row r="29" spans="1:20" x14ac:dyDescent="0.2">
      <c r="B29" s="66" t="s">
        <v>608</v>
      </c>
      <c r="C29" s="225">
        <f>C19</f>
        <v>33785</v>
      </c>
      <c r="D29" s="96">
        <f t="shared" si="5"/>
        <v>25068</v>
      </c>
      <c r="E29" s="96">
        <f t="shared" si="5"/>
        <v>15261</v>
      </c>
      <c r="F29" s="96">
        <f t="shared" si="5"/>
        <v>74144</v>
      </c>
      <c r="H29" s="70"/>
      <c r="J29" s="96"/>
      <c r="K29" s="96"/>
      <c r="L29" s="96"/>
      <c r="M29" s="96"/>
      <c r="N29" s="96"/>
      <c r="O29" s="96"/>
      <c r="P29" s="96"/>
      <c r="Q29" s="96"/>
      <c r="R29" s="96"/>
    </row>
    <row r="30" spans="1:20" x14ac:dyDescent="0.2">
      <c r="H30" s="70"/>
      <c r="J30" s="96"/>
      <c r="K30" s="96"/>
      <c r="L30" s="96"/>
      <c r="M30" s="96"/>
      <c r="N30" s="96"/>
      <c r="O30" s="96"/>
      <c r="P30" s="96"/>
      <c r="Q30" s="96"/>
      <c r="R30" s="96"/>
    </row>
    <row r="31" spans="1:20" x14ac:dyDescent="0.2">
      <c r="A31" s="70" t="s">
        <v>221</v>
      </c>
      <c r="H31" s="70"/>
      <c r="J31" s="96"/>
      <c r="K31" s="96"/>
      <c r="L31" s="96"/>
      <c r="M31" s="96"/>
      <c r="N31" s="96"/>
      <c r="O31" s="96"/>
      <c r="P31" s="96"/>
      <c r="Q31" s="96"/>
      <c r="R31" s="96"/>
    </row>
    <row r="32" spans="1:20" ht="25.5" x14ac:dyDescent="0.2">
      <c r="C32" s="96" t="s">
        <v>220</v>
      </c>
      <c r="E32" s="368" t="s">
        <v>610</v>
      </c>
      <c r="G32" s="368" t="s">
        <v>464</v>
      </c>
      <c r="H32" s="70"/>
      <c r="I32" s="1023"/>
      <c r="J32" s="1024"/>
      <c r="K32" s="1024"/>
      <c r="L32" s="1024"/>
      <c r="M32" s="1024"/>
      <c r="N32" s="1024"/>
      <c r="O32" s="1024"/>
      <c r="P32" s="1024"/>
      <c r="Q32" s="1024"/>
      <c r="R32" s="96"/>
    </row>
    <row r="33" spans="2:18" x14ac:dyDescent="0.2">
      <c r="C33" s="96" t="s">
        <v>219</v>
      </c>
      <c r="D33" s="96" t="s">
        <v>218</v>
      </c>
      <c r="E33" s="96" t="s">
        <v>219</v>
      </c>
      <c r="F33" s="96" t="s">
        <v>218</v>
      </c>
      <c r="G33" s="96" t="s">
        <v>219</v>
      </c>
      <c r="H33" s="70" t="s">
        <v>218</v>
      </c>
      <c r="I33" s="1023"/>
      <c r="J33" s="71"/>
      <c r="K33" s="71"/>
      <c r="L33" s="71"/>
      <c r="M33" s="71"/>
      <c r="N33" s="71"/>
      <c r="O33" s="71"/>
      <c r="P33" s="71"/>
      <c r="Q33" s="71"/>
      <c r="R33" s="96"/>
    </row>
    <row r="34" spans="2:18" ht="15.75" x14ac:dyDescent="0.2">
      <c r="B34" s="66" t="s">
        <v>446</v>
      </c>
      <c r="C34" s="225">
        <f>G12</f>
        <v>22728</v>
      </c>
      <c r="D34" s="96">
        <f>H12</f>
        <v>52063</v>
      </c>
      <c r="E34" s="96">
        <f>G14</f>
        <v>10059</v>
      </c>
      <c r="F34" s="96">
        <f>H14</f>
        <v>18874</v>
      </c>
      <c r="G34" s="96">
        <f>G16</f>
        <v>8966</v>
      </c>
      <c r="H34" s="70">
        <f>H16</f>
        <v>14376</v>
      </c>
      <c r="I34" s="258"/>
      <c r="J34" s="96"/>
      <c r="K34" s="96"/>
      <c r="L34" s="96"/>
      <c r="M34" s="96"/>
      <c r="N34" s="96"/>
      <c r="O34" s="96"/>
      <c r="P34" s="96"/>
      <c r="Q34" s="96"/>
      <c r="R34" s="96"/>
    </row>
    <row r="35" spans="2:18" ht="15.75" x14ac:dyDescent="0.2">
      <c r="B35" s="66" t="s">
        <v>608</v>
      </c>
      <c r="C35" s="225">
        <f>G13</f>
        <v>22050</v>
      </c>
      <c r="D35" s="96">
        <f>H13</f>
        <v>49151</v>
      </c>
      <c r="E35" s="96">
        <f>G15</f>
        <v>9725</v>
      </c>
      <c r="F35" s="96">
        <f>H15</f>
        <v>17814</v>
      </c>
      <c r="G35" s="96">
        <f>G17</f>
        <v>8396</v>
      </c>
      <c r="H35" s="70">
        <f>H17</f>
        <v>13718</v>
      </c>
      <c r="I35" s="258"/>
      <c r="J35" s="96"/>
      <c r="K35" s="96"/>
      <c r="L35" s="96"/>
      <c r="M35" s="96"/>
      <c r="N35" s="96"/>
      <c r="O35" s="96"/>
      <c r="P35" s="96"/>
      <c r="Q35" s="96"/>
      <c r="R35" s="96"/>
    </row>
  </sheetData>
  <mergeCells count="72">
    <mergeCell ref="H21:J21"/>
    <mergeCell ref="H22:J22"/>
    <mergeCell ref="H23:J23"/>
    <mergeCell ref="A21:B21"/>
    <mergeCell ref="A22:B22"/>
    <mergeCell ref="A23:B23"/>
    <mergeCell ref="Q23:R23"/>
    <mergeCell ref="Q24:R24"/>
    <mergeCell ref="Q25:R25"/>
    <mergeCell ref="I32:I33"/>
    <mergeCell ref="J32:K32"/>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zoomScaleNormal="100" zoomScaleSheetLayoutView="100" workbookViewId="0">
      <selection activeCell="P3" sqref="P3"/>
    </sheetView>
  </sheetViews>
  <sheetFormatPr defaultRowHeight="12.75" x14ac:dyDescent="0.2"/>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x14ac:dyDescent="0.3">
      <c r="A1" s="1052" t="s">
        <v>1004</v>
      </c>
      <c r="B1" s="1052"/>
      <c r="C1" s="1052"/>
      <c r="D1" s="1052"/>
      <c r="E1" s="1052"/>
      <c r="F1" s="1052"/>
      <c r="G1" s="1052"/>
      <c r="H1" s="1052"/>
      <c r="I1" s="1052"/>
      <c r="J1" s="1052"/>
      <c r="K1" s="1052"/>
      <c r="L1" s="1052"/>
      <c r="M1" s="1052"/>
      <c r="N1" s="1052"/>
      <c r="O1" s="1052"/>
    </row>
    <row r="2" spans="1:15" ht="20.25" x14ac:dyDescent="0.2">
      <c r="A2" s="1053" t="s">
        <v>806</v>
      </c>
      <c r="B2" s="1053"/>
      <c r="C2" s="1053"/>
      <c r="D2" s="1053"/>
      <c r="E2" s="1053"/>
      <c r="F2" s="1053"/>
      <c r="G2" s="1053"/>
      <c r="H2" s="1053"/>
      <c r="I2" s="1053"/>
      <c r="J2" s="1053"/>
      <c r="K2" s="1053"/>
      <c r="L2" s="1053"/>
      <c r="M2" s="1053"/>
      <c r="N2" s="1053"/>
      <c r="O2" s="1053"/>
    </row>
    <row r="3" spans="1:15" ht="20.25" customHeight="1" x14ac:dyDescent="0.2">
      <c r="A3" s="1051" t="s">
        <v>1005</v>
      </c>
      <c r="B3" s="1051"/>
      <c r="C3" s="1051"/>
      <c r="D3" s="1051"/>
      <c r="E3" s="1051"/>
      <c r="F3" s="1051"/>
      <c r="G3" s="1051"/>
      <c r="H3" s="1051"/>
      <c r="I3" s="1051"/>
      <c r="J3" s="1051"/>
      <c r="K3" s="1051"/>
      <c r="L3" s="1051"/>
      <c r="M3" s="1051"/>
      <c r="N3" s="1051"/>
      <c r="O3" s="1051"/>
    </row>
    <row r="4" spans="1:15" ht="15.75" x14ac:dyDescent="0.2">
      <c r="A4" s="1051" t="s">
        <v>803</v>
      </c>
      <c r="B4" s="1051"/>
      <c r="C4" s="1051"/>
      <c r="D4" s="1051"/>
      <c r="E4" s="1051"/>
      <c r="F4" s="1051"/>
      <c r="G4" s="1051"/>
      <c r="H4" s="1051"/>
      <c r="I4" s="1051"/>
      <c r="J4" s="1051"/>
      <c r="K4" s="1051"/>
      <c r="L4" s="1051"/>
      <c r="M4" s="1051"/>
      <c r="N4" s="1051"/>
      <c r="O4" s="1051"/>
    </row>
    <row r="5" spans="1:15" ht="15.75" x14ac:dyDescent="0.2">
      <c r="A5" s="484" t="s">
        <v>678</v>
      </c>
      <c r="B5" s="485"/>
      <c r="C5" s="485"/>
      <c r="D5" s="485"/>
      <c r="E5" s="485"/>
      <c r="F5" s="485"/>
      <c r="G5" s="485"/>
      <c r="H5" s="485"/>
      <c r="I5" s="486"/>
      <c r="J5" s="487"/>
      <c r="K5" s="487"/>
      <c r="L5" s="487"/>
      <c r="M5" s="487"/>
      <c r="N5" s="488"/>
      <c r="O5" s="489" t="s">
        <v>679</v>
      </c>
    </row>
    <row r="6" spans="1:15" ht="17.25" customHeight="1" x14ac:dyDescent="0.2">
      <c r="A6" s="1057" t="s">
        <v>1014</v>
      </c>
      <c r="B6" s="1060" t="s">
        <v>1015</v>
      </c>
      <c r="C6" s="1048" t="s">
        <v>560</v>
      </c>
      <c r="D6" s="1048"/>
      <c r="E6" s="1048"/>
      <c r="F6" s="1049"/>
      <c r="G6" s="1050" t="s">
        <v>1003</v>
      </c>
      <c r="H6" s="1048"/>
      <c r="I6" s="1048"/>
      <c r="J6" s="1048"/>
      <c r="K6" s="1036" t="s">
        <v>7</v>
      </c>
      <c r="L6" s="1037"/>
      <c r="M6" s="1040" t="s">
        <v>455</v>
      </c>
      <c r="N6" s="1063" t="s">
        <v>533</v>
      </c>
      <c r="O6" s="1066" t="s">
        <v>1016</v>
      </c>
    </row>
    <row r="7" spans="1:15" ht="17.25" customHeight="1" x14ac:dyDescent="0.2">
      <c r="A7" s="1058"/>
      <c r="B7" s="1061"/>
      <c r="C7" s="1054" t="s">
        <v>561</v>
      </c>
      <c r="D7" s="1054"/>
      <c r="E7" s="1054"/>
      <c r="F7" s="1055"/>
      <c r="G7" s="1056" t="s">
        <v>997</v>
      </c>
      <c r="H7" s="1054"/>
      <c r="I7" s="1054"/>
      <c r="J7" s="1054"/>
      <c r="K7" s="1038"/>
      <c r="L7" s="1039"/>
      <c r="M7" s="1041"/>
      <c r="N7" s="1064"/>
      <c r="O7" s="1067"/>
    </row>
    <row r="8" spans="1:15" x14ac:dyDescent="0.2">
      <c r="A8" s="1058"/>
      <c r="B8" s="1061"/>
      <c r="C8" s="1045" t="s">
        <v>226</v>
      </c>
      <c r="D8" s="1046"/>
      <c r="E8" s="1047" t="s">
        <v>523</v>
      </c>
      <c r="F8" s="1046"/>
      <c r="G8" s="1047" t="s">
        <v>226</v>
      </c>
      <c r="H8" s="1046"/>
      <c r="I8" s="1047" t="s">
        <v>523</v>
      </c>
      <c r="J8" s="1046"/>
      <c r="K8" s="1069" t="s">
        <v>8</v>
      </c>
      <c r="L8" s="1070"/>
      <c r="M8" s="1041"/>
      <c r="N8" s="1064"/>
      <c r="O8" s="1067"/>
    </row>
    <row r="9" spans="1:15" x14ac:dyDescent="0.2">
      <c r="A9" s="1058"/>
      <c r="B9" s="1061"/>
      <c r="C9" s="1071" t="s">
        <v>224</v>
      </c>
      <c r="D9" s="1044"/>
      <c r="E9" s="1043" t="s">
        <v>522</v>
      </c>
      <c r="F9" s="1044"/>
      <c r="G9" s="1043" t="s">
        <v>224</v>
      </c>
      <c r="H9" s="1044"/>
      <c r="I9" s="1043" t="s">
        <v>522</v>
      </c>
      <c r="J9" s="1044"/>
      <c r="K9" s="1069"/>
      <c r="L9" s="1070"/>
      <c r="M9" s="1041"/>
      <c r="N9" s="1064"/>
      <c r="O9" s="1067"/>
    </row>
    <row r="10" spans="1:15" ht="26.25" customHeight="1" x14ac:dyDescent="0.2">
      <c r="A10" s="1059"/>
      <c r="B10" s="1062"/>
      <c r="C10" s="596" t="s">
        <v>776</v>
      </c>
      <c r="D10" s="380" t="s">
        <v>777</v>
      </c>
      <c r="E10" s="380" t="s">
        <v>776</v>
      </c>
      <c r="F10" s="380" t="s">
        <v>777</v>
      </c>
      <c r="G10" s="380" t="s">
        <v>776</v>
      </c>
      <c r="H10" s="380" t="s">
        <v>777</v>
      </c>
      <c r="I10" s="380" t="s">
        <v>776</v>
      </c>
      <c r="J10" s="380" t="s">
        <v>777</v>
      </c>
      <c r="K10" s="380" t="s">
        <v>776</v>
      </c>
      <c r="L10" s="380" t="s">
        <v>777</v>
      </c>
      <c r="M10" s="1042"/>
      <c r="N10" s="1065"/>
      <c r="O10" s="1068"/>
    </row>
    <row r="11" spans="1:15" s="91" customFormat="1" ht="15.75" customHeight="1" x14ac:dyDescent="0.2">
      <c r="A11" s="568" t="s">
        <v>1002</v>
      </c>
      <c r="B11" s="587" t="s">
        <v>7</v>
      </c>
      <c r="C11" s="465">
        <v>3597</v>
      </c>
      <c r="D11" s="465">
        <v>4058</v>
      </c>
      <c r="E11" s="465">
        <v>500</v>
      </c>
      <c r="F11" s="465">
        <v>543</v>
      </c>
      <c r="G11" s="465">
        <v>5550</v>
      </c>
      <c r="H11" s="465">
        <v>4817</v>
      </c>
      <c r="I11" s="465">
        <v>19319</v>
      </c>
      <c r="J11" s="465">
        <v>17986</v>
      </c>
      <c r="K11" s="465">
        <f>C11+E11+G11+I11</f>
        <v>28966</v>
      </c>
      <c r="L11" s="465">
        <f>D11+F11+H11+J11</f>
        <v>27404</v>
      </c>
      <c r="M11" s="465">
        <f t="shared" ref="M11:M30" si="0">SUM(K11:L11)</f>
        <v>56370</v>
      </c>
      <c r="N11" s="594" t="s">
        <v>8</v>
      </c>
      <c r="O11" s="453" t="s">
        <v>996</v>
      </c>
    </row>
    <row r="12" spans="1:15" s="365" customFormat="1" ht="15.75" customHeight="1" x14ac:dyDescent="0.2">
      <c r="A12" s="1072" t="s">
        <v>521</v>
      </c>
      <c r="B12" s="382" t="s">
        <v>7</v>
      </c>
      <c r="C12" s="382">
        <f>SUM(C13:C18)</f>
        <v>12960</v>
      </c>
      <c r="D12" s="382">
        <f t="shared" ref="D12:J12" si="1">SUM(D13:D18)</f>
        <v>14743</v>
      </c>
      <c r="E12" s="382">
        <f t="shared" si="1"/>
        <v>12155</v>
      </c>
      <c r="F12" s="382">
        <f t="shared" si="1"/>
        <v>12663</v>
      </c>
      <c r="G12" s="382">
        <f t="shared" si="1"/>
        <v>9768</v>
      </c>
      <c r="H12" s="382">
        <f t="shared" si="1"/>
        <v>7307</v>
      </c>
      <c r="I12" s="382">
        <f t="shared" si="1"/>
        <v>39908</v>
      </c>
      <c r="J12" s="382">
        <f t="shared" si="1"/>
        <v>36488</v>
      </c>
      <c r="K12" s="382">
        <f t="shared" ref="K12:M12" si="2">SUM(K13:K18)</f>
        <v>74791</v>
      </c>
      <c r="L12" s="382">
        <f t="shared" si="2"/>
        <v>71201</v>
      </c>
      <c r="M12" s="382">
        <f t="shared" si="2"/>
        <v>145992</v>
      </c>
      <c r="N12" s="595" t="s">
        <v>8</v>
      </c>
      <c r="O12" s="1084" t="s">
        <v>369</v>
      </c>
    </row>
    <row r="13" spans="1:15" ht="15.75" customHeight="1" thickBot="1" x14ac:dyDescent="0.25">
      <c r="A13" s="1073"/>
      <c r="B13" s="588" t="s">
        <v>10</v>
      </c>
      <c r="C13" s="574">
        <v>2107</v>
      </c>
      <c r="D13" s="574">
        <v>2457</v>
      </c>
      <c r="E13" s="574">
        <v>2142</v>
      </c>
      <c r="F13" s="574">
        <v>2194</v>
      </c>
      <c r="G13" s="574">
        <v>1806</v>
      </c>
      <c r="H13" s="574">
        <v>1468</v>
      </c>
      <c r="I13" s="574">
        <v>8305</v>
      </c>
      <c r="J13" s="574">
        <v>7559</v>
      </c>
      <c r="K13" s="574">
        <f>SUM(C13+E13+G13+I13)</f>
        <v>14360</v>
      </c>
      <c r="L13" s="574">
        <f>SUM(D13+F13+H13+J13)</f>
        <v>13678</v>
      </c>
      <c r="M13" s="575">
        <f t="shared" si="0"/>
        <v>28038</v>
      </c>
      <c r="N13" s="569" t="s">
        <v>510</v>
      </c>
      <c r="O13" s="1085"/>
    </row>
    <row r="14" spans="1:15" ht="15.75" customHeight="1" thickTop="1" thickBot="1" x14ac:dyDescent="0.25">
      <c r="A14" s="1073"/>
      <c r="B14" s="138" t="s">
        <v>11</v>
      </c>
      <c r="C14" s="318">
        <v>2129</v>
      </c>
      <c r="D14" s="318">
        <v>2347</v>
      </c>
      <c r="E14" s="318">
        <v>2133</v>
      </c>
      <c r="F14" s="318">
        <v>2236</v>
      </c>
      <c r="G14" s="318">
        <v>1748</v>
      </c>
      <c r="H14" s="318">
        <v>1414</v>
      </c>
      <c r="I14" s="318">
        <v>7428</v>
      </c>
      <c r="J14" s="318">
        <v>6926</v>
      </c>
      <c r="K14" s="318">
        <f>C14+E14+G14+I14</f>
        <v>13438</v>
      </c>
      <c r="L14" s="318">
        <f>D14+F14+H14+J14</f>
        <v>12923</v>
      </c>
      <c r="M14" s="576">
        <f t="shared" si="0"/>
        <v>26361</v>
      </c>
      <c r="N14" s="570" t="s">
        <v>514</v>
      </c>
      <c r="O14" s="1085"/>
    </row>
    <row r="15" spans="1:15" ht="15.75" customHeight="1" thickTop="1" thickBot="1" x14ac:dyDescent="0.25">
      <c r="A15" s="1073"/>
      <c r="B15" s="589" t="s">
        <v>12</v>
      </c>
      <c r="C15" s="577">
        <v>2131</v>
      </c>
      <c r="D15" s="577">
        <v>2437</v>
      </c>
      <c r="E15" s="577">
        <v>2068</v>
      </c>
      <c r="F15" s="577">
        <v>2237</v>
      </c>
      <c r="G15" s="577">
        <v>1698</v>
      </c>
      <c r="H15" s="577">
        <v>1336</v>
      </c>
      <c r="I15" s="577">
        <v>7079</v>
      </c>
      <c r="J15" s="577">
        <v>6473</v>
      </c>
      <c r="K15" s="577">
        <f>SUM(C15+E15+G15+I15)</f>
        <v>12976</v>
      </c>
      <c r="L15" s="577">
        <f>SUM(D15+F15+H15+J15)</f>
        <v>12483</v>
      </c>
      <c r="M15" s="578">
        <f t="shared" si="0"/>
        <v>25459</v>
      </c>
      <c r="N15" s="571" t="s">
        <v>507</v>
      </c>
      <c r="O15" s="1085"/>
    </row>
    <row r="16" spans="1:15" ht="15.75" customHeight="1" thickTop="1" thickBot="1" x14ac:dyDescent="0.25">
      <c r="A16" s="1073"/>
      <c r="B16" s="138" t="s">
        <v>520</v>
      </c>
      <c r="C16" s="318">
        <v>2261</v>
      </c>
      <c r="D16" s="318">
        <v>2496</v>
      </c>
      <c r="E16" s="318">
        <v>2030</v>
      </c>
      <c r="F16" s="318">
        <v>2040</v>
      </c>
      <c r="G16" s="318">
        <v>1629</v>
      </c>
      <c r="H16" s="318">
        <v>1153</v>
      </c>
      <c r="I16" s="318">
        <v>6420</v>
      </c>
      <c r="J16" s="318">
        <v>5716</v>
      </c>
      <c r="K16" s="318">
        <f>C16+E16+G16+I16</f>
        <v>12340</v>
      </c>
      <c r="L16" s="318">
        <f>D16+F16+H16+J16</f>
        <v>11405</v>
      </c>
      <c r="M16" s="576">
        <f t="shared" si="0"/>
        <v>23745</v>
      </c>
      <c r="N16" s="570" t="s">
        <v>519</v>
      </c>
      <c r="O16" s="1085"/>
    </row>
    <row r="17" spans="1:15" ht="15.75" customHeight="1" thickTop="1" thickBot="1" x14ac:dyDescent="0.25">
      <c r="A17" s="1073"/>
      <c r="B17" s="589" t="s">
        <v>518</v>
      </c>
      <c r="C17" s="577">
        <v>2205</v>
      </c>
      <c r="D17" s="577">
        <v>2498</v>
      </c>
      <c r="E17" s="577">
        <v>1918</v>
      </c>
      <c r="F17" s="577">
        <v>2075</v>
      </c>
      <c r="G17" s="577">
        <v>1515</v>
      </c>
      <c r="H17" s="577">
        <v>1041</v>
      </c>
      <c r="I17" s="577">
        <v>5567</v>
      </c>
      <c r="J17" s="577">
        <v>5056</v>
      </c>
      <c r="K17" s="577">
        <f>SUM(C17+E17+G17+I17)</f>
        <v>11205</v>
      </c>
      <c r="L17" s="577">
        <f>SUM(D17+F17+H17+J17)</f>
        <v>10670</v>
      </c>
      <c r="M17" s="578">
        <f t="shared" si="0"/>
        <v>21875</v>
      </c>
      <c r="N17" s="571" t="s">
        <v>517</v>
      </c>
      <c r="O17" s="1085"/>
    </row>
    <row r="18" spans="1:15" ht="15.75" customHeight="1" thickTop="1" x14ac:dyDescent="0.2">
      <c r="A18" s="1074"/>
      <c r="B18" s="590" t="s">
        <v>516</v>
      </c>
      <c r="C18" s="579">
        <v>2127</v>
      </c>
      <c r="D18" s="579">
        <v>2508</v>
      </c>
      <c r="E18" s="579">
        <v>1864</v>
      </c>
      <c r="F18" s="579">
        <v>1881</v>
      </c>
      <c r="G18" s="579">
        <v>1372</v>
      </c>
      <c r="H18" s="579">
        <v>895</v>
      </c>
      <c r="I18" s="579">
        <v>5109</v>
      </c>
      <c r="J18" s="579">
        <v>4758</v>
      </c>
      <c r="K18" s="579">
        <f t="shared" ref="K18:L20" si="3">C18+E18+G18+I18</f>
        <v>10472</v>
      </c>
      <c r="L18" s="579">
        <f t="shared" si="3"/>
        <v>10042</v>
      </c>
      <c r="M18" s="480">
        <f t="shared" si="0"/>
        <v>20514</v>
      </c>
      <c r="N18" s="572" t="s">
        <v>515</v>
      </c>
      <c r="O18" s="1043"/>
    </row>
    <row r="19" spans="1:15" s="91" customFormat="1" ht="15.75" customHeight="1" x14ac:dyDescent="0.2">
      <c r="A19" s="1075" t="s">
        <v>574</v>
      </c>
      <c r="B19" s="591" t="s">
        <v>7</v>
      </c>
      <c r="C19" s="465">
        <f>SUM(C20:C22)</f>
        <v>6893</v>
      </c>
      <c r="D19" s="465">
        <f t="shared" ref="D19:J19" si="4">SUM(D20:D22)</f>
        <v>7739</v>
      </c>
      <c r="E19" s="465">
        <f t="shared" si="4"/>
        <v>6006</v>
      </c>
      <c r="F19" s="465">
        <f t="shared" si="4"/>
        <v>6206</v>
      </c>
      <c r="G19" s="465">
        <f t="shared" si="4"/>
        <v>3166</v>
      </c>
      <c r="H19" s="465">
        <f t="shared" si="4"/>
        <v>1986</v>
      </c>
      <c r="I19" s="465">
        <f t="shared" si="4"/>
        <v>12868</v>
      </c>
      <c r="J19" s="465">
        <f t="shared" si="4"/>
        <v>11608</v>
      </c>
      <c r="K19" s="465">
        <f t="shared" ref="K19:M19" si="5">SUM(K20:K22)</f>
        <v>28933</v>
      </c>
      <c r="L19" s="465">
        <f t="shared" si="5"/>
        <v>27539</v>
      </c>
      <c r="M19" s="465">
        <f t="shared" si="5"/>
        <v>56472</v>
      </c>
      <c r="N19" s="594" t="s">
        <v>8</v>
      </c>
      <c r="O19" s="1086" t="s">
        <v>176</v>
      </c>
    </row>
    <row r="20" spans="1:15" ht="15.75" customHeight="1" thickBot="1" x14ac:dyDescent="0.25">
      <c r="A20" s="1076"/>
      <c r="B20" s="592" t="s">
        <v>10</v>
      </c>
      <c r="C20" s="319">
        <v>2523</v>
      </c>
      <c r="D20" s="319">
        <v>2802</v>
      </c>
      <c r="E20" s="319">
        <v>2097</v>
      </c>
      <c r="F20" s="319">
        <v>2140</v>
      </c>
      <c r="G20" s="319">
        <v>1179</v>
      </c>
      <c r="H20" s="319">
        <v>746</v>
      </c>
      <c r="I20" s="319">
        <v>4715</v>
      </c>
      <c r="J20" s="319">
        <v>4199</v>
      </c>
      <c r="K20" s="319">
        <f t="shared" si="3"/>
        <v>10514</v>
      </c>
      <c r="L20" s="319">
        <f t="shared" si="3"/>
        <v>9887</v>
      </c>
      <c r="M20" s="328">
        <f t="shared" si="0"/>
        <v>20401</v>
      </c>
      <c r="N20" s="573" t="s">
        <v>510</v>
      </c>
      <c r="O20" s="1087"/>
    </row>
    <row r="21" spans="1:15" ht="15.75" customHeight="1" thickTop="1" thickBot="1" x14ac:dyDescent="0.25">
      <c r="A21" s="1076"/>
      <c r="B21" s="589" t="s">
        <v>11</v>
      </c>
      <c r="C21" s="577">
        <v>2200</v>
      </c>
      <c r="D21" s="577">
        <v>2476</v>
      </c>
      <c r="E21" s="577">
        <v>1944</v>
      </c>
      <c r="F21" s="577">
        <v>2043</v>
      </c>
      <c r="G21" s="577">
        <v>1045</v>
      </c>
      <c r="H21" s="577">
        <v>621</v>
      </c>
      <c r="I21" s="577">
        <v>4372</v>
      </c>
      <c r="J21" s="577">
        <v>3924</v>
      </c>
      <c r="K21" s="577">
        <f>SUM(C21+E21+G21+I21)</f>
        <v>9561</v>
      </c>
      <c r="L21" s="577">
        <f>SUM(D21+F21+H21+J21)</f>
        <v>9064</v>
      </c>
      <c r="M21" s="578">
        <f t="shared" si="0"/>
        <v>18625</v>
      </c>
      <c r="N21" s="571" t="s">
        <v>514</v>
      </c>
      <c r="O21" s="1087"/>
    </row>
    <row r="22" spans="1:15" ht="15.75" customHeight="1" thickTop="1" x14ac:dyDescent="0.2">
      <c r="A22" s="1077"/>
      <c r="B22" s="590" t="s">
        <v>12</v>
      </c>
      <c r="C22" s="579">
        <v>2170</v>
      </c>
      <c r="D22" s="579">
        <v>2461</v>
      </c>
      <c r="E22" s="579">
        <v>1965</v>
      </c>
      <c r="F22" s="579">
        <v>2023</v>
      </c>
      <c r="G22" s="579">
        <v>942</v>
      </c>
      <c r="H22" s="579">
        <v>619</v>
      </c>
      <c r="I22" s="579">
        <v>3781</v>
      </c>
      <c r="J22" s="579">
        <v>3485</v>
      </c>
      <c r="K22" s="579">
        <f>C22+E22+G22+I22</f>
        <v>8858</v>
      </c>
      <c r="L22" s="579">
        <f>D22+F22+H22+J22</f>
        <v>8588</v>
      </c>
      <c r="M22" s="480">
        <f t="shared" si="0"/>
        <v>17446</v>
      </c>
      <c r="N22" s="572" t="s">
        <v>507</v>
      </c>
      <c r="O22" s="1088"/>
    </row>
    <row r="23" spans="1:15" s="383" customFormat="1" ht="15.75" customHeight="1" x14ac:dyDescent="0.2">
      <c r="A23" s="1078" t="s">
        <v>513</v>
      </c>
      <c r="B23" s="593" t="s">
        <v>7</v>
      </c>
      <c r="C23" s="580">
        <f>SUM(C24:C26)</f>
        <v>6163</v>
      </c>
      <c r="D23" s="580">
        <f t="shared" ref="D23:J23" si="6">SUM(D24:D26)</f>
        <v>7196</v>
      </c>
      <c r="E23" s="580">
        <f t="shared" si="6"/>
        <v>5783</v>
      </c>
      <c r="F23" s="580">
        <f t="shared" si="6"/>
        <v>5652</v>
      </c>
      <c r="G23" s="580">
        <f t="shared" si="6"/>
        <v>2229</v>
      </c>
      <c r="H23" s="580">
        <f t="shared" si="6"/>
        <v>1151</v>
      </c>
      <c r="I23" s="580">
        <f t="shared" si="6"/>
        <v>8545</v>
      </c>
      <c r="J23" s="580">
        <f t="shared" si="6"/>
        <v>8062</v>
      </c>
      <c r="K23" s="580">
        <f t="shared" ref="K23:M23" si="7">SUM(K24:K26)</f>
        <v>22720</v>
      </c>
      <c r="L23" s="580">
        <f t="shared" si="7"/>
        <v>22061</v>
      </c>
      <c r="M23" s="580">
        <f t="shared" si="7"/>
        <v>44781</v>
      </c>
      <c r="N23" s="594" t="s">
        <v>8</v>
      </c>
      <c r="O23" s="1084" t="s">
        <v>537</v>
      </c>
    </row>
    <row r="24" spans="1:15" ht="15.75" customHeight="1" thickBot="1" x14ac:dyDescent="0.25">
      <c r="A24" s="1079"/>
      <c r="B24" s="592" t="s">
        <v>10</v>
      </c>
      <c r="C24" s="319">
        <v>2244</v>
      </c>
      <c r="D24" s="319">
        <v>2323</v>
      </c>
      <c r="E24" s="319">
        <v>2073</v>
      </c>
      <c r="F24" s="319">
        <v>1975</v>
      </c>
      <c r="G24" s="319">
        <v>857</v>
      </c>
      <c r="H24" s="319">
        <v>464</v>
      </c>
      <c r="I24" s="319">
        <v>3304</v>
      </c>
      <c r="J24" s="319">
        <v>3072</v>
      </c>
      <c r="K24" s="319">
        <f>C24+E24+G24+I24</f>
        <v>8478</v>
      </c>
      <c r="L24" s="319">
        <f>D24+F24+H24+J24</f>
        <v>7834</v>
      </c>
      <c r="M24" s="328">
        <f t="shared" si="0"/>
        <v>16312</v>
      </c>
      <c r="N24" s="573" t="s">
        <v>510</v>
      </c>
      <c r="O24" s="1085"/>
    </row>
    <row r="25" spans="1:15" ht="15.75" customHeight="1" thickTop="1" thickBot="1" x14ac:dyDescent="0.25">
      <c r="A25" s="1079"/>
      <c r="B25" s="589" t="s">
        <v>509</v>
      </c>
      <c r="C25" s="577">
        <v>1828</v>
      </c>
      <c r="D25" s="577">
        <v>2251</v>
      </c>
      <c r="E25" s="577">
        <v>1780</v>
      </c>
      <c r="F25" s="577">
        <v>1799</v>
      </c>
      <c r="G25" s="577">
        <v>732</v>
      </c>
      <c r="H25" s="577">
        <v>355</v>
      </c>
      <c r="I25" s="577">
        <v>2768</v>
      </c>
      <c r="J25" s="577">
        <v>2536</v>
      </c>
      <c r="K25" s="577">
        <f>SUM(C25+E25+G25+I25)</f>
        <v>7108</v>
      </c>
      <c r="L25" s="577">
        <f>SUM(D25+F25+H25+J25)</f>
        <v>6941</v>
      </c>
      <c r="M25" s="578">
        <f t="shared" si="0"/>
        <v>14049</v>
      </c>
      <c r="N25" s="571" t="s">
        <v>508</v>
      </c>
      <c r="O25" s="1085"/>
    </row>
    <row r="26" spans="1:15" ht="15.75" customHeight="1" thickTop="1" x14ac:dyDescent="0.2">
      <c r="A26" s="1080"/>
      <c r="B26" s="590" t="s">
        <v>512</v>
      </c>
      <c r="C26" s="579">
        <v>2091</v>
      </c>
      <c r="D26" s="579">
        <v>2622</v>
      </c>
      <c r="E26" s="579">
        <v>1930</v>
      </c>
      <c r="F26" s="579">
        <v>1878</v>
      </c>
      <c r="G26" s="579">
        <v>640</v>
      </c>
      <c r="H26" s="579">
        <v>332</v>
      </c>
      <c r="I26" s="579">
        <v>2473</v>
      </c>
      <c r="J26" s="579">
        <v>2454</v>
      </c>
      <c r="K26" s="579">
        <f>C26+E26+G26+I26</f>
        <v>7134</v>
      </c>
      <c r="L26" s="579">
        <f>D26+F26+H26+J26</f>
        <v>7286</v>
      </c>
      <c r="M26" s="480">
        <f t="shared" si="0"/>
        <v>14420</v>
      </c>
      <c r="N26" s="572" t="s">
        <v>511</v>
      </c>
      <c r="O26" s="1043"/>
    </row>
    <row r="27" spans="1:15" s="383" customFormat="1" ht="15.75" customHeight="1" x14ac:dyDescent="0.2">
      <c r="A27" s="1081" t="s">
        <v>413</v>
      </c>
      <c r="B27" s="593" t="s">
        <v>7</v>
      </c>
      <c r="C27" s="580">
        <f>SUM(C28:C30)</f>
        <v>574</v>
      </c>
      <c r="D27" s="580">
        <f t="shared" ref="D27:J27" si="8">SUM(D28:D30)</f>
        <v>49</v>
      </c>
      <c r="E27" s="580">
        <f t="shared" si="8"/>
        <v>48</v>
      </c>
      <c r="F27" s="580">
        <f t="shared" si="8"/>
        <v>4</v>
      </c>
      <c r="G27" s="580">
        <f t="shared" si="8"/>
        <v>0</v>
      </c>
      <c r="H27" s="580">
        <f t="shared" si="8"/>
        <v>0</v>
      </c>
      <c r="I27" s="580">
        <f t="shared" si="8"/>
        <v>0</v>
      </c>
      <c r="J27" s="580">
        <f t="shared" si="8"/>
        <v>0</v>
      </c>
      <c r="K27" s="580">
        <f t="shared" ref="K27:M27" si="9">SUM(K28:K30)</f>
        <v>622</v>
      </c>
      <c r="L27" s="580">
        <f t="shared" si="9"/>
        <v>53</v>
      </c>
      <c r="M27" s="580">
        <f t="shared" si="9"/>
        <v>675</v>
      </c>
      <c r="N27" s="594" t="s">
        <v>8</v>
      </c>
      <c r="O27" s="1089" t="s">
        <v>1006</v>
      </c>
    </row>
    <row r="28" spans="1:15" ht="15.75" customHeight="1" thickBot="1" x14ac:dyDescent="0.25">
      <c r="A28" s="1082"/>
      <c r="B28" s="592" t="s">
        <v>10</v>
      </c>
      <c r="C28" s="319">
        <v>177</v>
      </c>
      <c r="D28" s="319">
        <v>30</v>
      </c>
      <c r="E28" s="319">
        <v>11</v>
      </c>
      <c r="F28" s="319">
        <v>1</v>
      </c>
      <c r="G28" s="319">
        <v>0</v>
      </c>
      <c r="H28" s="319">
        <v>0</v>
      </c>
      <c r="I28" s="319">
        <v>0</v>
      </c>
      <c r="J28" s="319">
        <v>0</v>
      </c>
      <c r="K28" s="319">
        <f>C28+E28+G28+I28</f>
        <v>188</v>
      </c>
      <c r="L28" s="319">
        <f>D28+F28+H28+J28</f>
        <v>31</v>
      </c>
      <c r="M28" s="328">
        <f t="shared" si="0"/>
        <v>219</v>
      </c>
      <c r="N28" s="573" t="s">
        <v>510</v>
      </c>
      <c r="O28" s="1090"/>
    </row>
    <row r="29" spans="1:15" ht="15.75" customHeight="1" thickTop="1" thickBot="1" x14ac:dyDescent="0.25">
      <c r="A29" s="1082"/>
      <c r="B29" s="589" t="s">
        <v>509</v>
      </c>
      <c r="C29" s="577">
        <v>158</v>
      </c>
      <c r="D29" s="577">
        <v>19</v>
      </c>
      <c r="E29" s="577">
        <v>16</v>
      </c>
      <c r="F29" s="577">
        <v>3</v>
      </c>
      <c r="G29" s="577">
        <v>0</v>
      </c>
      <c r="H29" s="577">
        <v>0</v>
      </c>
      <c r="I29" s="577">
        <v>0</v>
      </c>
      <c r="J29" s="577">
        <v>0</v>
      </c>
      <c r="K29" s="577">
        <f t="shared" ref="K29:K30" si="10">C29+E29+G29+I29</f>
        <v>174</v>
      </c>
      <c r="L29" s="577">
        <f>SUM(D29+F29+H29+J29)</f>
        <v>22</v>
      </c>
      <c r="M29" s="578">
        <f t="shared" si="0"/>
        <v>196</v>
      </c>
      <c r="N29" s="571" t="s">
        <v>508</v>
      </c>
      <c r="O29" s="1090"/>
    </row>
    <row r="30" spans="1:15" ht="15.75" customHeight="1" thickTop="1" x14ac:dyDescent="0.2">
      <c r="A30" s="1083"/>
      <c r="B30" s="590" t="s">
        <v>12</v>
      </c>
      <c r="C30" s="579">
        <v>239</v>
      </c>
      <c r="D30" s="579">
        <v>0</v>
      </c>
      <c r="E30" s="579">
        <v>21</v>
      </c>
      <c r="F30" s="579">
        <v>0</v>
      </c>
      <c r="G30" s="579">
        <v>0</v>
      </c>
      <c r="H30" s="579">
        <v>0</v>
      </c>
      <c r="I30" s="579">
        <v>0</v>
      </c>
      <c r="J30" s="579">
        <v>0</v>
      </c>
      <c r="K30" s="581">
        <f t="shared" si="10"/>
        <v>260</v>
      </c>
      <c r="L30" s="579">
        <f>D30+F30+H30+J30</f>
        <v>0</v>
      </c>
      <c r="M30" s="480">
        <f t="shared" si="0"/>
        <v>260</v>
      </c>
      <c r="N30" s="572" t="s">
        <v>507</v>
      </c>
      <c r="O30" s="1091"/>
    </row>
    <row r="31" spans="1:15" ht="15.75" customHeight="1" x14ac:dyDescent="0.2">
      <c r="A31" s="1092" t="s">
        <v>13</v>
      </c>
      <c r="B31" s="1093"/>
      <c r="C31" s="276">
        <f>SUM(C11+C12+C19+C23+C27)</f>
        <v>30187</v>
      </c>
      <c r="D31" s="276">
        <f t="shared" ref="D31:J31" si="11">SUM(D11+D12+D19+D23+D27)</f>
        <v>33785</v>
      </c>
      <c r="E31" s="276">
        <f t="shared" si="11"/>
        <v>24492</v>
      </c>
      <c r="F31" s="276">
        <f t="shared" si="11"/>
        <v>25068</v>
      </c>
      <c r="G31" s="276">
        <f t="shared" si="11"/>
        <v>20713</v>
      </c>
      <c r="H31" s="276">
        <f t="shared" si="11"/>
        <v>15261</v>
      </c>
      <c r="I31" s="276">
        <f t="shared" si="11"/>
        <v>80640</v>
      </c>
      <c r="J31" s="276">
        <f t="shared" si="11"/>
        <v>74144</v>
      </c>
      <c r="K31" s="276">
        <f t="shared" ref="K31:M31" si="12">SUM(K11+K12+K19+K23+K27)</f>
        <v>156032</v>
      </c>
      <c r="L31" s="276">
        <f t="shared" si="12"/>
        <v>148258</v>
      </c>
      <c r="M31" s="276">
        <f t="shared" si="12"/>
        <v>304290</v>
      </c>
      <c r="N31" s="1094" t="s">
        <v>14</v>
      </c>
      <c r="O31" s="1095"/>
    </row>
    <row r="32" spans="1:15" x14ac:dyDescent="0.2">
      <c r="A32" s="1025" t="s">
        <v>1000</v>
      </c>
      <c r="B32" s="1025"/>
      <c r="C32" s="66"/>
      <c r="D32" s="66"/>
      <c r="E32" s="66"/>
      <c r="F32" s="66"/>
      <c r="G32" s="66"/>
      <c r="H32" s="66"/>
      <c r="I32" s="66"/>
      <c r="J32" s="66"/>
      <c r="K32" s="66"/>
      <c r="L32" s="942" t="s">
        <v>998</v>
      </c>
      <c r="M32" s="942"/>
      <c r="N32" s="942"/>
      <c r="O32" s="942"/>
    </row>
    <row r="33" spans="1:15" x14ac:dyDescent="0.2">
      <c r="A33" s="1026" t="s">
        <v>1001</v>
      </c>
      <c r="B33" s="1026"/>
      <c r="L33" s="943" t="s">
        <v>999</v>
      </c>
      <c r="M33" s="943"/>
      <c r="N33" s="943"/>
      <c r="O33" s="943"/>
    </row>
  </sheetData>
  <mergeCells count="37">
    <mergeCell ref="L32:O32"/>
    <mergeCell ref="L33:O33"/>
    <mergeCell ref="A32:B32"/>
    <mergeCell ref="A33:B33"/>
    <mergeCell ref="A12:A18"/>
    <mergeCell ref="A19:A22"/>
    <mergeCell ref="A23:A26"/>
    <mergeCell ref="A27:A30"/>
    <mergeCell ref="O12:O18"/>
    <mergeCell ref="O19:O22"/>
    <mergeCell ref="O23:O26"/>
    <mergeCell ref="O27:O30"/>
    <mergeCell ref="A31:B31"/>
    <mergeCell ref="N31:O31"/>
    <mergeCell ref="A3:O3"/>
    <mergeCell ref="A4:O4"/>
    <mergeCell ref="A1:O1"/>
    <mergeCell ref="A2:O2"/>
    <mergeCell ref="C7:F7"/>
    <mergeCell ref="G7:J7"/>
    <mergeCell ref="A6:A10"/>
    <mergeCell ref="B6:B10"/>
    <mergeCell ref="N6:N10"/>
    <mergeCell ref="O6:O10"/>
    <mergeCell ref="G8:H8"/>
    <mergeCell ref="I8:J8"/>
    <mergeCell ref="K8:L9"/>
    <mergeCell ref="C9:D9"/>
    <mergeCell ref="E9:F9"/>
    <mergeCell ref="G9:H9"/>
    <mergeCell ref="K6:L7"/>
    <mergeCell ref="M6:M10"/>
    <mergeCell ref="I9:J9"/>
    <mergeCell ref="C8:D8"/>
    <mergeCell ref="E8:F8"/>
    <mergeCell ref="C6:F6"/>
    <mergeCell ref="G6:J6"/>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rightToLeft="1" view="pageBreakPreview" zoomScaleNormal="100" zoomScaleSheetLayoutView="100" workbookViewId="0">
      <selection activeCell="M3" sqref="M3"/>
    </sheetView>
  </sheetViews>
  <sheetFormatPr defaultRowHeight="12.75" x14ac:dyDescent="0.2"/>
  <cols>
    <col min="1" max="1" width="25.28515625" style="66" customWidth="1"/>
    <col min="2" max="11" width="8.28515625" style="66" customWidth="1"/>
    <col min="12" max="12" width="27.140625" style="66" customWidth="1"/>
    <col min="13" max="13" width="20.42578125" style="66" customWidth="1"/>
    <col min="14" max="16384" width="9.140625" style="91"/>
  </cols>
  <sheetData>
    <row r="1" spans="1:13" s="92" customFormat="1" ht="20.25" x14ac:dyDescent="0.3">
      <c r="A1" s="954" t="s">
        <v>1289</v>
      </c>
      <c r="B1" s="954"/>
      <c r="C1" s="954"/>
      <c r="D1" s="954"/>
      <c r="E1" s="954"/>
      <c r="F1" s="954"/>
      <c r="G1" s="954"/>
      <c r="H1" s="954"/>
      <c r="I1" s="954"/>
      <c r="J1" s="954"/>
      <c r="K1" s="954"/>
      <c r="L1" s="954"/>
      <c r="M1" s="109"/>
    </row>
    <row r="2" spans="1:13" s="111" customFormat="1" ht="20.25" x14ac:dyDescent="0.3">
      <c r="A2" s="957" t="s">
        <v>806</v>
      </c>
      <c r="B2" s="957"/>
      <c r="C2" s="957"/>
      <c r="D2" s="957"/>
      <c r="E2" s="957"/>
      <c r="F2" s="957"/>
      <c r="G2" s="957"/>
      <c r="H2" s="957"/>
      <c r="I2" s="957"/>
      <c r="J2" s="957"/>
      <c r="K2" s="957"/>
      <c r="L2" s="957"/>
      <c r="M2" s="109"/>
    </row>
    <row r="3" spans="1:13" ht="20.100000000000001" customHeight="1" x14ac:dyDescent="0.2">
      <c r="A3" s="1096" t="s">
        <v>1013</v>
      </c>
      <c r="B3" s="1096"/>
      <c r="C3" s="1096"/>
      <c r="D3" s="1096"/>
      <c r="E3" s="1096"/>
      <c r="F3" s="1096"/>
      <c r="G3" s="1096"/>
      <c r="H3" s="1096"/>
      <c r="I3" s="1096"/>
      <c r="J3" s="1096"/>
      <c r="K3" s="1096"/>
      <c r="L3" s="1096"/>
      <c r="M3" s="106"/>
    </row>
    <row r="4" spans="1:13" ht="15.75" x14ac:dyDescent="0.2">
      <c r="A4" s="949" t="s">
        <v>803</v>
      </c>
      <c r="B4" s="949"/>
      <c r="C4" s="949"/>
      <c r="D4" s="949"/>
      <c r="E4" s="949"/>
      <c r="F4" s="949"/>
      <c r="G4" s="949"/>
      <c r="H4" s="949"/>
      <c r="I4" s="949"/>
      <c r="J4" s="949"/>
      <c r="K4" s="949"/>
      <c r="L4" s="949"/>
      <c r="M4" s="106"/>
    </row>
    <row r="5" spans="1:13" ht="15.75" x14ac:dyDescent="0.2">
      <c r="A5" s="14" t="s">
        <v>680</v>
      </c>
      <c r="B5" s="107"/>
      <c r="C5" s="107"/>
      <c r="D5" s="107"/>
      <c r="E5" s="107"/>
      <c r="F5" s="107"/>
      <c r="G5" s="107"/>
      <c r="H5" s="107"/>
      <c r="I5" s="107"/>
      <c r="J5" s="107"/>
      <c r="K5" s="107"/>
      <c r="L5" s="18" t="s">
        <v>681</v>
      </c>
      <c r="M5" s="91"/>
    </row>
    <row r="6" spans="1:13" s="214" customFormat="1" ht="19.5" customHeight="1" x14ac:dyDescent="0.2">
      <c r="A6" s="1097" t="s">
        <v>1284</v>
      </c>
      <c r="B6" s="1022" t="s">
        <v>1009</v>
      </c>
      <c r="C6" s="1022"/>
      <c r="D6" s="1022" t="s">
        <v>521</v>
      </c>
      <c r="E6" s="1022"/>
      <c r="F6" s="1022" t="s">
        <v>582</v>
      </c>
      <c r="G6" s="1022"/>
      <c r="H6" s="1022" t="s">
        <v>1011</v>
      </c>
      <c r="I6" s="1022"/>
      <c r="J6" s="1022" t="s">
        <v>1010</v>
      </c>
      <c r="K6" s="1022"/>
      <c r="L6" s="1100" t="s">
        <v>1285</v>
      </c>
    </row>
    <row r="7" spans="1:13" s="214" customFormat="1" ht="23.25" customHeight="1" x14ac:dyDescent="0.2">
      <c r="A7" s="1098"/>
      <c r="B7" s="1103" t="s">
        <v>996</v>
      </c>
      <c r="C7" s="1103"/>
      <c r="D7" s="999" t="s">
        <v>369</v>
      </c>
      <c r="E7" s="999"/>
      <c r="F7" s="999" t="s">
        <v>176</v>
      </c>
      <c r="G7" s="999"/>
      <c r="H7" s="999" t="s">
        <v>1012</v>
      </c>
      <c r="I7" s="999"/>
      <c r="J7" s="999" t="s">
        <v>1006</v>
      </c>
      <c r="K7" s="999"/>
      <c r="L7" s="1101"/>
    </row>
    <row r="8" spans="1:13" s="214" customFormat="1" ht="14.25" customHeight="1" x14ac:dyDescent="0.2">
      <c r="A8" s="1098"/>
      <c r="B8" s="59" t="s">
        <v>9</v>
      </c>
      <c r="C8" s="59" t="s">
        <v>667</v>
      </c>
      <c r="D8" s="59" t="s">
        <v>9</v>
      </c>
      <c r="E8" s="59" t="s">
        <v>667</v>
      </c>
      <c r="F8" s="59" t="s">
        <v>9</v>
      </c>
      <c r="G8" s="59" t="s">
        <v>667</v>
      </c>
      <c r="H8" s="59" t="s">
        <v>9</v>
      </c>
      <c r="I8" s="59" t="s">
        <v>667</v>
      </c>
      <c r="J8" s="59" t="s">
        <v>9</v>
      </c>
      <c r="K8" s="59" t="s">
        <v>667</v>
      </c>
      <c r="L8" s="1101"/>
    </row>
    <row r="9" spans="1:13" s="214" customFormat="1" x14ac:dyDescent="0.2">
      <c r="A9" s="1099"/>
      <c r="B9" s="582" t="s">
        <v>668</v>
      </c>
      <c r="C9" s="582" t="s">
        <v>669</v>
      </c>
      <c r="D9" s="582" t="s">
        <v>668</v>
      </c>
      <c r="E9" s="582" t="s">
        <v>669</v>
      </c>
      <c r="F9" s="582" t="s">
        <v>668</v>
      </c>
      <c r="G9" s="582" t="s">
        <v>669</v>
      </c>
      <c r="H9" s="582" t="s">
        <v>668</v>
      </c>
      <c r="I9" s="582" t="s">
        <v>669</v>
      </c>
      <c r="J9" s="582" t="s">
        <v>668</v>
      </c>
      <c r="K9" s="582" t="s">
        <v>669</v>
      </c>
      <c r="L9" s="1102"/>
    </row>
    <row r="10" spans="1:13" ht="15.75" customHeight="1" thickBot="1" x14ac:dyDescent="0.25">
      <c r="A10" s="104" t="s">
        <v>231</v>
      </c>
      <c r="B10" s="160">
        <v>947</v>
      </c>
      <c r="C10" s="148">
        <v>847</v>
      </c>
      <c r="D10" s="148" t="s">
        <v>1007</v>
      </c>
      <c r="E10" s="148" t="s">
        <v>1007</v>
      </c>
      <c r="F10" s="148" t="s">
        <v>1007</v>
      </c>
      <c r="G10" s="148" t="s">
        <v>1007</v>
      </c>
      <c r="H10" s="148" t="s">
        <v>1007</v>
      </c>
      <c r="I10" s="148" t="s">
        <v>1007</v>
      </c>
      <c r="J10" s="148" t="s">
        <v>1007</v>
      </c>
      <c r="K10" s="148" t="s">
        <v>1007</v>
      </c>
      <c r="L10" s="454" t="s">
        <v>231</v>
      </c>
      <c r="M10" s="91"/>
    </row>
    <row r="11" spans="1:13" ht="16.5" customHeight="1" thickTop="1" thickBot="1" x14ac:dyDescent="0.25">
      <c r="A11" s="259">
        <v>3</v>
      </c>
      <c r="B11" s="161">
        <v>7443</v>
      </c>
      <c r="C11" s="149">
        <v>7043</v>
      </c>
      <c r="D11" s="149" t="s">
        <v>1007</v>
      </c>
      <c r="E11" s="149" t="s">
        <v>1007</v>
      </c>
      <c r="F11" s="149" t="s">
        <v>1007</v>
      </c>
      <c r="G11" s="149" t="s">
        <v>1007</v>
      </c>
      <c r="H11" s="149" t="s">
        <v>1007</v>
      </c>
      <c r="I11" s="149" t="s">
        <v>1007</v>
      </c>
      <c r="J11" s="149" t="s">
        <v>1007</v>
      </c>
      <c r="K11" s="149" t="s">
        <v>1007</v>
      </c>
      <c r="L11" s="455">
        <v>3</v>
      </c>
      <c r="M11" s="91"/>
    </row>
    <row r="12" spans="1:13" ht="16.5" customHeight="1" thickTop="1" thickBot="1" x14ac:dyDescent="0.25">
      <c r="A12" s="260">
        <v>4</v>
      </c>
      <c r="B12" s="162">
        <v>13535</v>
      </c>
      <c r="C12" s="150">
        <v>12906</v>
      </c>
      <c r="D12" s="150">
        <v>21</v>
      </c>
      <c r="E12" s="150">
        <v>26</v>
      </c>
      <c r="F12" s="150" t="s">
        <v>1007</v>
      </c>
      <c r="G12" s="150" t="s">
        <v>1007</v>
      </c>
      <c r="H12" s="150" t="s">
        <v>1007</v>
      </c>
      <c r="I12" s="150" t="s">
        <v>1007</v>
      </c>
      <c r="J12" s="150" t="s">
        <v>1007</v>
      </c>
      <c r="K12" s="150" t="s">
        <v>1007</v>
      </c>
      <c r="L12" s="456">
        <v>4</v>
      </c>
      <c r="M12" s="91"/>
    </row>
    <row r="13" spans="1:13" ht="16.5" customHeight="1" thickTop="1" thickBot="1" x14ac:dyDescent="0.25">
      <c r="A13" s="259">
        <v>5</v>
      </c>
      <c r="B13" s="161">
        <v>6934</v>
      </c>
      <c r="C13" s="149">
        <v>6533</v>
      </c>
      <c r="D13" s="149">
        <v>5285</v>
      </c>
      <c r="E13" s="149">
        <v>5318</v>
      </c>
      <c r="F13" s="149" t="s">
        <v>1007</v>
      </c>
      <c r="G13" s="149" t="s">
        <v>1007</v>
      </c>
      <c r="H13" s="149" t="s">
        <v>1007</v>
      </c>
      <c r="I13" s="149" t="s">
        <v>1007</v>
      </c>
      <c r="J13" s="149" t="s">
        <v>1007</v>
      </c>
      <c r="K13" s="149" t="s">
        <v>1007</v>
      </c>
      <c r="L13" s="455">
        <v>5</v>
      </c>
      <c r="M13" s="91"/>
    </row>
    <row r="14" spans="1:13" ht="16.5" customHeight="1" thickTop="1" thickBot="1" x14ac:dyDescent="0.25">
      <c r="A14" s="260">
        <v>6</v>
      </c>
      <c r="B14" s="162">
        <v>107</v>
      </c>
      <c r="C14" s="150">
        <v>75</v>
      </c>
      <c r="D14" s="150">
        <v>13337</v>
      </c>
      <c r="E14" s="150">
        <v>12715</v>
      </c>
      <c r="F14" s="150" t="s">
        <v>1007</v>
      </c>
      <c r="G14" s="150" t="s">
        <v>1007</v>
      </c>
      <c r="H14" s="150" t="s">
        <v>1007</v>
      </c>
      <c r="I14" s="150" t="s">
        <v>1007</v>
      </c>
      <c r="J14" s="150" t="s">
        <v>1007</v>
      </c>
      <c r="K14" s="150" t="s">
        <v>1007</v>
      </c>
      <c r="L14" s="456">
        <v>6</v>
      </c>
      <c r="M14" s="91"/>
    </row>
    <row r="15" spans="1:13" ht="16.5" customHeight="1" thickTop="1" thickBot="1" x14ac:dyDescent="0.25">
      <c r="A15" s="259">
        <v>7</v>
      </c>
      <c r="B15" s="161" t="s">
        <v>1007</v>
      </c>
      <c r="C15" s="149" t="s">
        <v>1007</v>
      </c>
      <c r="D15" s="149">
        <v>13001</v>
      </c>
      <c r="E15" s="149">
        <v>12412</v>
      </c>
      <c r="F15" s="149" t="s">
        <v>1007</v>
      </c>
      <c r="G15" s="149" t="s">
        <v>1007</v>
      </c>
      <c r="H15" s="149" t="s">
        <v>1007</v>
      </c>
      <c r="I15" s="149" t="s">
        <v>1007</v>
      </c>
      <c r="J15" s="149" t="s">
        <v>1007</v>
      </c>
      <c r="K15" s="149" t="s">
        <v>1007</v>
      </c>
      <c r="L15" s="455">
        <v>7</v>
      </c>
      <c r="M15" s="91"/>
    </row>
    <row r="16" spans="1:13" ht="16.5" customHeight="1" thickTop="1" thickBot="1" x14ac:dyDescent="0.25">
      <c r="A16" s="260">
        <v>8</v>
      </c>
      <c r="B16" s="162" t="s">
        <v>1007</v>
      </c>
      <c r="C16" s="150" t="s">
        <v>1007</v>
      </c>
      <c r="D16" s="150">
        <v>12317</v>
      </c>
      <c r="E16" s="150">
        <v>11870</v>
      </c>
      <c r="F16" s="150" t="s">
        <v>1007</v>
      </c>
      <c r="G16" s="150" t="s">
        <v>1007</v>
      </c>
      <c r="H16" s="150" t="s">
        <v>1007</v>
      </c>
      <c r="I16" s="150" t="s">
        <v>1007</v>
      </c>
      <c r="J16" s="150" t="s">
        <v>1007</v>
      </c>
      <c r="K16" s="150" t="s">
        <v>1007</v>
      </c>
      <c r="L16" s="456">
        <v>8</v>
      </c>
      <c r="M16" s="91"/>
    </row>
    <row r="17" spans="1:13" ht="16.5" customHeight="1" thickTop="1" thickBot="1" x14ac:dyDescent="0.25">
      <c r="A17" s="259">
        <v>9</v>
      </c>
      <c r="B17" s="161" t="s">
        <v>1007</v>
      </c>
      <c r="C17" s="149" t="s">
        <v>1007</v>
      </c>
      <c r="D17" s="149">
        <v>11429</v>
      </c>
      <c r="E17" s="149">
        <v>10781</v>
      </c>
      <c r="F17" s="149" t="s">
        <v>1007</v>
      </c>
      <c r="G17" s="149" t="s">
        <v>1007</v>
      </c>
      <c r="H17" s="149" t="s">
        <v>1007</v>
      </c>
      <c r="I17" s="149" t="s">
        <v>1007</v>
      </c>
      <c r="J17" s="149" t="s">
        <v>1007</v>
      </c>
      <c r="K17" s="149" t="s">
        <v>1007</v>
      </c>
      <c r="L17" s="455">
        <v>9</v>
      </c>
      <c r="M17" s="91"/>
    </row>
    <row r="18" spans="1:13" ht="16.5" customHeight="1" thickTop="1" thickBot="1" x14ac:dyDescent="0.25">
      <c r="A18" s="260">
        <v>10</v>
      </c>
      <c r="B18" s="150" t="s">
        <v>1007</v>
      </c>
      <c r="C18" s="150" t="s">
        <v>1007</v>
      </c>
      <c r="D18" s="150">
        <v>10482</v>
      </c>
      <c r="E18" s="150">
        <v>10291</v>
      </c>
      <c r="F18" s="150">
        <v>28</v>
      </c>
      <c r="G18" s="150">
        <v>34</v>
      </c>
      <c r="H18" s="150" t="s">
        <v>1007</v>
      </c>
      <c r="I18" s="150" t="s">
        <v>1007</v>
      </c>
      <c r="J18" s="150" t="s">
        <v>1007</v>
      </c>
      <c r="K18" s="150" t="s">
        <v>1007</v>
      </c>
      <c r="L18" s="456">
        <v>10</v>
      </c>
      <c r="M18" s="91"/>
    </row>
    <row r="19" spans="1:13" ht="16.5" customHeight="1" thickTop="1" thickBot="1" x14ac:dyDescent="0.25">
      <c r="A19" s="259">
        <v>11</v>
      </c>
      <c r="B19" s="161" t="s">
        <v>1007</v>
      </c>
      <c r="C19" s="149" t="s">
        <v>1007</v>
      </c>
      <c r="D19" s="149">
        <v>7242</v>
      </c>
      <c r="E19" s="149">
        <v>6742</v>
      </c>
      <c r="F19" s="149">
        <v>3020</v>
      </c>
      <c r="G19" s="149">
        <v>2912</v>
      </c>
      <c r="H19" s="149" t="s">
        <v>1007</v>
      </c>
      <c r="I19" s="149" t="s">
        <v>1007</v>
      </c>
      <c r="J19" s="149" t="s">
        <v>1007</v>
      </c>
      <c r="K19" s="149" t="s">
        <v>1007</v>
      </c>
      <c r="L19" s="455">
        <v>11</v>
      </c>
      <c r="M19" s="91"/>
    </row>
    <row r="20" spans="1:13" ht="16.5" customHeight="1" thickTop="1" thickBot="1" x14ac:dyDescent="0.25">
      <c r="A20" s="260">
        <v>12</v>
      </c>
      <c r="B20" s="162" t="s">
        <v>1007</v>
      </c>
      <c r="C20" s="150" t="s">
        <v>1007</v>
      </c>
      <c r="D20" s="150">
        <v>1238</v>
      </c>
      <c r="E20" s="150">
        <v>812</v>
      </c>
      <c r="F20" s="150">
        <v>8496</v>
      </c>
      <c r="G20" s="150">
        <v>8407</v>
      </c>
      <c r="H20" s="150" t="s">
        <v>1007</v>
      </c>
      <c r="I20" s="150" t="s">
        <v>1007</v>
      </c>
      <c r="J20" s="150" t="s">
        <v>1007</v>
      </c>
      <c r="K20" s="150" t="s">
        <v>1007</v>
      </c>
      <c r="L20" s="456">
        <v>12</v>
      </c>
      <c r="M20" s="91"/>
    </row>
    <row r="21" spans="1:13" ht="16.5" customHeight="1" thickTop="1" thickBot="1" x14ac:dyDescent="0.25">
      <c r="A21" s="259">
        <v>13</v>
      </c>
      <c r="B21" s="161" t="s">
        <v>1007</v>
      </c>
      <c r="C21" s="149" t="s">
        <v>1007</v>
      </c>
      <c r="D21" s="149">
        <v>298</v>
      </c>
      <c r="E21" s="149">
        <v>170</v>
      </c>
      <c r="F21" s="149">
        <v>8904</v>
      </c>
      <c r="G21" s="149">
        <v>8615</v>
      </c>
      <c r="H21" s="149" t="s">
        <v>1007</v>
      </c>
      <c r="I21" s="149" t="s">
        <v>1007</v>
      </c>
      <c r="J21" s="149" t="s">
        <v>1007</v>
      </c>
      <c r="K21" s="149" t="s">
        <v>1007</v>
      </c>
      <c r="L21" s="455">
        <v>13</v>
      </c>
      <c r="M21" s="91"/>
    </row>
    <row r="22" spans="1:13" ht="16.5" customHeight="1" thickTop="1" thickBot="1" x14ac:dyDescent="0.25">
      <c r="A22" s="260">
        <v>14</v>
      </c>
      <c r="B22" s="162" t="s">
        <v>1007</v>
      </c>
      <c r="C22" s="150" t="s">
        <v>1007</v>
      </c>
      <c r="D22" s="150">
        <v>94</v>
      </c>
      <c r="E22" s="150">
        <v>43</v>
      </c>
      <c r="F22" s="150">
        <v>6175</v>
      </c>
      <c r="G22" s="150">
        <v>5744</v>
      </c>
      <c r="H22" s="150">
        <v>2308</v>
      </c>
      <c r="I22" s="150">
        <v>2449</v>
      </c>
      <c r="J22" s="150">
        <v>27</v>
      </c>
      <c r="K22" s="150">
        <v>8</v>
      </c>
      <c r="L22" s="456">
        <v>14</v>
      </c>
      <c r="M22" s="91"/>
    </row>
    <row r="23" spans="1:13" ht="16.5" customHeight="1" thickTop="1" thickBot="1" x14ac:dyDescent="0.25">
      <c r="A23" s="259">
        <v>15</v>
      </c>
      <c r="B23" s="161" t="s">
        <v>1007</v>
      </c>
      <c r="C23" s="149" t="s">
        <v>1007</v>
      </c>
      <c r="D23" s="149">
        <v>47</v>
      </c>
      <c r="E23" s="149">
        <v>21</v>
      </c>
      <c r="F23" s="149">
        <v>1570</v>
      </c>
      <c r="G23" s="149">
        <v>1252</v>
      </c>
      <c r="H23" s="149">
        <v>6470</v>
      </c>
      <c r="I23" s="149">
        <v>6485</v>
      </c>
      <c r="J23" s="149">
        <v>125</v>
      </c>
      <c r="K23" s="149">
        <v>27</v>
      </c>
      <c r="L23" s="455">
        <v>15</v>
      </c>
      <c r="M23" s="91"/>
    </row>
    <row r="24" spans="1:13" ht="16.5" customHeight="1" thickTop="1" thickBot="1" x14ac:dyDescent="0.25">
      <c r="A24" s="260">
        <v>16</v>
      </c>
      <c r="B24" s="150" t="s">
        <v>1007</v>
      </c>
      <c r="C24" s="150" t="s">
        <v>1007</v>
      </c>
      <c r="D24" s="150">
        <v>0</v>
      </c>
      <c r="E24" s="150">
        <v>0</v>
      </c>
      <c r="F24" s="150">
        <v>524</v>
      </c>
      <c r="G24" s="150">
        <v>387</v>
      </c>
      <c r="H24" s="150">
        <v>6469</v>
      </c>
      <c r="I24" s="150">
        <v>6581</v>
      </c>
      <c r="J24" s="150">
        <v>184</v>
      </c>
      <c r="K24" s="150">
        <v>16</v>
      </c>
      <c r="L24" s="456">
        <v>16</v>
      </c>
      <c r="M24" s="91"/>
    </row>
    <row r="25" spans="1:13" ht="16.5" customHeight="1" thickTop="1" thickBot="1" x14ac:dyDescent="0.25">
      <c r="A25" s="259">
        <v>17</v>
      </c>
      <c r="B25" s="161" t="s">
        <v>1007</v>
      </c>
      <c r="C25" s="149" t="s">
        <v>1007</v>
      </c>
      <c r="D25" s="149">
        <v>0</v>
      </c>
      <c r="E25" s="149">
        <v>0</v>
      </c>
      <c r="F25" s="149">
        <v>167</v>
      </c>
      <c r="G25" s="149">
        <v>155</v>
      </c>
      <c r="H25" s="149">
        <v>4905</v>
      </c>
      <c r="I25" s="149">
        <v>4604</v>
      </c>
      <c r="J25" s="149">
        <v>190</v>
      </c>
      <c r="K25" s="149">
        <v>2</v>
      </c>
      <c r="L25" s="455">
        <v>17</v>
      </c>
      <c r="M25" s="91"/>
    </row>
    <row r="26" spans="1:13" ht="16.5" customHeight="1" thickTop="1" thickBot="1" x14ac:dyDescent="0.25">
      <c r="A26" s="260">
        <v>18</v>
      </c>
      <c r="B26" s="162" t="s">
        <v>1007</v>
      </c>
      <c r="C26" s="150" t="s">
        <v>1007</v>
      </c>
      <c r="D26" s="150">
        <v>0</v>
      </c>
      <c r="E26" s="150">
        <v>0</v>
      </c>
      <c r="F26" s="150">
        <v>49</v>
      </c>
      <c r="G26" s="150">
        <v>33</v>
      </c>
      <c r="H26" s="150">
        <v>1723</v>
      </c>
      <c r="I26" s="150">
        <v>1229</v>
      </c>
      <c r="J26" s="150">
        <v>62</v>
      </c>
      <c r="K26" s="150">
        <v>0</v>
      </c>
      <c r="L26" s="456">
        <v>18</v>
      </c>
      <c r="M26" s="91"/>
    </row>
    <row r="27" spans="1:13" ht="16.5" customHeight="1" thickTop="1" thickBot="1" x14ac:dyDescent="0.25">
      <c r="A27" s="259">
        <v>19</v>
      </c>
      <c r="B27" s="161" t="s">
        <v>1007</v>
      </c>
      <c r="C27" s="149" t="s">
        <v>1007</v>
      </c>
      <c r="D27" s="149">
        <v>0</v>
      </c>
      <c r="E27" s="149">
        <v>0</v>
      </c>
      <c r="F27" s="149">
        <v>0</v>
      </c>
      <c r="G27" s="149">
        <v>0</v>
      </c>
      <c r="H27" s="149">
        <v>608</v>
      </c>
      <c r="I27" s="149">
        <v>457</v>
      </c>
      <c r="J27" s="149">
        <v>27</v>
      </c>
      <c r="K27" s="149">
        <v>0</v>
      </c>
      <c r="L27" s="455">
        <v>19</v>
      </c>
      <c r="M27" s="91"/>
    </row>
    <row r="28" spans="1:13" ht="16.5" customHeight="1" thickTop="1" thickBot="1" x14ac:dyDescent="0.25">
      <c r="A28" s="260">
        <v>20</v>
      </c>
      <c r="B28" s="162" t="s">
        <v>1007</v>
      </c>
      <c r="C28" s="150" t="s">
        <v>1007</v>
      </c>
      <c r="D28" s="150">
        <v>0</v>
      </c>
      <c r="E28" s="150">
        <v>0</v>
      </c>
      <c r="F28" s="150">
        <v>0</v>
      </c>
      <c r="G28" s="150">
        <v>0</v>
      </c>
      <c r="H28" s="150">
        <v>191</v>
      </c>
      <c r="I28" s="150">
        <v>180</v>
      </c>
      <c r="J28" s="150">
        <v>4</v>
      </c>
      <c r="K28" s="150">
        <v>0</v>
      </c>
      <c r="L28" s="456">
        <v>20</v>
      </c>
      <c r="M28" s="91"/>
    </row>
    <row r="29" spans="1:13" ht="16.5" customHeight="1" thickTop="1" thickBot="1" x14ac:dyDescent="0.25">
      <c r="A29" s="259">
        <v>21</v>
      </c>
      <c r="B29" s="161" t="s">
        <v>1007</v>
      </c>
      <c r="C29" s="149" t="s">
        <v>1007</v>
      </c>
      <c r="D29" s="149">
        <v>0</v>
      </c>
      <c r="E29" s="149">
        <v>0</v>
      </c>
      <c r="F29" s="149">
        <v>0</v>
      </c>
      <c r="G29" s="149">
        <v>0</v>
      </c>
      <c r="H29" s="149">
        <v>43</v>
      </c>
      <c r="I29" s="149">
        <v>59</v>
      </c>
      <c r="J29" s="149">
        <v>3</v>
      </c>
      <c r="K29" s="149">
        <v>0</v>
      </c>
      <c r="L29" s="455">
        <v>21</v>
      </c>
      <c r="M29" s="91"/>
    </row>
    <row r="30" spans="1:13" ht="16.5" customHeight="1" thickTop="1" thickBot="1" x14ac:dyDescent="0.25">
      <c r="A30" s="261">
        <v>22</v>
      </c>
      <c r="B30" s="150" t="s">
        <v>1007</v>
      </c>
      <c r="C30" s="150" t="s">
        <v>1007</v>
      </c>
      <c r="D30" s="262">
        <v>0</v>
      </c>
      <c r="E30" s="262">
        <v>0</v>
      </c>
      <c r="F30" s="262">
        <v>0</v>
      </c>
      <c r="G30" s="262">
        <v>0</v>
      </c>
      <c r="H30" s="262">
        <v>3</v>
      </c>
      <c r="I30" s="262">
        <v>17</v>
      </c>
      <c r="J30" s="262">
        <v>0</v>
      </c>
      <c r="K30" s="262">
        <v>0</v>
      </c>
      <c r="L30" s="457">
        <v>22</v>
      </c>
      <c r="M30" s="91"/>
    </row>
    <row r="31" spans="1:13" ht="16.5" customHeight="1" thickTop="1" x14ac:dyDescent="0.2">
      <c r="A31" s="165" t="s">
        <v>230</v>
      </c>
      <c r="B31" s="166" t="s">
        <v>1007</v>
      </c>
      <c r="C31" s="154" t="s">
        <v>1007</v>
      </c>
      <c r="D31" s="154">
        <v>0</v>
      </c>
      <c r="E31" s="154">
        <v>0</v>
      </c>
      <c r="F31" s="154">
        <v>0</v>
      </c>
      <c r="G31" s="154">
        <v>0</v>
      </c>
      <c r="H31" s="154">
        <v>0</v>
      </c>
      <c r="I31" s="154">
        <v>0</v>
      </c>
      <c r="J31" s="154">
        <v>0</v>
      </c>
      <c r="K31" s="154">
        <v>0</v>
      </c>
      <c r="L31" s="458" t="s">
        <v>229</v>
      </c>
      <c r="M31" s="91"/>
    </row>
    <row r="32" spans="1:13" s="73" customFormat="1" ht="22.5" customHeight="1" x14ac:dyDescent="0.2">
      <c r="A32" s="169" t="s">
        <v>7</v>
      </c>
      <c r="B32" s="320">
        <f>SUM(B10:B31)</f>
        <v>28966</v>
      </c>
      <c r="C32" s="320">
        <f t="shared" ref="C32:K32" si="0">SUM(C10:C31)</f>
        <v>27404</v>
      </c>
      <c r="D32" s="320">
        <f t="shared" si="0"/>
        <v>74791</v>
      </c>
      <c r="E32" s="320">
        <f t="shared" si="0"/>
        <v>71201</v>
      </c>
      <c r="F32" s="320">
        <f t="shared" si="0"/>
        <v>28933</v>
      </c>
      <c r="G32" s="320">
        <f t="shared" si="0"/>
        <v>27539</v>
      </c>
      <c r="H32" s="320">
        <f t="shared" si="0"/>
        <v>22720</v>
      </c>
      <c r="I32" s="320">
        <f t="shared" si="0"/>
        <v>22061</v>
      </c>
      <c r="J32" s="320">
        <f t="shared" si="0"/>
        <v>622</v>
      </c>
      <c r="K32" s="320">
        <f t="shared" si="0"/>
        <v>53</v>
      </c>
      <c r="L32" s="459" t="s">
        <v>8</v>
      </c>
    </row>
    <row r="33" spans="1:12" x14ac:dyDescent="0.2">
      <c r="A33" s="215" t="s">
        <v>1000</v>
      </c>
      <c r="K33" s="942" t="s">
        <v>998</v>
      </c>
      <c r="L33" s="942"/>
    </row>
    <row r="34" spans="1:12" x14ac:dyDescent="0.2">
      <c r="A34" s="215" t="s">
        <v>1008</v>
      </c>
      <c r="K34" s="943" t="s">
        <v>999</v>
      </c>
      <c r="L34" s="943"/>
    </row>
    <row r="35" spans="1:12" x14ac:dyDescent="0.2">
      <c r="A35" s="263"/>
    </row>
  </sheetData>
  <mergeCells count="18">
    <mergeCell ref="K33:L33"/>
    <mergeCell ref="K34:L34"/>
    <mergeCell ref="B7:C7"/>
    <mergeCell ref="D7:E7"/>
    <mergeCell ref="F7:G7"/>
    <mergeCell ref="H7:I7"/>
    <mergeCell ref="J7:K7"/>
    <mergeCell ref="A1:L1"/>
    <mergeCell ref="H6:I6"/>
    <mergeCell ref="A3:L3"/>
    <mergeCell ref="A6:A9"/>
    <mergeCell ref="A4:L4"/>
    <mergeCell ref="L6:L9"/>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إحصاءات التعليم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إحصاءات التعليم 2016</Description_Ar>
    <Enabled xmlns="1b323878-974e-4c19-bf08-965c80d4ad54">true</Enabled>
    <PublishingDate xmlns="1b323878-974e-4c19-bf08-965c80d4ad54">2018-08-29T06:37:30+00:00</PublishingDate>
    <CategoryDescription xmlns="http://schemas.microsoft.com/sharepoint.v3">Education Statistics Chapter 2016</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schemas.microsoft.com/sharepoint/v3"/>
    <ds:schemaRef ds:uri="http://www.w3.org/XML/1998/namespace"/>
    <ds:schemaRef ds:uri="http://purl.org/dc/elements/1.1/"/>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b1657202-86a7-46c3-ba71-02bb0da5a392"/>
    <ds:schemaRef ds:uri="http://schemas.microsoft.com/office/2006/metadata/properties"/>
  </ds:schemaRefs>
</ds:datastoreItem>
</file>

<file path=customXml/itemProps3.xml><?xml version="1.0" encoding="utf-8"?>
<ds:datastoreItem xmlns:ds="http://schemas.openxmlformats.org/officeDocument/2006/customXml" ds:itemID="{5F23EB43-D501-4C07-80FD-A7682F64EF1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GR_26</vt:lpstr>
      <vt:lpstr>GR_27</vt:lpstr>
      <vt:lpstr>GR_28</vt:lpstr>
      <vt:lpstr>GR_29</vt:lpstr>
      <vt:lpstr>GR_30</vt:lpstr>
      <vt:lpstr>GR_31</vt:lpstr>
      <vt:lpstr>GR_32</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Cover!Print_Area</vt:lpstr>
      <vt:lpstr>'التقديم '!Print_Area</vt:lpstr>
      <vt:lpstr>'78'!Print_Titles</vt:lpstr>
      <vt:lpstr>'79'!Print_Titles</vt:lpstr>
      <vt:lpstr>'87'!Print_Titles</vt:lpstr>
      <vt:lpstr>'89'!Print_Titles</vt:lpstr>
      <vt:lpstr>'92'!Print_Titles</vt:lpstr>
      <vt:lpstr>'93'!Print_Titles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 2016</dc:title>
  <dc:creator>Mr. Sabir</dc:creator>
  <cp:lastModifiedBy>Amjad Ahmed Abdelwahab</cp:lastModifiedBy>
  <cp:lastPrinted>2019-02-11T05:20:23Z</cp:lastPrinted>
  <dcterms:created xsi:type="dcterms:W3CDTF">1998-01-05T07:20:42Z</dcterms:created>
  <dcterms:modified xsi:type="dcterms:W3CDTF">2019-02-11T05:21:11Z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Education Statistics Chapter 2016</vt:lpwstr>
  </property>
  <property fmtid="{D5CDD505-2E9C-101B-9397-08002B2CF9AE}" pid="5" name="Hashtags">
    <vt:lpwstr>58;#StatisticalAbstract|c2f418c2-a295-4bd1-af99-d5d586494613</vt:lpwstr>
  </property>
</Properties>
</file>