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chartsheets/sheet6.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7.xml" ContentType="application/vnd.openxmlformats-officedocument.spreadsheetml.chart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3.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harts/chart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5.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6.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harts/chart7.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495" yWindow="1395" windowWidth="15480" windowHeight="5340" tabRatio="935" firstSheet="8" activeTab="44"/>
  </bookViews>
  <sheets>
    <sheet name="Cover" sheetId="1" r:id="rId1"/>
    <sheet name="المحتويات" sheetId="103" state="hidden" r:id="rId2"/>
    <sheet name="التقديم " sheetId="115" r:id="rId3"/>
    <sheet name="61" sheetId="57" r:id="rId4"/>
    <sheet name="GR_26" sheetId="58" r:id="rId5"/>
    <sheet name="GR_27" sheetId="59" r:id="rId6"/>
    <sheet name="62" sheetId="60" r:id="rId7"/>
    <sheet name="63" sheetId="61" r:id="rId8"/>
    <sheet name="GR_28" sheetId="62" r:id="rId9"/>
    <sheet name="64" sheetId="63" r:id="rId10"/>
    <sheet name="GR_29" sheetId="64" r:id="rId11"/>
    <sheet name="GR_30" sheetId="65" r:id="rId12"/>
    <sheet name="65" sheetId="104" r:id="rId13"/>
    <sheet name="66" sheetId="68" r:id="rId14"/>
    <sheet name="67" sheetId="105" r:id="rId15"/>
    <sheet name="68" sheetId="73" r:id="rId16"/>
    <sheet name="69" sheetId="48" r:id="rId17"/>
    <sheet name="70" sheetId="100" r:id="rId18"/>
    <sheet name="71" sheetId="10" r:id="rId19"/>
    <sheet name="72" sheetId="12" r:id="rId20"/>
    <sheet name="73" sheetId="11" r:id="rId21"/>
    <sheet name="74" sheetId="101" r:id="rId22"/>
    <sheet name="75" sheetId="15" r:id="rId23"/>
    <sheet name="76" sheetId="16" r:id="rId24"/>
    <sheet name="77" sheetId="111" r:id="rId25"/>
    <sheet name="78" sheetId="19" r:id="rId26"/>
    <sheet name="79" sheetId="20" r:id="rId27"/>
    <sheet name="80" sheetId="120" r:id="rId28"/>
    <sheet name="81" sheetId="121" r:id="rId29"/>
    <sheet name="GR_31" sheetId="86" r:id="rId30"/>
    <sheet name="82" sheetId="38" r:id="rId31"/>
    <sheet name="83" sheetId="39" r:id="rId32"/>
    <sheet name="84" sheetId="43" r:id="rId33"/>
    <sheet name="85" sheetId="102" r:id="rId34"/>
    <sheet name="86" sheetId="91" r:id="rId35"/>
    <sheet name="87" sheetId="109" r:id="rId36"/>
    <sheet name="88" sheetId="108" r:id="rId37"/>
    <sheet name="89" sheetId="122" r:id="rId38"/>
    <sheet name="90" sheetId="93" r:id="rId39"/>
    <sheet name="GR_32" sheetId="94" r:id="rId40"/>
    <sheet name="91" sheetId="95" r:id="rId41"/>
    <sheet name="92" sheetId="96" r:id="rId42"/>
    <sheet name="93" sheetId="97" r:id="rId43"/>
    <sheet name="94" sheetId="112" r:id="rId44"/>
    <sheet name="95" sheetId="113" r:id="rId45"/>
    <sheet name="96" sheetId="114" r:id="rId46"/>
  </sheets>
  <definedNames>
    <definedName name="_xlnm.Print_Area" localSheetId="3">'61'!$A$1:$N$24</definedName>
    <definedName name="_xlnm.Print_Area" localSheetId="6">'62'!$A$1:$H$32</definedName>
    <definedName name="_xlnm.Print_Area" localSheetId="7">'63'!$A$1:$J$23</definedName>
    <definedName name="_xlnm.Print_Area" localSheetId="9">'64'!$A$1:$J$23</definedName>
    <definedName name="_xlnm.Print_Area" localSheetId="12">'65'!$A$1:$O$33</definedName>
    <definedName name="_xlnm.Print_Area" localSheetId="13">'66'!$A$1:$L$34</definedName>
    <definedName name="_xlnm.Print_Area" localSheetId="14">'67'!$A$1:$L$31</definedName>
    <definedName name="_xlnm.Print_Area" localSheetId="15">'68'!$A$1:$I$23</definedName>
    <definedName name="_xlnm.Print_Area" localSheetId="16">'69'!$A$1:$S$27</definedName>
    <definedName name="_xlnm.Print_Area" localSheetId="17">'70'!$A$1:$K$15</definedName>
    <definedName name="_xlnm.Print_Area" localSheetId="18">'71'!$A$1:$I$19</definedName>
    <definedName name="_xlnm.Print_Area" localSheetId="19">'72'!$A$1:$M$24</definedName>
    <definedName name="_xlnm.Print_Area" localSheetId="20">'73'!$A$1:$K$28</definedName>
    <definedName name="_xlnm.Print_Area" localSheetId="21">'74'!$A$1:$K$15</definedName>
    <definedName name="_xlnm.Print_Area" localSheetId="22">'75'!$A$1:$I$21</definedName>
    <definedName name="_xlnm.Print_Area" localSheetId="23">'76'!$A$1:$M$31</definedName>
    <definedName name="_xlnm.Print_Area" localSheetId="24">'77'!$A$1:$P$19</definedName>
    <definedName name="_xlnm.Print_Area" localSheetId="25">'78'!$A$1:$L$26</definedName>
    <definedName name="_xlnm.Print_Area" localSheetId="26">'79'!$A$1:$G$39</definedName>
    <definedName name="_xlnm.Print_Area" localSheetId="27">'80'!$A$1:$M$58</definedName>
    <definedName name="_xlnm.Print_Area" localSheetId="28">'81'!$A$1:$N$102</definedName>
    <definedName name="_xlnm.Print_Area" localSheetId="30">'82'!$A$1:$T$16</definedName>
    <definedName name="_xlnm.Print_Area" localSheetId="31">'83'!$A$1:$O$23</definedName>
    <definedName name="_xlnm.Print_Area" localSheetId="32">'84'!$A$1:$K$22</definedName>
    <definedName name="_xlnm.Print_Area" localSheetId="33">'85'!$A$1:$K$19</definedName>
    <definedName name="_xlnm.Print_Area" localSheetId="34">'86'!$A$1:$K$16</definedName>
    <definedName name="_xlnm.Print_Area" localSheetId="35">'87'!$A$1:$P$13</definedName>
    <definedName name="_xlnm.Print_Area" localSheetId="36">'88'!$A$1:$P$37</definedName>
    <definedName name="_xlnm.Print_Area" localSheetId="37">'89'!$A$1:$P$38</definedName>
    <definedName name="_xlnm.Print_Area" localSheetId="38">'90'!$A$1:$N$18</definedName>
    <definedName name="_xlnm.Print_Area" localSheetId="40">'91'!$A$1:$H$40</definedName>
    <definedName name="_xlnm.Print_Area" localSheetId="41">'92'!$A$1:$H$36</definedName>
    <definedName name="_xlnm.Print_Area" localSheetId="42">'93'!$A$1:$H$26</definedName>
    <definedName name="_xlnm.Print_Area" localSheetId="43">'94'!$A$1:$P$26</definedName>
    <definedName name="_xlnm.Print_Area" localSheetId="44">'95'!$A$1:$P$33</definedName>
    <definedName name="_xlnm.Print_Area" localSheetId="45">'96'!$A$1:$J$27</definedName>
    <definedName name="_xlnm.Print_Area" localSheetId="0">Cover!$A$1:$G$19</definedName>
    <definedName name="_xlnm.Print_Area" localSheetId="2">'التقديم '!$A$1:$C$13</definedName>
    <definedName name="_xlnm.Print_Titles" localSheetId="27">'80'!$1:$8</definedName>
    <definedName name="_xlnm.Print_Titles" localSheetId="28">'81'!$1:$8</definedName>
    <definedName name="_xlnm.Print_Titles" localSheetId="37">'89'!$1:$9</definedName>
    <definedName name="_xlnm.Print_Titles" localSheetId="40">'91'!$1:$8</definedName>
    <definedName name="_xlnm.Print_Titles" localSheetId="43">'94'!$1:$9</definedName>
    <definedName name="_xlnm.Print_Titles" localSheetId="44">'95'!$1:$9</definedName>
  </definedNames>
  <calcPr calcId="145621"/>
</workbook>
</file>

<file path=xl/calcChain.xml><?xml version="1.0" encoding="utf-8"?>
<calcChain xmlns="http://schemas.openxmlformats.org/spreadsheetml/2006/main">
  <c r="C102" i="121" l="1"/>
  <c r="C58" i="120"/>
  <c r="G58" i="120" l="1"/>
  <c r="F58" i="120"/>
  <c r="D58" i="120"/>
  <c r="C24" i="12"/>
  <c r="C26" i="61"/>
  <c r="O26" i="112" l="1"/>
  <c r="B40" i="95"/>
  <c r="B37" i="108"/>
  <c r="E13" i="120" l="1"/>
  <c r="H13" i="120"/>
  <c r="I13" i="120"/>
  <c r="J13" i="120"/>
  <c r="D38" i="20"/>
  <c r="D37" i="20"/>
  <c r="C37" i="20"/>
  <c r="C29" i="20"/>
  <c r="C38" i="20" s="1"/>
  <c r="D29" i="20"/>
  <c r="D15" i="20"/>
  <c r="C15" i="20"/>
  <c r="H12" i="101"/>
  <c r="I12" i="101"/>
  <c r="B12" i="101"/>
  <c r="C23" i="12"/>
  <c r="C20" i="12"/>
  <c r="C17" i="12"/>
  <c r="C14" i="12"/>
  <c r="C11" i="12"/>
  <c r="C13" i="100"/>
  <c r="E13" i="100"/>
  <c r="G12" i="100"/>
  <c r="G13" i="100"/>
  <c r="B18" i="100"/>
  <c r="J30" i="105"/>
  <c r="I30" i="105"/>
  <c r="H30" i="105"/>
  <c r="G30" i="105"/>
  <c r="F30" i="105"/>
  <c r="E30" i="105"/>
  <c r="D30" i="105"/>
  <c r="C30" i="105"/>
  <c r="J29" i="105"/>
  <c r="I29" i="105"/>
  <c r="H29" i="105"/>
  <c r="G29" i="105"/>
  <c r="F29" i="105"/>
  <c r="E29" i="105"/>
  <c r="D29" i="105"/>
  <c r="C29" i="105"/>
  <c r="J25" i="105"/>
  <c r="I25" i="105"/>
  <c r="H25" i="105"/>
  <c r="G25" i="105"/>
  <c r="F25" i="105"/>
  <c r="E25" i="105"/>
  <c r="D25" i="105"/>
  <c r="C25" i="105"/>
  <c r="J21" i="105"/>
  <c r="I21" i="105"/>
  <c r="H21" i="105"/>
  <c r="G21" i="105"/>
  <c r="F21" i="105"/>
  <c r="E21" i="105"/>
  <c r="D21" i="105"/>
  <c r="C21" i="105"/>
  <c r="J17" i="105"/>
  <c r="I17" i="105"/>
  <c r="H17" i="105"/>
  <c r="G17" i="105"/>
  <c r="F17" i="105"/>
  <c r="E17" i="105"/>
  <c r="D17" i="105"/>
  <c r="C17" i="105"/>
  <c r="K12" i="104"/>
  <c r="L31" i="104"/>
  <c r="J31" i="104"/>
  <c r="I31" i="104"/>
  <c r="H31" i="104"/>
  <c r="G31" i="104"/>
  <c r="F31" i="104"/>
  <c r="E31" i="104"/>
  <c r="D31" i="104"/>
  <c r="C31" i="104"/>
  <c r="C30" i="104"/>
  <c r="D30" i="104"/>
  <c r="E30" i="104"/>
  <c r="F30" i="104"/>
  <c r="G30" i="104"/>
  <c r="H30" i="104"/>
  <c r="I30" i="104"/>
  <c r="J30" i="104"/>
  <c r="C26" i="104"/>
  <c r="D26" i="104"/>
  <c r="E26" i="104"/>
  <c r="F26" i="104"/>
  <c r="G26" i="104"/>
  <c r="H26" i="104"/>
  <c r="I26" i="104"/>
  <c r="J26" i="104"/>
  <c r="D22" i="104"/>
  <c r="E22" i="104"/>
  <c r="F22" i="104"/>
  <c r="G22" i="104"/>
  <c r="H22" i="104"/>
  <c r="I22" i="104"/>
  <c r="J22" i="104"/>
  <c r="C22" i="104"/>
  <c r="D18" i="104"/>
  <c r="E18" i="104"/>
  <c r="F18" i="104"/>
  <c r="G18" i="104"/>
  <c r="H18" i="104"/>
  <c r="I18" i="104"/>
  <c r="J18" i="104"/>
  <c r="C18" i="104"/>
  <c r="K13" i="120" l="1"/>
  <c r="I119" i="91"/>
  <c r="H119" i="91"/>
  <c r="I118" i="91"/>
  <c r="H118" i="91"/>
  <c r="I117" i="91"/>
  <c r="H117" i="91"/>
  <c r="I116" i="91"/>
  <c r="H116" i="91"/>
  <c r="I115" i="91"/>
  <c r="H115" i="91"/>
  <c r="I114" i="91"/>
  <c r="H114" i="91"/>
  <c r="F119" i="91"/>
  <c r="E119" i="91"/>
  <c r="F118" i="91"/>
  <c r="E118" i="91"/>
  <c r="F117" i="91"/>
  <c r="E117" i="91"/>
  <c r="F116" i="91"/>
  <c r="E116" i="91"/>
  <c r="F115" i="91"/>
  <c r="E115" i="91"/>
  <c r="F114" i="91"/>
  <c r="E114" i="91"/>
  <c r="C119" i="91"/>
  <c r="B119" i="91"/>
  <c r="C118" i="91"/>
  <c r="B118" i="91"/>
  <c r="C117" i="91"/>
  <c r="B117" i="91"/>
  <c r="C116" i="91"/>
  <c r="B116" i="91"/>
  <c r="C115" i="91"/>
  <c r="B115" i="91"/>
  <c r="C114" i="91"/>
  <c r="B114" i="91"/>
  <c r="F91" i="91"/>
  <c r="F90" i="91"/>
  <c r="F89" i="91"/>
  <c r="F88" i="91"/>
  <c r="G88" i="91" s="1"/>
  <c r="F87" i="91"/>
  <c r="F86" i="91"/>
  <c r="E91" i="91"/>
  <c r="E90" i="91"/>
  <c r="E89" i="91"/>
  <c r="H89" i="91" s="1"/>
  <c r="E88" i="91"/>
  <c r="E87" i="91"/>
  <c r="E92" i="91" s="1"/>
  <c r="E86" i="91"/>
  <c r="C91" i="91"/>
  <c r="I91" i="91" s="1"/>
  <c r="C90" i="91"/>
  <c r="C89" i="91"/>
  <c r="D89" i="91" s="1"/>
  <c r="C88" i="91"/>
  <c r="C87" i="91"/>
  <c r="D87" i="91" s="1"/>
  <c r="C86" i="91"/>
  <c r="B91" i="91"/>
  <c r="B87" i="91"/>
  <c r="B88" i="91"/>
  <c r="B89" i="91"/>
  <c r="B90" i="91"/>
  <c r="B86" i="91"/>
  <c r="H91" i="91"/>
  <c r="I90" i="91"/>
  <c r="I89" i="91"/>
  <c r="I86" i="91"/>
  <c r="H86" i="91"/>
  <c r="G86" i="91"/>
  <c r="D86" i="91"/>
  <c r="F92" i="91" l="1"/>
  <c r="G89" i="91"/>
  <c r="I88" i="91"/>
  <c r="G90" i="91"/>
  <c r="G92" i="91" s="1"/>
  <c r="G91" i="91"/>
  <c r="H90" i="91"/>
  <c r="J90" i="91" s="1"/>
  <c r="H88" i="91"/>
  <c r="G87" i="91"/>
  <c r="H87" i="91"/>
  <c r="H92" i="91" s="1"/>
  <c r="I87" i="91"/>
  <c r="I92" i="91" s="1"/>
  <c r="C92" i="91"/>
  <c r="D91" i="91"/>
  <c r="D88" i="91"/>
  <c r="D90" i="91"/>
  <c r="B92" i="91"/>
  <c r="J88" i="91"/>
  <c r="J89" i="91"/>
  <c r="J91" i="91"/>
  <c r="J86" i="91"/>
  <c r="I214" i="91"/>
  <c r="H214" i="91"/>
  <c r="I213" i="91"/>
  <c r="H213" i="91"/>
  <c r="I212" i="91"/>
  <c r="H212" i="91"/>
  <c r="I211" i="91"/>
  <c r="H211" i="91"/>
  <c r="I210" i="91"/>
  <c r="H210" i="91"/>
  <c r="I209" i="91"/>
  <c r="H209" i="91"/>
  <c r="F214" i="91"/>
  <c r="E214" i="91"/>
  <c r="F213" i="91"/>
  <c r="E213" i="91"/>
  <c r="F212" i="91"/>
  <c r="E212" i="91"/>
  <c r="F211" i="91"/>
  <c r="E211" i="91"/>
  <c r="F210" i="91"/>
  <c r="E210" i="91"/>
  <c r="F209" i="91"/>
  <c r="E209" i="91"/>
  <c r="C214" i="91"/>
  <c r="B214" i="91"/>
  <c r="C213" i="91"/>
  <c r="B213" i="91"/>
  <c r="C212" i="91"/>
  <c r="B212" i="91"/>
  <c r="C211" i="91"/>
  <c r="B211" i="91"/>
  <c r="C210" i="91"/>
  <c r="B210" i="91"/>
  <c r="C209" i="91"/>
  <c r="B209" i="91"/>
  <c r="F84" i="91"/>
  <c r="E84" i="91"/>
  <c r="C84" i="91"/>
  <c r="B84" i="91"/>
  <c r="I83" i="91"/>
  <c r="H83" i="91"/>
  <c r="G83" i="91"/>
  <c r="D83" i="91"/>
  <c r="I82" i="91"/>
  <c r="H82" i="91"/>
  <c r="G82" i="91"/>
  <c r="D82" i="91"/>
  <c r="I81" i="91"/>
  <c r="H81" i="91"/>
  <c r="G81" i="91"/>
  <c r="D81" i="91"/>
  <c r="I80" i="91"/>
  <c r="J80" i="91" s="1"/>
  <c r="H80" i="91"/>
  <c r="G80" i="91"/>
  <c r="D80" i="91"/>
  <c r="I79" i="91"/>
  <c r="H79" i="91"/>
  <c r="G79" i="91"/>
  <c r="D79" i="91"/>
  <c r="I78" i="91"/>
  <c r="H78" i="91"/>
  <c r="G78" i="91"/>
  <c r="D78" i="91"/>
  <c r="D92" i="91" l="1"/>
  <c r="J87" i="91"/>
  <c r="J92" i="91"/>
  <c r="J81" i="91"/>
  <c r="G84" i="91"/>
  <c r="H84" i="91"/>
  <c r="J79" i="91"/>
  <c r="D84" i="91"/>
  <c r="J83" i="91"/>
  <c r="I84" i="91"/>
  <c r="J82" i="91"/>
  <c r="J78" i="91"/>
  <c r="J84" i="91" l="1"/>
  <c r="P21" i="102" l="1"/>
  <c r="Q21" i="102"/>
  <c r="R21" i="102"/>
  <c r="O21" i="102"/>
  <c r="P19" i="43" l="1"/>
  <c r="P22" i="43" s="1"/>
  <c r="Q19" i="43"/>
  <c r="Q22" i="43" s="1"/>
  <c r="R19" i="43"/>
  <c r="R22" i="43" s="1"/>
  <c r="O19" i="43"/>
  <c r="O22" i="43" s="1"/>
  <c r="D117" i="121" l="1"/>
  <c r="D116" i="121"/>
  <c r="C116" i="121"/>
  <c r="C117" i="121"/>
  <c r="D167" i="91" l="1"/>
  <c r="D166" i="91"/>
  <c r="D165" i="91"/>
  <c r="D164" i="91"/>
  <c r="D163" i="91"/>
  <c r="D168" i="91" s="1"/>
  <c r="D162" i="91"/>
  <c r="D158" i="91"/>
  <c r="D157" i="91"/>
  <c r="D156" i="91"/>
  <c r="D155" i="91"/>
  <c r="D154" i="91"/>
  <c r="D153" i="91"/>
  <c r="D159" i="91" s="1"/>
  <c r="D149" i="91"/>
  <c r="D148" i="91"/>
  <c r="D147" i="91"/>
  <c r="D146" i="91"/>
  <c r="D150" i="91" s="1"/>
  <c r="D145" i="91"/>
  <c r="D144" i="91"/>
  <c r="D140" i="91"/>
  <c r="D139" i="91"/>
  <c r="D138" i="91"/>
  <c r="D137" i="91"/>
  <c r="D136" i="91"/>
  <c r="D135" i="91"/>
  <c r="D141" i="91" s="1"/>
  <c r="H24" i="16"/>
  <c r="H23" i="16"/>
  <c r="H22" i="16"/>
  <c r="H18" i="16"/>
  <c r="H19" i="16"/>
  <c r="H20" i="16"/>
  <c r="H21" i="16"/>
  <c r="H14" i="16"/>
  <c r="H15" i="16"/>
  <c r="H16" i="16"/>
  <c r="H17" i="16"/>
  <c r="H9" i="16"/>
  <c r="H10" i="16"/>
  <c r="H11" i="16"/>
  <c r="H12" i="16"/>
  <c r="H13" i="16"/>
  <c r="E24" i="16"/>
  <c r="E23" i="16"/>
  <c r="E22" i="16"/>
  <c r="E20" i="16"/>
  <c r="E19" i="16"/>
  <c r="E18" i="16"/>
  <c r="E16" i="16"/>
  <c r="E15" i="16"/>
  <c r="E14" i="16"/>
  <c r="E10" i="16"/>
  <c r="E11" i="16"/>
  <c r="E12" i="16"/>
  <c r="E9" i="16"/>
  <c r="D13" i="16"/>
  <c r="D17" i="16"/>
  <c r="D21" i="16"/>
  <c r="D25" i="16"/>
  <c r="D26" i="16"/>
  <c r="E13" i="16"/>
  <c r="E17" i="16"/>
  <c r="E21" i="16"/>
  <c r="E25" i="16"/>
  <c r="E26" i="16"/>
  <c r="F13" i="16"/>
  <c r="F17" i="16"/>
  <c r="F21" i="16"/>
  <c r="F25" i="16"/>
  <c r="F26" i="16"/>
  <c r="G13" i="16"/>
  <c r="G17" i="16"/>
  <c r="G21" i="16"/>
  <c r="G25" i="16"/>
  <c r="G26" i="16"/>
  <c r="H25" i="16"/>
  <c r="H26" i="16"/>
  <c r="I9" i="16"/>
  <c r="I10" i="16"/>
  <c r="I11" i="16"/>
  <c r="I12" i="16"/>
  <c r="I13" i="16"/>
  <c r="I14" i="16"/>
  <c r="I15" i="16"/>
  <c r="I16" i="16"/>
  <c r="I17" i="16"/>
  <c r="I18" i="16"/>
  <c r="I19" i="16"/>
  <c r="I20" i="16"/>
  <c r="I21" i="16"/>
  <c r="I22" i="16"/>
  <c r="I23" i="16"/>
  <c r="I24" i="16"/>
  <c r="I25" i="16"/>
  <c r="I26" i="16"/>
  <c r="J9" i="16"/>
  <c r="J10" i="16"/>
  <c r="J11" i="16"/>
  <c r="J12" i="16"/>
  <c r="J13" i="16"/>
  <c r="J14" i="16"/>
  <c r="J15" i="16"/>
  <c r="J16" i="16"/>
  <c r="J17" i="16"/>
  <c r="J18" i="16"/>
  <c r="J19" i="16"/>
  <c r="J20" i="16"/>
  <c r="J21" i="16"/>
  <c r="J22" i="16"/>
  <c r="J23" i="16"/>
  <c r="J24" i="16"/>
  <c r="J25" i="16"/>
  <c r="J26" i="16"/>
  <c r="K9" i="16"/>
  <c r="K10" i="16"/>
  <c r="K11" i="16"/>
  <c r="K12" i="16"/>
  <c r="K13" i="16"/>
  <c r="K14" i="16"/>
  <c r="K15" i="16"/>
  <c r="K16" i="16"/>
  <c r="K17" i="16"/>
  <c r="K18" i="16"/>
  <c r="K19" i="16"/>
  <c r="K20" i="16"/>
  <c r="K21" i="16"/>
  <c r="K22" i="16"/>
  <c r="K23" i="16"/>
  <c r="K24" i="16"/>
  <c r="K25" i="16"/>
  <c r="K26" i="16"/>
  <c r="C13" i="16"/>
  <c r="C17" i="16"/>
  <c r="C21" i="16"/>
  <c r="C25" i="16"/>
  <c r="C26" i="16"/>
  <c r="G16" i="11"/>
  <c r="H16" i="11"/>
  <c r="D21" i="73"/>
  <c r="D23" i="73"/>
  <c r="E20" i="73"/>
  <c r="E23" i="73"/>
  <c r="F23" i="73"/>
  <c r="G23" i="73"/>
  <c r="C20" i="73"/>
  <c r="C23" i="73"/>
  <c r="D22" i="73"/>
  <c r="E22" i="73"/>
  <c r="F22" i="73"/>
  <c r="G22" i="73"/>
  <c r="C22" i="73"/>
  <c r="E21" i="73"/>
  <c r="F21" i="73"/>
  <c r="G21" i="73"/>
  <c r="C21" i="73"/>
  <c r="D20" i="73"/>
  <c r="F20" i="73"/>
  <c r="G20" i="73"/>
  <c r="Q25" i="48"/>
  <c r="Q24" i="48"/>
  <c r="Q21" i="48"/>
  <c r="Q20" i="48"/>
  <c r="Q17" i="48"/>
  <c r="Q16" i="48"/>
  <c r="Q13" i="48"/>
  <c r="Q12" i="48"/>
  <c r="Q23" i="48"/>
  <c r="Q22" i="48"/>
  <c r="Q19" i="48"/>
  <c r="Q27" i="48" s="1"/>
  <c r="Q18" i="48"/>
  <c r="Q26" i="48" s="1"/>
  <c r="Q15" i="48"/>
  <c r="Q14" i="48"/>
  <c r="Q11" i="48"/>
  <c r="Q10" i="48"/>
  <c r="P11" i="48"/>
  <c r="P12" i="48"/>
  <c r="P13" i="48"/>
  <c r="P14" i="48"/>
  <c r="P15" i="48"/>
  <c r="P16" i="48"/>
  <c r="P17" i="48"/>
  <c r="P18" i="48"/>
  <c r="P19" i="48"/>
  <c r="P20" i="48"/>
  <c r="P21" i="48"/>
  <c r="P22" i="48"/>
  <c r="P23" i="48"/>
  <c r="P24" i="48"/>
  <c r="P25" i="48"/>
  <c r="P10" i="48"/>
  <c r="O11" i="48"/>
  <c r="O12" i="48"/>
  <c r="O13" i="48"/>
  <c r="O14" i="48"/>
  <c r="O15" i="48"/>
  <c r="O16" i="48"/>
  <c r="O17" i="48"/>
  <c r="O18" i="48"/>
  <c r="O19" i="48"/>
  <c r="O20" i="48"/>
  <c r="O21" i="48"/>
  <c r="O22" i="48"/>
  <c r="O23" i="48"/>
  <c r="O24" i="48"/>
  <c r="O25" i="48"/>
  <c r="O10" i="48"/>
  <c r="P27" i="48"/>
  <c r="O27" i="48"/>
  <c r="N27" i="48"/>
  <c r="M27" i="48"/>
  <c r="L27" i="48"/>
  <c r="K27" i="48"/>
  <c r="J27" i="48"/>
  <c r="I27" i="48"/>
  <c r="H27" i="48"/>
  <c r="G27" i="48"/>
  <c r="F27" i="48"/>
  <c r="E27" i="48"/>
  <c r="D27" i="48"/>
  <c r="P26" i="48"/>
  <c r="O26" i="48"/>
  <c r="N26" i="48"/>
  <c r="M26" i="48"/>
  <c r="L26" i="48"/>
  <c r="K26" i="48"/>
  <c r="J26" i="48"/>
  <c r="I26" i="48"/>
  <c r="H26" i="48"/>
  <c r="G26" i="48"/>
  <c r="F26" i="48"/>
  <c r="E26" i="48"/>
  <c r="D26" i="48"/>
  <c r="E18" i="61"/>
  <c r="F27" i="60"/>
  <c r="F26" i="60"/>
  <c r="F25" i="60"/>
  <c r="F24" i="60"/>
  <c r="F23" i="60"/>
  <c r="F22" i="60"/>
  <c r="F21" i="60"/>
  <c r="F20" i="60"/>
  <c r="F19" i="60"/>
  <c r="F18" i="60"/>
  <c r="F17" i="60"/>
  <c r="F16" i="60"/>
  <c r="F13" i="60"/>
  <c r="F14" i="60"/>
  <c r="F15" i="60"/>
  <c r="F12" i="60"/>
  <c r="F9" i="60"/>
  <c r="F10" i="60"/>
  <c r="F11" i="60"/>
  <c r="F8" i="60"/>
  <c r="I11" i="43"/>
  <c r="J11" i="43" s="1"/>
  <c r="H11" i="43"/>
  <c r="G11" i="43"/>
  <c r="D11" i="43"/>
  <c r="I11" i="102"/>
  <c r="H11" i="102"/>
  <c r="G11" i="102"/>
  <c r="D11" i="102"/>
  <c r="I10" i="102"/>
  <c r="H10" i="102"/>
  <c r="H17" i="102" s="1"/>
  <c r="G10" i="102"/>
  <c r="D10" i="102"/>
  <c r="J11" i="102"/>
  <c r="I33" i="91"/>
  <c r="I30" i="91"/>
  <c r="I31" i="91"/>
  <c r="I32" i="91"/>
  <c r="I15" i="102"/>
  <c r="H15" i="102"/>
  <c r="G16" i="43"/>
  <c r="D16" i="43"/>
  <c r="I16" i="43"/>
  <c r="J16" i="43" s="1"/>
  <c r="H16" i="43"/>
  <c r="J15" i="102"/>
  <c r="F76" i="91"/>
  <c r="E76" i="91"/>
  <c r="C76" i="91"/>
  <c r="B76" i="91"/>
  <c r="I75" i="91"/>
  <c r="J75" i="91" s="1"/>
  <c r="H75" i="91"/>
  <c r="G75" i="91"/>
  <c r="D75" i="91"/>
  <c r="I74" i="91"/>
  <c r="H74" i="91"/>
  <c r="J74" i="91" s="1"/>
  <c r="G74" i="91"/>
  <c r="D74" i="91"/>
  <c r="I73" i="91"/>
  <c r="H73" i="91"/>
  <c r="G73" i="91"/>
  <c r="D73" i="91"/>
  <c r="I72" i="91"/>
  <c r="H72" i="91"/>
  <c r="J72" i="91" s="1"/>
  <c r="G72" i="91"/>
  <c r="D72" i="91"/>
  <c r="I71" i="91"/>
  <c r="J71" i="91" s="1"/>
  <c r="H71" i="91"/>
  <c r="G71" i="91"/>
  <c r="D71" i="91"/>
  <c r="I70" i="91"/>
  <c r="H70" i="91"/>
  <c r="H76" i="91" s="1"/>
  <c r="G70" i="91"/>
  <c r="D70" i="91"/>
  <c r="F68" i="91"/>
  <c r="E68" i="91"/>
  <c r="C68" i="91"/>
  <c r="B68" i="91"/>
  <c r="I67" i="91"/>
  <c r="H67" i="91"/>
  <c r="G67" i="91"/>
  <c r="D67" i="91"/>
  <c r="I66" i="91"/>
  <c r="H66" i="91"/>
  <c r="G66" i="91"/>
  <c r="D66" i="91"/>
  <c r="I65" i="91"/>
  <c r="H65" i="91"/>
  <c r="G65" i="91"/>
  <c r="D65" i="91"/>
  <c r="I64" i="91"/>
  <c r="J64" i="91" s="1"/>
  <c r="H64" i="91"/>
  <c r="G64" i="91"/>
  <c r="D64" i="91"/>
  <c r="I63" i="91"/>
  <c r="H63" i="91"/>
  <c r="J63" i="91" s="1"/>
  <c r="G63" i="91"/>
  <c r="D63" i="91"/>
  <c r="I62" i="91"/>
  <c r="J62" i="91" s="1"/>
  <c r="H62" i="91"/>
  <c r="G62" i="91"/>
  <c r="D62" i="91"/>
  <c r="D95" i="91"/>
  <c r="G95" i="91"/>
  <c r="H95" i="91"/>
  <c r="I95" i="91"/>
  <c r="D96" i="91"/>
  <c r="G96" i="91"/>
  <c r="H96" i="91"/>
  <c r="I96" i="91"/>
  <c r="D97" i="91"/>
  <c r="G97" i="91"/>
  <c r="H97" i="91"/>
  <c r="I97" i="91"/>
  <c r="D98" i="91"/>
  <c r="G98" i="91"/>
  <c r="H98" i="91"/>
  <c r="I98" i="91"/>
  <c r="J98" i="91" s="1"/>
  <c r="D99" i="91"/>
  <c r="G99" i="91"/>
  <c r="H99" i="91"/>
  <c r="I99" i="91"/>
  <c r="J99" i="91" s="1"/>
  <c r="J67" i="91"/>
  <c r="K11" i="120"/>
  <c r="S14" i="38"/>
  <c r="H99" i="121"/>
  <c r="E22" i="120"/>
  <c r="J22" i="120"/>
  <c r="I22" i="120"/>
  <c r="K22" i="120" s="1"/>
  <c r="H22" i="120"/>
  <c r="J54" i="120"/>
  <c r="J55" i="120"/>
  <c r="I54" i="120"/>
  <c r="I55" i="120"/>
  <c r="H54" i="120"/>
  <c r="H55" i="120"/>
  <c r="E54" i="120"/>
  <c r="E55" i="120"/>
  <c r="J50" i="120"/>
  <c r="I50" i="120"/>
  <c r="H50" i="120"/>
  <c r="E50" i="120"/>
  <c r="O32" i="113"/>
  <c r="N32" i="113"/>
  <c r="O31" i="113"/>
  <c r="N31" i="113"/>
  <c r="O30" i="113"/>
  <c r="N30" i="113"/>
  <c r="O29" i="113"/>
  <c r="N29" i="113"/>
  <c r="O28" i="113"/>
  <c r="N28" i="113"/>
  <c r="O27" i="113"/>
  <c r="N27" i="113"/>
  <c r="O26" i="113"/>
  <c r="N26" i="113"/>
  <c r="O25" i="113"/>
  <c r="N25" i="113"/>
  <c r="O24" i="113"/>
  <c r="N24" i="113"/>
  <c r="O22" i="113"/>
  <c r="N22" i="113"/>
  <c r="O20" i="113"/>
  <c r="N20" i="113"/>
  <c r="O18" i="113"/>
  <c r="N18" i="113"/>
  <c r="O16" i="113"/>
  <c r="N16" i="113"/>
  <c r="O14" i="113"/>
  <c r="N14" i="113"/>
  <c r="O12" i="113"/>
  <c r="N12" i="113"/>
  <c r="N10" i="108"/>
  <c r="N11" i="108"/>
  <c r="N12" i="108"/>
  <c r="N13" i="108"/>
  <c r="N14" i="108"/>
  <c r="N15" i="108"/>
  <c r="N16" i="108"/>
  <c r="N18" i="108"/>
  <c r="N17" i="108"/>
  <c r="N19" i="108"/>
  <c r="N20" i="108"/>
  <c r="N22" i="108"/>
  <c r="N21" i="108"/>
  <c r="N23" i="108"/>
  <c r="N24" i="108"/>
  <c r="N25" i="108"/>
  <c r="N26" i="108"/>
  <c r="N27" i="108"/>
  <c r="N28" i="108"/>
  <c r="N29" i="108"/>
  <c r="N30" i="108"/>
  <c r="N31" i="108"/>
  <c r="N32" i="108"/>
  <c r="N33" i="108"/>
  <c r="N34" i="108"/>
  <c r="N35" i="108"/>
  <c r="N37" i="108" s="1"/>
  <c r="N36" i="108"/>
  <c r="O12" i="108"/>
  <c r="O10" i="108"/>
  <c r="O13" i="108"/>
  <c r="O14" i="108"/>
  <c r="O15" i="108"/>
  <c r="O16" i="108"/>
  <c r="O18" i="108"/>
  <c r="O17" i="108"/>
  <c r="O19" i="108"/>
  <c r="O20" i="108"/>
  <c r="O22" i="108"/>
  <c r="O21" i="108"/>
  <c r="O23" i="108"/>
  <c r="O24" i="108"/>
  <c r="O25" i="108"/>
  <c r="O26" i="108"/>
  <c r="O27" i="108"/>
  <c r="O28" i="108"/>
  <c r="O29" i="108"/>
  <c r="O30" i="108"/>
  <c r="O31" i="108"/>
  <c r="O32" i="108"/>
  <c r="O33" i="108"/>
  <c r="O34" i="108"/>
  <c r="O35" i="108"/>
  <c r="O36" i="108"/>
  <c r="O11" i="108"/>
  <c r="O37" i="108"/>
  <c r="C37" i="108"/>
  <c r="D37" i="108"/>
  <c r="E37" i="108"/>
  <c r="F37" i="108"/>
  <c r="G37" i="108"/>
  <c r="H37" i="108"/>
  <c r="I37" i="108"/>
  <c r="J37" i="108"/>
  <c r="K37" i="108"/>
  <c r="L37" i="108"/>
  <c r="M37" i="108"/>
  <c r="D10" i="43"/>
  <c r="G10" i="43"/>
  <c r="D12" i="43"/>
  <c r="D19" i="43" s="1"/>
  <c r="G12" i="43"/>
  <c r="D13" i="43"/>
  <c r="G13" i="43"/>
  <c r="D14" i="43"/>
  <c r="G14" i="43"/>
  <c r="D17" i="43"/>
  <c r="G17" i="43"/>
  <c r="D18" i="43"/>
  <c r="G18" i="43"/>
  <c r="D12" i="102"/>
  <c r="G12" i="102"/>
  <c r="D13" i="102"/>
  <c r="G13" i="102"/>
  <c r="D14" i="102"/>
  <c r="G14" i="102"/>
  <c r="D16" i="102"/>
  <c r="G16" i="102"/>
  <c r="D8" i="101"/>
  <c r="D9" i="101"/>
  <c r="D10" i="101"/>
  <c r="D11" i="101"/>
  <c r="D8" i="100"/>
  <c r="G8" i="100"/>
  <c r="D9" i="100"/>
  <c r="G9" i="100"/>
  <c r="D10" i="100"/>
  <c r="G10" i="100"/>
  <c r="D11" i="100"/>
  <c r="G11" i="100"/>
  <c r="D12" i="100"/>
  <c r="G27" i="114"/>
  <c r="F27" i="114"/>
  <c r="E27" i="114"/>
  <c r="D27" i="114"/>
  <c r="C27" i="114"/>
  <c r="B27" i="114"/>
  <c r="E26" i="97"/>
  <c r="D26" i="97"/>
  <c r="C26" i="97"/>
  <c r="B26" i="97"/>
  <c r="E36" i="96"/>
  <c r="D36" i="96"/>
  <c r="C36" i="96"/>
  <c r="B36" i="96"/>
  <c r="E40" i="95"/>
  <c r="D40" i="95"/>
  <c r="C40" i="95"/>
  <c r="I18" i="93"/>
  <c r="H18" i="93"/>
  <c r="G18" i="93"/>
  <c r="F18" i="93"/>
  <c r="E18" i="93"/>
  <c r="D18" i="93"/>
  <c r="C18" i="93"/>
  <c r="B18" i="93"/>
  <c r="P9" i="38"/>
  <c r="P10" i="38"/>
  <c r="P11" i="38"/>
  <c r="P12" i="38"/>
  <c r="P13" i="38"/>
  <c r="P14" i="38"/>
  <c r="P15" i="38"/>
  <c r="O15" i="38"/>
  <c r="N15" i="38"/>
  <c r="M9" i="38"/>
  <c r="M10" i="38"/>
  <c r="M11" i="38"/>
  <c r="M12" i="38"/>
  <c r="M13" i="38"/>
  <c r="M14" i="38"/>
  <c r="M15" i="38"/>
  <c r="L15" i="38"/>
  <c r="K15" i="38"/>
  <c r="J9" i="38"/>
  <c r="J10" i="38"/>
  <c r="J11" i="38"/>
  <c r="J12" i="38"/>
  <c r="J13" i="38"/>
  <c r="J14" i="38"/>
  <c r="J15" i="38"/>
  <c r="I15" i="38"/>
  <c r="H15" i="38"/>
  <c r="G9" i="38"/>
  <c r="G10" i="38"/>
  <c r="G11" i="38"/>
  <c r="G12" i="38"/>
  <c r="G13" i="38"/>
  <c r="G14" i="38"/>
  <c r="G15" i="38"/>
  <c r="F15" i="38"/>
  <c r="E15" i="38"/>
  <c r="J20" i="121"/>
  <c r="J47" i="121"/>
  <c r="J54" i="121"/>
  <c r="J58" i="121"/>
  <c r="J80" i="121"/>
  <c r="J89" i="121"/>
  <c r="J95" i="121"/>
  <c r="J99" i="121"/>
  <c r="I20" i="121"/>
  <c r="I47" i="121"/>
  <c r="I54" i="121"/>
  <c r="I58" i="121"/>
  <c r="I80" i="121"/>
  <c r="I89" i="121"/>
  <c r="I95" i="121"/>
  <c r="I99" i="121"/>
  <c r="H20" i="121"/>
  <c r="H47" i="121"/>
  <c r="H54" i="121"/>
  <c r="H58" i="121"/>
  <c r="H80" i="121"/>
  <c r="H89" i="121"/>
  <c r="G20" i="121"/>
  <c r="G47" i="121"/>
  <c r="G54" i="121"/>
  <c r="G58" i="121"/>
  <c r="G80" i="121"/>
  <c r="G89" i="121"/>
  <c r="G99" i="121"/>
  <c r="F20" i="121"/>
  <c r="F47" i="121"/>
  <c r="F54" i="121"/>
  <c r="F58" i="121"/>
  <c r="F80" i="121"/>
  <c r="F89" i="121"/>
  <c r="F99" i="121"/>
  <c r="E20" i="121"/>
  <c r="E47" i="121"/>
  <c r="E54" i="121"/>
  <c r="E58" i="121"/>
  <c r="E80" i="121"/>
  <c r="E89" i="121"/>
  <c r="E99" i="121"/>
  <c r="D20" i="121"/>
  <c r="D47" i="121"/>
  <c r="D54" i="121"/>
  <c r="D58" i="121"/>
  <c r="D80" i="121"/>
  <c r="D89" i="121"/>
  <c r="D99" i="121"/>
  <c r="C20" i="121"/>
  <c r="C47" i="121"/>
  <c r="C54" i="121"/>
  <c r="C58" i="121"/>
  <c r="C80" i="121"/>
  <c r="C89" i="121"/>
  <c r="C99" i="121"/>
  <c r="I22" i="19"/>
  <c r="H22" i="19"/>
  <c r="G22" i="19"/>
  <c r="F22" i="19"/>
  <c r="E22" i="19"/>
  <c r="D22" i="19"/>
  <c r="C22" i="19"/>
  <c r="B22" i="19"/>
  <c r="K9" i="111"/>
  <c r="K12" i="111"/>
  <c r="K15" i="111"/>
  <c r="K10" i="111"/>
  <c r="K13" i="111"/>
  <c r="K16" i="111"/>
  <c r="K17" i="111"/>
  <c r="J15" i="111"/>
  <c r="J16" i="111"/>
  <c r="J17" i="111"/>
  <c r="I15" i="111"/>
  <c r="I16" i="111"/>
  <c r="I17" i="111"/>
  <c r="H9" i="111"/>
  <c r="H12" i="111"/>
  <c r="H15" i="111"/>
  <c r="H10" i="111"/>
  <c r="H13" i="111"/>
  <c r="H16" i="111"/>
  <c r="H17" i="111"/>
  <c r="G15" i="111"/>
  <c r="G16" i="111"/>
  <c r="G17" i="111"/>
  <c r="F15" i="111"/>
  <c r="F16" i="111"/>
  <c r="F17" i="111"/>
  <c r="E9" i="111"/>
  <c r="E10" i="111"/>
  <c r="E11" i="111"/>
  <c r="E12" i="111"/>
  <c r="E13" i="111"/>
  <c r="E14" i="111"/>
  <c r="E17" i="111"/>
  <c r="D11" i="111"/>
  <c r="D14" i="111"/>
  <c r="D17" i="111"/>
  <c r="C11" i="111"/>
  <c r="C14" i="111"/>
  <c r="C17" i="111"/>
  <c r="E16" i="111"/>
  <c r="D16" i="111"/>
  <c r="C16" i="111"/>
  <c r="E15" i="111"/>
  <c r="D15" i="111"/>
  <c r="C15" i="111"/>
  <c r="K14" i="111"/>
  <c r="J14" i="111"/>
  <c r="I14" i="111"/>
  <c r="H14" i="111"/>
  <c r="G14" i="111"/>
  <c r="F14" i="111"/>
  <c r="K11" i="111"/>
  <c r="J11" i="111"/>
  <c r="I11" i="111"/>
  <c r="H11" i="111"/>
  <c r="G11" i="111"/>
  <c r="F11" i="111"/>
  <c r="F17" i="15"/>
  <c r="F14" i="15"/>
  <c r="F11" i="15"/>
  <c r="F20" i="15"/>
  <c r="E17" i="15"/>
  <c r="E14" i="15"/>
  <c r="E11" i="15"/>
  <c r="E20" i="15"/>
  <c r="D17" i="15"/>
  <c r="D14" i="15"/>
  <c r="D11" i="15"/>
  <c r="D20" i="15"/>
  <c r="C17" i="15"/>
  <c r="C14" i="15"/>
  <c r="C11" i="15"/>
  <c r="C20" i="15"/>
  <c r="F19" i="15"/>
  <c r="E19" i="15"/>
  <c r="D19" i="15"/>
  <c r="C19" i="15"/>
  <c r="F18" i="15"/>
  <c r="E18" i="15"/>
  <c r="D18" i="15"/>
  <c r="C18" i="15"/>
  <c r="G20" i="11"/>
  <c r="G21" i="11"/>
  <c r="G23" i="11"/>
  <c r="G26" i="11" s="1"/>
  <c r="G24" i="11"/>
  <c r="F20" i="11"/>
  <c r="F21" i="11"/>
  <c r="F23" i="11"/>
  <c r="F24" i="11"/>
  <c r="E20" i="11"/>
  <c r="E21" i="11"/>
  <c r="E23" i="11"/>
  <c r="E24" i="11"/>
  <c r="D20" i="11"/>
  <c r="D21" i="11"/>
  <c r="D23" i="11"/>
  <c r="D24" i="11"/>
  <c r="G19" i="11"/>
  <c r="F19" i="11"/>
  <c r="E19" i="11"/>
  <c r="D19" i="11"/>
  <c r="F16" i="11"/>
  <c r="E16" i="11"/>
  <c r="D16" i="11"/>
  <c r="G13" i="11"/>
  <c r="F13" i="11"/>
  <c r="E13" i="11"/>
  <c r="D13" i="11"/>
  <c r="G10" i="11"/>
  <c r="F10" i="11"/>
  <c r="E10" i="11"/>
  <c r="D10" i="11"/>
  <c r="F14" i="10"/>
  <c r="F17" i="10" s="1"/>
  <c r="F11" i="10"/>
  <c r="E14" i="10"/>
  <c r="E11" i="10"/>
  <c r="E17" i="10" s="1"/>
  <c r="D14" i="10"/>
  <c r="D11" i="10"/>
  <c r="D17" i="10" s="1"/>
  <c r="C14" i="10"/>
  <c r="C17" i="10" s="1"/>
  <c r="C11" i="10"/>
  <c r="F16" i="10"/>
  <c r="E16" i="10"/>
  <c r="D16" i="10"/>
  <c r="C16" i="10"/>
  <c r="F15" i="10"/>
  <c r="E15" i="10"/>
  <c r="D15" i="10"/>
  <c r="C15" i="10"/>
  <c r="J21" i="57"/>
  <c r="I21" i="57"/>
  <c r="H21" i="57"/>
  <c r="G21" i="57"/>
  <c r="L50" i="57" s="1"/>
  <c r="F21" i="57"/>
  <c r="J51" i="57" s="1"/>
  <c r="E21" i="57"/>
  <c r="D21" i="57"/>
  <c r="H51" i="57" s="1"/>
  <c r="C21" i="57"/>
  <c r="H50" i="57" s="1"/>
  <c r="J16" i="57"/>
  <c r="J18" i="57" s="1"/>
  <c r="M51" i="57" s="1"/>
  <c r="J17" i="57"/>
  <c r="I16" i="57"/>
  <c r="I18" i="57" s="1"/>
  <c r="M50" i="57" s="1"/>
  <c r="I17" i="57"/>
  <c r="H41" i="57" s="1"/>
  <c r="H16" i="57"/>
  <c r="H18" i="57" s="1"/>
  <c r="K51" i="57" s="1"/>
  <c r="H17" i="57"/>
  <c r="G41" i="57" s="1"/>
  <c r="G16" i="57"/>
  <c r="G17" i="57"/>
  <c r="G18" i="57"/>
  <c r="F16" i="57"/>
  <c r="F18" i="57" s="1"/>
  <c r="I51" i="57" s="1"/>
  <c r="F17" i="57"/>
  <c r="E16" i="57"/>
  <c r="E18" i="57" s="1"/>
  <c r="I50" i="57" s="1"/>
  <c r="E17" i="57"/>
  <c r="D16" i="57"/>
  <c r="D17" i="57"/>
  <c r="D18" i="57"/>
  <c r="G51" i="57" s="1"/>
  <c r="C16" i="57"/>
  <c r="C17" i="57"/>
  <c r="C18" i="57"/>
  <c r="G50" i="57" s="1"/>
  <c r="L21" i="57"/>
  <c r="K21" i="57"/>
  <c r="L16" i="57"/>
  <c r="L17" i="57"/>
  <c r="L18" i="57"/>
  <c r="O51" i="57" s="1"/>
  <c r="K16" i="57"/>
  <c r="K17" i="57"/>
  <c r="I41" i="57" s="1"/>
  <c r="K18" i="57"/>
  <c r="O50" i="57" s="1"/>
  <c r="O10" i="122"/>
  <c r="O11" i="122"/>
  <c r="O12" i="122"/>
  <c r="O13" i="122"/>
  <c r="O14" i="122"/>
  <c r="O15" i="122"/>
  <c r="O16" i="122"/>
  <c r="O17" i="122"/>
  <c r="O18" i="122"/>
  <c r="O19" i="122"/>
  <c r="O20" i="122"/>
  <c r="O21" i="122"/>
  <c r="O22" i="122"/>
  <c r="O23" i="122"/>
  <c r="O24" i="122"/>
  <c r="O25" i="122"/>
  <c r="O26" i="122"/>
  <c r="O27" i="122"/>
  <c r="O28" i="122"/>
  <c r="O29" i="122"/>
  <c r="O30" i="122"/>
  <c r="O31" i="122"/>
  <c r="O32" i="122"/>
  <c r="O33" i="122"/>
  <c r="O34" i="122"/>
  <c r="O35" i="122"/>
  <c r="O36" i="122"/>
  <c r="O37" i="122"/>
  <c r="O38" i="122"/>
  <c r="N10" i="122"/>
  <c r="N11" i="122"/>
  <c r="N12" i="122"/>
  <c r="N13" i="122"/>
  <c r="N14" i="122"/>
  <c r="N15" i="122"/>
  <c r="N16" i="122"/>
  <c r="N17" i="122"/>
  <c r="N18" i="122"/>
  <c r="N19" i="122"/>
  <c r="N20" i="122"/>
  <c r="N21" i="122"/>
  <c r="N22" i="122"/>
  <c r="N23" i="122"/>
  <c r="N24" i="122"/>
  <c r="N25" i="122"/>
  <c r="N26" i="122"/>
  <c r="N27" i="122"/>
  <c r="N28" i="122"/>
  <c r="N29" i="122"/>
  <c r="N30" i="122"/>
  <c r="N31" i="122"/>
  <c r="N32" i="122"/>
  <c r="N33" i="122"/>
  <c r="N34" i="122"/>
  <c r="N35" i="122"/>
  <c r="N36" i="122"/>
  <c r="N37" i="122"/>
  <c r="N38" i="122"/>
  <c r="M38" i="122"/>
  <c r="L38" i="122"/>
  <c r="K38" i="122"/>
  <c r="J38" i="122"/>
  <c r="I38" i="122"/>
  <c r="H38" i="122"/>
  <c r="G38" i="122"/>
  <c r="F38" i="122"/>
  <c r="E38" i="122"/>
  <c r="D38" i="122"/>
  <c r="C38" i="122"/>
  <c r="B38" i="122"/>
  <c r="L47" i="121"/>
  <c r="D108" i="121" s="1"/>
  <c r="L89" i="121"/>
  <c r="D109" i="121" s="1"/>
  <c r="L80" i="121"/>
  <c r="D110" i="121" s="1"/>
  <c r="L54" i="121"/>
  <c r="D111" i="121" s="1"/>
  <c r="L20" i="121"/>
  <c r="D112" i="121" s="1"/>
  <c r="L58" i="121"/>
  <c r="D113" i="121" s="1"/>
  <c r="L99" i="121"/>
  <c r="D114" i="121" s="1"/>
  <c r="L95" i="121"/>
  <c r="D115" i="121" s="1"/>
  <c r="K47" i="121"/>
  <c r="C108" i="121" s="1"/>
  <c r="K89" i="121"/>
  <c r="C109" i="121" s="1"/>
  <c r="K80" i="121"/>
  <c r="C110" i="121" s="1"/>
  <c r="K54" i="121"/>
  <c r="C111" i="121" s="1"/>
  <c r="K20" i="121"/>
  <c r="C112" i="121" s="1"/>
  <c r="K58" i="121"/>
  <c r="C113" i="121" s="1"/>
  <c r="K99" i="121"/>
  <c r="C114" i="121" s="1"/>
  <c r="K95" i="121"/>
  <c r="C115" i="121" s="1"/>
  <c r="I14" i="120"/>
  <c r="J14" i="120"/>
  <c r="I15" i="120"/>
  <c r="J15" i="120"/>
  <c r="I16" i="120"/>
  <c r="J16" i="120"/>
  <c r="I17" i="120"/>
  <c r="J17" i="120"/>
  <c r="I18" i="120"/>
  <c r="J18" i="120"/>
  <c r="I19" i="120"/>
  <c r="J19" i="120"/>
  <c r="I20" i="120"/>
  <c r="J20" i="120"/>
  <c r="I10" i="120"/>
  <c r="J10" i="120"/>
  <c r="I23" i="120"/>
  <c r="J23" i="120"/>
  <c r="I24" i="120"/>
  <c r="J24" i="120"/>
  <c r="I25" i="120"/>
  <c r="J25" i="120"/>
  <c r="I27" i="120"/>
  <c r="J27" i="120"/>
  <c r="I28" i="120"/>
  <c r="J28" i="120"/>
  <c r="K28" i="120" s="1"/>
  <c r="I29" i="120"/>
  <c r="J29" i="120"/>
  <c r="I30" i="120"/>
  <c r="J30" i="120"/>
  <c r="I31" i="120"/>
  <c r="J31" i="120"/>
  <c r="I32" i="120"/>
  <c r="J32" i="120"/>
  <c r="K32" i="120" s="1"/>
  <c r="I33" i="120"/>
  <c r="J33" i="120"/>
  <c r="I34" i="120"/>
  <c r="J34" i="120"/>
  <c r="I35" i="120"/>
  <c r="J35" i="120"/>
  <c r="I36" i="120"/>
  <c r="J36" i="120"/>
  <c r="I37" i="120"/>
  <c r="J37" i="120"/>
  <c r="I38" i="120"/>
  <c r="J38" i="120"/>
  <c r="K38" i="120" s="1"/>
  <c r="I39" i="120"/>
  <c r="J39" i="120"/>
  <c r="I40" i="120"/>
  <c r="J40" i="120"/>
  <c r="K40" i="120" s="1"/>
  <c r="I41" i="120"/>
  <c r="J41" i="120"/>
  <c r="I42" i="120"/>
  <c r="J42" i="120"/>
  <c r="I43" i="120"/>
  <c r="J43" i="120"/>
  <c r="I44" i="120"/>
  <c r="J44" i="120"/>
  <c r="I45" i="120"/>
  <c r="J45" i="120"/>
  <c r="I46" i="120"/>
  <c r="J46" i="120"/>
  <c r="K46" i="120" s="1"/>
  <c r="I47" i="120"/>
  <c r="J47" i="120"/>
  <c r="K47" i="120" s="1"/>
  <c r="I48" i="120"/>
  <c r="J48" i="120"/>
  <c r="I49" i="120"/>
  <c r="J49" i="120"/>
  <c r="I51" i="120"/>
  <c r="J51" i="120"/>
  <c r="I53" i="120"/>
  <c r="J53" i="120"/>
  <c r="I56" i="120"/>
  <c r="J56" i="120"/>
  <c r="I57" i="120"/>
  <c r="J57" i="120"/>
  <c r="H14" i="120"/>
  <c r="H15" i="120"/>
  <c r="H16" i="120"/>
  <c r="H17" i="120"/>
  <c r="H18" i="120"/>
  <c r="H19" i="120"/>
  <c r="H20" i="120"/>
  <c r="H10" i="120"/>
  <c r="H23" i="120"/>
  <c r="H24" i="120"/>
  <c r="H25" i="120"/>
  <c r="H27" i="120"/>
  <c r="H28" i="120"/>
  <c r="H29" i="120"/>
  <c r="H30" i="120"/>
  <c r="H31" i="120"/>
  <c r="H32" i="120"/>
  <c r="H33" i="120"/>
  <c r="H34" i="120"/>
  <c r="H35" i="120"/>
  <c r="H36" i="120"/>
  <c r="H37" i="120"/>
  <c r="H38" i="120"/>
  <c r="H39" i="120"/>
  <c r="H40" i="120"/>
  <c r="H41" i="120"/>
  <c r="H42" i="120"/>
  <c r="H43" i="120"/>
  <c r="H44" i="120"/>
  <c r="H45" i="120"/>
  <c r="H46" i="120"/>
  <c r="H47" i="120"/>
  <c r="H48" i="120"/>
  <c r="H49" i="120"/>
  <c r="H51" i="120"/>
  <c r="H53" i="120"/>
  <c r="H56" i="120"/>
  <c r="H57" i="120"/>
  <c r="E14" i="120"/>
  <c r="E15" i="120"/>
  <c r="E16" i="120"/>
  <c r="E17" i="120"/>
  <c r="E18" i="120"/>
  <c r="E19" i="120"/>
  <c r="E20" i="120"/>
  <c r="E10" i="120"/>
  <c r="E23" i="120"/>
  <c r="E24" i="120"/>
  <c r="E25" i="120"/>
  <c r="E27" i="120"/>
  <c r="E28" i="120"/>
  <c r="E29" i="120"/>
  <c r="E30" i="120"/>
  <c r="E31" i="120"/>
  <c r="E32" i="120"/>
  <c r="E33" i="120"/>
  <c r="E34" i="120"/>
  <c r="E35" i="120"/>
  <c r="E36" i="120"/>
  <c r="E37" i="120"/>
  <c r="E38" i="120"/>
  <c r="E39" i="120"/>
  <c r="E40" i="120"/>
  <c r="E41" i="120"/>
  <c r="E42" i="120"/>
  <c r="E43" i="120"/>
  <c r="E44" i="120"/>
  <c r="E45" i="120"/>
  <c r="E46" i="120"/>
  <c r="E47" i="120"/>
  <c r="E48" i="120"/>
  <c r="E49" i="120"/>
  <c r="E51" i="120"/>
  <c r="E53" i="120"/>
  <c r="E56" i="120"/>
  <c r="E57" i="120"/>
  <c r="B13" i="100"/>
  <c r="B15" i="100"/>
  <c r="G119" i="91"/>
  <c r="G117" i="91"/>
  <c r="G115" i="91"/>
  <c r="D114" i="91"/>
  <c r="F26" i="91"/>
  <c r="E26" i="91"/>
  <c r="C26" i="91"/>
  <c r="B26" i="91"/>
  <c r="I25" i="91"/>
  <c r="H25" i="91"/>
  <c r="G25" i="91"/>
  <c r="D25" i="91"/>
  <c r="I24" i="91"/>
  <c r="H24" i="91"/>
  <c r="G24" i="91"/>
  <c r="D24" i="91"/>
  <c r="I23" i="91"/>
  <c r="H23" i="91"/>
  <c r="G23" i="91"/>
  <c r="D23" i="91"/>
  <c r="I22" i="91"/>
  <c r="H22" i="91"/>
  <c r="G22" i="91"/>
  <c r="D22" i="91"/>
  <c r="I21" i="91"/>
  <c r="H21" i="91"/>
  <c r="G21" i="91"/>
  <c r="D21" i="91"/>
  <c r="I20" i="91"/>
  <c r="H20" i="91"/>
  <c r="G20" i="91"/>
  <c r="D20" i="91"/>
  <c r="D26" i="91" s="1"/>
  <c r="G167" i="91"/>
  <c r="N23" i="113"/>
  <c r="N21" i="113"/>
  <c r="N19" i="113"/>
  <c r="N17" i="113"/>
  <c r="N15" i="113"/>
  <c r="N13" i="113"/>
  <c r="N25" i="112"/>
  <c r="O25" i="112"/>
  <c r="O24" i="112"/>
  <c r="N24" i="112"/>
  <c r="O22" i="112"/>
  <c r="N22" i="112"/>
  <c r="O21" i="112"/>
  <c r="N21" i="112"/>
  <c r="O19" i="112"/>
  <c r="N19" i="112"/>
  <c r="O23" i="112"/>
  <c r="N23" i="112"/>
  <c r="O20" i="112"/>
  <c r="N20" i="112"/>
  <c r="K98" i="39"/>
  <c r="J98" i="39"/>
  <c r="I98" i="39"/>
  <c r="H98" i="39"/>
  <c r="G98" i="39"/>
  <c r="F98" i="39"/>
  <c r="E98" i="39"/>
  <c r="D98" i="39"/>
  <c r="C98" i="39"/>
  <c r="M98" i="39"/>
  <c r="B98" i="39"/>
  <c r="K97" i="39"/>
  <c r="J97" i="39"/>
  <c r="I97" i="39"/>
  <c r="H97" i="39"/>
  <c r="G97" i="39"/>
  <c r="F97" i="39"/>
  <c r="E97" i="39"/>
  <c r="M97" i="39"/>
  <c r="D97" i="39"/>
  <c r="C97" i="39"/>
  <c r="B97" i="39"/>
  <c r="L97" i="39"/>
  <c r="N97" i="39"/>
  <c r="K96" i="39"/>
  <c r="J96" i="39"/>
  <c r="I96" i="39"/>
  <c r="H96" i="39"/>
  <c r="G96" i="39"/>
  <c r="F96" i="39"/>
  <c r="E96" i="39"/>
  <c r="D96" i="39"/>
  <c r="C96" i="39"/>
  <c r="M96" i="39"/>
  <c r="B96" i="39"/>
  <c r="L96" i="39"/>
  <c r="N96" i="39"/>
  <c r="K95" i="39"/>
  <c r="J95" i="39"/>
  <c r="I95" i="39"/>
  <c r="H95" i="39"/>
  <c r="G95" i="39"/>
  <c r="F95" i="39"/>
  <c r="E95" i="39"/>
  <c r="M95" i="39"/>
  <c r="D95" i="39"/>
  <c r="C95" i="39"/>
  <c r="B95" i="39"/>
  <c r="L95" i="39"/>
  <c r="K94" i="39"/>
  <c r="J94" i="39"/>
  <c r="I94" i="39"/>
  <c r="H94" i="39"/>
  <c r="G94" i="39"/>
  <c r="M94" i="39"/>
  <c r="F94" i="39"/>
  <c r="L94" i="39"/>
  <c r="N94" i="39"/>
  <c r="E94" i="39"/>
  <c r="D94" i="39"/>
  <c r="C94" i="39"/>
  <c r="B94" i="39"/>
  <c r="K93" i="39"/>
  <c r="J93" i="39"/>
  <c r="I93" i="39"/>
  <c r="M93" i="39"/>
  <c r="H93" i="39"/>
  <c r="G93" i="39"/>
  <c r="F93" i="39"/>
  <c r="E93" i="39"/>
  <c r="D93" i="39"/>
  <c r="C93" i="39"/>
  <c r="B93" i="39"/>
  <c r="B99" i="39"/>
  <c r="K92" i="39"/>
  <c r="J92" i="39"/>
  <c r="I92" i="39"/>
  <c r="H92" i="39"/>
  <c r="G92" i="39"/>
  <c r="F92" i="39"/>
  <c r="E92" i="39"/>
  <c r="D92" i="39"/>
  <c r="C92" i="39"/>
  <c r="C99" i="39"/>
  <c r="B92" i="39"/>
  <c r="K91" i="39"/>
  <c r="J91" i="39"/>
  <c r="I91" i="39"/>
  <c r="H91" i="39"/>
  <c r="G91" i="39"/>
  <c r="F91" i="39"/>
  <c r="L91" i="39"/>
  <c r="E91" i="39"/>
  <c r="D91" i="39"/>
  <c r="C91" i="39"/>
  <c r="M91" i="39"/>
  <c r="B91" i="39"/>
  <c r="K90" i="39"/>
  <c r="J90" i="39"/>
  <c r="I90" i="39"/>
  <c r="I99" i="39"/>
  <c r="H90" i="39"/>
  <c r="L90" i="39"/>
  <c r="N90" i="39"/>
  <c r="G90" i="39"/>
  <c r="F90" i="39"/>
  <c r="E90" i="39"/>
  <c r="E99" i="39"/>
  <c r="D90" i="39"/>
  <c r="C90" i="39"/>
  <c r="M90" i="39"/>
  <c r="B90" i="39"/>
  <c r="K89" i="39"/>
  <c r="K99" i="39"/>
  <c r="J89" i="39"/>
  <c r="J99" i="39"/>
  <c r="I89" i="39"/>
  <c r="H89" i="39"/>
  <c r="G89" i="39"/>
  <c r="F89" i="39"/>
  <c r="E89" i="39"/>
  <c r="D89" i="39"/>
  <c r="L89" i="39"/>
  <c r="N89" i="39"/>
  <c r="C89" i="39"/>
  <c r="M89" i="39"/>
  <c r="B89" i="39"/>
  <c r="C88" i="39"/>
  <c r="D88" i="39"/>
  <c r="E88" i="39"/>
  <c r="F88" i="39"/>
  <c r="F99" i="39"/>
  <c r="G88" i="39"/>
  <c r="G99" i="39"/>
  <c r="H88" i="39"/>
  <c r="H99" i="39"/>
  <c r="I88" i="39"/>
  <c r="J88" i="39"/>
  <c r="K88" i="39"/>
  <c r="B88" i="39"/>
  <c r="L88" i="39"/>
  <c r="L98" i="39"/>
  <c r="K81" i="39"/>
  <c r="J81" i="39"/>
  <c r="I81" i="39"/>
  <c r="H81" i="39"/>
  <c r="G81" i="39"/>
  <c r="F81" i="39"/>
  <c r="E81" i="39"/>
  <c r="D81" i="39"/>
  <c r="C81" i="39"/>
  <c r="B81" i="39"/>
  <c r="M80" i="39"/>
  <c r="L80" i="39"/>
  <c r="N80" i="39"/>
  <c r="M79" i="39"/>
  <c r="N79" i="39"/>
  <c r="L79" i="39"/>
  <c r="M78" i="39"/>
  <c r="L78" i="39"/>
  <c r="M77" i="39"/>
  <c r="L77" i="39"/>
  <c r="M76" i="39"/>
  <c r="L76" i="39"/>
  <c r="M75" i="39"/>
  <c r="N75" i="39"/>
  <c r="L75" i="39"/>
  <c r="M74" i="39"/>
  <c r="N74" i="39"/>
  <c r="L74" i="39"/>
  <c r="M73" i="39"/>
  <c r="L73" i="39"/>
  <c r="N73" i="39"/>
  <c r="M72" i="39"/>
  <c r="L72" i="39"/>
  <c r="N72" i="39"/>
  <c r="M71" i="39"/>
  <c r="N71" i="39"/>
  <c r="L71" i="39"/>
  <c r="M70" i="39"/>
  <c r="M81" i="39"/>
  <c r="L70" i="39"/>
  <c r="K63" i="39"/>
  <c r="J63" i="39"/>
  <c r="I63" i="39"/>
  <c r="H63" i="39"/>
  <c r="G63" i="39"/>
  <c r="F63" i="39"/>
  <c r="E63" i="39"/>
  <c r="D63" i="39"/>
  <c r="C63" i="39"/>
  <c r="B63" i="39"/>
  <c r="M62" i="39"/>
  <c r="L62" i="39"/>
  <c r="N62" i="39"/>
  <c r="M61" i="39"/>
  <c r="N61" i="39"/>
  <c r="L61" i="39"/>
  <c r="M60" i="39"/>
  <c r="L60" i="39"/>
  <c r="M59" i="39"/>
  <c r="L59" i="39"/>
  <c r="M58" i="39"/>
  <c r="L58" i="39"/>
  <c r="N58" i="39"/>
  <c r="M57" i="39"/>
  <c r="L57" i="39"/>
  <c r="M56" i="39"/>
  <c r="L56" i="39"/>
  <c r="M55" i="39"/>
  <c r="L55" i="39"/>
  <c r="N55" i="39"/>
  <c r="M54" i="39"/>
  <c r="L54" i="39"/>
  <c r="N54" i="39"/>
  <c r="M53" i="39"/>
  <c r="L53" i="39"/>
  <c r="M52" i="39"/>
  <c r="M63" i="39"/>
  <c r="L52" i="39"/>
  <c r="N52" i="39"/>
  <c r="K45" i="39"/>
  <c r="J45" i="39"/>
  <c r="I45" i="39"/>
  <c r="H45" i="39"/>
  <c r="G45" i="39"/>
  <c r="F45" i="39"/>
  <c r="E45" i="39"/>
  <c r="D45" i="39"/>
  <c r="C45" i="39"/>
  <c r="B45" i="39"/>
  <c r="M44" i="39"/>
  <c r="L44" i="39"/>
  <c r="N44" i="39"/>
  <c r="M43" i="39"/>
  <c r="N43" i="39"/>
  <c r="L43" i="39"/>
  <c r="M42" i="39"/>
  <c r="L42" i="39"/>
  <c r="M41" i="39"/>
  <c r="L41" i="39"/>
  <c r="M40" i="39"/>
  <c r="L40" i="39"/>
  <c r="M39" i="39"/>
  <c r="N39" i="39"/>
  <c r="L39" i="39"/>
  <c r="M38" i="39"/>
  <c r="L38" i="39"/>
  <c r="N38" i="39"/>
  <c r="M37" i="39"/>
  <c r="L37" i="39"/>
  <c r="N37" i="39"/>
  <c r="M36" i="39"/>
  <c r="N36" i="39"/>
  <c r="L36" i="39"/>
  <c r="M35" i="39"/>
  <c r="N35" i="39"/>
  <c r="L35" i="39"/>
  <c r="M34" i="39"/>
  <c r="L34" i="39"/>
  <c r="L45" i="39"/>
  <c r="N40" i="39"/>
  <c r="N42" i="39"/>
  <c r="L92" i="39"/>
  <c r="L93" i="39"/>
  <c r="N93" i="39"/>
  <c r="N59" i="39"/>
  <c r="N41" i="39"/>
  <c r="M88" i="39"/>
  <c r="M45" i="39"/>
  <c r="N57" i="39"/>
  <c r="N56" i="39"/>
  <c r="L63" i="39"/>
  <c r="N53" i="39"/>
  <c r="N60" i="39"/>
  <c r="N76" i="39"/>
  <c r="N78" i="39"/>
  <c r="N77" i="39"/>
  <c r="N70" i="39"/>
  <c r="D13" i="101"/>
  <c r="G40" i="95"/>
  <c r="F40" i="95"/>
  <c r="M16" i="111"/>
  <c r="L16" i="111"/>
  <c r="M15" i="111"/>
  <c r="L15" i="111"/>
  <c r="M14" i="111"/>
  <c r="L14" i="111"/>
  <c r="N13" i="111"/>
  <c r="N12" i="111"/>
  <c r="M11" i="111"/>
  <c r="L11" i="111"/>
  <c r="N10" i="111"/>
  <c r="N9" i="111"/>
  <c r="N15" i="111"/>
  <c r="G16" i="10"/>
  <c r="G15" i="10"/>
  <c r="G14" i="10"/>
  <c r="G11" i="10"/>
  <c r="N16" i="111"/>
  <c r="N14" i="111"/>
  <c r="L17" i="111"/>
  <c r="M17" i="111"/>
  <c r="G17" i="10"/>
  <c r="N17" i="111"/>
  <c r="N11" i="111"/>
  <c r="I27" i="114"/>
  <c r="H27" i="114"/>
  <c r="M33" i="113"/>
  <c r="L33" i="113"/>
  <c r="K33" i="113"/>
  <c r="J33" i="113"/>
  <c r="I33" i="113"/>
  <c r="H33" i="113"/>
  <c r="G33" i="113"/>
  <c r="F33" i="113"/>
  <c r="E33" i="113"/>
  <c r="D33" i="113"/>
  <c r="C33" i="113"/>
  <c r="B33" i="113"/>
  <c r="O23" i="113"/>
  <c r="O21" i="113"/>
  <c r="O19" i="113"/>
  <c r="O17" i="113"/>
  <c r="O15" i="113"/>
  <c r="O13" i="113"/>
  <c r="O11" i="113"/>
  <c r="N11" i="113"/>
  <c r="O10" i="113"/>
  <c r="N10" i="113"/>
  <c r="M26" i="112"/>
  <c r="L26" i="112"/>
  <c r="K26" i="112"/>
  <c r="J26" i="112"/>
  <c r="I26" i="112"/>
  <c r="H26" i="112"/>
  <c r="G26" i="112"/>
  <c r="F26" i="112"/>
  <c r="E26" i="112"/>
  <c r="D26" i="112"/>
  <c r="C26" i="112"/>
  <c r="B26" i="112"/>
  <c r="O18" i="112"/>
  <c r="N18" i="112"/>
  <c r="O17" i="112"/>
  <c r="N17" i="112"/>
  <c r="O16" i="112"/>
  <c r="N16" i="112"/>
  <c r="O15" i="112"/>
  <c r="N15" i="112"/>
  <c r="O14" i="112"/>
  <c r="N14" i="112"/>
  <c r="O13" i="112"/>
  <c r="N13" i="112"/>
  <c r="O12" i="112"/>
  <c r="N12" i="112"/>
  <c r="O11" i="112"/>
  <c r="N11" i="112"/>
  <c r="N26" i="112" s="1"/>
  <c r="O10" i="112"/>
  <c r="N10" i="112"/>
  <c r="G26" i="97"/>
  <c r="F26" i="97"/>
  <c r="G36" i="96"/>
  <c r="F36" i="96"/>
  <c r="M18" i="93"/>
  <c r="L18" i="93"/>
  <c r="K18" i="93"/>
  <c r="J18" i="93"/>
  <c r="O11" i="109"/>
  <c r="O12" i="109" s="1"/>
  <c r="N11" i="109"/>
  <c r="O10" i="109"/>
  <c r="N10" i="109"/>
  <c r="I15" i="91"/>
  <c r="H15" i="91"/>
  <c r="G15" i="91"/>
  <c r="D15" i="91"/>
  <c r="I14" i="91"/>
  <c r="H14" i="91"/>
  <c r="J14" i="91" s="1"/>
  <c r="G14" i="91"/>
  <c r="D14" i="91"/>
  <c r="I13" i="91"/>
  <c r="H13" i="91"/>
  <c r="G13" i="91"/>
  <c r="D13" i="91"/>
  <c r="I12" i="91"/>
  <c r="H12" i="91"/>
  <c r="G12" i="91"/>
  <c r="D12" i="91"/>
  <c r="I11" i="91"/>
  <c r="H11" i="91"/>
  <c r="G11" i="91"/>
  <c r="D11" i="91"/>
  <c r="I10" i="91"/>
  <c r="H10" i="91"/>
  <c r="J10" i="91"/>
  <c r="G10" i="91"/>
  <c r="D10" i="91"/>
  <c r="D16" i="91" s="1"/>
  <c r="I16" i="102"/>
  <c r="H16" i="102"/>
  <c r="I14" i="102"/>
  <c r="H14" i="102"/>
  <c r="I13" i="102"/>
  <c r="H13" i="102"/>
  <c r="I12" i="102"/>
  <c r="H12" i="102"/>
  <c r="F19" i="43"/>
  <c r="E19" i="43"/>
  <c r="C19" i="43"/>
  <c r="B19" i="43"/>
  <c r="I18" i="43"/>
  <c r="J18" i="43" s="1"/>
  <c r="H18" i="43"/>
  <c r="I17" i="43"/>
  <c r="J17" i="43" s="1"/>
  <c r="H17" i="43"/>
  <c r="I14" i="43"/>
  <c r="H14" i="43"/>
  <c r="I13" i="43"/>
  <c r="J13" i="43" s="1"/>
  <c r="H13" i="43"/>
  <c r="I12" i="43"/>
  <c r="H12" i="43"/>
  <c r="I10" i="43"/>
  <c r="H10" i="43"/>
  <c r="H19" i="43" s="1"/>
  <c r="O33" i="113"/>
  <c r="N33" i="113"/>
  <c r="J12" i="43"/>
  <c r="K22" i="19"/>
  <c r="J22" i="19"/>
  <c r="G19" i="15"/>
  <c r="G18" i="15"/>
  <c r="G17" i="15"/>
  <c r="G14" i="15"/>
  <c r="G11" i="15"/>
  <c r="G13" i="101"/>
  <c r="G11" i="101"/>
  <c r="G10" i="101"/>
  <c r="G9" i="101"/>
  <c r="G8" i="101"/>
  <c r="F12" i="101"/>
  <c r="G12" i="101" s="1"/>
  <c r="G14" i="101" s="1"/>
  <c r="E12" i="101"/>
  <c r="C12" i="101"/>
  <c r="D12" i="101"/>
  <c r="D14" i="101" s="1"/>
  <c r="H20" i="11"/>
  <c r="H24" i="11"/>
  <c r="H23" i="11"/>
  <c r="H21" i="11"/>
  <c r="H19" i="11"/>
  <c r="H13" i="11"/>
  <c r="H10" i="11"/>
  <c r="H23" i="12"/>
  <c r="G23" i="12"/>
  <c r="I23" i="12" s="1"/>
  <c r="F23" i="12"/>
  <c r="E23" i="12"/>
  <c r="D23" i="12"/>
  <c r="H20" i="12"/>
  <c r="G20" i="12"/>
  <c r="F20" i="12"/>
  <c r="E20" i="12"/>
  <c r="D20" i="12"/>
  <c r="H17" i="12"/>
  <c r="G17" i="12"/>
  <c r="F17" i="12"/>
  <c r="E17" i="12"/>
  <c r="D17" i="12"/>
  <c r="H14" i="12"/>
  <c r="G14" i="12"/>
  <c r="F14" i="12"/>
  <c r="J14" i="12" s="1"/>
  <c r="E14" i="12"/>
  <c r="D14" i="12"/>
  <c r="H11" i="12"/>
  <c r="H24" i="12" s="1"/>
  <c r="G11" i="12"/>
  <c r="F11" i="12"/>
  <c r="E11" i="12"/>
  <c r="D11" i="12"/>
  <c r="D24" i="12" s="1"/>
  <c r="I22" i="12"/>
  <c r="I21" i="12"/>
  <c r="I19" i="12"/>
  <c r="I18" i="12"/>
  <c r="I16" i="12"/>
  <c r="I15" i="12"/>
  <c r="I13" i="12"/>
  <c r="I12" i="12"/>
  <c r="I10" i="12"/>
  <c r="I9" i="12"/>
  <c r="G14" i="100"/>
  <c r="D14" i="100"/>
  <c r="F13" i="100"/>
  <c r="F15" i="100" s="1"/>
  <c r="G20" i="15"/>
  <c r="D13" i="100"/>
  <c r="H10" i="61"/>
  <c r="H18" i="61" s="1"/>
  <c r="H20" i="61" s="1"/>
  <c r="G10" i="61"/>
  <c r="E40" i="57"/>
  <c r="E39" i="57"/>
  <c r="I48" i="57"/>
  <c r="G48" i="57"/>
  <c r="C26" i="48"/>
  <c r="G214" i="91"/>
  <c r="G212" i="91"/>
  <c r="F215" i="91"/>
  <c r="E215" i="91"/>
  <c r="D214" i="91"/>
  <c r="B215" i="91"/>
  <c r="D212" i="91"/>
  <c r="D213" i="91"/>
  <c r="D209" i="91"/>
  <c r="D127" i="91"/>
  <c r="D132" i="91" s="1"/>
  <c r="D128" i="91"/>
  <c r="D129" i="91"/>
  <c r="D130" i="91"/>
  <c r="D131" i="91"/>
  <c r="D126" i="91"/>
  <c r="F206" i="91"/>
  <c r="E206" i="91"/>
  <c r="C206" i="91"/>
  <c r="B206" i="91"/>
  <c r="I205" i="91"/>
  <c r="H205" i="91"/>
  <c r="J205" i="91" s="1"/>
  <c r="G205" i="91"/>
  <c r="D205" i="91"/>
  <c r="I204" i="91"/>
  <c r="H204" i="91"/>
  <c r="G204" i="91"/>
  <c r="D204" i="91"/>
  <c r="I203" i="91"/>
  <c r="H203" i="91"/>
  <c r="J203" i="91" s="1"/>
  <c r="G203" i="91"/>
  <c r="D203" i="91"/>
  <c r="I202" i="91"/>
  <c r="H202" i="91"/>
  <c r="J202" i="91" s="1"/>
  <c r="G202" i="91"/>
  <c r="D202" i="91"/>
  <c r="I201" i="91"/>
  <c r="H201" i="91"/>
  <c r="H206" i="91" s="1"/>
  <c r="G201" i="91"/>
  <c r="D201" i="91"/>
  <c r="I200" i="91"/>
  <c r="H200" i="91"/>
  <c r="J200" i="91" s="1"/>
  <c r="G200" i="91"/>
  <c r="G206" i="91" s="1"/>
  <c r="D200" i="91"/>
  <c r="F197" i="91"/>
  <c r="E197" i="91"/>
  <c r="C197" i="91"/>
  <c r="B197" i="91"/>
  <c r="I196" i="91"/>
  <c r="H196" i="91"/>
  <c r="G196" i="91"/>
  <c r="D196" i="91"/>
  <c r="I195" i="91"/>
  <c r="J195" i="91" s="1"/>
  <c r="H195" i="91"/>
  <c r="G195" i="91"/>
  <c r="D195" i="91"/>
  <c r="I194" i="91"/>
  <c r="H194" i="91"/>
  <c r="G194" i="91"/>
  <c r="D194" i="91"/>
  <c r="I193" i="91"/>
  <c r="H193" i="91"/>
  <c r="J193" i="91" s="1"/>
  <c r="G193" i="91"/>
  <c r="D193" i="91"/>
  <c r="I192" i="91"/>
  <c r="H192" i="91"/>
  <c r="G192" i="91"/>
  <c r="G197" i="91" s="1"/>
  <c r="D192" i="91"/>
  <c r="I191" i="91"/>
  <c r="J191" i="91" s="1"/>
  <c r="H191" i="91"/>
  <c r="H197" i="91" s="1"/>
  <c r="G191" i="91"/>
  <c r="D191" i="91"/>
  <c r="F188" i="91"/>
  <c r="E188" i="91"/>
  <c r="C188" i="91"/>
  <c r="B188" i="91"/>
  <c r="I187" i="91"/>
  <c r="J187" i="91" s="1"/>
  <c r="H187" i="91"/>
  <c r="G187" i="91"/>
  <c r="D187" i="91"/>
  <c r="I186" i="91"/>
  <c r="H186" i="91"/>
  <c r="J186" i="91" s="1"/>
  <c r="G186" i="91"/>
  <c r="D186" i="91"/>
  <c r="I185" i="91"/>
  <c r="J185" i="91" s="1"/>
  <c r="H185" i="91"/>
  <c r="G185" i="91"/>
  <c r="D185" i="91"/>
  <c r="I184" i="91"/>
  <c r="H184" i="91"/>
  <c r="J184" i="91"/>
  <c r="G184" i="91"/>
  <c r="D184" i="91"/>
  <c r="I183" i="91"/>
  <c r="J183" i="91" s="1"/>
  <c r="H183" i="91"/>
  <c r="G183" i="91"/>
  <c r="D183" i="91"/>
  <c r="I182" i="91"/>
  <c r="I188" i="91" s="1"/>
  <c r="H182" i="91"/>
  <c r="H188" i="91" s="1"/>
  <c r="G182" i="91"/>
  <c r="D182" i="91"/>
  <c r="D188" i="91" s="1"/>
  <c r="F178" i="91"/>
  <c r="E178" i="91"/>
  <c r="C178" i="91"/>
  <c r="B178" i="91"/>
  <c r="I177" i="91"/>
  <c r="J177" i="91" s="1"/>
  <c r="H177" i="91"/>
  <c r="G177" i="91"/>
  <c r="D177" i="91"/>
  <c r="I176" i="91"/>
  <c r="H176" i="91"/>
  <c r="G176" i="91"/>
  <c r="D176" i="91"/>
  <c r="I175" i="91"/>
  <c r="J175" i="91" s="1"/>
  <c r="H175" i="91"/>
  <c r="G175" i="91"/>
  <c r="D175" i="91"/>
  <c r="I174" i="91"/>
  <c r="H174" i="91"/>
  <c r="G174" i="91"/>
  <c r="D174" i="91"/>
  <c r="D178" i="91" s="1"/>
  <c r="I173" i="91"/>
  <c r="H173" i="91"/>
  <c r="J173" i="91"/>
  <c r="G173" i="91"/>
  <c r="D173" i="91"/>
  <c r="I172" i="91"/>
  <c r="H172" i="91"/>
  <c r="H178" i="91" s="1"/>
  <c r="G172" i="91"/>
  <c r="G178" i="91" s="1"/>
  <c r="D172" i="91"/>
  <c r="G166" i="91"/>
  <c r="G165" i="91"/>
  <c r="G168" i="91" s="1"/>
  <c r="G164" i="91"/>
  <c r="G163" i="91"/>
  <c r="G162" i="91"/>
  <c r="F101" i="91"/>
  <c r="E101" i="91"/>
  <c r="C101" i="91"/>
  <c r="B101" i="91"/>
  <c r="I100" i="91"/>
  <c r="H100" i="91"/>
  <c r="G100" i="91"/>
  <c r="D100" i="91"/>
  <c r="M10" i="39"/>
  <c r="C27" i="48"/>
  <c r="B14" i="101"/>
  <c r="C32" i="68"/>
  <c r="D32" i="68"/>
  <c r="E32" i="68"/>
  <c r="F32" i="68"/>
  <c r="G32" i="68"/>
  <c r="H32" i="68"/>
  <c r="I32" i="68"/>
  <c r="J32" i="68"/>
  <c r="K32" i="68"/>
  <c r="B32" i="68"/>
  <c r="D18" i="61"/>
  <c r="F18" i="61"/>
  <c r="D19" i="61"/>
  <c r="E19" i="61"/>
  <c r="F19" i="61"/>
  <c r="F20" i="61" s="1"/>
  <c r="D27" i="61" s="1"/>
  <c r="C19" i="61"/>
  <c r="C18" i="61"/>
  <c r="G11" i="61"/>
  <c r="G19" i="61" s="1"/>
  <c r="G20" i="61" s="1"/>
  <c r="H11" i="61"/>
  <c r="G12" i="61"/>
  <c r="H12" i="61"/>
  <c r="G13" i="61"/>
  <c r="H13" i="61"/>
  <c r="G14" i="61"/>
  <c r="H14" i="61"/>
  <c r="G15" i="61"/>
  <c r="H15" i="61"/>
  <c r="G16" i="61"/>
  <c r="H16" i="61"/>
  <c r="G17" i="61"/>
  <c r="H17" i="61"/>
  <c r="D28" i="60"/>
  <c r="E28" i="60"/>
  <c r="D29" i="60"/>
  <c r="E29" i="60"/>
  <c r="D30" i="60"/>
  <c r="E30" i="60"/>
  <c r="D31" i="60"/>
  <c r="E31" i="60"/>
  <c r="C31" i="60"/>
  <c r="C30" i="60"/>
  <c r="C29" i="60"/>
  <c r="C28" i="60"/>
  <c r="F28" i="60"/>
  <c r="C21" i="39"/>
  <c r="D21" i="39"/>
  <c r="E21" i="39"/>
  <c r="F21" i="39"/>
  <c r="G21" i="39"/>
  <c r="H21" i="39"/>
  <c r="I21" i="39"/>
  <c r="J21" i="39"/>
  <c r="K21" i="39"/>
  <c r="B21" i="39"/>
  <c r="L11" i="39"/>
  <c r="M11" i="39"/>
  <c r="L12" i="39"/>
  <c r="N12" i="39"/>
  <c r="M12" i="39"/>
  <c r="L13" i="39"/>
  <c r="M13" i="39"/>
  <c r="L14" i="39"/>
  <c r="M14" i="39"/>
  <c r="N14" i="39"/>
  <c r="L15" i="39"/>
  <c r="M15" i="39"/>
  <c r="L16" i="39"/>
  <c r="M16" i="39"/>
  <c r="L17" i="39"/>
  <c r="M17" i="39"/>
  <c r="N17" i="39"/>
  <c r="L18" i="39"/>
  <c r="M18" i="39"/>
  <c r="L19" i="39"/>
  <c r="M19" i="39"/>
  <c r="L20" i="39"/>
  <c r="M20" i="39"/>
  <c r="L10" i="39"/>
  <c r="H19" i="61"/>
  <c r="E20" i="61"/>
  <c r="D26" i="61" s="1"/>
  <c r="G18" i="61"/>
  <c r="C20" i="61"/>
  <c r="D20" i="61"/>
  <c r="C27" i="61" s="1"/>
  <c r="F30" i="60"/>
  <c r="F31" i="60"/>
  <c r="F29" i="60"/>
  <c r="D18" i="63"/>
  <c r="E18" i="63"/>
  <c r="F18" i="63"/>
  <c r="D19" i="63"/>
  <c r="E19" i="63"/>
  <c r="F19" i="63"/>
  <c r="C19" i="63"/>
  <c r="C18" i="63"/>
  <c r="C20" i="63" s="1"/>
  <c r="F20" i="63"/>
  <c r="E20" i="63"/>
  <c r="D20" i="63"/>
  <c r="D29" i="93"/>
  <c r="E41" i="57"/>
  <c r="F141" i="91"/>
  <c r="E141" i="91"/>
  <c r="C141" i="91"/>
  <c r="B141" i="91"/>
  <c r="I140" i="91"/>
  <c r="H140" i="91"/>
  <c r="G140" i="91"/>
  <c r="I139" i="91"/>
  <c r="H139" i="91"/>
  <c r="G139" i="91"/>
  <c r="I138" i="91"/>
  <c r="J138" i="91"/>
  <c r="H138" i="91"/>
  <c r="G138" i="91"/>
  <c r="I137" i="91"/>
  <c r="J137" i="91" s="1"/>
  <c r="H137" i="91"/>
  <c r="G137" i="91"/>
  <c r="I136" i="91"/>
  <c r="I141" i="91" s="1"/>
  <c r="H136" i="91"/>
  <c r="G136" i="91"/>
  <c r="I135" i="91"/>
  <c r="H135" i="91"/>
  <c r="H141" i="91" s="1"/>
  <c r="G135" i="91"/>
  <c r="G141" i="91" s="1"/>
  <c r="F168" i="91"/>
  <c r="E168" i="91"/>
  <c r="C168" i="91"/>
  <c r="B168" i="91"/>
  <c r="I167" i="91"/>
  <c r="H167" i="91"/>
  <c r="J167" i="91" s="1"/>
  <c r="I166" i="91"/>
  <c r="J166" i="91" s="1"/>
  <c r="H166" i="91"/>
  <c r="I165" i="91"/>
  <c r="J165" i="91" s="1"/>
  <c r="H165" i="91"/>
  <c r="I164" i="91"/>
  <c r="H164" i="91"/>
  <c r="I163" i="91"/>
  <c r="H163" i="91"/>
  <c r="H168" i="91" s="1"/>
  <c r="I162" i="91"/>
  <c r="H162" i="91"/>
  <c r="F159" i="91"/>
  <c r="E159" i="91"/>
  <c r="C159" i="91"/>
  <c r="B159" i="91"/>
  <c r="I158" i="91"/>
  <c r="H158" i="91"/>
  <c r="G158" i="91"/>
  <c r="I157" i="91"/>
  <c r="H157" i="91"/>
  <c r="J157" i="91" s="1"/>
  <c r="G157" i="91"/>
  <c r="I156" i="91"/>
  <c r="H156" i="91"/>
  <c r="G156" i="91"/>
  <c r="I155" i="91"/>
  <c r="H155" i="91"/>
  <c r="J211" i="91" s="1"/>
  <c r="G155" i="91"/>
  <c r="I154" i="91"/>
  <c r="J154" i="91" s="1"/>
  <c r="H154" i="91"/>
  <c r="G154" i="91"/>
  <c r="I153" i="91"/>
  <c r="H153" i="91"/>
  <c r="G153" i="91"/>
  <c r="F150" i="91"/>
  <c r="E150" i="91"/>
  <c r="C150" i="91"/>
  <c r="B150" i="91"/>
  <c r="I149" i="91"/>
  <c r="H149" i="91"/>
  <c r="G149" i="91"/>
  <c r="I148" i="91"/>
  <c r="J148" i="91" s="1"/>
  <c r="H148" i="91"/>
  <c r="G148" i="91"/>
  <c r="I147" i="91"/>
  <c r="H147" i="91"/>
  <c r="H150" i="91" s="1"/>
  <c r="G147" i="91"/>
  <c r="I146" i="91"/>
  <c r="H146" i="91"/>
  <c r="G146" i="91"/>
  <c r="I145" i="91"/>
  <c r="J145" i="91" s="1"/>
  <c r="H145" i="91"/>
  <c r="G145" i="91"/>
  <c r="I144" i="91"/>
  <c r="J144" i="91" s="1"/>
  <c r="H144" i="91"/>
  <c r="G144" i="91"/>
  <c r="F132" i="91"/>
  <c r="E132" i="91"/>
  <c r="C132" i="91"/>
  <c r="B132" i="91"/>
  <c r="I131" i="91"/>
  <c r="H131" i="91"/>
  <c r="J214" i="91" s="1"/>
  <c r="G131" i="91"/>
  <c r="I130" i="91"/>
  <c r="H130" i="91"/>
  <c r="G130" i="91"/>
  <c r="I129" i="91"/>
  <c r="J129" i="91" s="1"/>
  <c r="H129" i="91"/>
  <c r="G129" i="91"/>
  <c r="G132" i="91" s="1"/>
  <c r="I128" i="91"/>
  <c r="H128" i="91"/>
  <c r="G128" i="91"/>
  <c r="I127" i="91"/>
  <c r="J127" i="91" s="1"/>
  <c r="H127" i="91"/>
  <c r="G127" i="91"/>
  <c r="I126" i="91"/>
  <c r="I215" i="91" s="1"/>
  <c r="H126" i="91"/>
  <c r="H132" i="91" s="1"/>
  <c r="G126" i="91"/>
  <c r="E14" i="101"/>
  <c r="C14" i="101"/>
  <c r="J18" i="12"/>
  <c r="J19" i="12"/>
  <c r="K19" i="12" s="1"/>
  <c r="J21" i="12"/>
  <c r="J22" i="12"/>
  <c r="J16" i="12"/>
  <c r="J15" i="12"/>
  <c r="K15" i="12" s="1"/>
  <c r="J13" i="12"/>
  <c r="J12" i="12"/>
  <c r="J10" i="12"/>
  <c r="J9" i="12"/>
  <c r="K9" i="12" s="1"/>
  <c r="I13" i="100"/>
  <c r="H13" i="100"/>
  <c r="K28" i="104"/>
  <c r="K29" i="104"/>
  <c r="E43" i="57"/>
  <c r="E42" i="57"/>
  <c r="M12" i="109"/>
  <c r="L12" i="109"/>
  <c r="K12" i="109"/>
  <c r="J12" i="109"/>
  <c r="I12" i="109"/>
  <c r="H12" i="109"/>
  <c r="G12" i="109"/>
  <c r="F12" i="109"/>
  <c r="E12" i="109"/>
  <c r="D12" i="109"/>
  <c r="C12" i="109"/>
  <c r="B12" i="109"/>
  <c r="N12" i="109"/>
  <c r="I13" i="101"/>
  <c r="H13" i="101"/>
  <c r="J13" i="101" s="1"/>
  <c r="I11" i="101"/>
  <c r="H11" i="101"/>
  <c r="I9" i="101"/>
  <c r="H9" i="101"/>
  <c r="I10" i="101"/>
  <c r="H10" i="101"/>
  <c r="I8" i="101"/>
  <c r="H8" i="101"/>
  <c r="J8" i="101" s="1"/>
  <c r="C15" i="100"/>
  <c r="I12" i="100"/>
  <c r="J12" i="100" s="1"/>
  <c r="H12" i="100"/>
  <c r="I11" i="100"/>
  <c r="H11" i="100"/>
  <c r="I10" i="100"/>
  <c r="H10" i="100"/>
  <c r="I9" i="100"/>
  <c r="H9" i="100"/>
  <c r="I8" i="100"/>
  <c r="J8" i="100" s="1"/>
  <c r="H8" i="100"/>
  <c r="I14" i="100"/>
  <c r="H14" i="100"/>
  <c r="E15" i="100"/>
  <c r="F110" i="91"/>
  <c r="E110" i="91"/>
  <c r="B33" i="93"/>
  <c r="B31" i="93"/>
  <c r="B29" i="93"/>
  <c r="O48" i="57"/>
  <c r="M48" i="57"/>
  <c r="K48" i="57"/>
  <c r="I39" i="57"/>
  <c r="H39" i="57"/>
  <c r="G39" i="57"/>
  <c r="F39" i="57"/>
  <c r="L29" i="104"/>
  <c r="L28" i="104"/>
  <c r="L27" i="104"/>
  <c r="K27" i="104"/>
  <c r="L25" i="104"/>
  <c r="K25" i="104"/>
  <c r="L24" i="104"/>
  <c r="K24" i="104"/>
  <c r="L23" i="104"/>
  <c r="K23" i="104"/>
  <c r="L21" i="104"/>
  <c r="K21" i="104"/>
  <c r="L20" i="104"/>
  <c r="K20" i="104"/>
  <c r="L19" i="104"/>
  <c r="K19" i="104"/>
  <c r="L17" i="104"/>
  <c r="K17" i="104"/>
  <c r="L16" i="104"/>
  <c r="K16" i="104"/>
  <c r="L15" i="104"/>
  <c r="K15" i="104"/>
  <c r="L14" i="104"/>
  <c r="K14" i="104"/>
  <c r="L13" i="104"/>
  <c r="K13" i="104"/>
  <c r="L12" i="104"/>
  <c r="L11" i="104"/>
  <c r="K11" i="104"/>
  <c r="C110" i="91"/>
  <c r="B110" i="91"/>
  <c r="F17" i="102"/>
  <c r="E17" i="102"/>
  <c r="C17" i="102"/>
  <c r="B17" i="102"/>
  <c r="I109" i="91"/>
  <c r="H109" i="91"/>
  <c r="J109" i="91" s="1"/>
  <c r="G109" i="91"/>
  <c r="D109" i="91"/>
  <c r="I108" i="91"/>
  <c r="H108" i="91"/>
  <c r="G108" i="91"/>
  <c r="D108" i="91"/>
  <c r="I107" i="91"/>
  <c r="H107" i="91"/>
  <c r="J107" i="91" s="1"/>
  <c r="G107" i="91"/>
  <c r="D107" i="91"/>
  <c r="I106" i="91"/>
  <c r="H106" i="91"/>
  <c r="G106" i="91"/>
  <c r="D106" i="91"/>
  <c r="D110" i="91" s="1"/>
  <c r="I105" i="91"/>
  <c r="H105" i="91"/>
  <c r="J105" i="91"/>
  <c r="G105" i="91"/>
  <c r="D105" i="91"/>
  <c r="I104" i="91"/>
  <c r="H104" i="91"/>
  <c r="G104" i="91"/>
  <c r="G110" i="91" s="1"/>
  <c r="D104" i="91"/>
  <c r="I55" i="43"/>
  <c r="F55" i="43"/>
  <c r="I54" i="43"/>
  <c r="F54" i="43"/>
  <c r="F59" i="91"/>
  <c r="E59" i="91"/>
  <c r="C59" i="91"/>
  <c r="B59" i="91"/>
  <c r="I58" i="91"/>
  <c r="H58" i="91"/>
  <c r="G58" i="91"/>
  <c r="D58" i="91"/>
  <c r="I57" i="91"/>
  <c r="H57" i="91"/>
  <c r="G57" i="91"/>
  <c r="D57" i="91"/>
  <c r="I56" i="91"/>
  <c r="H56" i="91"/>
  <c r="G56" i="91"/>
  <c r="D56" i="91"/>
  <c r="I55" i="91"/>
  <c r="H55" i="91"/>
  <c r="G55" i="91"/>
  <c r="D55" i="91"/>
  <c r="I54" i="91"/>
  <c r="H54" i="91"/>
  <c r="G54" i="91"/>
  <c r="D54" i="91"/>
  <c r="I53" i="91"/>
  <c r="H53" i="91"/>
  <c r="G53" i="91"/>
  <c r="D53" i="91"/>
  <c r="D59" i="91" s="1"/>
  <c r="F51" i="91"/>
  <c r="E51" i="91"/>
  <c r="C51" i="91"/>
  <c r="B51" i="91"/>
  <c r="I50" i="91"/>
  <c r="H50" i="91"/>
  <c r="G50" i="91"/>
  <c r="D50" i="91"/>
  <c r="I49" i="91"/>
  <c r="H49" i="91"/>
  <c r="G49" i="91"/>
  <c r="D49" i="91"/>
  <c r="I48" i="91"/>
  <c r="H48" i="91"/>
  <c r="G48" i="91"/>
  <c r="D48" i="91"/>
  <c r="I47" i="91"/>
  <c r="H47" i="91"/>
  <c r="G47" i="91"/>
  <c r="D47" i="91"/>
  <c r="I46" i="91"/>
  <c r="H46" i="91"/>
  <c r="G46" i="91"/>
  <c r="D46" i="91"/>
  <c r="I45" i="91"/>
  <c r="I51" i="91" s="1"/>
  <c r="H45" i="91"/>
  <c r="H51" i="91" s="1"/>
  <c r="G45" i="91"/>
  <c r="D45" i="91"/>
  <c r="F43" i="91"/>
  <c r="E43" i="91"/>
  <c r="C43" i="91"/>
  <c r="B43" i="91"/>
  <c r="I42" i="91"/>
  <c r="H42" i="91"/>
  <c r="G42" i="91"/>
  <c r="D42" i="91"/>
  <c r="I41" i="91"/>
  <c r="H41" i="91"/>
  <c r="J41" i="91" s="1"/>
  <c r="G41" i="91"/>
  <c r="D41" i="91"/>
  <c r="I40" i="91"/>
  <c r="H40" i="91"/>
  <c r="G40" i="91"/>
  <c r="D40" i="91"/>
  <c r="I39" i="91"/>
  <c r="H39" i="91"/>
  <c r="G39" i="91"/>
  <c r="D39" i="91"/>
  <c r="I38" i="91"/>
  <c r="H38" i="91"/>
  <c r="H43" i="91" s="1"/>
  <c r="G38" i="91"/>
  <c r="D38" i="91"/>
  <c r="I37" i="91"/>
  <c r="H37" i="91"/>
  <c r="J37" i="91" s="1"/>
  <c r="G37" i="91"/>
  <c r="G43" i="91" s="1"/>
  <c r="D37" i="91"/>
  <c r="F35" i="91"/>
  <c r="E35" i="91"/>
  <c r="C35" i="91"/>
  <c r="B35" i="91"/>
  <c r="I34" i="91"/>
  <c r="H34" i="91"/>
  <c r="G34" i="91"/>
  <c r="D34" i="91"/>
  <c r="H33" i="91"/>
  <c r="G33" i="91"/>
  <c r="D33" i="91"/>
  <c r="H32" i="91"/>
  <c r="G32" i="91"/>
  <c r="D32" i="91"/>
  <c r="H31" i="91"/>
  <c r="G31" i="91"/>
  <c r="D31" i="91"/>
  <c r="H30" i="91"/>
  <c r="G30" i="91"/>
  <c r="J30" i="91" s="1"/>
  <c r="D30" i="91"/>
  <c r="I29" i="91"/>
  <c r="H29" i="91"/>
  <c r="G29" i="91"/>
  <c r="D29" i="91"/>
  <c r="E31" i="20"/>
  <c r="E32" i="20"/>
  <c r="E33" i="20"/>
  <c r="E34" i="20"/>
  <c r="E35" i="20"/>
  <c r="E36" i="20"/>
  <c r="E30" i="20"/>
  <c r="E37" i="20" s="1"/>
  <c r="E17" i="20"/>
  <c r="E18" i="20"/>
  <c r="E19" i="20"/>
  <c r="E20" i="20"/>
  <c r="E21" i="20"/>
  <c r="E22" i="20"/>
  <c r="E23" i="20"/>
  <c r="E24" i="20"/>
  <c r="E25" i="20"/>
  <c r="E26" i="20"/>
  <c r="E27" i="20"/>
  <c r="E28" i="20"/>
  <c r="E16" i="20"/>
  <c r="E10" i="20"/>
  <c r="E11" i="20"/>
  <c r="E12" i="20"/>
  <c r="E13" i="20"/>
  <c r="E14" i="20"/>
  <c r="E9" i="20"/>
  <c r="H11" i="63"/>
  <c r="H12" i="63"/>
  <c r="H13" i="63"/>
  <c r="D35" i="63" s="1"/>
  <c r="H14" i="63"/>
  <c r="H15" i="63"/>
  <c r="H16" i="63"/>
  <c r="H17" i="63"/>
  <c r="G11" i="63"/>
  <c r="G12" i="63"/>
  <c r="C34" i="63" s="1"/>
  <c r="G13" i="63"/>
  <c r="C35" i="63" s="1"/>
  <c r="G14" i="63"/>
  <c r="G15" i="63"/>
  <c r="G16" i="63"/>
  <c r="G34" i="63" s="1"/>
  <c r="G17" i="63"/>
  <c r="H10" i="63"/>
  <c r="G10" i="63"/>
  <c r="D33" i="93"/>
  <c r="E33" i="93"/>
  <c r="D34" i="93"/>
  <c r="E34" i="93"/>
  <c r="E32" i="93"/>
  <c r="D32" i="93"/>
  <c r="E31" i="93"/>
  <c r="D31" i="93"/>
  <c r="C16" i="91"/>
  <c r="E16" i="91"/>
  <c r="F16" i="91"/>
  <c r="H18" i="63"/>
  <c r="H19" i="63"/>
  <c r="H40" i="57"/>
  <c r="H26" i="11"/>
  <c r="I43" i="57"/>
  <c r="H43" i="57"/>
  <c r="G43" i="57"/>
  <c r="F43" i="57"/>
  <c r="I42" i="57"/>
  <c r="H42" i="57"/>
  <c r="G42" i="57"/>
  <c r="F42" i="57"/>
  <c r="P50" i="57"/>
  <c r="P51" i="57"/>
  <c r="N51" i="57"/>
  <c r="N50" i="57"/>
  <c r="L51" i="57"/>
  <c r="J50" i="57"/>
  <c r="E29" i="93"/>
  <c r="D30" i="93"/>
  <c r="E30" i="93"/>
  <c r="B16" i="91"/>
  <c r="D34" i="63"/>
  <c r="E34" i="63"/>
  <c r="F35" i="63"/>
  <c r="H34" i="63"/>
  <c r="G35" i="63"/>
  <c r="H35" i="63"/>
  <c r="C28" i="63"/>
  <c r="D28" i="63"/>
  <c r="E28" i="63"/>
  <c r="F28" i="63"/>
  <c r="C29" i="63"/>
  <c r="D29" i="63"/>
  <c r="E29" i="63"/>
  <c r="E35" i="63"/>
  <c r="S13" i="38"/>
  <c r="Q15" i="38"/>
  <c r="R15" i="38"/>
  <c r="S9" i="38"/>
  <c r="S10" i="38"/>
  <c r="S11" i="38"/>
  <c r="S12" i="38"/>
  <c r="B15" i="38"/>
  <c r="C15" i="38"/>
  <c r="D15" i="38"/>
  <c r="J23" i="12"/>
  <c r="J9" i="101"/>
  <c r="I15" i="100"/>
  <c r="J20" i="12"/>
  <c r="I40" i="57"/>
  <c r="F41" i="57"/>
  <c r="K50" i="57"/>
  <c r="J10" i="100"/>
  <c r="J9" i="100"/>
  <c r="F29" i="63"/>
  <c r="F34" i="63"/>
  <c r="H15" i="100"/>
  <c r="J12" i="102"/>
  <c r="J13" i="102"/>
  <c r="G17" i="102"/>
  <c r="I17" i="102"/>
  <c r="J14" i="102"/>
  <c r="D17" i="102"/>
  <c r="G19" i="43"/>
  <c r="J14" i="43"/>
  <c r="I19" i="43"/>
  <c r="J48" i="91"/>
  <c r="J55" i="91"/>
  <c r="J163" i="91"/>
  <c r="J168" i="91" s="1"/>
  <c r="J34" i="91"/>
  <c r="J39" i="91"/>
  <c r="J139" i="91"/>
  <c r="J192" i="91"/>
  <c r="J162" i="91"/>
  <c r="J104" i="91"/>
  <c r="J106" i="91"/>
  <c r="J158" i="91"/>
  <c r="J204" i="91"/>
  <c r="J194" i="91"/>
  <c r="J196" i="91"/>
  <c r="G211" i="91"/>
  <c r="J156" i="91"/>
  <c r="J128" i="91"/>
  <c r="H110" i="91"/>
  <c r="J108" i="91"/>
  <c r="J176" i="91"/>
  <c r="I197" i="91"/>
  <c r="J140" i="91"/>
  <c r="D197" i="91"/>
  <c r="I159" i="91"/>
  <c r="J164" i="91"/>
  <c r="G188" i="91"/>
  <c r="D206" i="91"/>
  <c r="H26" i="91"/>
  <c r="D211" i="91"/>
  <c r="J174" i="91"/>
  <c r="G150" i="91"/>
  <c r="I206" i="91"/>
  <c r="D210" i="91"/>
  <c r="J149" i="91"/>
  <c r="J23" i="91"/>
  <c r="J153" i="91"/>
  <c r="J146" i="91"/>
  <c r="G213" i="91"/>
  <c r="I110" i="91"/>
  <c r="I168" i="91"/>
  <c r="J130" i="91"/>
  <c r="J16" i="102"/>
  <c r="N20" i="39"/>
  <c r="N16" i="39"/>
  <c r="N10" i="39"/>
  <c r="N13" i="39"/>
  <c r="N19" i="39"/>
  <c r="N15" i="39"/>
  <c r="N11" i="39"/>
  <c r="N21" i="39"/>
  <c r="M21" i="39"/>
  <c r="N18" i="39"/>
  <c r="L21" i="39"/>
  <c r="N63" i="39"/>
  <c r="N98" i="39"/>
  <c r="N95" i="39"/>
  <c r="N88" i="39"/>
  <c r="L99" i="39"/>
  <c r="N91" i="39"/>
  <c r="N81" i="39"/>
  <c r="N34" i="39"/>
  <c r="N45" i="39"/>
  <c r="L81" i="39"/>
  <c r="M92" i="39"/>
  <c r="N92" i="39"/>
  <c r="D99" i="39"/>
  <c r="S15" i="38"/>
  <c r="K51" i="120"/>
  <c r="K18" i="120"/>
  <c r="N99" i="39"/>
  <c r="M99" i="39"/>
  <c r="K30" i="120" l="1"/>
  <c r="K25" i="120"/>
  <c r="K56" i="120"/>
  <c r="K44" i="120"/>
  <c r="K36" i="120"/>
  <c r="K23" i="120"/>
  <c r="K20" i="120"/>
  <c r="K16" i="120"/>
  <c r="H58" i="120"/>
  <c r="I58" i="120"/>
  <c r="K57" i="120"/>
  <c r="K45" i="120"/>
  <c r="K37" i="120"/>
  <c r="K33" i="120"/>
  <c r="K29" i="120"/>
  <c r="K24" i="120"/>
  <c r="K53" i="120"/>
  <c r="K43" i="120"/>
  <c r="K35" i="120"/>
  <c r="K31" i="120"/>
  <c r="K10" i="120"/>
  <c r="K19" i="120"/>
  <c r="J58" i="120"/>
  <c r="E58" i="120"/>
  <c r="D25" i="11"/>
  <c r="E25" i="11"/>
  <c r="H25" i="11"/>
  <c r="G19" i="63"/>
  <c r="H20" i="63"/>
  <c r="G18" i="63"/>
  <c r="E102" i="121"/>
  <c r="F102" i="121"/>
  <c r="G102" i="121"/>
  <c r="J102" i="121"/>
  <c r="L102" i="121"/>
  <c r="H102" i="121"/>
  <c r="I102" i="121"/>
  <c r="D102" i="121"/>
  <c r="C118" i="121"/>
  <c r="D118" i="121"/>
  <c r="K102" i="121"/>
  <c r="K54" i="120"/>
  <c r="K50" i="120"/>
  <c r="K49" i="120"/>
  <c r="K41" i="120"/>
  <c r="K39" i="120"/>
  <c r="K27" i="120"/>
  <c r="K17" i="120"/>
  <c r="K15" i="120"/>
  <c r="K48" i="120"/>
  <c r="K42" i="120"/>
  <c r="K34" i="120"/>
  <c r="K14" i="120"/>
  <c r="K55" i="120"/>
  <c r="E29" i="20"/>
  <c r="E15" i="20"/>
  <c r="E38" i="20" s="1"/>
  <c r="I14" i="101"/>
  <c r="F14" i="101"/>
  <c r="J12" i="101"/>
  <c r="J14" i="101" s="1"/>
  <c r="J10" i="101"/>
  <c r="H14" i="101"/>
  <c r="J11" i="101"/>
  <c r="D27" i="11"/>
  <c r="E22" i="11"/>
  <c r="G27" i="11"/>
  <c r="E27" i="11"/>
  <c r="H22" i="11"/>
  <c r="H28" i="11" s="1"/>
  <c r="E26" i="11"/>
  <c r="F26" i="11"/>
  <c r="G22" i="11"/>
  <c r="F25" i="11"/>
  <c r="G25" i="11"/>
  <c r="H27" i="11"/>
  <c r="F22" i="11"/>
  <c r="D22" i="11"/>
  <c r="D28" i="11" s="1"/>
  <c r="F27" i="11"/>
  <c r="D26" i="11"/>
  <c r="G24" i="12"/>
  <c r="J17" i="12"/>
  <c r="K17" i="12" s="1"/>
  <c r="K12" i="12"/>
  <c r="K10" i="12"/>
  <c r="K18" i="12"/>
  <c r="K23" i="12"/>
  <c r="K16" i="12"/>
  <c r="I11" i="12"/>
  <c r="I14" i="12"/>
  <c r="K14" i="12" s="1"/>
  <c r="I17" i="12"/>
  <c r="K22" i="12"/>
  <c r="J11" i="12"/>
  <c r="K13" i="12"/>
  <c r="K21" i="12"/>
  <c r="I20" i="12"/>
  <c r="K20" i="12" s="1"/>
  <c r="E24" i="12"/>
  <c r="F24" i="12"/>
  <c r="J13" i="100"/>
  <c r="G15" i="100"/>
  <c r="D15" i="100"/>
  <c r="J14" i="100"/>
  <c r="J11" i="100"/>
  <c r="L30" i="104"/>
  <c r="K30" i="104"/>
  <c r="K26" i="104"/>
  <c r="L26" i="104"/>
  <c r="M27" i="104"/>
  <c r="M28" i="104"/>
  <c r="M13" i="104"/>
  <c r="L22" i="104"/>
  <c r="M11" i="104"/>
  <c r="M15" i="104"/>
  <c r="M20" i="104"/>
  <c r="M25" i="104"/>
  <c r="K22" i="104"/>
  <c r="M23" i="104"/>
  <c r="M14" i="104"/>
  <c r="M16" i="104"/>
  <c r="M19" i="104"/>
  <c r="M21" i="104"/>
  <c r="M24" i="104"/>
  <c r="M29" i="104"/>
  <c r="K18" i="104"/>
  <c r="K31" i="104" s="1"/>
  <c r="M12" i="104"/>
  <c r="L18" i="104"/>
  <c r="M17" i="104"/>
  <c r="F40" i="57"/>
  <c r="G40" i="57"/>
  <c r="J15" i="91"/>
  <c r="J33" i="91"/>
  <c r="J31" i="91"/>
  <c r="J11" i="91"/>
  <c r="J13" i="91"/>
  <c r="I35" i="91"/>
  <c r="G26" i="91"/>
  <c r="G51" i="91"/>
  <c r="H59" i="91"/>
  <c r="G59" i="91"/>
  <c r="D68" i="91"/>
  <c r="G101" i="91"/>
  <c r="G116" i="91"/>
  <c r="J100" i="91"/>
  <c r="J197" i="91"/>
  <c r="J110" i="91"/>
  <c r="J150" i="91"/>
  <c r="D101" i="91"/>
  <c r="J68" i="91"/>
  <c r="I178" i="91"/>
  <c r="I132" i="91"/>
  <c r="J213" i="91"/>
  <c r="J201" i="91"/>
  <c r="J206" i="91" s="1"/>
  <c r="J147" i="91"/>
  <c r="H35" i="91"/>
  <c r="J38" i="91"/>
  <c r="J40" i="91"/>
  <c r="J42" i="91"/>
  <c r="J47" i="91"/>
  <c r="J49" i="91"/>
  <c r="J54" i="91"/>
  <c r="J56" i="91"/>
  <c r="J58" i="91"/>
  <c r="J73" i="91"/>
  <c r="J210" i="91"/>
  <c r="J135" i="91"/>
  <c r="J141" i="91" s="1"/>
  <c r="J172" i="91"/>
  <c r="J178" i="91" s="1"/>
  <c r="J126" i="91"/>
  <c r="D35" i="91"/>
  <c r="D43" i="91"/>
  <c r="D51" i="91"/>
  <c r="J182" i="91"/>
  <c r="J188" i="91" s="1"/>
  <c r="D116" i="91"/>
  <c r="J97" i="91"/>
  <c r="J29" i="91"/>
  <c r="J35" i="91" s="1"/>
  <c r="J131" i="91"/>
  <c r="G159" i="91"/>
  <c r="J24" i="91"/>
  <c r="J70" i="91"/>
  <c r="J76" i="91" s="1"/>
  <c r="J212" i="91"/>
  <c r="I43" i="91"/>
  <c r="J136" i="91"/>
  <c r="G209" i="91"/>
  <c r="J32" i="91"/>
  <c r="J46" i="91"/>
  <c r="J50" i="91"/>
  <c r="I59" i="91"/>
  <c r="J57" i="91"/>
  <c r="H215" i="91"/>
  <c r="J215" i="91" s="1"/>
  <c r="C215" i="91"/>
  <c r="D215" i="91" s="1"/>
  <c r="I16" i="91"/>
  <c r="J96" i="91"/>
  <c r="I76" i="91"/>
  <c r="I150" i="91"/>
  <c r="D118" i="91"/>
  <c r="G68" i="91"/>
  <c r="D76" i="91"/>
  <c r="G35" i="91"/>
  <c r="I26" i="91"/>
  <c r="J155" i="91"/>
  <c r="J159" i="91" s="1"/>
  <c r="G210" i="91"/>
  <c r="J22" i="91"/>
  <c r="J65" i="91"/>
  <c r="J21" i="91"/>
  <c r="J25" i="91"/>
  <c r="D117" i="91"/>
  <c r="I68" i="91"/>
  <c r="H68" i="91"/>
  <c r="J66" i="91"/>
  <c r="G76" i="91"/>
  <c r="G215" i="91"/>
  <c r="J43" i="91"/>
  <c r="B120" i="91"/>
  <c r="J119" i="91"/>
  <c r="E120" i="91"/>
  <c r="G118" i="91"/>
  <c r="J45" i="91"/>
  <c r="D119" i="91"/>
  <c r="C120" i="91"/>
  <c r="J20" i="91"/>
  <c r="J53" i="91"/>
  <c r="J12" i="91"/>
  <c r="G16" i="91"/>
  <c r="F120" i="91"/>
  <c r="J10" i="43"/>
  <c r="J19" i="43" s="1"/>
  <c r="H16" i="91"/>
  <c r="J116" i="91"/>
  <c r="H101" i="91"/>
  <c r="G114" i="91"/>
  <c r="I101" i="91"/>
  <c r="J95" i="91"/>
  <c r="D115" i="91"/>
  <c r="J117" i="91"/>
  <c r="H159" i="91"/>
  <c r="J10" i="102"/>
  <c r="J17" i="102" s="1"/>
  <c r="K58" i="120" l="1"/>
  <c r="E28" i="11"/>
  <c r="G20" i="63"/>
  <c r="F28" i="11"/>
  <c r="G28" i="11"/>
  <c r="J24" i="12"/>
  <c r="I24" i="12"/>
  <c r="K11" i="12"/>
  <c r="K24" i="12" s="1"/>
  <c r="J15" i="100"/>
  <c r="M26" i="104"/>
  <c r="M30" i="104"/>
  <c r="M22" i="104"/>
  <c r="M18" i="104"/>
  <c r="M31" i="104" s="1"/>
  <c r="J16" i="91"/>
  <c r="D120" i="91"/>
  <c r="J115" i="91"/>
  <c r="J118" i="91"/>
  <c r="J51" i="91"/>
  <c r="J114" i="91"/>
  <c r="J209" i="91"/>
  <c r="J59" i="91"/>
  <c r="J132" i="91"/>
  <c r="J26" i="91"/>
  <c r="J101" i="91"/>
  <c r="H120" i="91"/>
  <c r="G120" i="91"/>
  <c r="J120" i="91"/>
  <c r="I120" i="91"/>
</calcChain>
</file>

<file path=xl/sharedStrings.xml><?xml version="1.0" encoding="utf-8"?>
<sst xmlns="http://schemas.openxmlformats.org/spreadsheetml/2006/main" count="3572" uniqueCount="1347">
  <si>
    <t>إحصاءات التعليم</t>
  </si>
  <si>
    <t>EDUCATION STATISTICS</t>
  </si>
  <si>
    <t>مصادر البيانات :</t>
  </si>
  <si>
    <t xml:space="preserve"> Primary</t>
  </si>
  <si>
    <t xml:space="preserve"> Preparatory</t>
  </si>
  <si>
    <t xml:space="preserve"> General Secondary</t>
  </si>
  <si>
    <t>مدارس</t>
  </si>
  <si>
    <t>المجموع</t>
  </si>
  <si>
    <t>Total</t>
  </si>
  <si>
    <t>ذكور</t>
  </si>
  <si>
    <t>الصف الأول</t>
  </si>
  <si>
    <t>الصف الثاني</t>
  </si>
  <si>
    <t>الصف الثالث</t>
  </si>
  <si>
    <t xml:space="preserve">المجموع العام  </t>
  </si>
  <si>
    <t xml:space="preserve">Grand Total  </t>
  </si>
  <si>
    <t xml:space="preserve"> Specialized Schools</t>
  </si>
  <si>
    <t xml:space="preserve">المجموع </t>
  </si>
  <si>
    <t>الدوحة</t>
  </si>
  <si>
    <t>طلاب</t>
  </si>
  <si>
    <t>Students</t>
  </si>
  <si>
    <t xml:space="preserve"> Doha</t>
  </si>
  <si>
    <t>Schools</t>
  </si>
  <si>
    <t>الريان</t>
  </si>
  <si>
    <t>الوكرة</t>
  </si>
  <si>
    <t xml:space="preserve"> Umm Salal</t>
  </si>
  <si>
    <t>الخور</t>
  </si>
  <si>
    <t>الشمال</t>
  </si>
  <si>
    <t xml:space="preserve">Total </t>
  </si>
  <si>
    <t>المجموع العام</t>
  </si>
  <si>
    <t xml:space="preserve">المجموع  </t>
  </si>
  <si>
    <t xml:space="preserve">Total  </t>
  </si>
  <si>
    <t xml:space="preserve">المجموع  العام </t>
  </si>
  <si>
    <t xml:space="preserve"> مدرسون    </t>
  </si>
  <si>
    <t>Teachers</t>
  </si>
  <si>
    <t xml:space="preserve">مدرسون    </t>
  </si>
  <si>
    <t xml:space="preserve">  المجموع</t>
  </si>
  <si>
    <t xml:space="preserve">  Total</t>
  </si>
  <si>
    <t xml:space="preserve">المجموع  العام  </t>
  </si>
  <si>
    <t xml:space="preserve">  الإبتدائية</t>
  </si>
  <si>
    <t xml:space="preserve">  Primary</t>
  </si>
  <si>
    <t xml:space="preserve">  Preparatory</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</si>
  <si>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</si>
  <si>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</si>
  <si>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</si>
  <si>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</si>
  <si>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</si>
  <si>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</si>
  <si>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</si>
  <si>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</si>
  <si>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</si>
  <si>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(1) المسجلون في بداية العام الدراسي .</t>
  </si>
  <si>
    <t>(1) Registered at beginning of academic Year.</t>
  </si>
  <si>
    <t>قطر</t>
  </si>
  <si>
    <t>Qatar</t>
  </si>
  <si>
    <t>البحرين</t>
  </si>
  <si>
    <t>Bahrain</t>
  </si>
  <si>
    <t>المملكة العربية السعودية</t>
  </si>
  <si>
    <t>Saudi Arabia</t>
  </si>
  <si>
    <t>عمان</t>
  </si>
  <si>
    <t>Oman</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</si>
  <si>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</si>
  <si>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</si>
  <si>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</si>
  <si>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</si>
  <si>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</si>
  <si>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</si>
  <si>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</si>
  <si>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</si>
  <si>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</si>
  <si>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</si>
  <si>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</si>
  <si>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</si>
  <si>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</si>
  <si>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</si>
  <si>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</si>
  <si>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الكويت</t>
  </si>
  <si>
    <t>Kuwait</t>
  </si>
  <si>
    <t>العراق</t>
  </si>
  <si>
    <t>Iraq</t>
  </si>
  <si>
    <t>سوريا</t>
  </si>
  <si>
    <t>Syria</t>
  </si>
  <si>
    <t>لبنان</t>
  </si>
  <si>
    <t>Lebanon</t>
  </si>
  <si>
    <t>مصر</t>
  </si>
  <si>
    <t>Egypt</t>
  </si>
  <si>
    <t>السودان</t>
  </si>
  <si>
    <t>Sudan</t>
  </si>
  <si>
    <t>موريتانيا</t>
  </si>
  <si>
    <t>الجزائر</t>
  </si>
  <si>
    <t>Algeria</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</si>
  <si>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</si>
  <si>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</si>
  <si>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</si>
  <si>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</si>
  <si>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</si>
  <si>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خريجو جامعة قطر حسب الجنسية والكلية ونوع التخصص</t>
  </si>
  <si>
    <t>UNIVERSITY OF QATAR GRADUATES BY NATIONALITY, FACULTY AND FIELD OF SPECIALIZATION</t>
  </si>
  <si>
    <t xml:space="preserve">  Others</t>
  </si>
  <si>
    <t xml:space="preserve">  مصر</t>
  </si>
  <si>
    <t xml:space="preserve">  Egypt</t>
  </si>
  <si>
    <t xml:space="preserve">  Canada</t>
  </si>
  <si>
    <t xml:space="preserve">  Jordan</t>
  </si>
  <si>
    <t xml:space="preserve">  سوريا</t>
  </si>
  <si>
    <t xml:space="preserve">  Syria</t>
  </si>
  <si>
    <t xml:space="preserve">  بلدان أخرى</t>
  </si>
  <si>
    <t>أستاذ</t>
  </si>
  <si>
    <t>أستاذ مساعد</t>
  </si>
  <si>
    <t>Professor</t>
  </si>
  <si>
    <t>Associate Professor</t>
  </si>
  <si>
    <t xml:space="preserve">  قطر</t>
  </si>
  <si>
    <t xml:space="preserve">  Qatar</t>
  </si>
  <si>
    <t xml:space="preserve">  العراق</t>
  </si>
  <si>
    <t xml:space="preserve">  Iraq</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</si>
  <si>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</si>
  <si>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</si>
  <si>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</si>
  <si>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</si>
  <si>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</si>
  <si>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</si>
  <si>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</si>
  <si>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</si>
  <si>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</si>
  <si>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</si>
  <si>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2000/1999</t>
  </si>
  <si>
    <t>2 - أصول الدين</t>
  </si>
  <si>
    <t>2 - Usul AL-Din</t>
  </si>
  <si>
    <t xml:space="preserve">1 -  Sharia </t>
  </si>
  <si>
    <t>الإدارة العليا</t>
  </si>
  <si>
    <t>الدراسات العليا</t>
  </si>
  <si>
    <t>Post Graduate Studies</t>
  </si>
  <si>
    <t>كلية شمال الاطلنطي</t>
  </si>
  <si>
    <t>المدرسون</t>
  </si>
  <si>
    <t>Administrators</t>
  </si>
  <si>
    <r>
      <t xml:space="preserve">عدد المدارس
</t>
    </r>
    <r>
      <rPr>
        <b/>
        <sz val="8"/>
        <rFont val="Arial"/>
        <family val="2"/>
      </rPr>
      <t>No. of School</t>
    </r>
  </si>
  <si>
    <r>
      <t xml:space="preserve">عدد الشعب
</t>
    </r>
    <r>
      <rPr>
        <b/>
        <sz val="8"/>
        <rFont val="Arial"/>
        <family val="2"/>
      </rPr>
      <t>No. of Branch</t>
    </r>
  </si>
  <si>
    <t>قطريون
Qataris</t>
  </si>
  <si>
    <t>غير قطريين
Non-Qataris</t>
  </si>
  <si>
    <t>المجموع
Total</t>
  </si>
  <si>
    <t>Courses Study</t>
  </si>
  <si>
    <t>دراسة مقررات</t>
  </si>
  <si>
    <t>(1) Not Including Staff In Admnistration.</t>
  </si>
  <si>
    <t>Art and Science</t>
  </si>
  <si>
    <t>القانون</t>
  </si>
  <si>
    <t>Law</t>
  </si>
  <si>
    <t>B.A In Art &amp; science</t>
  </si>
  <si>
    <t xml:space="preserve">  بكالوريوس في القانون</t>
  </si>
  <si>
    <t>B.Sc. In Law</t>
  </si>
  <si>
    <t>كلية القانون</t>
  </si>
  <si>
    <t>محاضر</t>
  </si>
  <si>
    <t xml:space="preserve"> أستاذ مشارك</t>
  </si>
  <si>
    <t>مساعدي التدريس</t>
  </si>
  <si>
    <t>Teaching Assistant</t>
  </si>
  <si>
    <t xml:space="preserve">  Assistant Professor</t>
  </si>
  <si>
    <t>Lecturer</t>
  </si>
  <si>
    <t>Preparatory</t>
  </si>
  <si>
    <t>Virginia Commonwealth</t>
  </si>
  <si>
    <t>North Atlantic College</t>
  </si>
  <si>
    <t>الطلاب</t>
  </si>
  <si>
    <t>1 - Law</t>
  </si>
  <si>
    <t>3 - دراسات اسلامية</t>
  </si>
  <si>
    <t>3 - Islamic Studies</t>
  </si>
  <si>
    <t>B.A In Sharia &amp; Islamic Studies</t>
  </si>
  <si>
    <t>B.Sc. In Engineering</t>
  </si>
  <si>
    <t>B.Sc. In Admin, &amp; Economics</t>
  </si>
  <si>
    <t xml:space="preserve">  بكالوريوس في الإدارة والاقتصاد</t>
  </si>
  <si>
    <t>التربية
Education</t>
  </si>
  <si>
    <t>الهندسة
Engineering</t>
  </si>
  <si>
    <t>القانون
Law</t>
  </si>
  <si>
    <t>ذكور قطريون  Qatari males</t>
  </si>
  <si>
    <t>ذكور غير قطريين  Non-Qatari males</t>
  </si>
  <si>
    <r>
      <t xml:space="preserve">ذكور
</t>
    </r>
    <r>
      <rPr>
        <b/>
        <sz val="8"/>
        <rFont val="Arial"/>
        <family val="2"/>
      </rPr>
      <t>M</t>
    </r>
  </si>
  <si>
    <t>مدارس أجنبية</t>
  </si>
  <si>
    <t>Foreign Schools</t>
  </si>
  <si>
    <t>مدارس عربية</t>
  </si>
  <si>
    <t>Arabic Schools</t>
  </si>
  <si>
    <t>المجموع العام
G.Total</t>
  </si>
  <si>
    <t>مجموع</t>
  </si>
  <si>
    <t>خاص</t>
  </si>
  <si>
    <t>Gov.</t>
  </si>
  <si>
    <t>حكومي</t>
  </si>
  <si>
    <t>نوع
التعليم</t>
  </si>
  <si>
    <t>المدرسين</t>
  </si>
  <si>
    <t>Student</t>
  </si>
  <si>
    <t>Classes</t>
  </si>
  <si>
    <t>الصفوف</t>
  </si>
  <si>
    <t>المدارس</t>
  </si>
  <si>
    <t>Mixed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</si>
  <si>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</si>
  <si>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</si>
  <si>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</si>
  <si>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</si>
  <si>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</si>
  <si>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Graph 5</t>
  </si>
  <si>
    <t>Graph 4</t>
  </si>
  <si>
    <t>مجموع الطلاب
(المدارس)</t>
  </si>
  <si>
    <t>مجموع الطلاب
(جامعات)</t>
  </si>
  <si>
    <t>22&lt;</t>
  </si>
  <si>
    <t>&gt;22</t>
  </si>
  <si>
    <t>&lt;3</t>
  </si>
  <si>
    <t>الظعاين</t>
  </si>
  <si>
    <t>التخصصية</t>
  </si>
  <si>
    <t>الثانوي</t>
  </si>
  <si>
    <t>الابتدائي</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</si>
  <si>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</si>
  <si>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</si>
  <si>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</si>
  <si>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</si>
  <si>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</si>
  <si>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</si>
  <si>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</si>
  <si>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</si>
  <si>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</si>
  <si>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</si>
  <si>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</si>
  <si>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</si>
  <si>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</si>
  <si>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</si>
  <si>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</si>
  <si>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</si>
  <si>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</si>
  <si>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</si>
  <si>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</si>
  <si>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</si>
  <si>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</si>
  <si>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</si>
  <si>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</si>
  <si>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</si>
  <si>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</si>
  <si>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1 -  القانون</t>
  </si>
  <si>
    <t xml:space="preserve">1 -  شريعة </t>
  </si>
  <si>
    <t xml:space="preserve">  كلية الشريعة</t>
  </si>
  <si>
    <t>6   -  English Language</t>
  </si>
  <si>
    <t>5   -  Social Service</t>
  </si>
  <si>
    <t>5   -  خدمة اجتماعية</t>
  </si>
  <si>
    <t>4   -  Sociology</t>
  </si>
  <si>
    <t>3   -  Geography</t>
  </si>
  <si>
    <t>3   -  جغرافيا</t>
  </si>
  <si>
    <t>2   -  History</t>
  </si>
  <si>
    <t>2   -  تاريخ</t>
  </si>
  <si>
    <t>1   -  Arabic Language</t>
  </si>
  <si>
    <t>Qatar College of Aeronautics</t>
  </si>
  <si>
    <t>كلية قطر لعلوم الطيران</t>
  </si>
  <si>
    <t>وايل كورنيل الطبية</t>
  </si>
  <si>
    <t>فيرجينيا كومونويلث</t>
  </si>
  <si>
    <t>تكساس</t>
  </si>
  <si>
    <t>جورج تاون</t>
  </si>
  <si>
    <t>كارينجي ميلون</t>
  </si>
  <si>
    <t>الجسر الاكاديمي</t>
  </si>
  <si>
    <t>Other Degree</t>
  </si>
  <si>
    <t>اخرى</t>
  </si>
  <si>
    <t>Diploma</t>
  </si>
  <si>
    <t>دبلوم</t>
  </si>
  <si>
    <t>زمالة</t>
  </si>
  <si>
    <t>بكالوريوس</t>
  </si>
  <si>
    <t>ماجستير</t>
  </si>
  <si>
    <t>Doctoral</t>
  </si>
  <si>
    <t>دكتوراة</t>
  </si>
  <si>
    <t>Graduates</t>
  </si>
  <si>
    <t>Physical Sciences</t>
  </si>
  <si>
    <t>علوم الفيزياء</t>
  </si>
  <si>
    <t xml:space="preserve">English Language and Literature , General </t>
  </si>
  <si>
    <t>Computer Science</t>
  </si>
  <si>
    <t>Arts and Sciences</t>
  </si>
  <si>
    <t>Medical Science</t>
  </si>
  <si>
    <t>علم الطب</t>
  </si>
  <si>
    <t>Architecture</t>
  </si>
  <si>
    <t>الهندسة المعمارية</t>
  </si>
  <si>
    <t>STUDENTS ON SCHOLARSHIPS ABROAD BY SPECIALIZATION OF STUDY</t>
  </si>
  <si>
    <t>Other</t>
  </si>
  <si>
    <t>Visual and Performing Arts</t>
  </si>
  <si>
    <t>الفنون البصرية والتمثيلية</t>
  </si>
  <si>
    <t>Philosophy and Religious Studies</t>
  </si>
  <si>
    <t>الفلسفة والدراسات الدينية</t>
  </si>
  <si>
    <t>Legal Professions and Studies</t>
  </si>
  <si>
    <t>Health professions and Related Clinical Sciences</t>
  </si>
  <si>
    <t>Foreign Languages, Literatures, and Linguistics</t>
  </si>
  <si>
    <t xml:space="preserve">Engineering </t>
  </si>
  <si>
    <t xml:space="preserve">هندسة </t>
  </si>
  <si>
    <t>Engineering Technologies/ Technicians</t>
  </si>
  <si>
    <t>تعليم</t>
  </si>
  <si>
    <t>Computer and Information Sciences and Support Services</t>
  </si>
  <si>
    <t>الحاسوب والمعلوماتية وخدمات الإسناد</t>
  </si>
  <si>
    <t xml:space="preserve">College Preparation </t>
  </si>
  <si>
    <t>Business, Management, Marketing, and Related Support Services</t>
  </si>
  <si>
    <t>Biological and Biomedical Sciences</t>
  </si>
  <si>
    <t>Australia</t>
  </si>
  <si>
    <t>Canada</t>
  </si>
  <si>
    <t>كندا</t>
  </si>
  <si>
    <t>Ireland</t>
  </si>
  <si>
    <t>STUDENTS ON SCHOLARSHIPS ABROAD BY COUNTRY OF STUDY</t>
  </si>
  <si>
    <t>دكتوراه</t>
  </si>
  <si>
    <t>STUDENTS ON SCHOLARSHIPS ABROAD BY SPECIALIZATION AND SCIENTIFIC DEGREE</t>
  </si>
  <si>
    <t>الإداريون</t>
  </si>
  <si>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</si>
  <si>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</si>
  <si>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</si>
  <si>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</si>
  <si>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</si>
  <si>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</si>
  <si>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STUDENTS IN PRIVATE SCHOOLS BY TYPE OF SCHOOL AND GENDER</t>
  </si>
  <si>
    <t>الطلاب في المدارس الخاصة حسب نوع المدرسة والنوع</t>
  </si>
  <si>
    <t>TEACHING AND ADMINISTRATIVE STAFF IN PRIVATE SCHOOLS
BY TYPE OF SCHOOL AND GENDER</t>
  </si>
  <si>
    <t>الموظفون في المدارس الخاصة حسب نوع المدرسة والنوع</t>
  </si>
  <si>
    <t>STUDENTS IN PRIVATE SCHOOLS BY NATIONALITY, GENDER AND EDUCATION LEVEL</t>
  </si>
  <si>
    <t>الطلاب في المدارس الخاصة حسب الجنسية والنوع والمرحلة التعليمية</t>
  </si>
  <si>
    <t>الهيئة التدريسية في المدارس الخاصة حسب الجنسية والنوع والمرحلة التعليمية</t>
  </si>
  <si>
    <t>TEACHING STAFF IN PRIVATE SCHOOLS BY NATIONALITY,
GENDER AND EDUCATION LEVEL</t>
  </si>
  <si>
    <t>الدارسون في المدارس الليلية ومراكز محو الأمية حسب المرحلة التعليمية والنوع</t>
  </si>
  <si>
    <t>PERSONS ATTENDING NIGHT SCHOOLS AND ILLITERACY ERADICATION
CENTERS BY EDUCATION LEVEL AND GENDER</t>
  </si>
  <si>
    <t>خريجو جامعة قطر حسب الجنسية  والنوع والدرجة العلمية</t>
  </si>
  <si>
    <t xml:space="preserve">       اللقب الجامعي والنوع
  الجنسية </t>
  </si>
  <si>
    <t>STUDENT ON SCHOLARSHIPS AND GRADUATES (ABROAD) BY DEGREE AND GENDER</t>
  </si>
  <si>
    <t>STUDENTS AND TEACHERS BY GENDER, TYPE OF EDUCATION AND LEVEL OF EDUCATIONAL</t>
  </si>
  <si>
    <t>Primary</t>
  </si>
  <si>
    <t>STUDENTS AND INDEPENDENT SCHOOLS BY EDUCATIONAL LEVEL, GENDER AND MUNICIPALITY</t>
  </si>
  <si>
    <t xml:space="preserve">                    Nationality &amp; Gender
   Educational Level </t>
  </si>
  <si>
    <t>Sources of data :</t>
  </si>
  <si>
    <t>طلاب الجامعات (خاص)
 Univ. Students Private</t>
  </si>
  <si>
    <t>طلاب الجامعات (حكومي)
Univ. Students Government</t>
  </si>
  <si>
    <t>طلاب المدارس (حكومي)
Schools Students Government</t>
  </si>
  <si>
    <t>طلاب المدارس (خاص)
 Schools Students Private</t>
  </si>
  <si>
    <t>Academice Bridge Program</t>
  </si>
  <si>
    <t>كلية الدراسات الاسلامية</t>
  </si>
  <si>
    <t>جامعة نورث وسترن</t>
  </si>
  <si>
    <t>جامعة كالجاري قطر</t>
  </si>
  <si>
    <t>Biologial and Biomedical Sciences</t>
  </si>
  <si>
    <t>College preparation</t>
  </si>
  <si>
    <t>فلسفه ودراسات دينية</t>
  </si>
  <si>
    <t>طلاب الجامعات
University Students</t>
  </si>
  <si>
    <t>طلاب المدارس
Schools Students</t>
  </si>
  <si>
    <t>ذكور
Males</t>
  </si>
  <si>
    <t>إناث
Females</t>
  </si>
  <si>
    <t>Al Daayen</t>
  </si>
  <si>
    <t>INDEPENDENT SCHOOLS TEACHERS STAFF BY NATIONALITY, GENDER AND
 EDUCATIONAL LEVEL</t>
  </si>
  <si>
    <t>الصومال</t>
  </si>
  <si>
    <t>تونس</t>
  </si>
  <si>
    <t>Tunisia</t>
  </si>
  <si>
    <t>Mouritani</t>
  </si>
  <si>
    <t>الهند</t>
  </si>
  <si>
    <t>4   -  هندسة معمارية</t>
  </si>
  <si>
    <t>دول مجلس التعاون</t>
  </si>
  <si>
    <t>بقية الدول العربية</t>
  </si>
  <si>
    <t>دول اخرى</t>
  </si>
  <si>
    <t>اليابان</t>
  </si>
  <si>
    <t>Japan</t>
  </si>
  <si>
    <t>بكالوريوس في الصيدلة</t>
  </si>
  <si>
    <t>7   -  شؤون دولية</t>
  </si>
  <si>
    <t>7 - International Affairs</t>
  </si>
  <si>
    <t>ستندن</t>
  </si>
  <si>
    <t>الموظفين الاداريون</t>
  </si>
  <si>
    <t>اطلنطي</t>
  </si>
  <si>
    <t>كالكاري</t>
  </si>
  <si>
    <t>علوم الطيران</t>
  </si>
  <si>
    <t xml:space="preserve">تعليم  </t>
  </si>
  <si>
    <t>United Arab Emirates</t>
  </si>
  <si>
    <t>Germany</t>
  </si>
  <si>
    <t>Italy</t>
  </si>
  <si>
    <t>الثانوية التخصصية</t>
  </si>
  <si>
    <t>Pre-primary</t>
  </si>
  <si>
    <t>قطر فونديشن</t>
  </si>
  <si>
    <t>GRADUATES  IN THE UNIVERSITIES &amp; PRIVATE COLLEGES</t>
  </si>
  <si>
    <t>الفصل الرابع</t>
  </si>
  <si>
    <t>CHAPTER IV</t>
  </si>
  <si>
    <t>الفهرس</t>
  </si>
  <si>
    <t>Index</t>
  </si>
  <si>
    <t>FIRST: SCHOOLS</t>
  </si>
  <si>
    <t>SECOND: UNIVERSITY</t>
  </si>
  <si>
    <t>أ- الجامعات الحكومية</t>
  </si>
  <si>
    <t>A- GOVERNMENT UNIVERSITIES</t>
  </si>
  <si>
    <t>ب - الجامعات الخاصة</t>
  </si>
  <si>
    <t>B- PRVATE UNIVERSITIES</t>
  </si>
  <si>
    <t>طلاب الجامعات والكليات الخاصة في قطر</t>
  </si>
  <si>
    <t>PRIVATE UNIVERSITIES, GOLLEGES STUDENTS IN QATAR</t>
  </si>
  <si>
    <t xml:space="preserve">الهيئة التدريسية  بالجامعات و الكليات الخاصة حسب الجنس والجنسية واللقب الجامعي </t>
  </si>
  <si>
    <t>STAFF OF PRIVATE UNIVERSITIES AND COLLEGES BY SEX ,NATIONALITY AND PROFESSORSTATUS</t>
  </si>
  <si>
    <t>ج- البعثات</t>
  </si>
  <si>
    <t>C- SCHOLARSHIPS ABROAD</t>
  </si>
  <si>
    <t xml:space="preserve">المبتعثون (خارج دولة قطر)حسب التخصص </t>
  </si>
  <si>
    <t>GRADUATES STUDENTS ON SCHOLARSHIPS ABROAD BY SPCIALIZATION OF STUDY</t>
  </si>
  <si>
    <t>المبتعثون  حسب بلد الدراسة</t>
  </si>
  <si>
    <t>المبتعثون (خارج دولة قطر) حسب التخصص والدرجه العلمية</t>
  </si>
  <si>
    <t>الخريجون من البعثات (خارج دولة قطر )حسب التخصص والدرجه العلمية</t>
  </si>
  <si>
    <t>GRADUATES STUDENTS ON SCHOLARSHIPS ABROAD  BY SPCIALIZATION AND SCIENTIFIC DEGREE</t>
  </si>
  <si>
    <t>أ- المدارس المستقلة</t>
  </si>
  <si>
    <t>A- INDEPENDENT SCHOOLS</t>
  </si>
  <si>
    <t>ب- المدارس الخاصة</t>
  </si>
  <si>
    <t>B-  PRIVATE SCHOOLS</t>
  </si>
  <si>
    <t>STUDENT ON, SCHOLARSHIPS AT PRIVATE  UNIVERSITIES ,COLLEGES  IN SIDE BY  GENDER</t>
  </si>
  <si>
    <t>الطلاب
Students</t>
  </si>
  <si>
    <t>المدرسون
Teachers</t>
  </si>
  <si>
    <t>ذكور Males</t>
  </si>
  <si>
    <r>
      <t xml:space="preserve">رقم الجدول
</t>
    </r>
    <r>
      <rPr>
        <sz val="10"/>
        <rFont val="Arial"/>
        <family val="2"/>
      </rPr>
      <t>Table No.</t>
    </r>
  </si>
  <si>
    <t xml:space="preserve">ج- التعليم الليلي ومحو الامية </t>
  </si>
  <si>
    <t>C- NIGHT SCHOOLS AND ILLITERACY ERADICATION</t>
  </si>
  <si>
    <t xml:space="preserve">أولاً - المدارس </t>
  </si>
  <si>
    <t xml:space="preserve">ثانياً - الجامعات </t>
  </si>
  <si>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</si>
  <si>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</si>
  <si>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</si>
  <si>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r>
      <t xml:space="preserve">المجموع العام
</t>
    </r>
    <r>
      <rPr>
        <b/>
        <sz val="8"/>
        <rFont val="Arial"/>
        <family val="2"/>
      </rPr>
      <t>G.Total</t>
    </r>
  </si>
  <si>
    <r>
      <t xml:space="preserve">المجموع
</t>
    </r>
    <r>
      <rPr>
        <b/>
        <sz val="8"/>
        <rFont val="Arial"/>
        <family val="2"/>
      </rPr>
      <t>Total</t>
    </r>
  </si>
  <si>
    <t>صيدلة
Pharmacy</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</si>
  <si>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</si>
  <si>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</si>
  <si>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t>الثانوية 
 Secondary</t>
  </si>
  <si>
    <t>UNIVERSITY OF QATAR GRADUATES BY NATIONALITY, GENDER AND ACADEMIC DEGREE</t>
  </si>
  <si>
    <t xml:space="preserve">الخريجون من البعثات ( خارج دولة قطر ) حسب التخصص </t>
  </si>
  <si>
    <t>الخريجون في الجامعات والكليات الخاصة</t>
  </si>
  <si>
    <t>هيئة التدريس بالجامعات الحكومية حسب اللقب الجامعي والنوع والجنسية</t>
  </si>
  <si>
    <t>هيئة التدريس بالجامعات الحكومية حسب الجنسية واللقب الجامعي</t>
  </si>
  <si>
    <t>STUDENT OF PUPLIC UNIVERSITIES  BY GENDER
AND NATIONALITY</t>
  </si>
  <si>
    <t>طلاب الجامعات الحكومية حسب النوع والجنسية</t>
  </si>
  <si>
    <t>طلاب الجامعات الحكومية حسب النوع والكلية</t>
  </si>
  <si>
    <t>STUDENT OF PUPLIC UNIVERSITIES BY GENDER AND GOLLEG</t>
  </si>
  <si>
    <t xml:space="preserve">الطلاب في المدارس والجامعات الحكومية والخاصة حسب والنوع والمراحل التعليمية </t>
  </si>
  <si>
    <t>STUDENTS IN GOVERNMENT AND PRIVATE  SCHOOLS AND UNIVERSITIES BY GENDER AND EDUCATION  LEVEL</t>
  </si>
  <si>
    <t>الطلاب حسب العمر والنوع جميع المراحل التعليمية (حكومي وخاص)</t>
  </si>
  <si>
    <t>STUDENTS BY AGE, GENDER AND EDUCATIONAL LEVEL  (GOVERNMENT AND PRIVATE)</t>
  </si>
  <si>
    <t>الدارسون في المدارس الليلية ومراكز محو الأمية حسب الجنسية والنوع والمرحلة التعليمية</t>
  </si>
  <si>
    <t>PERSONS  ATTENDING NIGHT SCHOOLS AND ILLITERACY ERADICATION
CENTERS BY NATIONALITY, GENDER AND EDUCATION LEVEL</t>
  </si>
  <si>
    <t>الطلاب والموظفون في المدارس المستقلة حسب المرحلة التعليمية</t>
  </si>
  <si>
    <t>STUDENTS AND STAFF IN INDEPENDENT SCHOOLS BY EDUCATIONAL LEVEL</t>
  </si>
  <si>
    <t>TEACHERS IN PUPLIC UNIVERSITIES BY GENDER AND NATIONALITY OF UNIVERSITY TITLE</t>
  </si>
  <si>
    <t>TEACHERS IN PUPLIC UNIVERSITIES BY NATIONALITY AND UNIVERSITY TITLE</t>
  </si>
  <si>
    <t>HEC Paris - Doha</t>
  </si>
  <si>
    <t>_</t>
  </si>
  <si>
    <t>جامعة قطر</t>
  </si>
  <si>
    <t xml:space="preserve">4   -  Architectural Engineering </t>
  </si>
  <si>
    <t>5   -  هندسة كيميائية</t>
  </si>
  <si>
    <t>6  -   علوم الحاسب</t>
  </si>
  <si>
    <t>8 - الهندسة الصناعية والنظم</t>
  </si>
  <si>
    <t>5   -  Chemical Engineering</t>
  </si>
  <si>
    <t>6 -    Computer Sciences</t>
  </si>
  <si>
    <t xml:space="preserve">7 - Computer Engineering </t>
  </si>
  <si>
    <t>8 - Industerial &amp; System Engineering</t>
  </si>
  <si>
    <t>9 - Computing Masters</t>
  </si>
  <si>
    <t>10 - Engineering Management Masters</t>
  </si>
  <si>
    <t>2 - Doctor of Pharmacy</t>
  </si>
  <si>
    <t xml:space="preserve"> كلية المجتمع</t>
  </si>
  <si>
    <t xml:space="preserve">Community College </t>
  </si>
  <si>
    <t>Graduates of public universities by nationality and the college and the type of specialization</t>
  </si>
  <si>
    <t>Grade III</t>
  </si>
  <si>
    <t xml:space="preserve">Grade II </t>
  </si>
  <si>
    <t xml:space="preserve">الصف الثاني </t>
  </si>
  <si>
    <t>Grade I</t>
  </si>
  <si>
    <t>Grade Ill</t>
  </si>
  <si>
    <t xml:space="preserve">الصف الثالث </t>
  </si>
  <si>
    <t xml:space="preserve">  الثانوية العامة </t>
  </si>
  <si>
    <t>Grade II</t>
  </si>
  <si>
    <t>Grade VI</t>
  </si>
  <si>
    <t>الصف السادس</t>
  </si>
  <si>
    <t>Grade V</t>
  </si>
  <si>
    <t>الصف الخامس</t>
  </si>
  <si>
    <t>Grade IV</t>
  </si>
  <si>
    <t>الصف الرابع</t>
  </si>
  <si>
    <t xml:space="preserve">STUDENTS BY TYPE OF EDUCATION, GENDER, GRADE AND LEVEL </t>
  </si>
  <si>
    <t>الطلاب حسب نوع التعليم  والنوع والصف والمرحلة</t>
  </si>
  <si>
    <t xml:space="preserve">  Educational Level
</t>
  </si>
  <si>
    <t>الطلاب الناجحون حسب النوع والصف والمرحلة التعليمية</t>
  </si>
  <si>
    <t>SUCCESSFUL STUDENTS BY TYPE, GRADE AND STAGE OF EDUCATION</t>
  </si>
  <si>
    <t>Grade</t>
  </si>
  <si>
    <t xml:space="preserve">  كلية الصيدلة</t>
  </si>
  <si>
    <t xml:space="preserve">كلية المجتمع
Community College </t>
  </si>
  <si>
    <t>General Secondary</t>
  </si>
  <si>
    <t xml:space="preserve"> الثانوية العامة</t>
  </si>
  <si>
    <t xml:space="preserve">                               Years &amp; Gender
 Educational Level </t>
  </si>
  <si>
    <t>Total of Students
(Schools)</t>
  </si>
  <si>
    <t>Total of Students
(Universities)</t>
  </si>
  <si>
    <t>ـــ</t>
  </si>
  <si>
    <t>الموارد الطبيعية والمحافظة عليها</t>
  </si>
  <si>
    <t>Natural Rrsourcesand Conservation</t>
  </si>
  <si>
    <t>Science Technologies / Technicians</t>
  </si>
  <si>
    <t>Architecture and Related Services</t>
  </si>
  <si>
    <t>Philosophy and Religious Studies.</t>
  </si>
  <si>
    <t>Visual and Performing Arts.</t>
  </si>
  <si>
    <t>هندسة</t>
  </si>
  <si>
    <t>College Preparation</t>
  </si>
  <si>
    <t>11 - ماجستير تخطيط وتصميم عمراني</t>
  </si>
  <si>
    <t>المدارس الحكومية</t>
  </si>
  <si>
    <t>المدارس الحكومية
Covernment Schools</t>
  </si>
  <si>
    <t xml:space="preserve">الصيدلة </t>
  </si>
  <si>
    <t>علم النفس</t>
  </si>
  <si>
    <t>Spain</t>
  </si>
  <si>
    <t>الصين</t>
  </si>
  <si>
    <t>New Scholarships</t>
  </si>
  <si>
    <t xml:space="preserve">الخريجون من البعثات (خارج دولة قطر) حسب مجال الدراسة والنوع </t>
  </si>
  <si>
    <t xml:space="preserve">الموفدون الجدد (خارج دولة قطر) حسب مجال الدراسة والنوع </t>
  </si>
  <si>
    <t xml:space="preserve"> الإعدادية</t>
  </si>
  <si>
    <t>الإعدادية</t>
  </si>
  <si>
    <t>الإعدادي</t>
  </si>
  <si>
    <t xml:space="preserve">إداريون    </t>
  </si>
  <si>
    <t xml:space="preserve"> إداريون    </t>
  </si>
  <si>
    <t xml:space="preserve">  الإعدادية</t>
  </si>
  <si>
    <t>الآداب والعلوم</t>
  </si>
  <si>
    <t xml:space="preserve">  كلية الآداب والعلوم</t>
  </si>
  <si>
    <t>8   - إعلام</t>
  </si>
  <si>
    <t>مساعدو التدريس</t>
  </si>
  <si>
    <t xml:space="preserve">  الأرد ن</t>
  </si>
  <si>
    <t>الموظفون الإداريون</t>
  </si>
  <si>
    <t>أخرى</t>
  </si>
  <si>
    <t>إيطاليا</t>
  </si>
  <si>
    <t>إسبانيا</t>
  </si>
  <si>
    <t>الولايات المتحدة الأمريكية</t>
  </si>
  <si>
    <t>الخريجون</t>
  </si>
  <si>
    <t>إدارة الأعمال والإدارة العامة</t>
  </si>
  <si>
    <t>خدمات الأمن والحماية</t>
  </si>
  <si>
    <t>الاتصال، صحافة، وبرامج ذات علاقة</t>
  </si>
  <si>
    <t>ألمانيا</t>
  </si>
  <si>
    <t>إيرلنده</t>
  </si>
  <si>
    <t>أستراليا</t>
  </si>
  <si>
    <t>الموفدون الجدد (خارج دولة قطر) حسب مجال الدراسة والدرجة العلمية والنوع</t>
  </si>
  <si>
    <t>الجسر الأكاديمي</t>
  </si>
  <si>
    <t>شمال الأطلنطي</t>
  </si>
  <si>
    <t>إناث Females</t>
  </si>
  <si>
    <t>الخريجون
Graduates</t>
  </si>
  <si>
    <t>الإعدادية
Preparatory</t>
  </si>
  <si>
    <t>2013/2014</t>
  </si>
  <si>
    <t>المغرب</t>
  </si>
  <si>
    <t>Morocco</t>
  </si>
  <si>
    <t>الهندسة المعمارية والخدمات ذات الصلة</t>
  </si>
  <si>
    <t>بناء الصفقات</t>
  </si>
  <si>
    <t>Psychology.</t>
  </si>
  <si>
    <t>جامعة حمد بن خليفة</t>
  </si>
  <si>
    <t>المنطقة العرقية والثقافية، ودراسات النوع الاجتماعي</t>
  </si>
  <si>
    <t>الاتصالات، الصحافة، والبرامج ذات الصلة</t>
  </si>
  <si>
    <t>Hospitality Lesure, Recreation and Tourism</t>
  </si>
  <si>
    <t>المهن والدراسات القانونية</t>
  </si>
  <si>
    <t>الدراسات العامة في العلوم الانسانية</t>
  </si>
  <si>
    <t>3 - ماجستير صيدلة</t>
  </si>
  <si>
    <t>12 -Electrical Engineering Master</t>
  </si>
  <si>
    <t>13 - ماجستير هندسة بيئية</t>
  </si>
  <si>
    <t>13 -Environmental Engineering Master</t>
  </si>
  <si>
    <t xml:space="preserve">Grade II   </t>
  </si>
  <si>
    <t>باريس</t>
  </si>
  <si>
    <t>نورث ويسترن</t>
  </si>
  <si>
    <t>لندن</t>
  </si>
  <si>
    <t>فرجينيا</t>
  </si>
  <si>
    <r>
      <t>جامعة ستندن</t>
    </r>
    <r>
      <rPr>
        <b/>
        <vertAlign val="superscript"/>
        <sz val="12"/>
        <rFont val="Arial"/>
        <family val="2"/>
      </rPr>
      <t>(2)</t>
    </r>
  </si>
  <si>
    <t xml:space="preserve">                       الدرجه العلمية والنوع
 مجال الدراسة</t>
  </si>
  <si>
    <t>Grand Total</t>
  </si>
  <si>
    <t>المجموع  العام</t>
  </si>
  <si>
    <t>نوع 
المدرسة</t>
  </si>
  <si>
    <t xml:space="preserve">The State of Qatar has achieved a noticeable increase in number of students in all educational levels. This was accompanied with an increase in education inputs such as schools, teachers, curricula, etc.   </t>
  </si>
  <si>
    <t>PERSONS ATTENDING NIGHT SCHOOLS AND ILLITERACY ERADICATION
CENTERS BY LEVEL OF EDUCATION AND GENDER</t>
  </si>
  <si>
    <r>
      <t>TOTAL STUDENTS ON SCHOLARSHIPS</t>
    </r>
    <r>
      <rPr>
        <b/>
        <vertAlign val="superscript"/>
        <sz val="12"/>
        <rFont val="Arial"/>
        <family val="2"/>
      </rPr>
      <t>(1)</t>
    </r>
    <r>
      <rPr>
        <b/>
        <sz val="12"/>
        <rFont val="Arial"/>
        <family val="2"/>
        <charset val="178"/>
      </rPr>
      <t xml:space="preserve"> (INTERNAL AND ABROAD) 
BY SCIENTIFIC DEGREE AND GENDER</t>
    </r>
  </si>
  <si>
    <t>The State of Qatar believes that education is the main foundation for development and that the quality of the individual as a human capital is the most important element in the development process.</t>
  </si>
  <si>
    <t>رياض الأطفال</t>
  </si>
  <si>
    <t>G.C.C</t>
  </si>
  <si>
    <t>2014/2015</t>
  </si>
  <si>
    <t>Al-Sheehaniya</t>
  </si>
  <si>
    <t>14 -Civil Engineering Master</t>
  </si>
  <si>
    <t>14 - ماجستير هندسة مدنية</t>
  </si>
  <si>
    <t xml:space="preserve">16 - دكتوراة علوم الحاسب  </t>
  </si>
  <si>
    <t>15 - ماجستير هندسة ميكانيكية</t>
  </si>
  <si>
    <t>15 -Mechanical Engineering Master</t>
  </si>
  <si>
    <t>الفنون البصرية والمسرحية</t>
  </si>
  <si>
    <t>نوع المدرسة</t>
  </si>
  <si>
    <t>الجنسية</t>
  </si>
  <si>
    <t>Nationality</t>
  </si>
  <si>
    <t>Type of School</t>
  </si>
  <si>
    <t>إناث</t>
  </si>
  <si>
    <t>Males</t>
  </si>
  <si>
    <t>Females</t>
  </si>
  <si>
    <t>The chapter also contains data related to  students, graduates by specialization and teachers by qualification and nationality in puplic and private universities.</t>
  </si>
  <si>
    <t>The tables in this chapter include data on number of students, schools  and grades in  public and private education. They also reflect data on specialized schools, illiteracy eradication centers, night education as well as Qataris on scholarships internally and abroad.</t>
  </si>
  <si>
    <t>جدول (61)</t>
  </si>
  <si>
    <t>TABLE (61)</t>
  </si>
  <si>
    <t>جدول (62)</t>
  </si>
  <si>
    <t>TABLE (62)</t>
  </si>
  <si>
    <t>جدول (63)</t>
  </si>
  <si>
    <t>TABLE (63)</t>
  </si>
  <si>
    <t>جدول (64)</t>
  </si>
  <si>
    <t>TABLE (64)</t>
  </si>
  <si>
    <t>جدول (65)</t>
  </si>
  <si>
    <t>TABLE (65)</t>
  </si>
  <si>
    <t>جدول (66)</t>
  </si>
  <si>
    <t>TABLE (66)</t>
  </si>
  <si>
    <t>جدول (67)</t>
  </si>
  <si>
    <t>TABLE (67)</t>
  </si>
  <si>
    <t>جدول  (68)</t>
  </si>
  <si>
    <t>TABLE (68)</t>
  </si>
  <si>
    <t>جدول (69)</t>
  </si>
  <si>
    <t>TABLE (69)</t>
  </si>
  <si>
    <t>جدول (70)</t>
  </si>
  <si>
    <t>TABLE (70)</t>
  </si>
  <si>
    <t>جدول (71)</t>
  </si>
  <si>
    <t>TABLE (71)</t>
  </si>
  <si>
    <t>TABLE (72)</t>
  </si>
  <si>
    <t>جدول (72)</t>
  </si>
  <si>
    <t>جدول (73)</t>
  </si>
  <si>
    <t>TABLE (73)</t>
  </si>
  <si>
    <t>جدول (74)</t>
  </si>
  <si>
    <t>TABLE (74)</t>
  </si>
  <si>
    <t>TABLE (75)</t>
  </si>
  <si>
    <t>جدول (75)</t>
  </si>
  <si>
    <t>TABLE (76)</t>
  </si>
  <si>
    <t>جدول (77)</t>
  </si>
  <si>
    <t>TABLE (77)</t>
  </si>
  <si>
    <t>جدول (78)</t>
  </si>
  <si>
    <t>TABLE (78)</t>
  </si>
  <si>
    <t>TABLE (79)</t>
  </si>
  <si>
    <t>جدول (79)</t>
  </si>
  <si>
    <t>TABLE (80)</t>
  </si>
  <si>
    <t>جدول (81)</t>
  </si>
  <si>
    <t>TABLE (81)</t>
  </si>
  <si>
    <t>TABLE (82)</t>
  </si>
  <si>
    <t>جدول (82)</t>
  </si>
  <si>
    <t>TABLE (83)</t>
  </si>
  <si>
    <t>جدول (83)</t>
  </si>
  <si>
    <t>جدول (84)</t>
  </si>
  <si>
    <t>TABLE (84)</t>
  </si>
  <si>
    <t>TABLE (85)</t>
  </si>
  <si>
    <t>جدول (85)</t>
  </si>
  <si>
    <t>جدول (86)</t>
  </si>
  <si>
    <t>TABLE (86)</t>
  </si>
  <si>
    <t>TABLE (88)</t>
  </si>
  <si>
    <t>جدول (88)</t>
  </si>
  <si>
    <t>جدول (89)</t>
  </si>
  <si>
    <t>TABLE (89)</t>
  </si>
  <si>
    <t>TABLE (90)</t>
  </si>
  <si>
    <t>جدول (90)</t>
  </si>
  <si>
    <t>TABLE (91)</t>
  </si>
  <si>
    <t>TABLE (92)</t>
  </si>
  <si>
    <t>جدول (92)</t>
  </si>
  <si>
    <t>TABLE (93)</t>
  </si>
  <si>
    <t>جدول (93)</t>
  </si>
  <si>
    <t>جدول (94)</t>
  </si>
  <si>
    <t>TABLE (94)</t>
  </si>
  <si>
    <t>TABLE (95)</t>
  </si>
  <si>
    <t>جدول (95)</t>
  </si>
  <si>
    <t>TABLE (96)</t>
  </si>
  <si>
    <t>جدول (96)</t>
  </si>
  <si>
    <t>2015/2016</t>
  </si>
  <si>
    <t>9   -  السياسات والتخطيط والتنمية</t>
  </si>
  <si>
    <t>17 - دكتوراة هندسة مدنية</t>
  </si>
  <si>
    <t>4 - Management Information System</t>
  </si>
  <si>
    <t>5   -  دراسات مالية ومصرفية</t>
  </si>
  <si>
    <t>5  - Finance and Bankng studies</t>
  </si>
  <si>
    <t>6 -  Master in Buissness Mangement</t>
  </si>
  <si>
    <t>7   -  ماجستير محاسبة</t>
  </si>
  <si>
    <t>7 -  Accounting Masters</t>
  </si>
  <si>
    <t>كوريا الجنوبية</t>
  </si>
  <si>
    <t>هولندا</t>
  </si>
  <si>
    <t>ماليزيا</t>
  </si>
  <si>
    <t>بيئة</t>
  </si>
  <si>
    <t>Environment</t>
  </si>
  <si>
    <t>المالية والاقتصاد والاستثمار والمحاسبة</t>
  </si>
  <si>
    <t>Finance, Economy,Investment and Accounting</t>
  </si>
  <si>
    <t>علوم المكتبات</t>
  </si>
  <si>
    <t>Library Science</t>
  </si>
  <si>
    <t>Medical</t>
  </si>
  <si>
    <t>Policy, Planning and Statistics</t>
  </si>
  <si>
    <t>Politics - International Affairs - Public Relationship</t>
  </si>
  <si>
    <t>كيمياء</t>
  </si>
  <si>
    <t>Chemistry</t>
  </si>
  <si>
    <t>السياسات والتخطيط والاحصاء</t>
  </si>
  <si>
    <t>علوم الأسرة والمستهلك / العلوم الإنسانية</t>
  </si>
  <si>
    <t>علم المكتبات</t>
  </si>
  <si>
    <t>اسبانيا</t>
  </si>
  <si>
    <r>
      <t xml:space="preserve">  Arabic Schools</t>
    </r>
    <r>
      <rPr>
        <b/>
        <vertAlign val="superscript"/>
        <sz val="10"/>
        <rFont val="Arial"/>
        <family val="2"/>
      </rPr>
      <t>(1)</t>
    </r>
  </si>
  <si>
    <t>إناث
F</t>
  </si>
  <si>
    <t>إناث قطريات  Qatari females</t>
  </si>
  <si>
    <t>إناث غير قطريات  Non-Qatari females</t>
  </si>
  <si>
    <t>Private</t>
  </si>
  <si>
    <t>PRIVATE  SCHOOLS’ TEACHING AND ADMINISTRATIVE  STAFF 
BY  TYPE OF SCHOOL AND GENDER</t>
  </si>
  <si>
    <t xml:space="preserve">Pharmacy </t>
  </si>
  <si>
    <r>
      <t xml:space="preserve">ذكور
</t>
    </r>
    <r>
      <rPr>
        <b/>
        <sz val="8"/>
        <rFont val="Arial"/>
        <family val="2"/>
      </rPr>
      <t>Males</t>
    </r>
  </si>
  <si>
    <r>
      <t xml:space="preserve">إناث
</t>
    </r>
    <r>
      <rPr>
        <b/>
        <sz val="8"/>
        <rFont val="Arial"/>
        <family val="2"/>
      </rPr>
      <t>Females</t>
    </r>
  </si>
  <si>
    <t>Other Arab countries</t>
  </si>
  <si>
    <t>Other countries</t>
  </si>
  <si>
    <t>The rest of the Arab countries</t>
  </si>
  <si>
    <t>B.Sc. Pharmacy</t>
  </si>
  <si>
    <t>1 -  تربية فنية</t>
  </si>
  <si>
    <t>2 -  تربية رياضية</t>
  </si>
  <si>
    <t>4- التعليم الثانوي</t>
  </si>
  <si>
    <t>5 - دبلوم الطفولة المبكرة</t>
  </si>
  <si>
    <t>6 - دبلوم التربية الخاصة</t>
  </si>
  <si>
    <t>8 - دبلوم التعليم الثانوي</t>
  </si>
  <si>
    <t>9 - ماجستير قيادة تربوية</t>
  </si>
  <si>
    <t>10 - ماجستير تربية خاصة</t>
  </si>
  <si>
    <t>1 -  Arts Education</t>
  </si>
  <si>
    <t>2 -  Physical Education</t>
  </si>
  <si>
    <t xml:space="preserve">3 - Primary Education  </t>
  </si>
  <si>
    <t>4 - Secondary Education</t>
  </si>
  <si>
    <t>5 - Early Childshood Diploma</t>
  </si>
  <si>
    <t>6 - Special Education Diploma</t>
  </si>
  <si>
    <t xml:space="preserve"> 7 - Primary Education Diploma</t>
  </si>
  <si>
    <t xml:space="preserve"> 8 - Secondery Education Diploma</t>
  </si>
  <si>
    <t xml:space="preserve">9 -  Education Leadership Masters </t>
  </si>
  <si>
    <t xml:space="preserve"> 10 - Special Education Masters </t>
  </si>
  <si>
    <t>8 - Information</t>
  </si>
  <si>
    <t xml:space="preserve">                  University 
                   Title &amp; Gender
  Nationality</t>
  </si>
  <si>
    <t>جامعة كالجاري الطبية</t>
  </si>
  <si>
    <t>الموفدون الجدد</t>
  </si>
  <si>
    <t>2016/2017</t>
  </si>
  <si>
    <r>
      <t>الطب</t>
    </r>
    <r>
      <rPr>
        <b/>
        <vertAlign val="superscript"/>
        <sz val="12"/>
        <rFont val="Arial"/>
        <family val="2"/>
      </rPr>
      <t>(2)</t>
    </r>
  </si>
  <si>
    <t>طفولة مبكرة</t>
  </si>
  <si>
    <t>التربية الخاصة</t>
  </si>
  <si>
    <t>Early Childhood</t>
  </si>
  <si>
    <t>Primary Education</t>
  </si>
  <si>
    <t>Special Education</t>
  </si>
  <si>
    <t>Masters</t>
  </si>
  <si>
    <t>العلوم الحيوية الطبية</t>
  </si>
  <si>
    <t>العلوم البيئية</t>
  </si>
  <si>
    <t>دراسات الخليج العربي</t>
  </si>
  <si>
    <t>علم المواد والتكنولوجيا</t>
  </si>
  <si>
    <t>Arabic Language &amp; Literature</t>
  </si>
  <si>
    <t>Biomedical Sciences</t>
  </si>
  <si>
    <t>Environmental Sciences</t>
  </si>
  <si>
    <t>Gulf Studies</t>
  </si>
  <si>
    <t>محاسبة</t>
  </si>
  <si>
    <t>Accounting</t>
  </si>
  <si>
    <t>Business Administration</t>
  </si>
  <si>
    <t>مناهج الدراسة في التعليم والتقييم</t>
  </si>
  <si>
    <t>القيادة التربوية</t>
  </si>
  <si>
    <t>Curriculum,Instruc. &amp; Assessm.</t>
  </si>
  <si>
    <t>Education Leadership</t>
  </si>
  <si>
    <t>الهندسة المدنية</t>
  </si>
  <si>
    <t>الحوسبة</t>
  </si>
  <si>
    <t>الهندسة الكهربائية</t>
  </si>
  <si>
    <t>الهندسة البيئية</t>
  </si>
  <si>
    <t>الهندسة الميكانيكية</t>
  </si>
  <si>
    <t>التخطيط و التصميم العمراني</t>
  </si>
  <si>
    <t>Civil Engineering</t>
  </si>
  <si>
    <t>Computing</t>
  </si>
  <si>
    <t>Electrical Engineering</t>
  </si>
  <si>
    <t>Engineering Management</t>
  </si>
  <si>
    <t>Environmental Engineering</t>
  </si>
  <si>
    <t>Mechanical Engineering</t>
  </si>
  <si>
    <t>Urban Planning and Design</t>
  </si>
  <si>
    <t>الصحة العامة</t>
  </si>
  <si>
    <t>Public Health</t>
  </si>
  <si>
    <t>القانون الخاص</t>
  </si>
  <si>
    <t>القانون العام</t>
  </si>
  <si>
    <t>Private Law</t>
  </si>
  <si>
    <t>Public Law</t>
  </si>
  <si>
    <t>الصيدلة</t>
  </si>
  <si>
    <t>Pharmacy</t>
  </si>
  <si>
    <t>الفقه وأصول الفقه</t>
  </si>
  <si>
    <t>التفسير وعلوم القرآن</t>
  </si>
  <si>
    <t>Doctorate</t>
  </si>
  <si>
    <t>العلوم البيولوجية و البيئة</t>
  </si>
  <si>
    <t>علوم الحاسب</t>
  </si>
  <si>
    <t>B.Sc Health Sciences</t>
  </si>
  <si>
    <t>11 - ماجستير مناهج الدراسة في التعليم والتقييم</t>
  </si>
  <si>
    <t xml:space="preserve"> 11 -Curriculum,Instruc. &amp; Assessm. Masters </t>
  </si>
  <si>
    <t>10   - علم النفس</t>
  </si>
  <si>
    <t>11   -  كيمياء</t>
  </si>
  <si>
    <t>12   - بيولوجيا</t>
  </si>
  <si>
    <t>14 -  صحة عامة</t>
  </si>
  <si>
    <t>15 - علوم الغذاء والتغذية</t>
  </si>
  <si>
    <t>16 - الإحصاء</t>
  </si>
  <si>
    <t>17 - العلوم البيئية</t>
  </si>
  <si>
    <t>18 - علوم الرياضة</t>
  </si>
  <si>
    <t>20 - ماجستير علوم حيوية طبية</t>
  </si>
  <si>
    <t>21 - ماجستير علوم حيوية</t>
  </si>
  <si>
    <t xml:space="preserve">22 - ماجستير دراسات الخليج العربي </t>
  </si>
  <si>
    <t xml:space="preserve">23 - ماجستير اللغة العربية وآدابها </t>
  </si>
  <si>
    <t>24 - ماجستير تكنولوجيا علم المادة</t>
  </si>
  <si>
    <t>10 -  Psychology</t>
  </si>
  <si>
    <t>11   -  Chemistry</t>
  </si>
  <si>
    <t>12   -  Biology</t>
  </si>
  <si>
    <t>13  -  Biomedical Sciences</t>
  </si>
  <si>
    <t>14- Public Health</t>
  </si>
  <si>
    <t>15 - Food Seience</t>
  </si>
  <si>
    <t>16 - Staistics</t>
  </si>
  <si>
    <t>17 -Enviromental Sciences</t>
  </si>
  <si>
    <t>18 - Sport Science</t>
  </si>
  <si>
    <t>19 -Enviromental Sciences Masters</t>
  </si>
  <si>
    <t>20 - Biomedical Laboratory Sciences Master</t>
  </si>
  <si>
    <t>21 -Master of Biomedical Sciences</t>
  </si>
  <si>
    <t>22 -Gulf Studies Master</t>
  </si>
  <si>
    <t>23 -Arabic Language &amp; Literature Master</t>
  </si>
  <si>
    <t>4- دعوة</t>
  </si>
  <si>
    <t>4- Dawa</t>
  </si>
  <si>
    <t>6 - Master of Quranic Sciences and Exegesis</t>
  </si>
  <si>
    <t>2 -  ماجستير القانون العام</t>
  </si>
  <si>
    <t>3 - ماجستير القانون الخاص</t>
  </si>
  <si>
    <t>2 -Masters Public Law</t>
  </si>
  <si>
    <t>3 -Masters Private Law</t>
  </si>
  <si>
    <t>18 - دكتوراة في التخطيط العمراني</t>
  </si>
  <si>
    <t>3   -  اقتصاد / وتسويق</t>
  </si>
  <si>
    <t>3   -  Economics / Marketing</t>
  </si>
  <si>
    <t>كلية العلوم الصحية</t>
  </si>
  <si>
    <t>1 - العلوم الحيوية الطبية</t>
  </si>
  <si>
    <t>2 - التغذية البشرية</t>
  </si>
  <si>
    <t>3 - الصحة العامة</t>
  </si>
  <si>
    <t>1 - Biomedical Sciences</t>
  </si>
  <si>
    <t>2 - Human Nutrition</t>
  </si>
  <si>
    <t>4 - ماجستر العلوم الحيوية الطبية</t>
  </si>
  <si>
    <t>5 - ماجستير الصحة العامة</t>
  </si>
  <si>
    <t>مجتمع</t>
  </si>
  <si>
    <t>راس لفان</t>
  </si>
  <si>
    <t>Liberal Arts and Sciences , General Studies</t>
  </si>
  <si>
    <t>الضيافة والترفيه والاستجمام والسياحة</t>
  </si>
  <si>
    <t>طب</t>
  </si>
  <si>
    <t>الفنون والعلوم</t>
  </si>
  <si>
    <t>الاقتصاد والمحاسبة</t>
  </si>
  <si>
    <t>Economy and Accounting</t>
  </si>
  <si>
    <t>Foreign Language</t>
  </si>
  <si>
    <t>السياسة والتخطيط والإحصاء</t>
  </si>
  <si>
    <t>كلية المجتمع</t>
  </si>
  <si>
    <t>صربيا</t>
  </si>
  <si>
    <t>Geographic Information Systems</t>
  </si>
  <si>
    <t>لغة اجنبية</t>
  </si>
  <si>
    <t>نظم المعلومات الجغرافية</t>
  </si>
  <si>
    <t>معهد الدوحه</t>
  </si>
  <si>
    <t>حمد بن خليفة</t>
  </si>
  <si>
    <t>كارينجي</t>
  </si>
  <si>
    <t>بندن</t>
  </si>
  <si>
    <t>جورج</t>
  </si>
  <si>
    <t>نورث</t>
  </si>
  <si>
    <t>وايل</t>
  </si>
  <si>
    <t>لاتنسى توضع التأسيس</t>
  </si>
  <si>
    <t>- Public and private universities.</t>
  </si>
  <si>
    <r>
      <t>رياض الأطفال</t>
    </r>
    <r>
      <rPr>
        <b/>
        <vertAlign val="superscript"/>
        <sz val="10"/>
        <rFont val="Arial"/>
        <family val="2"/>
      </rPr>
      <t>(1)</t>
    </r>
  </si>
  <si>
    <t xml:space="preserve">الطلاب والمدارس والصفوف والمدرسون  
حسب المرحلة التعليمية ونوع المدرسة </t>
  </si>
  <si>
    <t>STUDENTS, SCHOOLS, GRADES AND TEACHERS
BY LEVEL OF EDUCATION AND SCHOOL TYPE</t>
  </si>
  <si>
    <t xml:space="preserve"> Girls Schools</t>
  </si>
  <si>
    <t xml:space="preserve"> Boys Schools</t>
  </si>
  <si>
    <t xml:space="preserve">                 السنة الدراسية  
                        والنوع
  المرحلة التعليمية </t>
  </si>
  <si>
    <t>(1) Includes nurseries.</t>
  </si>
  <si>
    <t>(1) تشمل الحضانات.</t>
  </si>
  <si>
    <t xml:space="preserve"> Secondary Specialized</t>
  </si>
  <si>
    <r>
      <t xml:space="preserve">Pre-primary </t>
    </r>
    <r>
      <rPr>
        <b/>
        <vertAlign val="superscript"/>
        <sz val="10"/>
        <rFont val="Arial"/>
        <family val="2"/>
      </rPr>
      <t>(1)</t>
    </r>
  </si>
  <si>
    <r>
      <t xml:space="preserve"> Secondary</t>
    </r>
    <r>
      <rPr>
        <b/>
        <vertAlign val="superscript"/>
        <sz val="11"/>
        <rFont val="Arial"/>
        <family val="2"/>
      </rPr>
      <t>(3)</t>
    </r>
  </si>
  <si>
    <t xml:space="preserve">             نوع التعليم
المرحلة
 التعليمية والنوع</t>
  </si>
  <si>
    <t>(3) تشمل الثانوية التخصصية.</t>
  </si>
  <si>
    <t xml:space="preserve">الطلاب والمدرسون حسب المرحلة التعليمية والنوع ونوع التعليم </t>
  </si>
  <si>
    <t xml:space="preserve">            Education Type
 Educational
 Level &amp; Gender</t>
  </si>
  <si>
    <t xml:space="preserve">STUDENTS AND TEACHERS BY LEVEL OF EDUCATION, GENDER AND TYPE OF EDUCATION  </t>
  </si>
  <si>
    <t xml:space="preserve">               نوع التعليم 
                 والجنسية
المرحلة 
التعليمية والنوع</t>
  </si>
  <si>
    <t xml:space="preserve">الإعدادية </t>
  </si>
  <si>
    <r>
      <t>Pre-primary</t>
    </r>
    <r>
      <rPr>
        <b/>
        <vertAlign val="superscript"/>
        <sz val="11"/>
        <rFont val="Arial"/>
        <family val="2"/>
      </rPr>
      <t>(1)</t>
    </r>
  </si>
  <si>
    <t xml:space="preserve">STUDENTS BY LEVEL OF EDUCATION, GENDER, TYPE OF EDUCATION AND NATIONALITY </t>
  </si>
  <si>
    <t xml:space="preserve">الطلاب حسب المرحلة التعليمية والنوع ونوع التعليم والجنسية </t>
  </si>
  <si>
    <r>
      <t>الثانوية</t>
    </r>
    <r>
      <rPr>
        <b/>
        <vertAlign val="superscript"/>
        <sz val="12"/>
        <rFont val="Arial"/>
        <family val="2"/>
      </rPr>
      <t>(3)</t>
    </r>
  </si>
  <si>
    <r>
      <t>Pre-primary</t>
    </r>
    <r>
      <rPr>
        <b/>
        <vertAlign val="superscript"/>
        <sz val="11"/>
        <rFont val="Arial"/>
        <family val="2"/>
      </rPr>
      <t>(2)</t>
    </r>
  </si>
  <si>
    <r>
      <t>Private Schools</t>
    </r>
    <r>
      <rPr>
        <b/>
        <vertAlign val="superscript"/>
        <sz val="10"/>
        <rFont val="Arial"/>
        <family val="2"/>
      </rPr>
      <t>(1)</t>
    </r>
  </si>
  <si>
    <t>(1) Include Qatar Foundation schools.</t>
  </si>
  <si>
    <t>(2) Include nurseries.</t>
  </si>
  <si>
    <t>(1) تشمل مدارس مؤسسة قطر.</t>
  </si>
  <si>
    <t>(2) تشمل الحضانات.</t>
  </si>
  <si>
    <r>
      <t>رياض الأطفال</t>
    </r>
    <r>
      <rPr>
        <b/>
        <vertAlign val="superscript"/>
        <sz val="12"/>
        <rFont val="Arial"/>
        <family val="2"/>
      </rPr>
      <t>(2)</t>
    </r>
  </si>
  <si>
    <t>الطلاب حسب المرحلة التعليمية والصف ونوع التعليم والجنسية والنوع</t>
  </si>
  <si>
    <t>STUDENTS BY LEVEL OF EDUCATION, GRADE, TYPE OF EDUCATION, NATIONALITY AND GENDER</t>
  </si>
  <si>
    <t>Secondary Specialized</t>
  </si>
  <si>
    <t>-</t>
  </si>
  <si>
    <t>(2)  تشمل الحضانات.</t>
  </si>
  <si>
    <t xml:space="preserve"> الثانوية التخصصية</t>
  </si>
  <si>
    <t>الثانوية</t>
  </si>
  <si>
    <t xml:space="preserve"> Secondary</t>
  </si>
  <si>
    <r>
      <t>STUDENTS BY AGE, LEVEL OF EDUCATION (PUBLIC AND PRIVATE</t>
    </r>
    <r>
      <rPr>
        <b/>
        <vertAlign val="superscript"/>
        <sz val="12"/>
        <rFont val="Arial"/>
        <family val="2"/>
      </rPr>
      <t>(1)</t>
    </r>
    <r>
      <rPr>
        <b/>
        <sz val="12"/>
        <rFont val="Arial"/>
        <family val="2"/>
      </rPr>
      <t xml:space="preserve">) AND GENDER </t>
    </r>
  </si>
  <si>
    <t xml:space="preserve">المرحلة التعليمية </t>
  </si>
  <si>
    <t>الصف</t>
  </si>
  <si>
    <t xml:space="preserve">Education Level </t>
  </si>
  <si>
    <r>
      <t xml:space="preserve">مسجل
</t>
    </r>
    <r>
      <rPr>
        <b/>
        <sz val="8"/>
        <rFont val="Arial"/>
        <family val="2"/>
      </rPr>
      <t>Registered</t>
    </r>
  </si>
  <si>
    <t xml:space="preserve">(1) تشمل مدارس مؤسسة قطر. </t>
  </si>
  <si>
    <t>الطلاب الناجحون حسب المرحلة التعليمية والصف ونوع التعليم والنوع</t>
  </si>
  <si>
    <t>PASSED STUDENTS BY LEVEL OF EDUCATION, GRADE, TYPE OF EDUCATION AND GENDER</t>
  </si>
  <si>
    <r>
      <t xml:space="preserve">الطلاب
</t>
    </r>
    <r>
      <rPr>
        <b/>
        <sz val="8"/>
        <rFont val="Arial"/>
        <family val="2"/>
      </rPr>
      <t>Students</t>
    </r>
  </si>
  <si>
    <r>
      <t xml:space="preserve">ذكور 
</t>
    </r>
    <r>
      <rPr>
        <b/>
        <sz val="8"/>
        <rFont val="Arial"/>
        <family val="2"/>
      </rPr>
      <t>Males</t>
    </r>
  </si>
  <si>
    <r>
      <t xml:space="preserve">المدارس
</t>
    </r>
    <r>
      <rPr>
        <b/>
        <sz val="8"/>
        <rFont val="Arial"/>
        <family val="2"/>
      </rPr>
      <t>Schools</t>
    </r>
  </si>
  <si>
    <r>
      <t xml:space="preserve">الفصول
</t>
    </r>
    <r>
      <rPr>
        <b/>
        <sz val="8"/>
        <rFont val="Arial"/>
        <family val="2"/>
      </rPr>
      <t>Classrooms</t>
    </r>
  </si>
  <si>
    <t>بنين</t>
  </si>
  <si>
    <t>بنات</t>
  </si>
  <si>
    <t>المرحلة التعليمية</t>
  </si>
  <si>
    <t>Education Level</t>
  </si>
  <si>
    <t>Gender of School</t>
  </si>
  <si>
    <r>
      <t xml:space="preserve">المدرسون
</t>
    </r>
    <r>
      <rPr>
        <b/>
        <sz val="8"/>
        <rFont val="Arial"/>
        <family val="2"/>
      </rPr>
      <t>Teachers</t>
    </r>
  </si>
  <si>
    <t>Secondary</t>
  </si>
  <si>
    <t>STUDENTS AND PUBLIC SCHOOLS BY MUNICIPALITY, LEVEL OF EDUCATION AND GENDER</t>
  </si>
  <si>
    <t>الطلاب والمدارس الحكومية حسب البلدية والمرحلة التعليمية والنوع</t>
  </si>
  <si>
    <t xml:space="preserve">                      الجنسية والنوع 
المرحلة التعليمية</t>
  </si>
  <si>
    <r>
      <t xml:space="preserve">  Foreign Schools</t>
    </r>
    <r>
      <rPr>
        <b/>
        <vertAlign val="superscript"/>
        <sz val="10"/>
        <rFont val="Arial"/>
        <family val="2"/>
      </rPr>
      <t>(2)</t>
    </r>
  </si>
  <si>
    <t xml:space="preserve">                          السنة 
  نوع المدرسة  والنوع  </t>
  </si>
  <si>
    <t xml:space="preserve">                                          Year
  Type of
 School &amp; Gender</t>
  </si>
  <si>
    <t>(1) المدارس العربية : مدارس  تتبع المعايير الوطنية لدولة قطر.</t>
  </si>
  <si>
    <t>(1) Arab schools: schools that follow the national standards of Qatar.</t>
  </si>
  <si>
    <t>(2) Foreign schools: schools that follow the standards of their own or their countries.</t>
  </si>
  <si>
    <t xml:space="preserve">الطلاب في المدارس الخاصة حسب المرحلة التعليمية والجنسية والنوع </t>
  </si>
  <si>
    <t xml:space="preserve">STUDENTS IN PRIVATE SCHOOLS BY LEVEL OF EDUCATION, NATIONALITY AND GENDER  </t>
  </si>
  <si>
    <t xml:space="preserve">                                  السنة 
نوع المدرسة والنوع</t>
  </si>
  <si>
    <t xml:space="preserve">                                                   Year
  Type of School &amp; Gender </t>
  </si>
  <si>
    <r>
      <t>رياض الأطفال</t>
    </r>
    <r>
      <rPr>
        <b/>
        <vertAlign val="superscript"/>
        <sz val="11"/>
        <rFont val="Arial"/>
        <family val="2"/>
      </rPr>
      <t>(1)</t>
    </r>
  </si>
  <si>
    <t xml:space="preserve">الهيئة التدريسية والإدارية في المدارس الخاصة حسب المرحلة التعليمية والجنسية والنوع </t>
  </si>
  <si>
    <t xml:space="preserve">PRIVATE  SCHOOLS’ TEACHING AND ADMINISTRATIVE  STAFF BY  LEVEL OF EDUCATION,
 NATIONALITY AND  GENDER 
</t>
  </si>
  <si>
    <t xml:space="preserve">                                                  Year
 Education Level  &amp; Gender</t>
  </si>
  <si>
    <t xml:space="preserve">                               السنة 
المرحلة التعليمية والنوع</t>
  </si>
  <si>
    <r>
      <t>إناث</t>
    </r>
    <r>
      <rPr>
        <b/>
        <sz val="8"/>
        <rFont val="Arial"/>
        <family val="2"/>
      </rPr>
      <t xml:space="preserve">
Females</t>
    </r>
  </si>
  <si>
    <t xml:space="preserve">                            الجنسية والنوع
 المرحلة التعليمية  والصف</t>
  </si>
  <si>
    <r>
      <t>الدارسون</t>
    </r>
    <r>
      <rPr>
        <b/>
        <vertAlign val="superscript"/>
        <sz val="16"/>
        <rFont val="Arial"/>
        <family val="2"/>
      </rPr>
      <t>(1)</t>
    </r>
    <r>
      <rPr>
        <b/>
        <sz val="16"/>
        <rFont val="Arial"/>
        <family val="2"/>
      </rPr>
      <t xml:space="preserve"> في المدارس الليلية ومراكز محو الأمية حسب المرحلة التعليمية والصف والجنسية والنوع</t>
    </r>
  </si>
  <si>
    <r>
      <t>PERSONS</t>
    </r>
    <r>
      <rPr>
        <b/>
        <vertAlign val="superscript"/>
        <sz val="12"/>
        <rFont val="Arial"/>
        <family val="2"/>
      </rPr>
      <t>(1)</t>
    </r>
    <r>
      <rPr>
        <b/>
        <sz val="12"/>
        <rFont val="Arial"/>
        <family val="2"/>
      </rPr>
      <t xml:space="preserve"> ATTENDING NIGHT SCHOOLS AND ILLITERACY ERADICATION
CENTERS BY LEVEL OF EDUCATION, GRADE, NATIONALITY AND GENDER  </t>
    </r>
  </si>
  <si>
    <r>
      <t>مسائي</t>
    </r>
    <r>
      <rPr>
        <b/>
        <vertAlign val="superscript"/>
        <sz val="11"/>
        <rFont val="Calibri"/>
        <family val="2"/>
        <scheme val="minor"/>
      </rPr>
      <t>(1)</t>
    </r>
  </si>
  <si>
    <r>
      <t>منازل</t>
    </r>
    <r>
      <rPr>
        <b/>
        <vertAlign val="superscript"/>
        <sz val="11"/>
        <rFont val="Calibri"/>
        <family val="2"/>
        <scheme val="minor"/>
      </rPr>
      <t>(2)</t>
    </r>
  </si>
  <si>
    <t>(1) الطلاب المسجلين في مراكز تعليم الكبار والذين حضروا المقررات كاملة.</t>
  </si>
  <si>
    <t>(2) الطلاب المسجلين في مراكز تعليم الكبار ودرسوا في منازلهم.</t>
  </si>
  <si>
    <t>(1) Students enrolled in adult education centers who attended full courses.</t>
  </si>
  <si>
    <t>الناجحون في الشهادة الثانوية العامة بالمدارس المسائية والمنازل حسب الجنسية والنوع</t>
  </si>
  <si>
    <t>SUCCESSFUL STUDENTS IN SECONDARY SCHOOL CERTIFICATE
 (FORM EVENING SCHOOLS AND HOMES) BY NATIONALITY AND GENDER</t>
  </si>
  <si>
    <r>
      <t>Evening</t>
    </r>
    <r>
      <rPr>
        <b/>
        <vertAlign val="superscript"/>
        <sz val="10"/>
        <rFont val="Calibri"/>
        <family val="2"/>
        <scheme val="minor"/>
      </rPr>
      <t>(1)</t>
    </r>
  </si>
  <si>
    <r>
      <t>Homes</t>
    </r>
    <r>
      <rPr>
        <b/>
        <vertAlign val="superscript"/>
        <sz val="10"/>
        <rFont val="Calibri"/>
        <family val="2"/>
        <scheme val="minor"/>
      </rPr>
      <t>(2)</t>
    </r>
  </si>
  <si>
    <r>
      <t>طلاب الكليات والجامعات الحكومية</t>
    </r>
    <r>
      <rPr>
        <b/>
        <vertAlign val="superscript"/>
        <sz val="12"/>
        <rFont val="Arial"/>
        <family val="2"/>
      </rPr>
      <t xml:space="preserve">(1) </t>
    </r>
    <r>
      <rPr>
        <b/>
        <sz val="16"/>
        <rFont val="Arial"/>
        <family val="2"/>
      </rPr>
      <t>حسب الكلية والنوع</t>
    </r>
  </si>
  <si>
    <t>(1) تشمل جامعة قطر وكلية المجتمع.</t>
  </si>
  <si>
    <t>(2) Inaugurated in 2015/2016.</t>
  </si>
  <si>
    <t>(3) Inaugurated in 2016/2017.</t>
  </si>
  <si>
    <r>
      <t>العلوم الصحية</t>
    </r>
    <r>
      <rPr>
        <b/>
        <vertAlign val="superscript"/>
        <sz val="12"/>
        <rFont val="Arial"/>
        <family val="2"/>
      </rPr>
      <t>(3)</t>
    </r>
  </si>
  <si>
    <r>
      <t>Health Sciences</t>
    </r>
    <r>
      <rPr>
        <b/>
        <vertAlign val="superscript"/>
        <sz val="11"/>
        <rFont val="Arial"/>
        <family val="2"/>
      </rPr>
      <t>(3)</t>
    </r>
  </si>
  <si>
    <r>
      <t>Medicine</t>
    </r>
    <r>
      <rPr>
        <b/>
        <vertAlign val="superscript"/>
        <sz val="11"/>
        <rFont val="Arial"/>
        <family val="2"/>
      </rPr>
      <t>(2)</t>
    </r>
  </si>
  <si>
    <t>جدول (76)</t>
  </si>
  <si>
    <t>Administration &amp; Economics</t>
  </si>
  <si>
    <r>
      <t>طلاب الكليات والجامعات الحكومية</t>
    </r>
    <r>
      <rPr>
        <b/>
        <vertAlign val="superscript"/>
        <sz val="16"/>
        <rFont val="Arial"/>
        <family val="2"/>
      </rPr>
      <t>(1)</t>
    </r>
    <r>
      <rPr>
        <b/>
        <sz val="16"/>
        <rFont val="Arial"/>
        <family val="2"/>
      </rPr>
      <t xml:space="preserve"> حسب الجنسية والنوع</t>
    </r>
  </si>
  <si>
    <r>
      <t>STUDENTS OF PUBLIC</t>
    </r>
    <r>
      <rPr>
        <b/>
        <vertAlign val="superscript"/>
        <sz val="12"/>
        <rFont val="Arial"/>
        <family val="2"/>
      </rPr>
      <t>(1)</t>
    </r>
    <r>
      <rPr>
        <b/>
        <sz val="12"/>
        <rFont val="Arial"/>
        <family val="2"/>
      </rPr>
      <t xml:space="preserve"> COLLEGES AND UNIVERSITIES  
BY NATIONALITY AND GENDER  </t>
    </r>
  </si>
  <si>
    <t>جدول (80)</t>
  </si>
  <si>
    <t xml:space="preserve">خريجو الجامعات والكليات الحكومية حسب الدرجة العلمية والجنسية والنوع </t>
  </si>
  <si>
    <t xml:space="preserve">GRADUATES OF PUBLIC COLLEGES AND UNIVERSITIES  BY  ACADEMIC DEGREE,
 NATIONALITY AND GENDER 
</t>
  </si>
  <si>
    <t xml:space="preserve"> 1- صيدلة</t>
  </si>
  <si>
    <t>5 - Masters in Public Health</t>
  </si>
  <si>
    <t>4 - Masters in Biomedical Sciences</t>
  </si>
  <si>
    <t>3 - Public Health</t>
  </si>
  <si>
    <t>1 - Pharmacy</t>
  </si>
  <si>
    <t>3 - Pharmacy Master</t>
  </si>
  <si>
    <t>Non-Qataris</t>
  </si>
  <si>
    <t>17 -PhD in Civil Engineering</t>
  </si>
  <si>
    <t>16 -PhD in Computer Science</t>
  </si>
  <si>
    <t>24 -Material Sciences and Technology Masters</t>
  </si>
  <si>
    <t>9-  Policy, Planning and Dev.</t>
  </si>
  <si>
    <t xml:space="preserve">خريجو الكليات والجامعات الحكومية حسب الكلية ونوع التخصص والجنسية </t>
  </si>
  <si>
    <t>(1) تشمل جامعة قطر وكلية المجتمع وكلية راس لفان.</t>
  </si>
  <si>
    <r>
      <t>هيئة التدريس بالكليات والجامعات الحكومية</t>
    </r>
    <r>
      <rPr>
        <b/>
        <vertAlign val="superscript"/>
        <sz val="16"/>
        <rFont val="Arial"/>
        <family val="2"/>
      </rPr>
      <t>(1)</t>
    </r>
    <r>
      <rPr>
        <b/>
        <sz val="16"/>
        <rFont val="Arial"/>
        <family val="2"/>
      </rPr>
      <t xml:space="preserve">حسب اللقب الجامعي والجنسية </t>
    </r>
  </si>
  <si>
    <t>Top Admnistration</t>
  </si>
  <si>
    <t>Assistant Prof.</t>
  </si>
  <si>
    <t>Associate Prof.</t>
  </si>
  <si>
    <t>أستاذ مشارك</t>
  </si>
  <si>
    <t>(2) تشمل جامعة قطر وكلية المجتمع وكلية راس لفان.</t>
  </si>
  <si>
    <r>
      <t>هيئة التدريس</t>
    </r>
    <r>
      <rPr>
        <b/>
        <vertAlign val="superscript"/>
        <sz val="16"/>
        <rFont val="Arial"/>
        <family val="2"/>
      </rPr>
      <t xml:space="preserve">(1) </t>
    </r>
    <r>
      <rPr>
        <b/>
        <sz val="16"/>
        <rFont val="Arial"/>
        <family val="2"/>
      </rPr>
      <t>بالكليات والجامعات الحكومية</t>
    </r>
    <r>
      <rPr>
        <b/>
        <vertAlign val="superscript"/>
        <sz val="16"/>
        <rFont val="Arial"/>
        <family val="2"/>
      </rPr>
      <t>(2)</t>
    </r>
    <r>
      <rPr>
        <b/>
        <sz val="16"/>
        <rFont val="Arial"/>
        <family val="2"/>
      </rPr>
      <t xml:space="preserve"> حسب الجنسية واللقب الجامعي والنوع </t>
    </r>
  </si>
  <si>
    <r>
      <t>TEACHERS</t>
    </r>
    <r>
      <rPr>
        <b/>
        <vertAlign val="superscript"/>
        <sz val="12"/>
        <rFont val="Arial"/>
        <family val="2"/>
      </rPr>
      <t>(1)</t>
    </r>
    <r>
      <rPr>
        <b/>
        <sz val="12"/>
        <rFont val="Arial"/>
        <family val="2"/>
      </rPr>
      <t xml:space="preserve"> IN PUBLIC</t>
    </r>
    <r>
      <rPr>
        <b/>
        <vertAlign val="superscript"/>
        <sz val="12"/>
        <rFont val="Arial"/>
        <family val="2"/>
      </rPr>
      <t>(2)</t>
    </r>
    <r>
      <rPr>
        <b/>
        <sz val="12"/>
        <rFont val="Arial"/>
        <family val="2"/>
      </rPr>
      <t xml:space="preserve"> COLLEGES AND UNIVERSITIES BY NATIONALITY,
 UNIVERSITY TITLE AND GENDER </t>
    </r>
  </si>
  <si>
    <t xml:space="preserve">  الأردن</t>
  </si>
  <si>
    <t xml:space="preserve">         اللقب الجامعي والنوع
  الجنسية </t>
  </si>
  <si>
    <t>الطلاب في الجامعات والكليات الخاصة حسب الجنسية والنوع</t>
  </si>
  <si>
    <t>STUDENTS IN PRIVATE COLLEGES AND UNIVERSITIES BY NATIONALITY AND GENDER</t>
  </si>
  <si>
    <t>( 2 ) جامعة سي اتش إن سابقا.</t>
  </si>
  <si>
    <t>الخريجون في الجامعات والكليات الخاصة حسب الجنسية والنوع</t>
  </si>
  <si>
    <t>GRADUATES  IN PRIVATE COLLEGES AND UNIVERSITIES BY NATIONALITY AND GENDER</t>
  </si>
  <si>
    <t>Assistant Professor</t>
  </si>
  <si>
    <t xml:space="preserve">                              الجنسية والنوع
   اللقب الجامعي </t>
  </si>
  <si>
    <t xml:space="preserve">                             Nationality &amp; Gender
  University Title</t>
  </si>
  <si>
    <t xml:space="preserve">                                 Nationality &amp; Gender
  University and Collage</t>
  </si>
  <si>
    <t>TABLE (87)</t>
  </si>
  <si>
    <t>جدول (87)</t>
  </si>
  <si>
    <t xml:space="preserve">                    الدرجة العلمية                                والنوع
   بلد الدراسة</t>
  </si>
  <si>
    <t xml:space="preserve">إجمالي الموفدين (خارج دولة قطر) حسب بلد الدراسة والدرجة العلمية والنوع </t>
  </si>
  <si>
    <t xml:space="preserve">                                            Scientific Degree                                                       &amp; Gender
 Field of Study</t>
  </si>
  <si>
    <t>Area, Ethnic, Cultural, and Gender Studies</t>
  </si>
  <si>
    <t>Communication, Journalism, and Related Programs</t>
  </si>
  <si>
    <t>Multi/ Interdisciplinary Studies</t>
  </si>
  <si>
    <t>الآداب والعلوم الليبرالية، الدراسات العامة</t>
  </si>
  <si>
    <t>العلوم البيولوجية والطبية الحيوية</t>
  </si>
  <si>
    <t>إجمالي الموفدين (خارج دولة قطر) حسب مجال الدراسة والدرجه العلمية والنوع</t>
  </si>
  <si>
    <t>TOTAL STUDENTS ON SCHOLARSHIPS (ABROAD) BY FIELD OF STUDY, SCIENTIFIC DEGREE AND GENDER</t>
  </si>
  <si>
    <t xml:space="preserve">                     السنة والنوع
 الدرجه العلمية</t>
  </si>
  <si>
    <t xml:space="preserve"> الموفدون الجدد والخريجون من البعثات (خارج دولة قطر) حسب الدرجة العلمية والنوع</t>
  </si>
  <si>
    <t>الموفدون الجدد
New Scholarships</t>
  </si>
  <si>
    <t>الموفدون الجدد (خارج دولة قطر) حسب بلد الدراسة والنوع</t>
  </si>
  <si>
    <t>NEW STUDENTS ON SCHOLARSHIPS (ABROAD) BY
 COUNTRY OF STUDY AND GENDER</t>
  </si>
  <si>
    <t xml:space="preserve">                         السنة والنوع
   بلد الدراسة</t>
  </si>
  <si>
    <t>NEW STUDENT ON SCHOLARSHIPS AT UNIVERSITIES  
AND COLLEGES INSIDE QATAR BY GENDER</t>
  </si>
  <si>
    <t xml:space="preserve">                                   Year &amp; Gender
 Unversities and Colleges</t>
  </si>
  <si>
    <t>جامعة الدراسات العليا للإدارة</t>
  </si>
  <si>
    <t xml:space="preserve">                          السنة والنوع
 الكلية </t>
  </si>
  <si>
    <t>الثانوية العامة</t>
  </si>
  <si>
    <r>
      <t xml:space="preserve">  Primary</t>
    </r>
    <r>
      <rPr>
        <b/>
        <vertAlign val="superscript"/>
        <sz val="8"/>
        <rFont val="Arial"/>
        <family val="2"/>
      </rPr>
      <t xml:space="preserve"> </t>
    </r>
    <r>
      <rPr>
        <b/>
        <vertAlign val="superscript"/>
        <sz val="10"/>
        <rFont val="Arial"/>
        <family val="2"/>
      </rPr>
      <t>(2)</t>
    </r>
  </si>
  <si>
    <t xml:space="preserve">                        السنة والنوع
   الجامعات والكليات</t>
  </si>
  <si>
    <t xml:space="preserve"> الموفدون الجدد للجامعات والكليات داخل دولة قطر حسب النوع</t>
  </si>
  <si>
    <t xml:space="preserve">                                        Scientific Degree                                                          &amp; Gender
 Field of Study</t>
  </si>
  <si>
    <t>Liberal Arts and Sciences, General Studies</t>
  </si>
  <si>
    <t>Politics, International Affairs and Public Relationship</t>
  </si>
  <si>
    <t>الزراعة وعمليات الزراعة والعلوم ذات الصلة</t>
  </si>
  <si>
    <t>Agriculture, Agriculture Operations, and Related Sciences</t>
  </si>
  <si>
    <t>سياسة وشؤون الدولية والعلاقات العامة</t>
  </si>
  <si>
    <t>Politics,International Affairs and Public Relationship</t>
  </si>
  <si>
    <t>المنطقة العرقية والثقافية ودراسات النوع الاجتماعي</t>
  </si>
  <si>
    <t>Psychology</t>
  </si>
  <si>
    <t>سياسة وشؤون دولية وعلاقات عامة</t>
  </si>
  <si>
    <t>Security and Protective Services</t>
  </si>
  <si>
    <t>Communication,Journalism and Related Programs</t>
  </si>
  <si>
    <t>Finance, Economy, Investment and Accounting</t>
  </si>
  <si>
    <t>GRADUATES ON SCHOLARSHIPS (ABROAD)
BY FIELD OF STUDY AND GENDER</t>
  </si>
  <si>
    <t xml:space="preserve">                               السنة والنوع
 مجال الدراسة</t>
  </si>
  <si>
    <t xml:space="preserve">                          الدرجه العلمية                                         والنوع
 مجال الدراسة</t>
  </si>
  <si>
    <t xml:space="preserve">               الدرجه العلمية والنوع
 مجال الدراسة</t>
  </si>
  <si>
    <t>NEW STUDENTS ON SCHOLARSHIPS (ABROAD) BY FIELD OF STUDY, SCIENTIFIC DEGREE AND GENDER</t>
  </si>
  <si>
    <t>GRADUATES ON SCHOLARSHIPS (ABROAD)  BY FIELD OF STUDY, SCIENTIFIC DEGREE AND GENDER</t>
  </si>
  <si>
    <t xml:space="preserve">                                   Year &amp; Gender
 Field of Study</t>
  </si>
  <si>
    <t>NEW STUDENTS ON SCHOLARSHIPS (ABROAD) BY FIELD 
OF STUDY AND GENDER</t>
  </si>
  <si>
    <t>Civil Engineering, General</t>
  </si>
  <si>
    <t>درسات متعددة/ متعددة التخصصات</t>
  </si>
  <si>
    <t>NEW STUDENTS ON SCHOLARSHIPS AND GRADUATES (ABROAD)
 BY SCIENTIFIC DEGREE AND GENDER</t>
  </si>
  <si>
    <r>
      <t>إجمالي الموفدين</t>
    </r>
    <r>
      <rPr>
        <b/>
        <vertAlign val="superscript"/>
        <sz val="14"/>
        <rFont val="Arial"/>
        <family val="2"/>
      </rPr>
      <t>(1)</t>
    </r>
    <r>
      <rPr>
        <b/>
        <vertAlign val="superscript"/>
        <sz val="16"/>
        <rFont val="Arial"/>
        <family val="2"/>
      </rPr>
      <t xml:space="preserve"> </t>
    </r>
    <r>
      <rPr>
        <b/>
        <sz val="16"/>
        <rFont val="Arial"/>
        <family val="2"/>
        <charset val="178"/>
      </rPr>
      <t xml:space="preserve">(خارج وداخل دولة قطر) حسب الدرجة العلمية والنوع </t>
    </r>
  </si>
  <si>
    <t>الهيئة الإدارية والتدريسية بالجامعات والكليات الخاصة حسب اللقب الجامعي والجنسية والنوع</t>
  </si>
  <si>
    <t>TEACHING AND ADMINISTRATIVE STAFF OF PRIVATE COLLEGES AND UNIVERSITIES 
BY UNIVERSITY TITLE, NATIONALITY AND GENDER</t>
  </si>
  <si>
    <r>
      <t>TEACHERS IN PUBLIC</t>
    </r>
    <r>
      <rPr>
        <b/>
        <vertAlign val="superscript"/>
        <sz val="14"/>
        <rFont val="Arial"/>
        <family val="2"/>
      </rPr>
      <t>(1)</t>
    </r>
    <r>
      <rPr>
        <b/>
        <sz val="12"/>
        <rFont val="Arial"/>
        <family val="2"/>
      </rPr>
      <t xml:space="preserve"> COLLEGES AND UNIVERSITIES BY UNIVERSITY TITLE
AND NATIONALITY</t>
    </r>
  </si>
  <si>
    <t>TOTAL STUDENTS ON SCHOLARSHIPS (ABROAD) BY COUNTRY OF STUDY,
SCIENTIFIC DEGREE AND GENDER</t>
  </si>
  <si>
    <t>(1) لا تشمل الإدارة العليا.</t>
  </si>
  <si>
    <t>Hamad Bin Khalifa University</t>
  </si>
  <si>
    <t>(1) هذه البيانات تشمل فقط الموفدين عن طريق وزارة التعليم والتعليم العالي.</t>
  </si>
  <si>
    <t>(1) This data covers only student on scholarships by Ministry of Education and Higher Education.</t>
  </si>
  <si>
    <t>College of Islamic Studies</t>
  </si>
  <si>
    <t>Qatar University</t>
  </si>
  <si>
    <t>Carneige Mellon University</t>
  </si>
  <si>
    <t>Georgetown University</t>
  </si>
  <si>
    <t>Texas A&amp;m University</t>
  </si>
  <si>
    <t>Weill Cornell Medical College</t>
  </si>
  <si>
    <t>Calgary University Qatar</t>
  </si>
  <si>
    <t>North Western University in Qatar</t>
  </si>
  <si>
    <t>College of the North Atlantic</t>
  </si>
  <si>
    <t>الخريجون من البعثات (خارج دولة قطر) حسب مجال الدراسة والدرجة العلمية والنوع</t>
  </si>
  <si>
    <t>Community College of Qatar</t>
  </si>
  <si>
    <t>جامعة لندن، قطر</t>
  </si>
  <si>
    <t>University College London, Qatar</t>
  </si>
  <si>
    <t>Family and Consumer Sciences/ Human Sciences</t>
  </si>
  <si>
    <t>Liberal Art and Science, General Studies and Humanities</t>
  </si>
  <si>
    <t>جدول (91)</t>
  </si>
  <si>
    <t xml:space="preserve">Business Adminstration and Management </t>
  </si>
  <si>
    <t>Agriculture, General</t>
  </si>
  <si>
    <t>تقنيات الهندسة/ تقنيون</t>
  </si>
  <si>
    <t xml:space="preserve">                        Year &amp; Gender
 Scientific Degree</t>
  </si>
  <si>
    <t xml:space="preserve">                               Nationality &amp; Gender
  Universities and Collages</t>
  </si>
  <si>
    <t xml:space="preserve">                                الجنسية والنوع
   الجامعات والكليات</t>
  </si>
  <si>
    <t>Calgary University in Qtatar</t>
  </si>
  <si>
    <r>
      <t>جامعة ستندن</t>
    </r>
    <r>
      <rPr>
        <b/>
        <vertAlign val="superscript"/>
        <sz val="12"/>
        <rFont val="Arial"/>
        <family val="2"/>
      </rPr>
      <t>(2)</t>
    </r>
    <r>
      <rPr>
        <b/>
        <sz val="12"/>
        <rFont val="Arial"/>
        <family val="2"/>
      </rPr>
      <t/>
    </r>
  </si>
  <si>
    <t xml:space="preserve">جامعة كالجاري الطبية </t>
  </si>
  <si>
    <t xml:space="preserve">                   Nationality &amp; Gender
 Education Level </t>
  </si>
  <si>
    <r>
      <t xml:space="preserve">  مدارس عربية</t>
    </r>
    <r>
      <rPr>
        <b/>
        <vertAlign val="superscript"/>
        <sz val="12"/>
        <rFont val="Arial"/>
        <family val="2"/>
      </rPr>
      <t>(1)</t>
    </r>
  </si>
  <si>
    <r>
      <t xml:space="preserve">  مدارس أجنبية</t>
    </r>
    <r>
      <rPr>
        <b/>
        <vertAlign val="superscript"/>
        <sz val="12"/>
        <rFont val="Arial"/>
        <family val="2"/>
      </rPr>
      <t>(2)</t>
    </r>
  </si>
  <si>
    <t xml:space="preserve">PUBLIC SCHOOLS’ TEACHING AND ADMINISTRATIVE STAFF BY LEVEL OF EDUCATION,
 NATIONALITY, AND GENDER </t>
  </si>
  <si>
    <t xml:space="preserve">                       Educational Level
                                   Gender
   Municipality </t>
  </si>
  <si>
    <t xml:space="preserve">                  المرحلة التعليمية
                           والنوع
  البلدية</t>
  </si>
  <si>
    <t xml:space="preserve">                  المرحلة التعليمية
                         والنوع
  العمر</t>
  </si>
  <si>
    <t xml:space="preserve">                          Educational Level
                                      &amp; Gender
    Age </t>
  </si>
  <si>
    <t xml:space="preserve">                             School Type
Education Level</t>
  </si>
  <si>
    <t xml:space="preserve">                        نوع المدرسة
المرحلة التعليمية</t>
  </si>
  <si>
    <r>
      <t>الطلاب حسب العمر والمرحلة التعليمية (حكومي وخاص</t>
    </r>
    <r>
      <rPr>
        <b/>
        <vertAlign val="superscript"/>
        <sz val="12"/>
        <rFont val="Arial"/>
        <family val="2"/>
      </rPr>
      <t>(1)</t>
    </r>
    <r>
      <rPr>
        <b/>
        <sz val="16"/>
        <rFont val="Arial"/>
        <family val="2"/>
      </rPr>
      <t>) والنوع</t>
    </r>
  </si>
  <si>
    <t xml:space="preserve">(1) تشمل جامعة قطر وكلية المجتمع وكلية راس لفان. </t>
  </si>
  <si>
    <t xml:space="preserve">                                Year &amp; Gender
 College </t>
  </si>
  <si>
    <r>
      <t>STUDENTS OF PUBLIC</t>
    </r>
    <r>
      <rPr>
        <b/>
        <vertAlign val="superscript"/>
        <sz val="12"/>
        <rFont val="Arial"/>
        <family val="2"/>
      </rPr>
      <t>(1)</t>
    </r>
    <r>
      <rPr>
        <b/>
        <sz val="12"/>
        <rFont val="Arial"/>
        <family val="2"/>
      </rPr>
      <t xml:space="preserve"> COLLEGES AND UNIVERSITIES BY COLLEGE AND GENDER</t>
    </r>
  </si>
  <si>
    <t>GRADUATES OF PUBLIC COLLEGES AND UNIVERSITIES BY COLLEGE,
 TYPE OF SPECIALIZATION AND NATIONALITY</t>
  </si>
  <si>
    <t>+</t>
  </si>
  <si>
    <t>.</t>
  </si>
  <si>
    <t>Boys</t>
  </si>
  <si>
    <t>Girls</t>
  </si>
  <si>
    <t xml:space="preserve">  Others Countries</t>
  </si>
  <si>
    <r>
      <t>Stenden University in Qatar</t>
    </r>
    <r>
      <rPr>
        <b/>
        <vertAlign val="superscript"/>
        <sz val="11"/>
        <rFont val="Arial"/>
        <family val="2"/>
      </rPr>
      <t>(2)</t>
    </r>
  </si>
  <si>
    <t>Administrative Staff</t>
  </si>
  <si>
    <t>Master</t>
  </si>
  <si>
    <t>Bachelor</t>
  </si>
  <si>
    <t>Associate</t>
  </si>
  <si>
    <r>
      <t>Stenden University in Qatar</t>
    </r>
    <r>
      <rPr>
        <b/>
        <vertAlign val="superscript"/>
        <sz val="10"/>
        <rFont val="Arial"/>
        <family val="2"/>
      </rPr>
      <t>(2)</t>
    </r>
  </si>
  <si>
    <t>Faculty of Education</t>
  </si>
  <si>
    <t xml:space="preserve"> Faculty of Science &amp; Art</t>
  </si>
  <si>
    <t xml:space="preserve"> Faculty of Sharia</t>
  </si>
  <si>
    <t>Faculty of  Law</t>
  </si>
  <si>
    <t xml:space="preserve"> Faculty of Engineering</t>
  </si>
  <si>
    <t xml:space="preserve"> Faculty of Admin &amp; Economics</t>
  </si>
  <si>
    <t xml:space="preserve"> Faculty of  Health Sciences</t>
  </si>
  <si>
    <t xml:space="preserve"> Faculty of Pharmacy</t>
  </si>
  <si>
    <t>2017/2018</t>
  </si>
  <si>
    <t>2013/2014 - 2017/2018</t>
  </si>
  <si>
    <t>2014/2013 - 2018/2017</t>
  </si>
  <si>
    <t>2018/2017</t>
  </si>
  <si>
    <t>2015/2014 - 2018/2017</t>
  </si>
  <si>
    <t>2014 / 2015 - 2017/ 2018</t>
  </si>
  <si>
    <t>2016/2015 - 2018/2017</t>
  </si>
  <si>
    <t>2015/2016 - 2017/2018</t>
  </si>
  <si>
    <t xml:space="preserve"> 2014/2015 - 2017/2018</t>
  </si>
  <si>
    <t>نيوزيلندا</t>
  </si>
  <si>
    <t>سويسرا</t>
  </si>
  <si>
    <t>ايرلندا</t>
  </si>
  <si>
    <t>تركيا</t>
  </si>
  <si>
    <t>المجر</t>
  </si>
  <si>
    <t>Arts &amp; Sciences</t>
  </si>
  <si>
    <t xml:space="preserve">Liberal Arts and Sciences , General Studies </t>
  </si>
  <si>
    <t>فنون وعلوم</t>
  </si>
  <si>
    <t>إعداد الكلية</t>
  </si>
  <si>
    <t>الفنون والعلوم الليبرالية ، الدراسات العامة</t>
  </si>
  <si>
    <t>دراسات متعددة التخصصات</t>
  </si>
  <si>
    <t>السياسة - الشؤون الدولية - العلاقات العامة</t>
  </si>
  <si>
    <t>دراسات المنطقة والعرق والثقافة الجنس</t>
  </si>
  <si>
    <t>تخصصات اخرى غير مصنفة</t>
  </si>
  <si>
    <t>Other specialties not classified</t>
  </si>
  <si>
    <t>صيدلة</t>
  </si>
  <si>
    <t>العمارة والخدمات ذات الصلة</t>
  </si>
  <si>
    <t>معهد الدوحه للدراسات العليا</t>
  </si>
  <si>
    <t>Doha Institute of Graduate Studies</t>
  </si>
  <si>
    <t>كلية ستندن قطر</t>
  </si>
  <si>
    <t>Stenden university Qatar</t>
  </si>
  <si>
    <t>التعليم الثانوي</t>
  </si>
  <si>
    <t>Secondary Education</t>
  </si>
  <si>
    <t>علوم تطبيقية</t>
  </si>
  <si>
    <t>Applied Statistics</t>
  </si>
  <si>
    <t>تسويق</t>
  </si>
  <si>
    <t>Marketing</t>
  </si>
  <si>
    <t>الهندسة الكيميائية</t>
  </si>
  <si>
    <t>Chemical Engineering</t>
  </si>
  <si>
    <t>25 - ماجستير علوم تطبيقية</t>
  </si>
  <si>
    <t>26 - دكتوارة العلوم البيولوجية و البيئة</t>
  </si>
  <si>
    <t>26-Doctorate Biological &amp; Environmental Sciences</t>
  </si>
  <si>
    <t>25-Applied Statistics</t>
  </si>
  <si>
    <t>19 -دكتوراة الهندسة الكيميائية</t>
  </si>
  <si>
    <t>20 - دكتوراة الهندسة الكهربائية</t>
  </si>
  <si>
    <t>19 - PhD Chemical Engineering</t>
  </si>
  <si>
    <t>20 - PhD Electrical Engineering</t>
  </si>
  <si>
    <t>21 - PhD Engineering Management</t>
  </si>
  <si>
    <t>8   -  ماجستير تسويق</t>
  </si>
  <si>
    <t>8 -  Marketing Masters</t>
  </si>
  <si>
    <t>Ras Laffan Emergency and Safety College</t>
  </si>
  <si>
    <t>كلية التاسيس الجامعي</t>
  </si>
  <si>
    <t>ابروداين</t>
  </si>
  <si>
    <t>Doha Institute for Graduate Studies</t>
  </si>
  <si>
    <r>
      <t>جامعات المدينة التعليمية</t>
    </r>
    <r>
      <rPr>
        <b/>
        <vertAlign val="superscript"/>
        <sz val="12"/>
        <rFont val="Arial"/>
        <family val="2"/>
      </rPr>
      <t>(1)</t>
    </r>
  </si>
  <si>
    <r>
      <rPr>
        <b/>
        <sz val="8"/>
        <rFont val="Arial"/>
        <family val="2"/>
      </rPr>
      <t xml:space="preserve"> and Education City Universities</t>
    </r>
    <r>
      <rPr>
        <b/>
        <vertAlign val="superscript"/>
        <sz val="11"/>
        <rFont val="Arial"/>
        <family val="2"/>
      </rPr>
      <t>(1)</t>
    </r>
  </si>
  <si>
    <t>مختلط</t>
  </si>
  <si>
    <t>Mixed</t>
  </si>
  <si>
    <t>الطلاب والمدرسون في المدارس الحكومية (بنين، بنات ، مختلط) حسب المرحلة التعليمية</t>
  </si>
  <si>
    <t>STUDENTS AND TEACHERS IN PUBLIC SCHOOLS (BOYS, GIRLS, MIXED)  BY LEVEL OF EDUCATION</t>
  </si>
  <si>
    <t>وايل كورنيل</t>
  </si>
  <si>
    <t>قرجيننيا</t>
  </si>
  <si>
    <t>فرجيينيا</t>
  </si>
  <si>
    <t>بارس</t>
  </si>
  <si>
    <t>اجسر</t>
  </si>
  <si>
    <t>مجموع فونديشن</t>
  </si>
  <si>
    <t>مجموع خاص</t>
  </si>
  <si>
    <r>
      <t>الطلاب في المدارس والجامعات الحكومية</t>
    </r>
    <r>
      <rPr>
        <b/>
        <vertAlign val="superscript"/>
        <sz val="16"/>
        <rFont val="Arial"/>
        <family val="2"/>
      </rPr>
      <t xml:space="preserve"> </t>
    </r>
    <r>
      <rPr>
        <b/>
        <sz val="16"/>
        <rFont val="Arial"/>
        <family val="2"/>
      </rPr>
      <t>والخاصة</t>
    </r>
    <r>
      <rPr>
        <b/>
        <vertAlign val="superscript"/>
        <sz val="16"/>
        <rFont val="Arial"/>
        <family val="2"/>
      </rPr>
      <t>(1)</t>
    </r>
    <r>
      <rPr>
        <b/>
        <sz val="16"/>
        <rFont val="Arial"/>
        <family val="2"/>
      </rPr>
      <t xml:space="preserve"> حسب المراحل التعليمية والنوع </t>
    </r>
  </si>
  <si>
    <r>
      <t>STUDENTS IN PUBLIC AND PRIVATE</t>
    </r>
    <r>
      <rPr>
        <b/>
        <vertAlign val="superscript"/>
        <sz val="12"/>
        <rFont val="Arial"/>
        <family val="2"/>
      </rPr>
      <t>(1)</t>
    </r>
    <r>
      <rPr>
        <b/>
        <sz val="12"/>
        <rFont val="Arial"/>
        <family val="2"/>
      </rPr>
      <t xml:space="preserve"> SCHOOLS AND UNIVERSITIES 
BY LEVEL OF EDUCATION AND GENDER </t>
    </r>
  </si>
  <si>
    <r>
      <t xml:space="preserve"> الثانوية</t>
    </r>
    <r>
      <rPr>
        <b/>
        <vertAlign val="superscript"/>
        <sz val="12"/>
        <rFont val="Arial"/>
        <family val="2"/>
      </rPr>
      <t>(3)</t>
    </r>
  </si>
  <si>
    <t>- Ministry of Education and Higher Education.</t>
  </si>
  <si>
    <t>- وزارة التعليم والتعليم العالي.</t>
  </si>
  <si>
    <t xml:space="preserve">والجداول التي يحتويها هذا الفصل تتضمن بيانات عن عدد الطلاب والمدارس والشعب في مختلف المراحل الدراسية  الحكومية والخاصة، كما تعكس بيانات عن المدراس التخصصية ومراكز محو الأمية والمدارس الليلية والمبتعثين القطريين للدراسة بالداخل والخارج. </t>
  </si>
  <si>
    <t>كما يتناول الفصل  بيانات عن الجامعات الحكومية والخاصة من حيث عدد الطلاب والخريجين حسب تخصصاتهم والهيئة التدريسية حسب مؤهلاتها وجنسياتها.</t>
  </si>
  <si>
    <t>- مؤسسة قطر للتربية والثقافة والعلوم وتنمية المجتمع.</t>
  </si>
  <si>
    <t xml:space="preserve"> حققت دولة  قطر  زيادة واضحة في عدد طلاب المراحل الدراسـية المختلفة. ورافق ذلك تطور في مُدخلات التعليم من مدارس ومعلمين ومناهج … الخ. </t>
  </si>
  <si>
    <t xml:space="preserve"> الإبتدائية</t>
  </si>
  <si>
    <r>
      <t xml:space="preserve"> Pre-primary</t>
    </r>
    <r>
      <rPr>
        <b/>
        <vertAlign val="superscript"/>
        <sz val="11"/>
        <rFont val="Arial"/>
        <family val="2"/>
      </rPr>
      <t>(2)</t>
    </r>
  </si>
  <si>
    <t>غير قطريون</t>
  </si>
  <si>
    <t>قطريون</t>
  </si>
  <si>
    <t>غير قطريين</t>
  </si>
  <si>
    <t>الإبتدائية</t>
  </si>
  <si>
    <t xml:space="preserve">غير قطريين
</t>
  </si>
  <si>
    <t xml:space="preserve"> Non-Qataris</t>
  </si>
  <si>
    <r>
      <t xml:space="preserve"> قطريون </t>
    </r>
    <r>
      <rPr>
        <b/>
        <sz val="8"/>
        <rFont val="Arial"/>
        <family val="2"/>
      </rPr>
      <t>Qataris</t>
    </r>
  </si>
  <si>
    <r>
      <t xml:space="preserve">غير قطريين </t>
    </r>
    <r>
      <rPr>
        <b/>
        <sz val="8"/>
        <rFont val="Arial"/>
        <family val="2"/>
      </rPr>
      <t>Non-Qataris</t>
    </r>
  </si>
  <si>
    <r>
      <t xml:space="preserve">قطريون </t>
    </r>
    <r>
      <rPr>
        <b/>
        <sz val="8"/>
        <rFont val="Arial"/>
        <family val="2"/>
      </rPr>
      <t>Qataris</t>
    </r>
  </si>
  <si>
    <r>
      <t xml:space="preserve">غيرقطريين </t>
    </r>
    <r>
      <rPr>
        <b/>
        <sz val="8"/>
        <rFont val="Arial"/>
        <family val="2"/>
      </rPr>
      <t>Non- Qataris</t>
    </r>
  </si>
  <si>
    <r>
      <t xml:space="preserve">غيرقطريين </t>
    </r>
    <r>
      <rPr>
        <b/>
        <sz val="8"/>
        <rFont val="Arial"/>
        <family val="2"/>
      </rPr>
      <t>Non-Qataris</t>
    </r>
  </si>
  <si>
    <r>
      <t xml:space="preserve">غير قطريين
</t>
    </r>
    <r>
      <rPr>
        <b/>
        <sz val="8"/>
        <rFont val="Arial"/>
        <family val="2"/>
      </rPr>
      <t>Non-Qataris</t>
    </r>
  </si>
  <si>
    <r>
      <t xml:space="preserve">قطريون
</t>
    </r>
    <r>
      <rPr>
        <b/>
        <sz val="8"/>
        <rFont val="Arial"/>
        <family val="2"/>
      </rPr>
      <t>Qataris</t>
    </r>
  </si>
  <si>
    <t>2015/2014 -2018/2017</t>
  </si>
  <si>
    <r>
      <t xml:space="preserve">ناجح
</t>
    </r>
    <r>
      <rPr>
        <b/>
        <sz val="8"/>
        <rFont val="Arial"/>
        <family val="2"/>
      </rPr>
      <t>Pass</t>
    </r>
  </si>
  <si>
    <t xml:space="preserve"> الإبتدائية </t>
  </si>
  <si>
    <t xml:space="preserve"> Al-Rayyan</t>
  </si>
  <si>
    <t xml:space="preserve"> Al-Wakrah</t>
  </si>
  <si>
    <t xml:space="preserve"> Al-Khor</t>
  </si>
  <si>
    <t xml:space="preserve"> Al-Shamal</t>
  </si>
  <si>
    <t>أم صلال</t>
  </si>
  <si>
    <t>الشحانية</t>
  </si>
  <si>
    <t>الهيئة التدريسية والإدارية في المدارس الحكومية حسب المرحلة التعليمية والجنسية والنوع</t>
  </si>
  <si>
    <t>الإبتدائي</t>
  </si>
  <si>
    <t>(2) المدارس الاجنبية : مدارس تتبع المعايير الخاصة بها أو بدولها.</t>
  </si>
  <si>
    <t xml:space="preserve"> عربية</t>
  </si>
  <si>
    <t>حضانات أطفال</t>
  </si>
  <si>
    <t>أجنبية</t>
  </si>
  <si>
    <t xml:space="preserve">رياض أطفال  </t>
  </si>
  <si>
    <t>مدارس ابتدائية</t>
  </si>
  <si>
    <t>مدارس إعدادية</t>
  </si>
  <si>
    <t>مدارس ثانوية</t>
  </si>
  <si>
    <t>Nurseries</t>
  </si>
  <si>
    <t xml:space="preserve">Kindergartens </t>
  </si>
  <si>
    <t xml:space="preserve">Primary Schools </t>
  </si>
  <si>
    <t xml:space="preserve"> Prep. Schools </t>
  </si>
  <si>
    <t xml:space="preserve">Secondery Schools </t>
  </si>
  <si>
    <t>عربية</t>
  </si>
  <si>
    <t xml:space="preserve">Arabic </t>
  </si>
  <si>
    <t>Foreign</t>
  </si>
  <si>
    <t>Arabic</t>
  </si>
  <si>
    <t xml:space="preserve">Foreign </t>
  </si>
  <si>
    <t xml:space="preserve">                        Nationality &amp; Gender
 Education Level </t>
  </si>
  <si>
    <t xml:space="preserve">                          الجنسية والنوع
 المرحلة التعليمية </t>
  </si>
  <si>
    <t>(1)Include specialized Secondary.</t>
  </si>
  <si>
    <t>(1) تشمل الثانوية التخصصية.</t>
  </si>
  <si>
    <r>
      <t xml:space="preserve">  الإبتدائية</t>
    </r>
    <r>
      <rPr>
        <b/>
        <vertAlign val="superscript"/>
        <sz val="12"/>
        <rFont val="Arial"/>
        <family val="2"/>
      </rPr>
      <t xml:space="preserve"> (2)</t>
    </r>
  </si>
  <si>
    <t xml:space="preserve">    الحلقة الثالثة تقابل الصف الخامس من المرحلة الإبتدائية.</t>
  </si>
  <si>
    <t xml:space="preserve">    الحلقة الرابعة تقابل الصف السادس من المرحلة الإبتدائية.</t>
  </si>
  <si>
    <t>(2) الحلقة الأولى تقابل الصفين الأول والثاني من المرحلة الإبتدائية.</t>
  </si>
  <si>
    <t xml:space="preserve">    الحلقة الثانية تقابل الصفين الثالث والرابع من المرحلة الإبتدائية.</t>
  </si>
  <si>
    <t xml:space="preserve">     Grade IIl  = Equivalent to 5th ordinary primary.</t>
  </si>
  <si>
    <t xml:space="preserve">     Grade lV  = Equivalent to 6th ordinary primary.</t>
  </si>
  <si>
    <t xml:space="preserve">     Grade Il  = Equivalent to 3nd and 4th ordinary primary.</t>
  </si>
  <si>
    <t>(2) Grade l  = Equivalent to 1st and 2nd ordinary primary.</t>
  </si>
  <si>
    <t>(2) Students enrolled in adult education centers and studied in their homes.</t>
  </si>
  <si>
    <r>
      <t>Ras Laffan Emergency and Safety College</t>
    </r>
    <r>
      <rPr>
        <b/>
        <vertAlign val="superscript"/>
        <sz val="11"/>
        <rFont val="Arial"/>
        <family val="2"/>
      </rPr>
      <t>(4)</t>
    </r>
  </si>
  <si>
    <t>Community College</t>
  </si>
  <si>
    <t>(4) College data were included this year.</t>
  </si>
  <si>
    <t>(1) Include the Qatar University and Community College.</t>
  </si>
  <si>
    <t>(2) افتتحت في العام الدراسي 2016/2015.</t>
  </si>
  <si>
    <t>(3) افتتحت في العام الدراسي 2017/2016.</t>
  </si>
  <si>
    <r>
      <t>كلية راس لفان للطوارئ والسلامة</t>
    </r>
    <r>
      <rPr>
        <b/>
        <vertAlign val="superscript"/>
        <sz val="12"/>
        <rFont val="Arial"/>
        <family val="2"/>
      </rPr>
      <t>(4)</t>
    </r>
  </si>
  <si>
    <t>(4) تم إدراج بيانات الكلية في هذا العام.</t>
  </si>
  <si>
    <t>(1) Include the Qatar University, Community College and Ras Laffan College.</t>
  </si>
  <si>
    <t xml:space="preserve">                                                                Gender 
 Nationality                                                           </t>
  </si>
  <si>
    <t xml:space="preserve">                                                 النوع
 الجنسية                                           </t>
  </si>
  <si>
    <t>دبلوم ما قبل الجامعة</t>
  </si>
  <si>
    <t>Pre-University Diploma</t>
  </si>
  <si>
    <t xml:space="preserve">                                       Nationality &amp; Gender
   Academic Degree</t>
  </si>
  <si>
    <t>Biological &amp; Environmental Science</t>
  </si>
  <si>
    <t>الإدارة الهندسية</t>
  </si>
  <si>
    <t xml:space="preserve">  بكالوريوس في الآداب والعلوم</t>
  </si>
  <si>
    <t>بكالوريوس العلوم الصحية</t>
  </si>
  <si>
    <t>التعليم الإبتدائي</t>
  </si>
  <si>
    <t>اللغة العربية وأدابها</t>
  </si>
  <si>
    <t>ماجستير إدارة الأعمال</t>
  </si>
  <si>
    <t xml:space="preserve">                                 الجنسية والنوع 
   الدرجة العلمية</t>
  </si>
  <si>
    <t>Quranic Sciences &amp; Exegesis</t>
  </si>
  <si>
    <t>Fiqh &amp; Usul Al Fiqh</t>
  </si>
  <si>
    <t>Material Sciences &amp; Technology</t>
  </si>
  <si>
    <t xml:space="preserve">Ras Laffan Emergency &amp; Safety College </t>
  </si>
  <si>
    <t>كلية راس لفان للطوارئ والسلامة</t>
  </si>
  <si>
    <t>5 - Master of Fiqh &amp; Usul Al Fiqh</t>
  </si>
  <si>
    <t>11 -Urban Planning &amp; Design  Masters</t>
  </si>
  <si>
    <t>19 - ماجستيرالعلوم البيئية</t>
  </si>
  <si>
    <t>7 - دبلوم التعليم الإبتدائي</t>
  </si>
  <si>
    <t>3 - التعليم الإبتدائي</t>
  </si>
  <si>
    <t xml:space="preserve">6   -  اللغة الإنجليزية </t>
  </si>
  <si>
    <t>1   -  اللغة العربية</t>
  </si>
  <si>
    <t>13 -  العلوم الحيوية الطبية</t>
  </si>
  <si>
    <t>5 - ماجسترالفقه وأصول الفقه</t>
  </si>
  <si>
    <t>7 - هندسة الحاسب الآلي</t>
  </si>
  <si>
    <t>9 - ماجستير حوسبة</t>
  </si>
  <si>
    <t>10 - ماجستير إدارة هندسية</t>
  </si>
  <si>
    <t>21- دكتوارة  الإدارة الهندسية</t>
  </si>
  <si>
    <t>12 - ماجستير الهندسة الكهربائية</t>
  </si>
  <si>
    <t>4 - نظم المعلومات الإدارية</t>
  </si>
  <si>
    <t>2 - دكتور صيدلة</t>
  </si>
  <si>
    <t>6   -  ماجستير إدارة الأعمال</t>
  </si>
  <si>
    <t>18 -PhD in Urban Planning &amp; Design</t>
  </si>
  <si>
    <t xml:space="preserve">                  University 
                   Title &amp; Gender
  Nationality</t>
  </si>
  <si>
    <t>(2) Include the Qatar University, Community College and Ras laffan College.</t>
  </si>
  <si>
    <t>(2) جامعة سي اتش إن سابقا.</t>
  </si>
  <si>
    <t>(2) University of the former C. H . N.</t>
  </si>
  <si>
    <t>معهد الدوحة للدراسات العليا</t>
  </si>
  <si>
    <t xml:space="preserve">                                 الجنسية والنوع
   الجامعة والكلية</t>
  </si>
  <si>
    <r>
      <rPr>
        <b/>
        <sz val="8"/>
        <rFont val="Arial"/>
        <family val="2"/>
      </rPr>
      <t>Education City Universities</t>
    </r>
    <r>
      <rPr>
        <b/>
        <vertAlign val="superscript"/>
        <sz val="11"/>
        <rFont val="Arial"/>
        <family val="2"/>
      </rPr>
      <t>(1)</t>
    </r>
  </si>
  <si>
    <t>(1) 1-Academice Bridge Program 2-Virginia 3- Georgetown 4- Carneige Mellon    5-Weill Cornell 6- Texas A&amp;M 7-North Western 8-  College London Qatar
 9-HEC Paris in Qatar.</t>
  </si>
  <si>
    <t>(1) 1- الجسر الاكاديمي 2- جامعة فرجينيا 3- جامعة جورج تاون4 - جامعة كارينجي ميلون
 5- كلية وايل كورنيل 6- جامعة تكساس  7 - جامعة نورث وسترن 8 - كلية لندن قطر 
9 - جامعة باريس في قطر.</t>
  </si>
  <si>
    <t>الموفدين خارج دولة قطر (إيفاد خارجي)</t>
  </si>
  <si>
    <t>الموفدين داخل دولة قطر (إيفاد داخلي)</t>
  </si>
  <si>
    <t>Students on Scholarships Abroad (external)</t>
  </si>
  <si>
    <t>Students on scholarships (internal)</t>
  </si>
  <si>
    <t>China</t>
  </si>
  <si>
    <t>Hungary</t>
  </si>
  <si>
    <t xml:space="preserve">South Korea </t>
  </si>
  <si>
    <t>Malaysia</t>
  </si>
  <si>
    <t>Netherlands</t>
  </si>
  <si>
    <t>New Zealand</t>
  </si>
  <si>
    <t>Serbia</t>
  </si>
  <si>
    <t>Switzerland</t>
  </si>
  <si>
    <t>Turkey</t>
  </si>
  <si>
    <t>الزراعة، العمليات الزراعية، والعلوم ذات الصلة</t>
  </si>
  <si>
    <t>التواصل والصحافة والبرامج ذات الصلة</t>
  </si>
  <si>
    <t>الكمبيوتر وعلوم المعلومات وخدمات الدعم</t>
  </si>
  <si>
    <t>التعليم</t>
  </si>
  <si>
    <t>المهن الصحية والعلوم السريرية ذات الصلة</t>
  </si>
  <si>
    <t>الموارد الطبيعية والحفظ</t>
  </si>
  <si>
    <t>نقل ونقل المواد</t>
  </si>
  <si>
    <t>Transportation and Materials Moving</t>
  </si>
  <si>
    <t>Multi/Interdisciplinary Studies</t>
  </si>
  <si>
    <t>Health Professions and Related Clinical Sciences</t>
  </si>
  <si>
    <t>Natural Resources and Conservation</t>
  </si>
  <si>
    <t>الفنون البصرية والأدائية</t>
  </si>
  <si>
    <t>العلوم التكنلوجية/ فني</t>
  </si>
  <si>
    <t>اللغة والأدب الإنجليزي، عامة</t>
  </si>
  <si>
    <t>زراعة عامة</t>
  </si>
  <si>
    <t>علم الحاسوب</t>
  </si>
  <si>
    <t>هندسة التقنيات / تقنيون</t>
  </si>
  <si>
    <t>العلوم الحيوية والطبية الحيوية</t>
  </si>
  <si>
    <t>مهن صحة وعلوم سريرية ذات علاقة</t>
  </si>
  <si>
    <t>إدارة أعمال، تسويق، وخدمات إسناد ذات علاقة</t>
  </si>
  <si>
    <t>إعداد كلية</t>
  </si>
  <si>
    <t>الأعمال والإدارة والتسويق، وخدمات الدعم ذات الصلة</t>
  </si>
  <si>
    <t>اللغات الأجنبية وآداب وعلم لغة</t>
  </si>
  <si>
    <t>Mathematics and Statistics</t>
  </si>
  <si>
    <t>Construction Trades</t>
  </si>
  <si>
    <t>الرياضيات والإحصاء</t>
  </si>
  <si>
    <t>لغة أجنبية</t>
  </si>
  <si>
    <t xml:space="preserve">Liberal Arts and Sciences, General Studies </t>
  </si>
  <si>
    <t>البناء / الصفقات</t>
  </si>
  <si>
    <t>الفنون والعلوم الليبرالية، الدراسات العامة</t>
  </si>
  <si>
    <t>الضيافة والترفيه والسياحة</t>
  </si>
  <si>
    <t>- Qatar Foundation for Education, Science, &amp; Community Development.</t>
  </si>
  <si>
    <t>Type of
Educ.</t>
  </si>
  <si>
    <r>
      <t>Private Schools</t>
    </r>
    <r>
      <rPr>
        <b/>
        <vertAlign val="superscript"/>
        <sz val="11"/>
        <rFont val="Arial"/>
        <family val="2"/>
      </rPr>
      <t>(1)</t>
    </r>
  </si>
  <si>
    <r>
      <rPr>
        <b/>
        <sz val="8"/>
        <rFont val="Arial"/>
        <family val="2"/>
      </rPr>
      <t>Pre-primary</t>
    </r>
    <r>
      <rPr>
        <b/>
        <vertAlign val="superscript"/>
        <sz val="11"/>
        <rFont val="Arial"/>
        <family val="2"/>
      </rPr>
      <t>(2)</t>
    </r>
  </si>
  <si>
    <t>(1) Include Qatar Foundation Schools.</t>
  </si>
  <si>
    <t>Covernment Schools</t>
  </si>
  <si>
    <r>
      <t>Private Schools</t>
    </r>
    <r>
      <rPr>
        <b/>
        <vertAlign val="superscript"/>
        <sz val="10.5"/>
        <rFont val="Arial"/>
        <family val="2"/>
      </rPr>
      <t>(1)</t>
    </r>
  </si>
  <si>
    <t xml:space="preserve">                        Education Type 
                         &amp; Nationality
 Educational
 Level &amp; Gender</t>
  </si>
  <si>
    <t>(3) Include Specialized Secondary.</t>
  </si>
  <si>
    <t xml:space="preserve"> الإبتدائية
Primary</t>
  </si>
  <si>
    <t>الهيئة التدريسية والإدارية في المدارس الخاصة حسب نوع المدرسة والنوع</t>
  </si>
  <si>
    <t xml:space="preserve">                          Nationality &amp; Gender
 Education Level &amp; Grade</t>
  </si>
  <si>
    <t>دول عربية أخرى</t>
  </si>
  <si>
    <t>4   - اجتماع</t>
  </si>
  <si>
    <t>6 - ماجستير التفسير وعلوم القرآن</t>
  </si>
  <si>
    <t xml:space="preserve"> الآداب والعلوم
Art &amp; science</t>
  </si>
  <si>
    <t>الإدارة والاقتصاد
Admin &amp; Economics</t>
  </si>
  <si>
    <t>كلية راس لفان للطوارئ والسلامة
Ras Laffan Emergency and Safety College</t>
  </si>
  <si>
    <t xml:space="preserve">الشريعة
Sharia </t>
  </si>
  <si>
    <t xml:space="preserve"> العلوم الصحية
  Health Sciences</t>
  </si>
  <si>
    <t xml:space="preserve">                  Year &amp; Nationality
  University Title</t>
  </si>
  <si>
    <t xml:space="preserve">           السنة والجنسية
  اللقب الجامعي </t>
  </si>
  <si>
    <t>( 3 ) تم الافتتاح في 2018/2017.</t>
  </si>
  <si>
    <t>(3)Opened in 2017/2018.</t>
  </si>
  <si>
    <r>
      <t>كلية التأسيس الجامعي</t>
    </r>
    <r>
      <rPr>
        <b/>
        <vertAlign val="superscript"/>
        <sz val="12"/>
        <rFont val="Arial"/>
        <family val="2"/>
      </rPr>
      <t>(3)</t>
    </r>
  </si>
  <si>
    <r>
      <t>جامعة ابرادين - قطر</t>
    </r>
    <r>
      <rPr>
        <b/>
        <vertAlign val="superscript"/>
        <sz val="12"/>
        <rFont val="Arial"/>
        <family val="2"/>
      </rPr>
      <t>(3)</t>
    </r>
  </si>
  <si>
    <r>
      <t>University Foundation College</t>
    </r>
    <r>
      <rPr>
        <b/>
        <vertAlign val="superscript"/>
        <sz val="11"/>
        <rFont val="Arial"/>
        <family val="2"/>
      </rPr>
      <t>(3)</t>
    </r>
  </si>
  <si>
    <r>
      <t>University of Aberdeen- Qatar</t>
    </r>
    <r>
      <rPr>
        <b/>
        <vertAlign val="superscript"/>
        <sz val="11"/>
        <rFont val="Arial"/>
        <family val="2"/>
      </rPr>
      <t>(3)</t>
    </r>
  </si>
  <si>
    <t xml:space="preserve">                            السنة والنوع
   مجال الدراسة</t>
  </si>
  <si>
    <t xml:space="preserve">                                           Year &amp; Gender
   Field of Study</t>
  </si>
  <si>
    <t>الهندسة المدنية، عامة</t>
  </si>
  <si>
    <r>
      <t xml:space="preserve">                            </t>
    </r>
    <r>
      <rPr>
        <b/>
        <sz val="9"/>
        <rFont val="Arial"/>
        <family val="2"/>
      </rPr>
      <t xml:space="preserve">   Year &amp; Gender
  Country of Study</t>
    </r>
  </si>
  <si>
    <t xml:space="preserve">                                  Scientific Dgree 
                                             &amp; Gender
  Students on Scholarships</t>
  </si>
  <si>
    <t xml:space="preserve">                                  Scientific Degree                                                  &amp; Gender
 Field of Study</t>
  </si>
  <si>
    <t xml:space="preserve">                         Scientific Dgree                                 &amp; Gender
  Country of Study</t>
  </si>
  <si>
    <t>إن دولة قطر تؤمن بأن التعليم هو أســاس التنمية لأي بلد. لذا فهي تُعنى بمستوى جودة الفرد باعتباره رأس المال البشري الذي يعد أهم عنصر في عملية التنمية.</t>
  </si>
  <si>
    <r>
      <t>المدارس الخاصة</t>
    </r>
    <r>
      <rPr>
        <b/>
        <vertAlign val="superscript"/>
        <sz val="12"/>
        <rFont val="Arial"/>
        <family val="2"/>
      </rPr>
      <t>(1)</t>
    </r>
  </si>
  <si>
    <r>
      <t>المدارس الخاصة</t>
    </r>
    <r>
      <rPr>
        <b/>
        <vertAlign val="superscript"/>
        <sz val="10"/>
        <rFont val="Arial"/>
        <family val="2"/>
      </rPr>
      <t>(1)</t>
    </r>
  </si>
  <si>
    <r>
      <t>ماقبل الإبتدائية</t>
    </r>
    <r>
      <rPr>
        <b/>
        <vertAlign val="superscript"/>
        <sz val="12"/>
        <rFont val="Arial"/>
        <family val="2"/>
      </rPr>
      <t>(2)</t>
    </r>
  </si>
  <si>
    <r>
      <t xml:space="preserve">  الثانوية</t>
    </r>
    <r>
      <rPr>
        <b/>
        <vertAlign val="superscript"/>
        <sz val="12"/>
        <rFont val="Arial"/>
        <family val="2"/>
      </rPr>
      <t>(1)</t>
    </r>
  </si>
  <si>
    <r>
      <t xml:space="preserve">   Secondary</t>
    </r>
    <r>
      <rPr>
        <b/>
        <vertAlign val="superscript"/>
        <sz val="10"/>
        <rFont val="Arial"/>
        <family val="2"/>
      </rPr>
      <t>(1)</t>
    </r>
  </si>
  <si>
    <t xml:space="preserve">                       الدرجة العلمية والنوع
   الموفدون</t>
  </si>
  <si>
    <t xml:space="preserve"> كلية راس لفان للطوارئ والسلامة</t>
  </si>
  <si>
    <t>الإمارات العربية المتحدة</t>
  </si>
  <si>
    <t xml:space="preserve"> - الجامعات الحكومية والخاصة.</t>
  </si>
  <si>
    <t xml:space="preserve">دبلوم </t>
  </si>
  <si>
    <t xml:space="preserve">ماجستير </t>
  </si>
  <si>
    <t xml:space="preserve">دكتوراه </t>
  </si>
  <si>
    <t xml:space="preserve">                                    السنة والجنسية
 الكلية ونوع التخصص </t>
  </si>
  <si>
    <t xml:space="preserve">                                                     Year &amp; Nationality
  College &amp; Field
  of Specialization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</si>
</sst>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ر.ق.‏&quot;\ #,##0.00_-"/>
    <numFmt numFmtId="165" formatCode="_-* #,##0_-;_-* #,##0\-;_-* &quot;-&quot;??_-;_-@_-"/>
  </numFmts>
  <fonts count="79">
    <font>
      <sz val="10"/>
      <name val="Arial"/>
      <charset val="178"/>
    </font>
    <font>
      <sz val="11"/>
      <name val="Calibri"/>
      <family val="2"/>
    </font>
    <font>
      <sz val="11"/>
      <name val="Calibri"/>
      <family val="2"/>
    </font>
    <font>
      <sz val="10"/>
      <name val="Arial"/>
      <family val="2"/>
    </font>
    <font>
      <b/>
      <sz val="14"/>
      <name val="Traditional Arabic"/>
      <family val="1"/>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vertAlign val="superscript"/>
      <sz val="8"/>
      <name val="Arial"/>
      <family val="2"/>
    </font>
    <font>
      <b/>
      <vertAlign val="superscript"/>
      <sz val="12"/>
      <name val="Arial"/>
      <family val="2"/>
    </font>
    <font>
      <b/>
      <vertAlign val="superscript"/>
      <sz val="10"/>
      <name val="Arial"/>
      <family val="2"/>
    </font>
    <font>
      <sz val="10"/>
      <color indexed="12"/>
      <name val="Arial"/>
      <family val="2"/>
    </font>
    <font>
      <sz val="10"/>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b/>
      <sz val="10"/>
      <name val="Verdana"/>
      <family val="2"/>
    </font>
    <font>
      <b/>
      <sz val="11"/>
      <color rgb="FFFF0000"/>
      <name val="Arial"/>
      <family val="2"/>
    </font>
    <font>
      <sz val="12"/>
      <color indexed="12"/>
      <name val="Arial"/>
      <family val="2"/>
    </font>
    <font>
      <b/>
      <sz val="12"/>
      <color theme="5"/>
      <name val="Arial"/>
      <family val="2"/>
    </font>
    <font>
      <sz val="11"/>
      <name val="Arial"/>
      <family val="2"/>
      <charset val="178"/>
    </font>
    <font>
      <sz val="10"/>
      <name val="Arabic Transparent"/>
      <charset val="178"/>
    </font>
    <font>
      <sz val="9"/>
      <name val="Arial"/>
      <family val="2"/>
    </font>
    <font>
      <b/>
      <sz val="12"/>
      <color rgb="FF333333"/>
      <name val="Arial"/>
      <family val="2"/>
    </font>
    <font>
      <b/>
      <vertAlign val="superscript"/>
      <sz val="11"/>
      <name val="Arial"/>
      <family val="2"/>
    </font>
    <font>
      <b/>
      <sz val="11"/>
      <color rgb="FF0070C0"/>
      <name val="Arial"/>
      <family val="2"/>
    </font>
    <font>
      <b/>
      <vertAlign val="superscript"/>
      <sz val="14"/>
      <name val="Arial"/>
      <family val="2"/>
    </font>
    <font>
      <sz val="10"/>
      <color rgb="FFFF0000"/>
      <name val="Arial"/>
      <family val="2"/>
    </font>
    <font>
      <b/>
      <sz val="11"/>
      <name val="Calibri"/>
      <family val="2"/>
    </font>
    <font>
      <sz val="11"/>
      <name val="Arial"/>
      <family val="2"/>
    </font>
    <font>
      <b/>
      <sz val="13"/>
      <name val="Sakkal Majalla"/>
    </font>
    <font>
      <b/>
      <sz val="16"/>
      <name val="Arial Rounded MT Bold"/>
      <family val="2"/>
    </font>
    <font>
      <b/>
      <sz val="26"/>
      <name val="Sakkal Majalla"/>
    </font>
    <font>
      <b/>
      <sz val="10"/>
      <color rgb="FFC00000"/>
      <name val="Arial"/>
      <family val="2"/>
    </font>
    <font>
      <b/>
      <sz val="8"/>
      <color rgb="FF222222"/>
      <name val="Arial"/>
      <family val="2"/>
    </font>
    <font>
      <b/>
      <vertAlign val="superscript"/>
      <sz val="10.5"/>
      <name val="Arial"/>
      <family val="2"/>
    </font>
    <font>
      <b/>
      <sz val="9"/>
      <name val="Arial"/>
      <family val="2"/>
      <charset val="178"/>
    </font>
    <font>
      <b/>
      <sz val="10"/>
      <name val="Calibri"/>
      <family val="2"/>
      <scheme val="minor"/>
    </font>
    <font>
      <sz val="10"/>
      <name val="Calibri"/>
      <family val="2"/>
      <scheme val="minor"/>
    </font>
    <font>
      <b/>
      <vertAlign val="superscript"/>
      <sz val="10"/>
      <name val="Calibri"/>
      <family val="2"/>
      <scheme val="minor"/>
    </font>
    <font>
      <b/>
      <sz val="8"/>
      <color rgb="FF222222"/>
      <name val="Calibri"/>
      <family val="2"/>
      <scheme val="minor"/>
    </font>
    <font>
      <b/>
      <sz val="11"/>
      <name val="Calibri"/>
      <family val="2"/>
      <scheme val="minor"/>
    </font>
    <font>
      <b/>
      <sz val="9"/>
      <name val="Calibri"/>
      <family val="2"/>
      <scheme val="minor"/>
    </font>
    <font>
      <b/>
      <vertAlign val="superscript"/>
      <sz val="11"/>
      <name val="Calibri"/>
      <family val="2"/>
      <scheme val="minor"/>
    </font>
    <font>
      <b/>
      <sz val="8"/>
      <name val="Calibri"/>
      <family val="2"/>
      <scheme val="minor"/>
    </font>
    <font>
      <b/>
      <sz val="10"/>
      <color rgb="FF222222"/>
      <name val="Arial"/>
      <family val="2"/>
    </font>
    <font>
      <b/>
      <sz val="12"/>
      <color rgb="FF0070C0"/>
      <name val="Arial"/>
      <family val="2"/>
    </font>
    <font>
      <b/>
      <sz val="12"/>
      <color rgb="FFFF0000"/>
      <name val="Arial"/>
      <family val="2"/>
    </font>
    <font>
      <sz val="10"/>
      <name val="Arial"/>
      <charset val="178"/>
    </font>
    <font>
      <sz val="10"/>
      <color rgb="FFFF0000"/>
      <name val="Arial"/>
      <family val="2"/>
      <charset val="178"/>
    </font>
    <font>
      <sz val="10"/>
      <color rgb="FFFFFF00"/>
      <name val="Arial"/>
      <family val="2"/>
      <charset val="178"/>
    </font>
  </fonts>
  <fills count="10">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
      <patternFill patternType="solid">
        <fgColor rgb="FFEEECE1"/>
        <bgColor indexed="64"/>
      </patternFill>
    </fill>
  </fills>
  <borders count="137">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theme="0"/>
      </left>
      <right style="medium">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left/>
      <right/>
      <top style="thin">
        <color indexed="64"/>
      </top>
      <bottom/>
      <diagonal/>
    </border>
    <border>
      <left style="medium">
        <color theme="0"/>
      </left>
      <right style="medium">
        <color theme="0"/>
      </right>
      <top/>
      <bottom/>
      <diagonal/>
    </border>
    <border>
      <left style="medium">
        <color theme="0"/>
      </left>
      <right style="medium">
        <color theme="0"/>
      </right>
      <top style="thin">
        <color indexed="64"/>
      </top>
      <bottom/>
      <diagonal/>
    </border>
    <border>
      <left/>
      <right/>
      <top/>
      <bottom style="thin">
        <color indexed="64"/>
      </bottom>
      <diagonal/>
    </border>
    <border>
      <left/>
      <right style="medium">
        <color theme="0"/>
      </right>
      <top style="thin">
        <color indexed="64"/>
      </top>
      <bottom/>
      <diagonal/>
    </border>
    <border>
      <left/>
      <right style="medium">
        <color theme="0"/>
      </right>
      <top/>
      <bottom/>
      <diagonal/>
    </border>
    <border>
      <left/>
      <right style="medium">
        <color theme="0"/>
      </right>
      <top/>
      <bottom style="thin">
        <color indexed="64"/>
      </bottom>
      <diagonal/>
    </border>
    <border>
      <left/>
      <right style="medium">
        <color theme="0"/>
      </right>
      <top style="thin">
        <color indexed="64"/>
      </top>
      <bottom style="medium">
        <color theme="0"/>
      </bottom>
      <diagonal/>
    </border>
    <border>
      <left style="medium">
        <color theme="0"/>
      </left>
      <right style="medium">
        <color theme="0"/>
      </right>
      <top/>
      <bottom style="thin">
        <color indexed="64"/>
      </bottom>
      <diagonal/>
    </border>
    <border>
      <left/>
      <right style="medium">
        <color rgb="FFF5F5F5"/>
      </right>
      <top style="thin">
        <color indexed="64"/>
      </top>
      <bottom/>
      <diagonal/>
    </border>
    <border>
      <left/>
      <right style="medium">
        <color theme="0"/>
      </right>
      <top style="medium">
        <color theme="0"/>
      </top>
      <bottom/>
      <diagonal/>
    </border>
    <border diagonalDown="1">
      <left style="medium">
        <color theme="0"/>
      </left>
      <right style="medium">
        <color theme="0"/>
      </right>
      <top style="thin">
        <color indexed="64"/>
      </top>
      <bottom style="medium">
        <color theme="0"/>
      </bottom>
      <diagonal style="medium">
        <color theme="0"/>
      </diagonal>
    </border>
    <border diagonalDown="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style="medium">
        <color theme="0"/>
      </bottom>
      <diagonal style="medium">
        <color theme="0"/>
      </diagonal>
    </border>
    <border diagonalUp="1">
      <left style="medium">
        <color theme="0"/>
      </left>
      <right style="medium">
        <color theme="0"/>
      </right>
      <top style="medium">
        <color theme="0"/>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style="thin">
        <color indexed="64"/>
      </bottom>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style="medium">
        <color theme="0"/>
      </top>
      <bottom style="medium">
        <color theme="0"/>
      </bottom>
      <diagonal style="medium">
        <color theme="0"/>
      </diagonal>
    </border>
    <border diagonalUp="1">
      <left style="medium">
        <color theme="0"/>
      </left>
      <right style="medium">
        <color theme="0"/>
      </right>
      <top style="medium">
        <color theme="0"/>
      </top>
      <bottom style="medium">
        <color theme="0"/>
      </bottom>
      <diagonal style="medium">
        <color theme="0"/>
      </diagonal>
    </border>
    <border diagonalUp="1">
      <left style="thick">
        <color theme="0"/>
      </left>
      <right style="thick">
        <color theme="0"/>
      </right>
      <top style="thin">
        <color indexed="64"/>
      </top>
      <bottom style="thick">
        <color theme="0"/>
      </bottom>
      <diagonal style="medium">
        <color theme="0"/>
      </diagonal>
    </border>
    <border diagonalUp="1">
      <left style="thick">
        <color theme="0"/>
      </left>
      <right style="thick">
        <color theme="0"/>
      </right>
      <top style="thick">
        <color theme="0"/>
      </top>
      <bottom style="thin">
        <color indexed="64"/>
      </bottom>
      <diagonal style="medium">
        <color theme="0"/>
      </diagonal>
    </border>
    <border diagonalDown="1">
      <left style="thick">
        <color theme="0"/>
      </left>
      <right style="thick">
        <color theme="0"/>
      </right>
      <top style="thin">
        <color indexed="64"/>
      </top>
      <bottom style="thick">
        <color theme="0"/>
      </bottom>
      <diagonal style="medium">
        <color theme="0"/>
      </diagonal>
    </border>
    <border diagonalDown="1">
      <left style="thick">
        <color theme="0"/>
      </left>
      <right style="thick">
        <color theme="0"/>
      </right>
      <top style="thick">
        <color theme="0"/>
      </top>
      <bottom style="thin">
        <color indexed="64"/>
      </bottom>
      <diagonal style="medium">
        <color theme="0"/>
      </diagonal>
    </border>
    <border diagonalUp="1">
      <left style="thick">
        <color theme="0"/>
      </left>
      <right/>
      <top style="thin">
        <color indexed="64"/>
      </top>
      <bottom style="thick">
        <color theme="0"/>
      </bottom>
      <diagonal style="medium">
        <color theme="0"/>
      </diagonal>
    </border>
    <border diagonalUp="1">
      <left style="thick">
        <color theme="0"/>
      </left>
      <right/>
      <top style="thick">
        <color theme="0"/>
      </top>
      <bottom style="thin">
        <color indexed="64"/>
      </bottom>
      <diagonal style="medium">
        <color theme="0"/>
      </diagonal>
    </border>
    <border diagonalDown="1">
      <left/>
      <right style="thick">
        <color theme="0"/>
      </right>
      <top style="thin">
        <color indexed="64"/>
      </top>
      <bottom style="thick">
        <color theme="0"/>
      </bottom>
      <diagonal style="medium">
        <color theme="0"/>
      </diagonal>
    </border>
    <border diagonalDown="1">
      <left/>
      <right style="thick">
        <color theme="0"/>
      </right>
      <top style="thick">
        <color theme="0"/>
      </top>
      <bottom style="thin">
        <color indexed="64"/>
      </bottom>
      <diagonal style="medium">
        <color theme="0"/>
      </diagonal>
    </border>
    <border diagonalDown="1">
      <left style="thick">
        <color theme="0"/>
      </left>
      <right style="thick">
        <color theme="0"/>
      </right>
      <top style="thick">
        <color theme="0"/>
      </top>
      <bottom style="thick">
        <color theme="0"/>
      </bottom>
      <diagonal style="medium">
        <color theme="0"/>
      </diagonal>
    </border>
    <border diagonalUp="1">
      <left style="thick">
        <color theme="0"/>
      </left>
      <right style="thick">
        <color theme="0"/>
      </right>
      <top style="thick">
        <color theme="0"/>
      </top>
      <bottom style="thick">
        <color theme="0"/>
      </bottom>
      <diagonal style="medium">
        <color theme="0"/>
      </diagonal>
    </border>
    <border diagonalUp="1">
      <left style="thick">
        <color theme="0"/>
      </left>
      <right style="medium">
        <color theme="0"/>
      </right>
      <top style="thin">
        <color indexed="64"/>
      </top>
      <bottom style="thick">
        <color theme="0"/>
      </bottom>
      <diagonal style="medium">
        <color theme="0"/>
      </diagonal>
    </border>
    <border diagonalUp="1">
      <left style="medium">
        <color theme="0"/>
      </left>
      <right style="medium">
        <color theme="0"/>
      </right>
      <top style="thin">
        <color indexed="64"/>
      </top>
      <bottom style="thick">
        <color theme="0"/>
      </bottom>
      <diagonal style="medium">
        <color theme="0"/>
      </diagonal>
    </border>
    <border diagonalDown="1">
      <left style="medium">
        <color theme="0"/>
      </left>
      <right style="medium">
        <color theme="0"/>
      </right>
      <top style="thin">
        <color indexed="64"/>
      </top>
      <bottom style="thick">
        <color theme="0"/>
      </bottom>
      <diagonal style="medium">
        <color theme="0"/>
      </diagonal>
    </border>
    <border diagonalDown="1">
      <left style="medium">
        <color theme="0"/>
      </left>
      <right style="thick">
        <color theme="0"/>
      </right>
      <top style="thin">
        <color indexed="64"/>
      </top>
      <bottom style="thick">
        <color theme="0"/>
      </bottom>
      <diagonal style="medium">
        <color theme="0"/>
      </diagonal>
    </border>
    <border diagonalUp="1">
      <left style="thick">
        <color theme="0"/>
      </left>
      <right style="medium">
        <color theme="0"/>
      </right>
      <top style="thick">
        <color theme="0"/>
      </top>
      <bottom style="thin">
        <color indexed="64"/>
      </bottom>
      <diagonal style="medium">
        <color theme="0"/>
      </diagonal>
    </border>
    <border diagonalUp="1">
      <left style="medium">
        <color theme="0"/>
      </left>
      <right style="medium">
        <color theme="0"/>
      </right>
      <top style="thick">
        <color theme="0"/>
      </top>
      <bottom style="thin">
        <color indexed="64"/>
      </bottom>
      <diagonal style="medium">
        <color theme="0"/>
      </diagonal>
    </border>
    <border diagonalDown="1">
      <left style="medium">
        <color theme="0"/>
      </left>
      <right style="medium">
        <color theme="0"/>
      </right>
      <top style="thick">
        <color theme="0"/>
      </top>
      <bottom style="thin">
        <color indexed="64"/>
      </bottom>
      <diagonal style="medium">
        <color theme="0"/>
      </diagonal>
    </border>
    <border diagonalDown="1">
      <left style="medium">
        <color theme="0"/>
      </left>
      <right style="thick">
        <color theme="0"/>
      </right>
      <top style="thick">
        <color theme="0"/>
      </top>
      <bottom style="thin">
        <color indexed="64"/>
      </bottom>
      <diagonal style="medium">
        <color theme="0"/>
      </diagonal>
    </border>
    <border>
      <left style="medium">
        <color theme="0"/>
      </left>
      <right style="medium">
        <color theme="0"/>
      </right>
      <top style="thin">
        <color indexed="64"/>
      </top>
      <bottom style="thin">
        <color theme="1"/>
      </bottom>
      <diagonal/>
    </border>
    <border>
      <left style="thick">
        <color theme="0"/>
      </left>
      <right style="medium">
        <color theme="0"/>
      </right>
      <top style="thick">
        <color theme="0"/>
      </top>
      <bottom style="thick">
        <color theme="0"/>
      </bottom>
      <diagonal/>
    </border>
    <border>
      <left style="thick">
        <color theme="0"/>
      </left>
      <right style="medium">
        <color theme="0"/>
      </right>
      <top style="thick">
        <color theme="0"/>
      </top>
      <bottom style="thin">
        <color indexed="64"/>
      </bottom>
      <diagonal/>
    </border>
    <border diagonalUp="1">
      <left style="thick">
        <color theme="0"/>
      </left>
      <right style="medium">
        <color theme="0"/>
      </right>
      <top style="thick">
        <color theme="0"/>
      </top>
      <bottom style="thick">
        <color theme="0"/>
      </bottom>
      <diagonal style="medium">
        <color theme="0"/>
      </diagonal>
    </border>
    <border diagonalDown="1">
      <left style="medium">
        <color theme="0"/>
      </left>
      <right style="thick">
        <color theme="0"/>
      </right>
      <top style="thick">
        <color theme="0"/>
      </top>
      <bottom style="thick">
        <color theme="0"/>
      </bottom>
      <diagonal style="medium">
        <color theme="0"/>
      </diagonal>
    </border>
    <border>
      <left style="medium">
        <color theme="0"/>
      </left>
      <right style="medium">
        <color theme="0"/>
      </right>
      <top style="thick">
        <color theme="0"/>
      </top>
      <bottom/>
      <diagonal/>
    </border>
    <border diagonalDown="1">
      <left style="medium">
        <color theme="0"/>
      </left>
      <right style="medium">
        <color theme="0"/>
      </right>
      <top/>
      <bottom style="thick">
        <color theme="0"/>
      </bottom>
      <diagonal style="medium">
        <color theme="0"/>
      </diagonal>
    </border>
    <border diagonalDown="1">
      <left style="medium">
        <color theme="0"/>
      </left>
      <right style="medium">
        <color theme="0"/>
      </right>
      <top style="thick">
        <color theme="0"/>
      </top>
      <bottom style="thick">
        <color theme="0"/>
      </bottom>
      <diagonal style="medium">
        <color theme="0"/>
      </diagonal>
    </border>
    <border diagonalUp="1">
      <left style="medium">
        <color theme="0"/>
      </left>
      <right style="medium">
        <color theme="0"/>
      </right>
      <top/>
      <bottom style="thick">
        <color theme="0"/>
      </bottom>
      <diagonal style="medium">
        <color theme="0"/>
      </diagonal>
    </border>
    <border diagonalUp="1">
      <left style="medium">
        <color theme="0"/>
      </left>
      <right style="medium">
        <color theme="0"/>
      </right>
      <top style="thick">
        <color theme="0"/>
      </top>
      <bottom style="thick">
        <color theme="0"/>
      </bottom>
      <diagonal style="medium">
        <color theme="0"/>
      </diagonal>
    </border>
    <border>
      <left style="medium">
        <color theme="0"/>
      </left>
      <right style="medium">
        <color theme="0"/>
      </right>
      <top style="thick">
        <color theme="0"/>
      </top>
      <bottom style="medium">
        <color theme="0"/>
      </bottom>
      <diagonal/>
    </border>
    <border>
      <left style="thick">
        <color theme="0"/>
      </left>
      <right style="medium">
        <color rgb="FFFFFFFF"/>
      </right>
      <top style="thin">
        <color indexed="64"/>
      </top>
      <bottom style="thick">
        <color theme="0"/>
      </bottom>
      <diagonal/>
    </border>
    <border>
      <left style="medium">
        <color rgb="FFFFFFFF"/>
      </left>
      <right style="medium">
        <color rgb="FFFFFFFF"/>
      </right>
      <top style="thin">
        <color indexed="64"/>
      </top>
      <bottom style="thick">
        <color theme="0"/>
      </bottom>
      <diagonal/>
    </border>
    <border>
      <left style="medium">
        <color rgb="FFFFFFFF"/>
      </left>
      <right style="thick">
        <color rgb="FFFFFFFF"/>
      </right>
      <top style="thin">
        <color indexed="64"/>
      </top>
      <bottom style="thick">
        <color rgb="FFFFFFFF"/>
      </bottom>
      <diagonal/>
    </border>
    <border diagonalUp="1">
      <left style="medium">
        <color theme="0"/>
      </left>
      <right style="medium">
        <color theme="0"/>
      </right>
      <top style="thin">
        <color indexed="64"/>
      </top>
      <bottom style="medium">
        <color indexed="60"/>
      </bottom>
      <diagonal style="medium">
        <color theme="0"/>
      </diagonal>
    </border>
    <border diagonalUp="1">
      <left style="medium">
        <color theme="0"/>
      </left>
      <right style="medium">
        <color theme="0"/>
      </right>
      <top style="medium">
        <color indexed="60"/>
      </top>
      <bottom style="medium">
        <color indexed="60"/>
      </bottom>
      <diagonal style="medium">
        <color theme="0"/>
      </diagonal>
    </border>
    <border diagonalUp="1">
      <left style="medium">
        <color theme="0"/>
      </left>
      <right style="medium">
        <color theme="0"/>
      </right>
      <top style="medium">
        <color indexed="60"/>
      </top>
      <bottom style="thin">
        <color indexed="64"/>
      </bottom>
      <diagonal style="medium">
        <color theme="0"/>
      </diagonal>
    </border>
    <border diagonalDown="1">
      <left style="medium">
        <color theme="0"/>
      </left>
      <right style="medium">
        <color theme="0"/>
      </right>
      <top style="thin">
        <color indexed="64"/>
      </top>
      <bottom style="medium">
        <color indexed="60"/>
      </bottom>
      <diagonal style="medium">
        <color theme="0"/>
      </diagonal>
    </border>
    <border diagonalDown="1">
      <left style="medium">
        <color theme="0"/>
      </left>
      <right style="medium">
        <color theme="0"/>
      </right>
      <top style="medium">
        <color indexed="60"/>
      </top>
      <bottom style="medium">
        <color indexed="60"/>
      </bottom>
      <diagonal style="medium">
        <color theme="0"/>
      </diagonal>
    </border>
    <border diagonalDown="1">
      <left style="medium">
        <color theme="0"/>
      </left>
      <right style="medium">
        <color theme="0"/>
      </right>
      <top style="medium">
        <color indexed="60"/>
      </top>
      <bottom style="thin">
        <color indexed="64"/>
      </bottom>
      <diagonal style="medium">
        <color theme="0"/>
      </diagonal>
    </border>
    <border diagonalUp="1">
      <left/>
      <right style="medium">
        <color theme="0"/>
      </right>
      <top style="thin">
        <color indexed="64"/>
      </top>
      <bottom style="medium">
        <color indexed="60"/>
      </bottom>
      <diagonal style="medium">
        <color theme="0"/>
      </diagonal>
    </border>
    <border diagonalUp="1">
      <left/>
      <right style="medium">
        <color theme="0"/>
      </right>
      <top style="medium">
        <color indexed="60"/>
      </top>
      <bottom style="medium">
        <color indexed="60"/>
      </bottom>
      <diagonal style="medium">
        <color theme="0"/>
      </diagonal>
    </border>
    <border diagonalUp="1">
      <left/>
      <right style="medium">
        <color theme="0"/>
      </right>
      <top style="medium">
        <color indexed="60"/>
      </top>
      <bottom style="thin">
        <color indexed="64"/>
      </bottom>
      <diagonal style="medium">
        <color theme="0"/>
      </diagonal>
    </border>
    <border diagonalDown="1">
      <left style="medium">
        <color theme="0"/>
      </left>
      <right/>
      <top style="thin">
        <color indexed="64"/>
      </top>
      <bottom style="medium">
        <color indexed="60"/>
      </bottom>
      <diagonal style="medium">
        <color theme="0"/>
      </diagonal>
    </border>
    <border diagonalDown="1">
      <left style="medium">
        <color theme="0"/>
      </left>
      <right/>
      <top style="medium">
        <color indexed="60"/>
      </top>
      <bottom style="medium">
        <color indexed="60"/>
      </bottom>
      <diagonal style="medium">
        <color theme="0"/>
      </diagonal>
    </border>
    <border diagonalDown="1">
      <left style="medium">
        <color theme="0"/>
      </left>
      <right/>
      <top style="medium">
        <color indexed="60"/>
      </top>
      <bottom style="thin">
        <color indexed="64"/>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left style="medium">
        <color theme="0"/>
      </left>
      <right/>
      <top style="thin">
        <color indexed="64"/>
      </top>
      <bottom style="medium">
        <color theme="0"/>
      </bottom>
      <diagonal/>
    </border>
    <border>
      <left style="medium">
        <color theme="0"/>
      </left>
      <right/>
      <top style="thick">
        <color theme="0"/>
      </top>
      <bottom style="thick">
        <color theme="0"/>
      </bottom>
      <diagonal/>
    </border>
    <border>
      <left style="medium">
        <color theme="0"/>
      </left>
      <right/>
      <top style="medium">
        <color theme="0"/>
      </top>
      <bottom/>
      <diagonal/>
    </border>
    <border diagonalUp="1">
      <left style="thick">
        <color theme="0"/>
      </left>
      <right style="medium">
        <color theme="0"/>
      </right>
      <top style="thin">
        <color indexed="64"/>
      </top>
      <bottom/>
      <diagonal style="medium">
        <color theme="0"/>
      </diagonal>
    </border>
    <border diagonalUp="1">
      <left style="thick">
        <color theme="0"/>
      </left>
      <right style="medium">
        <color theme="0"/>
      </right>
      <top/>
      <bottom/>
      <diagonal style="medium">
        <color theme="0"/>
      </diagonal>
    </border>
    <border diagonalUp="1">
      <left style="thick">
        <color theme="0"/>
      </left>
      <right style="medium">
        <color theme="0"/>
      </right>
      <top/>
      <bottom style="thin">
        <color indexed="64"/>
      </bottom>
      <diagonal style="medium">
        <color theme="0"/>
      </diagonal>
    </border>
    <border diagonalDown="1">
      <left style="medium">
        <color theme="0"/>
      </left>
      <right style="thick">
        <color theme="0"/>
      </right>
      <top style="thin">
        <color indexed="64"/>
      </top>
      <bottom/>
      <diagonal style="medium">
        <color theme="0"/>
      </diagonal>
    </border>
    <border diagonalDown="1">
      <left style="medium">
        <color theme="0"/>
      </left>
      <right style="thick">
        <color theme="0"/>
      </right>
      <top/>
      <bottom/>
      <diagonal style="medium">
        <color theme="0"/>
      </diagonal>
    </border>
    <border diagonalDown="1">
      <left style="medium">
        <color theme="0"/>
      </left>
      <right style="thick">
        <color theme="0"/>
      </right>
      <top/>
      <bottom style="thin">
        <color indexed="64"/>
      </bottom>
      <diagonal style="medium">
        <color theme="0"/>
      </diagonal>
    </border>
    <border>
      <left style="medium">
        <color theme="0"/>
      </left>
      <right style="thick">
        <color theme="0"/>
      </right>
      <top style="thick">
        <color theme="0"/>
      </top>
      <bottom style="thick">
        <color theme="0"/>
      </bottom>
      <diagonal/>
    </border>
    <border>
      <left style="medium">
        <color theme="0"/>
      </left>
      <right style="thick">
        <color theme="0"/>
      </right>
      <top style="thick">
        <color theme="0"/>
      </top>
      <bottom style="thin">
        <color indexed="64"/>
      </bottom>
      <diagonal/>
    </border>
    <border>
      <left style="thick">
        <color theme="0"/>
      </left>
      <right style="medium">
        <color theme="0"/>
      </right>
      <top style="thick">
        <color theme="0"/>
      </top>
      <bottom/>
      <diagonal/>
    </border>
    <border>
      <left style="medium">
        <color theme="0"/>
      </left>
      <right style="thick">
        <color theme="0"/>
      </right>
      <top style="thick">
        <color theme="0"/>
      </top>
      <bottom/>
      <diagonal/>
    </border>
    <border>
      <left style="medium">
        <color theme="0"/>
      </left>
      <right/>
      <top style="thin">
        <color indexed="64"/>
      </top>
      <bottom/>
      <diagonal/>
    </border>
    <border>
      <left style="medium">
        <color theme="0"/>
      </left>
      <right/>
      <top style="thin">
        <color theme="1"/>
      </top>
      <bottom style="medium">
        <color theme="0"/>
      </bottom>
      <diagonal/>
    </border>
    <border>
      <left/>
      <right style="medium">
        <color theme="0"/>
      </right>
      <top style="thin">
        <color theme="1"/>
      </top>
      <bottom style="medium">
        <color theme="0"/>
      </bottom>
      <diagonal/>
    </border>
    <border>
      <left style="medium">
        <color theme="0"/>
      </left>
      <right style="medium">
        <color theme="0"/>
      </right>
      <top style="thin">
        <color theme="1"/>
      </top>
      <bottom style="medium">
        <color theme="0"/>
      </bottom>
      <diagonal/>
    </border>
    <border>
      <left/>
      <right/>
      <top style="thin">
        <color theme="1"/>
      </top>
      <bottom style="medium">
        <color theme="0"/>
      </bottom>
      <diagonal/>
    </border>
    <border>
      <left style="medium">
        <color theme="0"/>
      </left>
      <right/>
      <top/>
      <bottom/>
      <diagonal/>
    </border>
    <border>
      <left/>
      <right/>
      <top style="thin">
        <color auto="1"/>
      </top>
      <bottom style="medium">
        <color theme="0"/>
      </bottom>
      <diagonal/>
    </border>
    <border>
      <left style="medium">
        <color theme="0"/>
      </left>
      <right/>
      <top/>
      <bottom style="thin">
        <color indexed="64"/>
      </bottom>
      <diagonal/>
    </border>
  </borders>
  <cellStyleXfs count="26">
    <xf numFmtId="0" fontId="0" fillId="0" borderId="0"/>
    <xf numFmtId="0" fontId="25" fillId="0" borderId="0" applyAlignment="0">
      <alignment horizontal="centerContinuous" vertical="center"/>
    </xf>
    <xf numFmtId="0" fontId="26" fillId="0" borderId="0" applyAlignment="0">
      <alignment horizontal="centerContinuous" vertical="center"/>
    </xf>
    <xf numFmtId="0" fontId="7" fillId="2" borderId="1">
      <alignment horizontal="right" vertical="center" wrapText="1"/>
    </xf>
    <xf numFmtId="1" fontId="22" fillId="2" borderId="2">
      <alignment horizontal="left" vertical="center" wrapText="1"/>
    </xf>
    <xf numFmtId="1" fontId="5" fillId="2" borderId="3">
      <alignment horizontal="center" vertical="center"/>
    </xf>
    <xf numFmtId="0" fontId="11" fillId="2" borderId="3">
      <alignment horizontal="center" vertical="center" wrapText="1"/>
    </xf>
    <xf numFmtId="0" fontId="27" fillId="2" borderId="3">
      <alignment horizontal="center" vertical="center" wrapText="1"/>
    </xf>
    <xf numFmtId="0" fontId="3" fillId="0" borderId="0">
      <alignment horizontal="center" vertical="center" readingOrder="2"/>
    </xf>
    <xf numFmtId="0" fontId="6" fillId="0" borderId="0">
      <alignment horizontal="left" vertical="center"/>
    </xf>
    <xf numFmtId="0" fontId="3" fillId="0" borderId="0"/>
    <xf numFmtId="0" fontId="33" fillId="0" borderId="0"/>
    <xf numFmtId="0" fontId="3" fillId="0" borderId="0"/>
    <xf numFmtId="0" fontId="3" fillId="0" borderId="0"/>
    <xf numFmtId="0" fontId="18" fillId="0" borderId="0">
      <alignment horizontal="right" vertical="center"/>
    </xf>
    <xf numFmtId="0" fontId="28" fillId="0" borderId="0">
      <alignment horizontal="left" vertical="center"/>
    </xf>
    <xf numFmtId="0" fontId="7" fillId="0" borderId="0">
      <alignment horizontal="right" vertical="center"/>
    </xf>
    <xf numFmtId="0" fontId="3" fillId="0" borderId="0">
      <alignment horizontal="left" vertical="center"/>
    </xf>
    <xf numFmtId="0" fontId="17" fillId="2" borderId="3" applyAlignment="0">
      <alignment horizontal="center" vertical="center"/>
    </xf>
    <xf numFmtId="0" fontId="18" fillId="0" borderId="4">
      <alignment horizontal="right" vertical="center" indent="1"/>
    </xf>
    <xf numFmtId="0" fontId="7" fillId="2" borderId="4">
      <alignment horizontal="right" vertical="center" wrapText="1" indent="1" readingOrder="2"/>
    </xf>
    <xf numFmtId="0" fontId="9" fillId="0" borderId="4">
      <alignment horizontal="right" vertical="center" indent="1"/>
    </xf>
    <xf numFmtId="0" fontId="9" fillId="2" borderId="4">
      <alignment horizontal="left" vertical="center" wrapText="1" indent="1"/>
    </xf>
    <xf numFmtId="0" fontId="9" fillId="0" borderId="5">
      <alignment horizontal="left" vertical="center"/>
    </xf>
    <xf numFmtId="0" fontId="9" fillId="0" borderId="6">
      <alignment horizontal="left" vertical="center"/>
    </xf>
    <xf numFmtId="43" fontId="76" fillId="0" borderId="0" applyFont="0" applyFill="0" applyBorder="0" applyAlignment="0" applyProtection="0"/>
  </cellStyleXfs>
  <cellXfs count="1336">
    <xf numFmtId="0" fontId="0" fillId="0" borderId="0" xfId="0"/>
    <xf numFmtId="0" fontId="3" fillId="0" borderId="0" xfId="0" applyFont="1" applyAlignment="1">
      <alignment horizontal="justify" vertical="center"/>
    </xf>
    <xf numFmtId="0" fontId="10" fillId="0" borderId="0" xfId="0" applyFont="1" applyAlignment="1">
      <alignment horizontal="centerContinuous" vertical="center"/>
    </xf>
    <xf numFmtId="0" fontId="7" fillId="0" borderId="0" xfId="0" applyFont="1" applyAlignment="1">
      <alignment horizontal="centerContinuous" vertical="center"/>
    </xf>
    <xf numFmtId="0" fontId="3" fillId="0" borderId="0" xfId="0" applyFont="1" applyAlignment="1">
      <alignment horizontal="left" vertical="center"/>
    </xf>
    <xf numFmtId="0" fontId="14" fillId="0" borderId="0" xfId="0" applyFont="1" applyAlignment="1">
      <alignment horizontal="centerContinuous" vertical="center"/>
    </xf>
    <xf numFmtId="1" fontId="13" fillId="0" borderId="0" xfId="0" applyNumberFormat="1" applyFont="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xf>
    <xf numFmtId="1" fontId="13" fillId="0" borderId="0" xfId="0" applyNumberFormat="1" applyFont="1" applyBorder="1" applyAlignment="1">
      <alignment horizontal="left" vertical="center"/>
    </xf>
    <xf numFmtId="0" fontId="24" fillId="0" borderId="0" xfId="0" applyFont="1" applyAlignment="1">
      <alignment horizontal="right"/>
    </xf>
    <xf numFmtId="0" fontId="24" fillId="0" borderId="0" xfId="0" quotePrefix="1" applyFont="1" applyAlignment="1">
      <alignment horizontal="right"/>
    </xf>
    <xf numFmtId="0" fontId="7" fillId="0" borderId="0" xfId="16" applyFont="1">
      <alignment horizontal="right" vertical="center"/>
    </xf>
    <xf numFmtId="0" fontId="9" fillId="0" borderId="0" xfId="0" applyFont="1" applyBorder="1" applyAlignment="1">
      <alignment vertical="center"/>
    </xf>
    <xf numFmtId="0" fontId="3" fillId="0" borderId="0" xfId="0" applyFont="1" applyAlignment="1">
      <alignment vertical="center"/>
    </xf>
    <xf numFmtId="0" fontId="3" fillId="0" borderId="0" xfId="0" applyFont="1" applyAlignment="1">
      <alignment horizontal="centerContinuous" vertical="center"/>
    </xf>
    <xf numFmtId="0" fontId="21" fillId="0" borderId="0" xfId="17" applyFont="1">
      <alignment horizontal="left" vertical="center"/>
    </xf>
    <xf numFmtId="0" fontId="39" fillId="0" borderId="0" xfId="0" applyFont="1" applyBorder="1"/>
    <xf numFmtId="0" fontId="38" fillId="0" borderId="0" xfId="0" applyFont="1" applyBorder="1"/>
    <xf numFmtId="0" fontId="3" fillId="0" borderId="0" xfId="0" applyFont="1" applyBorder="1"/>
    <xf numFmtId="0" fontId="21" fillId="0" borderId="0" xfId="0" applyFont="1" applyBorder="1"/>
    <xf numFmtId="0" fontId="19" fillId="3" borderId="14" xfId="22" applyFont="1" applyFill="1" applyBorder="1">
      <alignment horizontal="left" vertical="center" wrapText="1" indent="1"/>
    </xf>
    <xf numFmtId="0" fontId="19" fillId="4" borderId="14" xfId="22" applyFont="1" applyFill="1" applyBorder="1">
      <alignment horizontal="left" vertical="center" wrapText="1" indent="1"/>
    </xf>
    <xf numFmtId="0" fontId="19" fillId="3" borderId="15" xfId="22" applyFont="1" applyFill="1" applyBorder="1">
      <alignment horizontal="left" vertical="center" wrapText="1" indent="1"/>
    </xf>
    <xf numFmtId="0" fontId="19" fillId="3" borderId="17" xfId="22" applyFont="1" applyFill="1" applyBorder="1">
      <alignment horizontal="left" vertical="center" wrapText="1" indent="1"/>
    </xf>
    <xf numFmtId="0" fontId="21" fillId="3" borderId="17" xfId="20" applyFont="1" applyFill="1" applyBorder="1">
      <alignment horizontal="right" vertical="center" wrapText="1" indent="1" readingOrder="2"/>
    </xf>
    <xf numFmtId="0" fontId="21" fillId="0" borderId="0" xfId="0" applyFont="1" applyAlignment="1">
      <alignment horizontal="left" vertical="center"/>
    </xf>
    <xf numFmtId="0" fontId="35" fillId="0" borderId="0" xfId="0" applyFont="1" applyAlignment="1">
      <alignment horizontal="left" vertical="center"/>
    </xf>
    <xf numFmtId="0" fontId="3" fillId="0" borderId="0" xfId="0" applyFont="1" applyBorder="1" applyAlignment="1">
      <alignment vertical="center"/>
    </xf>
    <xf numFmtId="0" fontId="21" fillId="0" borderId="0" xfId="0" applyFont="1" applyBorder="1" applyAlignment="1">
      <alignment vertical="center"/>
    </xf>
    <xf numFmtId="0" fontId="39" fillId="0" borderId="0" xfId="0" applyFont="1" applyBorder="1" applyAlignment="1">
      <alignment vertical="center"/>
    </xf>
    <xf numFmtId="0" fontId="38" fillId="0" borderId="0" xfId="0" applyFont="1" applyBorder="1" applyAlignment="1">
      <alignment vertical="center"/>
    </xf>
    <xf numFmtId="0" fontId="3" fillId="0" borderId="0" xfId="0" applyFont="1" applyBorder="1" applyAlignment="1">
      <alignment horizontal="left" vertical="center"/>
    </xf>
    <xf numFmtId="0" fontId="21" fillId="0" borderId="0" xfId="0" applyFont="1" applyBorder="1" applyAlignment="1">
      <alignment horizontal="left" vertical="center"/>
    </xf>
    <xf numFmtId="0" fontId="41" fillId="0" borderId="0" xfId="0" applyFont="1" applyAlignment="1">
      <alignment vertical="center" readingOrder="2"/>
    </xf>
    <xf numFmtId="0" fontId="42" fillId="0" borderId="0" xfId="0" applyFont="1" applyAlignment="1">
      <alignment horizontal="centerContinuous" vertical="center"/>
    </xf>
    <xf numFmtId="0" fontId="42" fillId="0" borderId="0" xfId="0" applyFont="1" applyBorder="1" applyAlignment="1">
      <alignment horizontal="left" vertical="center"/>
    </xf>
    <xf numFmtId="0" fontId="42" fillId="0" borderId="0" xfId="0" applyFont="1" applyBorder="1" applyAlignment="1">
      <alignment vertical="center"/>
    </xf>
    <xf numFmtId="0" fontId="5" fillId="0" borderId="0" xfId="0" applyFont="1" applyAlignment="1">
      <alignment vertical="center" readingOrder="2"/>
    </xf>
    <xf numFmtId="0" fontId="8" fillId="0" borderId="0" xfId="0" applyFont="1" applyBorder="1" applyAlignment="1">
      <alignment vertical="center"/>
    </xf>
    <xf numFmtId="0" fontId="5" fillId="0" borderId="0" xfId="0" applyFont="1" applyAlignment="1">
      <alignment vertical="center" readingOrder="1"/>
    </xf>
    <xf numFmtId="0" fontId="5" fillId="0" borderId="0" xfId="0" applyFont="1" applyBorder="1" applyAlignment="1">
      <alignment vertical="center"/>
    </xf>
    <xf numFmtId="0" fontId="21" fillId="4" borderId="14" xfId="20" applyFont="1" applyFill="1" applyBorder="1">
      <alignment horizontal="right" vertical="center" wrapText="1" indent="1" readingOrder="2"/>
    </xf>
    <xf numFmtId="0" fontId="21" fillId="3" borderId="14" xfId="20" applyFont="1" applyFill="1" applyBorder="1">
      <alignment horizontal="right" vertical="center" wrapText="1" indent="1" readingOrder="2"/>
    </xf>
    <xf numFmtId="0" fontId="3" fillId="0" borderId="0" xfId="10"/>
    <xf numFmtId="0" fontId="3" fillId="0" borderId="0" xfId="10" applyFont="1"/>
    <xf numFmtId="0" fontId="14" fillId="0" borderId="0" xfId="10" applyFont="1" applyBorder="1" applyAlignment="1">
      <alignment vertical="center"/>
    </xf>
    <xf numFmtId="1" fontId="13" fillId="0" borderId="0" xfId="10" applyNumberFormat="1" applyFont="1" applyBorder="1" applyAlignment="1">
      <alignment horizontal="center" vertical="center"/>
    </xf>
    <xf numFmtId="0" fontId="3" fillId="0" borderId="0" xfId="10" applyAlignment="1">
      <alignment vertical="center"/>
    </xf>
    <xf numFmtId="0" fontId="34" fillId="0" borderId="0" xfId="10" applyFont="1"/>
    <xf numFmtId="0" fontId="34" fillId="2" borderId="0" xfId="10" applyFont="1" applyFill="1" applyBorder="1" applyAlignment="1">
      <alignment horizontal="center" vertical="center" wrapText="1"/>
    </xf>
    <xf numFmtId="0" fontId="14" fillId="0" borderId="0" xfId="10" applyFont="1" applyAlignment="1">
      <alignment vertical="center"/>
    </xf>
    <xf numFmtId="0" fontId="3" fillId="0" borderId="0" xfId="10" applyFont="1" applyBorder="1" applyAlignment="1">
      <alignment vertical="center"/>
    </xf>
    <xf numFmtId="0" fontId="21" fillId="0" borderId="0" xfId="10" applyFont="1" applyBorder="1" applyAlignment="1">
      <alignment vertical="center"/>
    </xf>
    <xf numFmtId="0" fontId="12" fillId="0" borderId="0" xfId="10" applyFont="1" applyAlignment="1">
      <alignment horizontal="centerContinuous" vertical="center" wrapText="1"/>
    </xf>
    <xf numFmtId="0" fontId="39" fillId="0" borderId="0" xfId="10" applyFont="1" applyAlignment="1">
      <alignment horizontal="centerContinuous" vertical="center"/>
    </xf>
    <xf numFmtId="0" fontId="39" fillId="0" borderId="0" xfId="10" applyFont="1" applyBorder="1" applyAlignment="1">
      <alignment vertical="center"/>
    </xf>
    <xf numFmtId="0" fontId="38" fillId="0" borderId="0" xfId="10" applyFont="1" applyBorder="1" applyAlignment="1">
      <alignment vertical="center"/>
    </xf>
    <xf numFmtId="0" fontId="21" fillId="0" borderId="0" xfId="10" applyFont="1" applyBorder="1" applyAlignment="1"/>
    <xf numFmtId="0" fontId="23" fillId="3" borderId="14" xfId="19" applyFont="1" applyFill="1" applyBorder="1" applyAlignment="1">
      <alignment horizontal="center" vertical="center"/>
    </xf>
    <xf numFmtId="0" fontId="23" fillId="3" borderId="16" xfId="19" applyFont="1" applyFill="1" applyBorder="1" applyAlignment="1">
      <alignment horizontal="center" vertical="center"/>
    </xf>
    <xf numFmtId="0" fontId="23" fillId="3" borderId="18" xfId="19" applyFont="1" applyFill="1" applyBorder="1" applyAlignment="1">
      <alignment horizontal="center" vertical="center"/>
    </xf>
    <xf numFmtId="0" fontId="7" fillId="0" borderId="0" xfId="10" applyFont="1" applyAlignment="1">
      <alignment horizontal="centerContinuous" vertical="center"/>
    </xf>
    <xf numFmtId="0" fontId="3" fillId="0" borderId="0" xfId="10" applyFont="1" applyBorder="1"/>
    <xf numFmtId="0" fontId="39" fillId="0" borderId="0" xfId="10" applyFont="1" applyBorder="1"/>
    <xf numFmtId="0" fontId="38" fillId="0" borderId="0" xfId="10" applyFont="1" applyBorder="1" applyAlignment="1">
      <alignment horizontal="center" vertical="center" readingOrder="2"/>
    </xf>
    <xf numFmtId="0" fontId="19" fillId="4" borderId="22" xfId="0" applyFont="1" applyFill="1" applyBorder="1" applyAlignment="1">
      <alignment horizontal="center" vertical="top"/>
    </xf>
    <xf numFmtId="0" fontId="3" fillId="0" borderId="0" xfId="10" applyFont="1" applyAlignment="1">
      <alignment vertical="center"/>
    </xf>
    <xf numFmtId="0" fontId="3" fillId="0" borderId="0" xfId="10" applyFont="1" applyAlignment="1">
      <alignment horizontal="left"/>
    </xf>
    <xf numFmtId="0" fontId="21" fillId="0" borderId="0" xfId="10" applyFont="1" applyAlignment="1">
      <alignment horizontal="centerContinuous" vertical="center"/>
    </xf>
    <xf numFmtId="0" fontId="34" fillId="0" borderId="0" xfId="12" applyFont="1"/>
    <xf numFmtId="0" fontId="9" fillId="0" borderId="0" xfId="10" applyFont="1" applyBorder="1" applyAlignment="1">
      <alignment vertical="center"/>
    </xf>
    <xf numFmtId="0" fontId="15" fillId="0" borderId="0" xfId="10" applyFont="1" applyAlignment="1">
      <alignment vertical="center"/>
    </xf>
    <xf numFmtId="0" fontId="37" fillId="0" borderId="0" xfId="10" applyFont="1"/>
    <xf numFmtId="0" fontId="36" fillId="0" borderId="0" xfId="10" applyFont="1" applyAlignment="1">
      <alignment vertical="center"/>
    </xf>
    <xf numFmtId="0" fontId="7" fillId="0" borderId="0" xfId="2" applyFont="1" applyAlignment="1">
      <alignment vertical="center"/>
    </xf>
    <xf numFmtId="0" fontId="7" fillId="0" borderId="0" xfId="10" applyFont="1" applyAlignment="1">
      <alignment horizontal="center" vertical="center"/>
    </xf>
    <xf numFmtId="0" fontId="3" fillId="0" borderId="0" xfId="10" applyFont="1" applyAlignment="1">
      <alignment horizontal="center" vertical="center"/>
    </xf>
    <xf numFmtId="0" fontId="38" fillId="0" borderId="0" xfId="1" applyFont="1" applyAlignment="1">
      <alignment vertical="center"/>
    </xf>
    <xf numFmtId="0" fontId="38" fillId="0" borderId="0" xfId="10" applyFont="1" applyAlignment="1">
      <alignment horizontal="center" vertical="center"/>
    </xf>
    <xf numFmtId="0" fontId="38" fillId="0" borderId="0" xfId="1" applyFont="1" applyAlignment="1">
      <alignment vertical="center" readingOrder="2"/>
    </xf>
    <xf numFmtId="0" fontId="38" fillId="0" borderId="0" xfId="10" applyFont="1" applyBorder="1"/>
    <xf numFmtId="0" fontId="3" fillId="0" borderId="0" xfId="12" applyFont="1"/>
    <xf numFmtId="0" fontId="3" fillId="0" borderId="0" xfId="10" applyFont="1" applyAlignment="1">
      <alignment horizontal="centerContinuous" vertical="center"/>
    </xf>
    <xf numFmtId="0" fontId="21" fillId="0" borderId="0" xfId="10" applyFont="1" applyAlignment="1">
      <alignment horizontal="left" vertical="center"/>
    </xf>
    <xf numFmtId="0" fontId="39" fillId="0" borderId="0" xfId="12" applyFont="1"/>
    <xf numFmtId="0" fontId="7" fillId="0" borderId="0" xfId="10" applyFont="1" applyAlignment="1">
      <alignment vertical="center" readingOrder="1"/>
    </xf>
    <xf numFmtId="0" fontId="7" fillId="0" borderId="0" xfId="10" applyFont="1" applyBorder="1" applyAlignment="1">
      <alignment vertical="center"/>
    </xf>
    <xf numFmtId="0" fontId="41" fillId="0" borderId="0" xfId="10" applyFont="1" applyAlignment="1">
      <alignment vertical="center" readingOrder="2"/>
    </xf>
    <xf numFmtId="0" fontId="42" fillId="0" borderId="0" xfId="10" applyFont="1" applyAlignment="1">
      <alignment horizontal="centerContinuous" vertical="center"/>
    </xf>
    <xf numFmtId="0" fontId="42" fillId="0" borderId="0" xfId="10" applyFont="1" applyBorder="1" applyAlignment="1">
      <alignment horizontal="left" vertical="center"/>
    </xf>
    <xf numFmtId="0" fontId="42" fillId="0" borderId="0" xfId="10" applyFont="1" applyBorder="1" applyAlignment="1">
      <alignment vertical="center"/>
    </xf>
    <xf numFmtId="0" fontId="5" fillId="0" borderId="0" xfId="10" applyFont="1" applyAlignment="1">
      <alignment vertical="center" readingOrder="2"/>
    </xf>
    <xf numFmtId="0" fontId="8" fillId="0" borderId="0" xfId="10" applyFont="1" applyBorder="1" applyAlignment="1">
      <alignment vertical="center"/>
    </xf>
    <xf numFmtId="0" fontId="5" fillId="0" borderId="0" xfId="10" applyFont="1" applyAlignment="1">
      <alignment vertical="center" readingOrder="1"/>
    </xf>
    <xf numFmtId="0" fontId="5" fillId="0" borderId="0" xfId="10" applyFont="1" applyBorder="1" applyAlignment="1">
      <alignment vertical="center"/>
    </xf>
    <xf numFmtId="0" fontId="5" fillId="0" borderId="0" xfId="16" applyFont="1">
      <alignment horizontal="right" vertical="center"/>
    </xf>
    <xf numFmtId="0" fontId="8" fillId="0" borderId="0" xfId="10" applyFont="1" applyAlignment="1">
      <alignment horizontal="left" vertical="center"/>
    </xf>
    <xf numFmtId="1" fontId="3" fillId="0" borderId="0" xfId="10" applyNumberFormat="1" applyFont="1" applyAlignment="1">
      <alignment horizontal="center" vertical="center"/>
    </xf>
    <xf numFmtId="0" fontId="38" fillId="0" borderId="0" xfId="10" applyFont="1" applyAlignment="1">
      <alignment vertical="center" readingOrder="2"/>
    </xf>
    <xf numFmtId="0" fontId="39" fillId="0" borderId="0" xfId="10" applyFont="1" applyBorder="1" applyAlignment="1">
      <alignment horizontal="left" vertical="center"/>
    </xf>
    <xf numFmtId="0" fontId="21" fillId="2" borderId="8" xfId="6" applyFont="1" applyBorder="1" applyAlignment="1">
      <alignment horizontal="center" vertical="center" wrapText="1"/>
    </xf>
    <xf numFmtId="0" fontId="16" fillId="2" borderId="9" xfId="6" applyFont="1" applyBorder="1" applyAlignment="1">
      <alignment vertical="center" wrapText="1"/>
    </xf>
    <xf numFmtId="0" fontId="16" fillId="2" borderId="10" xfId="6" applyFont="1" applyBorder="1" applyAlignment="1">
      <alignment vertical="center" wrapText="1"/>
    </xf>
    <xf numFmtId="0" fontId="3" fillId="0" borderId="0" xfId="10" applyFont="1" applyAlignment="1">
      <alignment wrapText="1"/>
    </xf>
    <xf numFmtId="0" fontId="3" fillId="0" borderId="0" xfId="10" applyFont="1" applyAlignment="1">
      <alignment horizontal="right" vertical="center" wrapText="1"/>
    </xf>
    <xf numFmtId="0" fontId="9" fillId="0" borderId="0" xfId="0" applyFont="1" applyAlignment="1">
      <alignment vertical="center"/>
    </xf>
    <xf numFmtId="3" fontId="3" fillId="3" borderId="15" xfId="21" applyNumberFormat="1" applyFont="1" applyFill="1" applyBorder="1" applyAlignment="1">
      <alignment horizontal="right" vertical="center" indent="1"/>
    </xf>
    <xf numFmtId="3" fontId="3" fillId="4" borderId="14" xfId="21" applyNumberFormat="1" applyFont="1" applyFill="1" applyBorder="1" applyAlignment="1">
      <alignment horizontal="right" vertical="center" indent="1"/>
    </xf>
    <xf numFmtId="3" fontId="3" fillId="3" borderId="14" xfId="21" applyNumberFormat="1" applyFont="1" applyFill="1" applyBorder="1" applyAlignment="1">
      <alignment horizontal="right" vertical="center" indent="1"/>
    </xf>
    <xf numFmtId="3" fontId="20" fillId="3" borderId="14" xfId="0" applyNumberFormat="1" applyFont="1" applyFill="1" applyBorder="1" applyAlignment="1">
      <alignment vertical="center"/>
    </xf>
    <xf numFmtId="3" fontId="3" fillId="3" borderId="17" xfId="21" applyNumberFormat="1" applyFont="1" applyFill="1" applyBorder="1" applyAlignment="1">
      <alignment horizontal="right" vertical="center" indent="1"/>
    </xf>
    <xf numFmtId="3" fontId="3" fillId="3" borderId="14" xfId="13" applyNumberFormat="1" applyFont="1" applyFill="1" applyBorder="1" applyAlignment="1">
      <alignment vertical="center" wrapText="1"/>
    </xf>
    <xf numFmtId="0" fontId="7" fillId="5" borderId="33" xfId="20" applyFont="1" applyFill="1" applyBorder="1">
      <alignment horizontal="right" vertical="center" wrapText="1" indent="1" readingOrder="2"/>
    </xf>
    <xf numFmtId="0" fontId="21" fillId="5" borderId="34" xfId="13" applyFont="1" applyFill="1" applyBorder="1" applyAlignment="1">
      <alignment horizontal="center" vertical="center" wrapText="1" readingOrder="1"/>
    </xf>
    <xf numFmtId="1" fontId="21" fillId="5" borderId="34" xfId="0" applyNumberFormat="1" applyFont="1" applyFill="1" applyBorder="1" applyAlignment="1">
      <alignment horizontal="right" vertical="center" indent="1"/>
    </xf>
    <xf numFmtId="0" fontId="7" fillId="0" borderId="33" xfId="20" applyFont="1" applyFill="1" applyBorder="1">
      <alignment horizontal="right" vertical="center" wrapText="1" indent="1" readingOrder="2"/>
    </xf>
    <xf numFmtId="1" fontId="21" fillId="0" borderId="34" xfId="0" applyNumberFormat="1" applyFont="1" applyFill="1" applyBorder="1" applyAlignment="1">
      <alignment horizontal="center" vertical="center"/>
    </xf>
    <xf numFmtId="0" fontId="21" fillId="0" borderId="34" xfId="13" applyFont="1" applyFill="1" applyBorder="1" applyAlignment="1">
      <alignment horizontal="center" vertical="center" wrapText="1" readingOrder="1"/>
    </xf>
    <xf numFmtId="1" fontId="21" fillId="0" borderId="34" xfId="0" applyNumberFormat="1" applyFont="1" applyFill="1" applyBorder="1" applyAlignment="1">
      <alignment horizontal="right" vertical="center" indent="1"/>
    </xf>
    <xf numFmtId="0" fontId="7" fillId="6" borderId="33" xfId="20" applyFont="1" applyFill="1" applyBorder="1">
      <alignment horizontal="right" vertical="center" wrapText="1" indent="1" readingOrder="2"/>
    </xf>
    <xf numFmtId="0" fontId="21" fillId="6" borderId="34" xfId="13" applyFont="1" applyFill="1" applyBorder="1" applyAlignment="1">
      <alignment horizontal="center" vertical="center" wrapText="1" readingOrder="1"/>
    </xf>
    <xf numFmtId="1" fontId="21" fillId="6" borderId="34" xfId="0" applyNumberFormat="1" applyFont="1" applyFill="1" applyBorder="1" applyAlignment="1">
      <alignment horizontal="right" vertical="center" indent="1"/>
    </xf>
    <xf numFmtId="0" fontId="45" fillId="0" borderId="0" xfId="0" applyFont="1"/>
    <xf numFmtId="0" fontId="21" fillId="5" borderId="34" xfId="13" applyFont="1" applyFill="1" applyBorder="1" applyAlignment="1">
      <alignment horizontal="center" vertical="center" wrapText="1" readingOrder="1"/>
    </xf>
    <xf numFmtId="3" fontId="0" fillId="0" borderId="0" xfId="0" applyNumberFormat="1"/>
    <xf numFmtId="0" fontId="10" fillId="0" borderId="0" xfId="0" applyFont="1" applyAlignment="1">
      <alignment horizontal="center"/>
    </xf>
    <xf numFmtId="0" fontId="12" fillId="0" borderId="0" xfId="0" applyFont="1" applyAlignment="1">
      <alignment vertical="center"/>
    </xf>
    <xf numFmtId="0" fontId="7" fillId="0" borderId="0" xfId="0" applyFont="1" applyAlignment="1">
      <alignment horizontal="center" vertical="center"/>
    </xf>
    <xf numFmtId="0" fontId="46" fillId="0" borderId="0" xfId="0" applyFont="1" applyAlignment="1">
      <alignment vertical="center"/>
    </xf>
    <xf numFmtId="0" fontId="10" fillId="0" borderId="0" xfId="0" applyFont="1" applyAlignment="1">
      <alignment horizontal="center" vertical="center"/>
    </xf>
    <xf numFmtId="0" fontId="7" fillId="0" borderId="0" xfId="0" applyFont="1" applyAlignment="1">
      <alignment vertical="top"/>
    </xf>
    <xf numFmtId="0" fontId="47" fillId="0" borderId="0" xfId="0" applyFont="1" applyAlignment="1">
      <alignment vertical="top"/>
    </xf>
    <xf numFmtId="0" fontId="7" fillId="0" borderId="0" xfId="0" applyFont="1" applyAlignment="1">
      <alignment horizontal="right" vertical="center" wrapText="1" readingOrder="2"/>
    </xf>
    <xf numFmtId="0" fontId="3" fillId="0" borderId="0" xfId="0" applyFont="1" applyBorder="1" applyAlignment="1">
      <alignment horizontal="left" vertical="center" wrapText="1"/>
    </xf>
    <xf numFmtId="0" fontId="3" fillId="0" borderId="0" xfId="10" applyFont="1" applyAlignment="1">
      <alignment horizontal="center"/>
    </xf>
    <xf numFmtId="0" fontId="23" fillId="4" borderId="19" xfId="18" applyFont="1" applyFill="1" applyBorder="1" applyAlignment="1">
      <alignment horizontal="center" vertical="center"/>
    </xf>
    <xf numFmtId="0" fontId="7" fillId="0" borderId="0" xfId="10" applyFont="1" applyBorder="1" applyAlignment="1">
      <alignment horizontal="center" vertical="center"/>
    </xf>
    <xf numFmtId="0" fontId="3" fillId="0" borderId="0" xfId="10" applyFont="1" applyAlignment="1"/>
    <xf numFmtId="0" fontId="3" fillId="0" borderId="0" xfId="10" applyFont="1" applyBorder="1" applyAlignment="1">
      <alignment horizontal="left" vertical="center"/>
    </xf>
    <xf numFmtId="1" fontId="21" fillId="0" borderId="0" xfId="10" applyNumberFormat="1" applyFont="1" applyBorder="1" applyAlignment="1">
      <alignment horizontal="left" vertical="center"/>
    </xf>
    <xf numFmtId="1" fontId="21" fillId="0" borderId="0" xfId="10" applyNumberFormat="1" applyFont="1" applyBorder="1" applyAlignment="1">
      <alignment horizontal="center" vertical="center"/>
    </xf>
    <xf numFmtId="0" fontId="21" fillId="0" borderId="0" xfId="10" applyFont="1" applyBorder="1" applyAlignment="1">
      <alignment horizontal="right" readingOrder="2"/>
    </xf>
    <xf numFmtId="0" fontId="21" fillId="0" borderId="0" xfId="14" applyFont="1" applyAlignment="1">
      <alignment horizontal="right" vertical="center" readingOrder="2"/>
    </xf>
    <xf numFmtId="0" fontId="22" fillId="0" borderId="0" xfId="10" applyFont="1" applyAlignment="1">
      <alignment horizontal="left"/>
    </xf>
    <xf numFmtId="0" fontId="23" fillId="0" borderId="0" xfId="10" applyFont="1" applyBorder="1" applyAlignment="1"/>
    <xf numFmtId="0" fontId="21" fillId="2" borderId="10" xfId="6" applyFont="1" applyBorder="1" applyAlignment="1">
      <alignment horizontal="center" vertical="center" wrapText="1"/>
    </xf>
    <xf numFmtId="3" fontId="3" fillId="0" borderId="0" xfId="10" applyNumberFormat="1" applyFont="1" applyAlignment="1">
      <alignment horizontal="center"/>
    </xf>
    <xf numFmtId="3" fontId="3" fillId="0" borderId="0" xfId="10" applyNumberFormat="1" applyFont="1"/>
    <xf numFmtId="0" fontId="21" fillId="2" borderId="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20" xfId="0" applyFont="1" applyFill="1" applyBorder="1" applyAlignment="1">
      <alignment horizontal="center" wrapText="1"/>
    </xf>
    <xf numFmtId="3" fontId="3" fillId="0" borderId="0" xfId="10" applyNumberFormat="1" applyFont="1" applyAlignment="1">
      <alignment vertical="center"/>
    </xf>
    <xf numFmtId="0" fontId="19" fillId="0" borderId="32" xfId="0" applyFont="1" applyFill="1" applyBorder="1" applyAlignment="1">
      <alignment horizontal="left" vertical="center" wrapText="1" indent="1"/>
    </xf>
    <xf numFmtId="0" fontId="19" fillId="4" borderId="35" xfId="0" applyFont="1" applyFill="1" applyBorder="1" applyAlignment="1">
      <alignment horizontal="left" vertical="center" wrapText="1" indent="1"/>
    </xf>
    <xf numFmtId="0" fontId="19" fillId="0" borderId="35" xfId="0" applyFont="1" applyFill="1" applyBorder="1" applyAlignment="1">
      <alignment horizontal="left" vertical="center" wrapText="1" indent="1"/>
    </xf>
    <xf numFmtId="0" fontId="19" fillId="0" borderId="40" xfId="0" applyFont="1" applyFill="1" applyBorder="1" applyAlignment="1">
      <alignment horizontal="left" vertical="center" wrapText="1" indent="1"/>
    </xf>
    <xf numFmtId="0" fontId="21" fillId="0" borderId="33" xfId="0" applyFont="1" applyFill="1" applyBorder="1" applyAlignment="1">
      <alignment horizontal="right" vertical="center" wrapText="1" indent="1"/>
    </xf>
    <xf numFmtId="0" fontId="21" fillId="4" borderId="33" xfId="0" applyFont="1" applyFill="1" applyBorder="1" applyAlignment="1">
      <alignment horizontal="right" vertical="center" wrapText="1" indent="1"/>
    </xf>
    <xf numFmtId="0" fontId="21" fillId="0" borderId="38" xfId="0" applyFont="1" applyFill="1" applyBorder="1" applyAlignment="1">
      <alignment horizontal="right" vertical="center" wrapText="1" indent="1"/>
    </xf>
    <xf numFmtId="0" fontId="21" fillId="0" borderId="30" xfId="0" applyFont="1" applyFill="1" applyBorder="1" applyAlignment="1">
      <alignment horizontal="right" vertical="center" wrapText="1" indent="1"/>
    </xf>
    <xf numFmtId="0" fontId="21" fillId="4" borderId="41" xfId="0"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0" fontId="23" fillId="4" borderId="42" xfId="0" applyFont="1" applyFill="1" applyBorder="1" applyAlignment="1">
      <alignment horizontal="center" vertical="center" wrapText="1"/>
    </xf>
    <xf numFmtId="0" fontId="7" fillId="4" borderId="33" xfId="0" applyFont="1" applyFill="1" applyBorder="1" applyAlignment="1">
      <alignment horizontal="right" vertical="center"/>
    </xf>
    <xf numFmtId="0" fontId="21" fillId="4" borderId="35" xfId="0" applyFont="1" applyFill="1" applyBorder="1" applyAlignment="1">
      <alignment vertical="center" wrapText="1"/>
    </xf>
    <xf numFmtId="0" fontId="7" fillId="0" borderId="33" xfId="0" applyFont="1" applyFill="1" applyBorder="1" applyAlignment="1">
      <alignment horizontal="right" vertical="center" readingOrder="2"/>
    </xf>
    <xf numFmtId="0" fontId="21" fillId="0" borderId="35" xfId="0" applyFont="1" applyFill="1" applyBorder="1" applyAlignment="1">
      <alignment vertical="center" wrapText="1"/>
    </xf>
    <xf numFmtId="0" fontId="38" fillId="4" borderId="33" xfId="0" applyFont="1" applyFill="1" applyBorder="1" applyAlignment="1">
      <alignment horizontal="center" vertical="center" wrapText="1"/>
    </xf>
    <xf numFmtId="0" fontId="7" fillId="4" borderId="35" xfId="0" applyFont="1" applyFill="1" applyBorder="1" applyAlignment="1">
      <alignment horizontal="center" vertical="center" wrapText="1"/>
    </xf>
    <xf numFmtId="0" fontId="7" fillId="0" borderId="33" xfId="0" applyFont="1" applyFill="1" applyBorder="1" applyAlignment="1">
      <alignment horizontal="right" vertical="center" wrapText="1"/>
    </xf>
    <xf numFmtId="0" fontId="21" fillId="0" borderId="35" xfId="0" applyFont="1" applyFill="1" applyBorder="1" applyAlignment="1">
      <alignment horizontal="left" vertical="center" wrapText="1"/>
    </xf>
    <xf numFmtId="0" fontId="7" fillId="4" borderId="33" xfId="0" applyFont="1" applyFill="1" applyBorder="1" applyAlignment="1">
      <alignment horizontal="right" vertical="center" wrapText="1"/>
    </xf>
    <xf numFmtId="0" fontId="21" fillId="4" borderId="35" xfId="0" applyFont="1" applyFill="1" applyBorder="1"/>
    <xf numFmtId="0" fontId="21" fillId="4" borderId="35" xfId="0" applyFont="1" applyFill="1" applyBorder="1" applyAlignment="1">
      <alignment wrapText="1"/>
    </xf>
    <xf numFmtId="0" fontId="3" fillId="0" borderId="31" xfId="0" applyFont="1" applyFill="1" applyBorder="1" applyAlignment="1">
      <alignment horizontal="center" vertical="center"/>
    </xf>
    <xf numFmtId="0" fontId="3" fillId="4" borderId="34" xfId="0" applyFont="1" applyFill="1" applyBorder="1" applyAlignment="1">
      <alignment horizontal="center" vertical="center"/>
    </xf>
    <xf numFmtId="0" fontId="3" fillId="0" borderId="34" xfId="0" applyFont="1" applyFill="1" applyBorder="1" applyAlignment="1">
      <alignment horizontal="center" vertical="center"/>
    </xf>
    <xf numFmtId="0" fontId="3" fillId="0" borderId="39" xfId="0" applyFont="1" applyFill="1" applyBorder="1" applyAlignment="1">
      <alignment horizontal="center" vertical="center"/>
    </xf>
    <xf numFmtId="0" fontId="21" fillId="0" borderId="0" xfId="10" applyFont="1" applyBorder="1" applyAlignment="1">
      <alignment readingOrder="2"/>
    </xf>
    <xf numFmtId="0" fontId="34" fillId="0" borderId="0" xfId="10" applyFont="1" applyBorder="1" applyAlignment="1">
      <alignment vertical="center" readingOrder="2"/>
    </xf>
    <xf numFmtId="0" fontId="21" fillId="0" borderId="0" xfId="10" applyFont="1" applyAlignment="1">
      <alignment vertical="center"/>
    </xf>
    <xf numFmtId="0" fontId="3" fillId="0" borderId="0" xfId="10" applyFont="1" applyBorder="1" applyAlignment="1">
      <alignment vertical="center" wrapText="1"/>
    </xf>
    <xf numFmtId="0" fontId="3" fillId="0" borderId="0" xfId="10" applyFont="1" applyBorder="1" applyAlignment="1">
      <alignment horizontal="center"/>
    </xf>
    <xf numFmtId="3" fontId="3" fillId="0" borderId="0" xfId="10" applyNumberFormat="1" applyFont="1" applyBorder="1" applyAlignment="1">
      <alignment vertical="center"/>
    </xf>
    <xf numFmtId="0" fontId="7" fillId="2" borderId="0" xfId="20" applyFont="1" applyBorder="1" applyAlignment="1">
      <alignment horizontal="center" vertical="center" wrapText="1" readingOrder="2"/>
    </xf>
    <xf numFmtId="0" fontId="3" fillId="0" borderId="0" xfId="10" applyFont="1" applyAlignment="1">
      <alignment horizontal="right" wrapText="1" readingOrder="2"/>
    </xf>
    <xf numFmtId="1" fontId="21" fillId="0" borderId="0" xfId="0" applyNumberFormat="1" applyFont="1" applyBorder="1" applyAlignment="1">
      <alignment horizontal="center" vertical="center"/>
    </xf>
    <xf numFmtId="3" fontId="21" fillId="3" borderId="15" xfId="21" applyNumberFormat="1" applyFont="1" applyFill="1" applyBorder="1" applyAlignment="1">
      <alignment horizontal="right" vertical="center" indent="1"/>
    </xf>
    <xf numFmtId="3" fontId="21" fillId="3" borderId="14" xfId="21" applyNumberFormat="1" applyFont="1" applyFill="1" applyBorder="1" applyAlignment="1">
      <alignment horizontal="right" vertical="center" indent="1"/>
    </xf>
    <xf numFmtId="3" fontId="21" fillId="4" borderId="14" xfId="21" applyNumberFormat="1" applyFont="1" applyFill="1" applyBorder="1" applyAlignment="1">
      <alignment horizontal="right" vertical="center" indent="1"/>
    </xf>
    <xf numFmtId="3" fontId="21" fillId="3" borderId="17" xfId="21" applyNumberFormat="1" applyFont="1" applyFill="1" applyBorder="1" applyAlignment="1">
      <alignment horizontal="right" vertical="center" indent="1"/>
    </xf>
    <xf numFmtId="0" fontId="3" fillId="0" borderId="0" xfId="0" applyFont="1"/>
    <xf numFmtId="1" fontId="8" fillId="0" borderId="0" xfId="0" applyNumberFormat="1" applyFont="1" applyBorder="1" applyAlignment="1">
      <alignment horizontal="center" vertical="center"/>
    </xf>
    <xf numFmtId="3" fontId="21" fillId="3" borderId="18" xfId="21" applyNumberFormat="1" applyFont="1" applyFill="1" applyBorder="1" applyAlignment="1">
      <alignment horizontal="right" vertical="center" indent="1"/>
    </xf>
    <xf numFmtId="0" fontId="9" fillId="0" borderId="0" xfId="0" applyFont="1" applyBorder="1"/>
    <xf numFmtId="0" fontId="3" fillId="0" borderId="0" xfId="0" applyFont="1" applyAlignment="1">
      <alignment horizontal="center"/>
    </xf>
    <xf numFmtId="0" fontId="9" fillId="0" borderId="0" xfId="0" applyFont="1"/>
    <xf numFmtId="0" fontId="48" fillId="0" borderId="0" xfId="0" applyFont="1" applyAlignment="1">
      <alignment horizontal="centerContinuous" vertical="center"/>
    </xf>
    <xf numFmtId="0" fontId="9" fillId="0" borderId="0" xfId="0" applyFont="1" applyAlignment="1">
      <alignment horizontal="centerContinuous" vertical="center"/>
    </xf>
    <xf numFmtId="0" fontId="48" fillId="0" borderId="0" xfId="0" applyFont="1" applyAlignment="1">
      <alignment vertical="center"/>
    </xf>
    <xf numFmtId="49" fontId="49" fillId="0" borderId="0" xfId="0" applyNumberFormat="1" applyFont="1" applyAlignment="1">
      <alignment vertical="center"/>
    </xf>
    <xf numFmtId="3" fontId="21" fillId="4" borderId="19" xfId="18" applyNumberFormat="1" applyFont="1" applyFill="1" applyBorder="1" applyAlignment="1">
      <alignment horizontal="right" vertical="center" indent="1"/>
    </xf>
    <xf numFmtId="0" fontId="23" fillId="0" borderId="0" xfId="15" applyFont="1">
      <alignment horizontal="left" vertical="center"/>
    </xf>
    <xf numFmtId="0" fontId="3" fillId="3" borderId="0" xfId="0" applyFont="1" applyFill="1" applyAlignment="1">
      <alignment vertical="center"/>
    </xf>
    <xf numFmtId="0" fontId="3" fillId="0" borderId="0" xfId="0" applyFont="1" applyAlignment="1">
      <alignment horizontal="right" vertical="center" wrapText="1"/>
    </xf>
    <xf numFmtId="1" fontId="21" fillId="0" borderId="0" xfId="0" applyNumberFormat="1" applyFont="1" applyBorder="1" applyAlignment="1">
      <alignment horizontal="left" vertical="center"/>
    </xf>
    <xf numFmtId="0" fontId="12" fillId="0" borderId="0" xfId="10" applyFont="1" applyAlignment="1">
      <alignment vertical="center"/>
    </xf>
    <xf numFmtId="0" fontId="22" fillId="0" borderId="0" xfId="0" applyFont="1" applyBorder="1" applyAlignment="1">
      <alignment horizontal="right" vertical="center" readingOrder="2"/>
    </xf>
    <xf numFmtId="0" fontId="23" fillId="0" borderId="0" xfId="0" applyFont="1"/>
    <xf numFmtId="1" fontId="8" fillId="0" borderId="0" xfId="10" applyNumberFormat="1" applyFont="1" applyBorder="1" applyAlignment="1">
      <alignment horizontal="left" vertical="center"/>
    </xf>
    <xf numFmtId="1" fontId="8" fillId="0" borderId="0" xfId="10" applyNumberFormat="1" applyFont="1" applyBorder="1" applyAlignment="1">
      <alignment horizontal="center" vertical="center"/>
    </xf>
    <xf numFmtId="0" fontId="9" fillId="0" borderId="0" xfId="10" applyFont="1" applyBorder="1" applyAlignment="1">
      <alignment horizontal="left" vertical="center"/>
    </xf>
    <xf numFmtId="0" fontId="9" fillId="0" borderId="0" xfId="10" applyFont="1"/>
    <xf numFmtId="0" fontId="3" fillId="0" borderId="34" xfId="21" applyFont="1" applyFill="1" applyBorder="1" applyAlignment="1">
      <alignment horizontal="right" vertical="center" indent="1"/>
    </xf>
    <xf numFmtId="0" fontId="3" fillId="4" borderId="34" xfId="21" applyFont="1" applyFill="1" applyBorder="1" applyAlignment="1">
      <alignment horizontal="right" vertical="center" indent="1"/>
    </xf>
    <xf numFmtId="0" fontId="21" fillId="0" borderId="31" xfId="21" applyFont="1" applyFill="1" applyBorder="1" applyAlignment="1">
      <alignment horizontal="right" vertical="center" indent="1"/>
    </xf>
    <xf numFmtId="0" fontId="44" fillId="3" borderId="18" xfId="13" applyFont="1" applyFill="1" applyBorder="1" applyAlignment="1">
      <alignment horizontal="right" vertical="center" wrapText="1" indent="2" readingOrder="1"/>
    </xf>
    <xf numFmtId="0" fontId="23" fillId="3" borderId="18" xfId="13" applyFont="1" applyFill="1" applyBorder="1" applyAlignment="1">
      <alignment horizontal="left" vertical="center" wrapText="1" indent="1" readingOrder="1"/>
    </xf>
    <xf numFmtId="3" fontId="0" fillId="4" borderId="34" xfId="0" applyNumberFormat="1" applyFill="1" applyBorder="1" applyAlignment="1">
      <alignment horizontal="right" vertical="center" indent="1"/>
    </xf>
    <xf numFmtId="3" fontId="3" fillId="0" borderId="18" xfId="10" applyNumberFormat="1" applyFont="1" applyBorder="1" applyAlignment="1">
      <alignment horizontal="right" vertical="center" indent="1"/>
    </xf>
    <xf numFmtId="0" fontId="21" fillId="0" borderId="0" xfId="10" applyFont="1" applyBorder="1" applyAlignment="1">
      <alignment horizontal="center" vertical="center" readingOrder="2"/>
    </xf>
    <xf numFmtId="0" fontId="21" fillId="0" borderId="0" xfId="10" applyFont="1" applyBorder="1"/>
    <xf numFmtId="3" fontId="21" fillId="3" borderId="16" xfId="21" applyNumberFormat="1" applyFont="1" applyFill="1" applyBorder="1" applyAlignment="1">
      <alignment horizontal="right" vertical="center" indent="1"/>
    </xf>
    <xf numFmtId="0" fontId="21" fillId="0" borderId="0" xfId="10" applyFont="1" applyBorder="1" applyAlignment="1">
      <alignment vertical="center" readingOrder="2"/>
    </xf>
    <xf numFmtId="0" fontId="3" fillId="0" borderId="0" xfId="10" applyFont="1" applyAlignment="1">
      <alignment vertical="center" wrapText="1"/>
    </xf>
    <xf numFmtId="0" fontId="21" fillId="3" borderId="33" xfId="0" applyFont="1" applyFill="1" applyBorder="1" applyAlignment="1">
      <alignment horizontal="right" vertical="center" wrapText="1" indent="1"/>
    </xf>
    <xf numFmtId="0" fontId="3" fillId="3" borderId="34" xfId="0" applyFont="1" applyFill="1" applyBorder="1" applyAlignment="1">
      <alignment horizontal="center" vertical="center"/>
    </xf>
    <xf numFmtId="0" fontId="19" fillId="3" borderId="35" xfId="0" applyFont="1" applyFill="1" applyBorder="1" applyAlignment="1">
      <alignment horizontal="left" vertical="center" wrapText="1" indent="1"/>
    </xf>
    <xf numFmtId="0" fontId="7" fillId="3" borderId="33" xfId="0" applyFont="1" applyFill="1" applyBorder="1" applyAlignment="1">
      <alignment horizontal="right" vertical="center"/>
    </xf>
    <xf numFmtId="0" fontId="21" fillId="3" borderId="35" xfId="0" applyFont="1" applyFill="1" applyBorder="1" applyAlignment="1">
      <alignment vertical="center" wrapText="1"/>
    </xf>
    <xf numFmtId="0" fontId="7" fillId="0" borderId="0" xfId="2" applyFont="1" applyAlignment="1">
      <alignment horizontal="center" vertical="center"/>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3" fillId="4" borderId="44" xfId="21" applyFont="1" applyFill="1" applyBorder="1" applyAlignment="1">
      <alignment horizontal="right" vertical="center" indent="1"/>
    </xf>
    <xf numFmtId="0" fontId="21" fillId="4" borderId="44" xfId="21" applyFont="1" applyFill="1" applyBorder="1" applyAlignment="1">
      <alignment horizontal="right" vertical="center" indent="1"/>
    </xf>
    <xf numFmtId="0" fontId="3" fillId="0" borderId="45" xfId="21" applyFont="1" applyFill="1" applyBorder="1" applyAlignment="1">
      <alignment horizontal="right" vertical="center" indent="1"/>
    </xf>
    <xf numFmtId="0" fontId="21" fillId="0" borderId="45" xfId="21" applyFont="1" applyFill="1" applyBorder="1" applyAlignment="1">
      <alignment horizontal="right" vertical="center" indent="1"/>
    </xf>
    <xf numFmtId="0" fontId="3" fillId="0" borderId="44" xfId="21" applyFont="1" applyFill="1" applyBorder="1" applyAlignment="1">
      <alignment horizontal="right" vertical="center" indent="1"/>
    </xf>
    <xf numFmtId="0" fontId="21" fillId="0" borderId="44" xfId="21" applyFont="1" applyFill="1" applyBorder="1" applyAlignment="1">
      <alignment horizontal="right" vertical="center" indent="1"/>
    </xf>
    <xf numFmtId="0" fontId="21" fillId="0" borderId="23" xfId="21" applyFont="1" applyFill="1" applyBorder="1" applyAlignment="1">
      <alignment horizontal="right" vertical="center" indent="1"/>
    </xf>
    <xf numFmtId="0" fontId="3" fillId="0" borderId="0" xfId="10" applyFont="1" applyBorder="1" applyAlignment="1">
      <alignment horizontal="center" vertical="center" wrapText="1"/>
    </xf>
    <xf numFmtId="3" fontId="3" fillId="0" borderId="0" xfId="10" applyNumberFormat="1" applyFont="1" applyBorder="1" applyAlignment="1">
      <alignment vertical="center" wrapText="1"/>
    </xf>
    <xf numFmtId="0" fontId="7" fillId="0" borderId="0" xfId="10" applyFont="1" applyBorder="1" applyAlignment="1">
      <alignment horizontal="right" vertical="center"/>
    </xf>
    <xf numFmtId="0" fontId="3" fillId="0" borderId="0" xfId="10" applyFont="1" applyBorder="1" applyAlignment="1">
      <alignment horizontal="centerContinuous" vertical="center"/>
    </xf>
    <xf numFmtId="0" fontId="12" fillId="0" borderId="0" xfId="10" applyFont="1" applyBorder="1" applyAlignment="1">
      <alignment horizontal="left" vertical="center"/>
    </xf>
    <xf numFmtId="0" fontId="7" fillId="0" borderId="0" xfId="10" applyFont="1" applyBorder="1" applyAlignment="1">
      <alignment horizontal="left" vertical="center"/>
    </xf>
    <xf numFmtId="0" fontId="7" fillId="0" borderId="0" xfId="16" applyFont="1" applyBorder="1">
      <alignment horizontal="right" vertical="center"/>
    </xf>
    <xf numFmtId="0" fontId="21" fillId="0" borderId="0" xfId="17" applyFont="1" applyBorder="1">
      <alignment horizontal="left" vertical="center"/>
    </xf>
    <xf numFmtId="0" fontId="50" fillId="0" borderId="0" xfId="10" applyFont="1" applyBorder="1" applyAlignment="1">
      <alignment vertical="center"/>
    </xf>
    <xf numFmtId="3" fontId="3" fillId="0" borderId="0" xfId="0" applyNumberFormat="1" applyFont="1" applyAlignment="1">
      <alignment vertical="center"/>
    </xf>
    <xf numFmtId="0" fontId="53" fillId="0" borderId="0" xfId="0" applyFont="1"/>
    <xf numFmtId="0" fontId="9" fillId="0" borderId="0" xfId="10" applyFont="1" applyAlignment="1">
      <alignment vertical="center"/>
    </xf>
    <xf numFmtId="0" fontId="55" fillId="0" borderId="0" xfId="12" applyFont="1"/>
    <xf numFmtId="0" fontId="55" fillId="0" borderId="0" xfId="0" applyFont="1" applyAlignment="1">
      <alignment vertical="center"/>
    </xf>
    <xf numFmtId="0" fontId="7" fillId="3" borderId="0" xfId="16" applyFont="1" applyFill="1">
      <alignment horizontal="right" vertical="center"/>
    </xf>
    <xf numFmtId="0" fontId="7" fillId="3" borderId="0" xfId="10" applyFont="1" applyFill="1" applyAlignment="1">
      <alignment horizontal="right" vertical="center"/>
    </xf>
    <xf numFmtId="0" fontId="3" fillId="3" borderId="0" xfId="10" applyFont="1" applyFill="1" applyAlignment="1">
      <alignment vertical="center"/>
    </xf>
    <xf numFmtId="0" fontId="3" fillId="3" borderId="0" xfId="10" applyFont="1" applyFill="1" applyAlignment="1">
      <alignment horizontal="centerContinuous" vertical="center"/>
    </xf>
    <xf numFmtId="0" fontId="12" fillId="3" borderId="0" xfId="10" applyFont="1" applyFill="1" applyAlignment="1">
      <alignment horizontal="left" vertical="center"/>
    </xf>
    <xf numFmtId="0" fontId="21" fillId="3" borderId="0" xfId="17" applyFont="1" applyFill="1">
      <alignment horizontal="left" vertical="center"/>
    </xf>
    <xf numFmtId="3" fontId="3" fillId="0" borderId="0" xfId="10" applyNumberFormat="1" applyFont="1" applyBorder="1"/>
    <xf numFmtId="0" fontId="3" fillId="0" borderId="0" xfId="10" applyFont="1" applyAlignment="1">
      <alignment horizontal="justify" vertical="center"/>
    </xf>
    <xf numFmtId="0" fontId="57" fillId="0" borderId="0" xfId="10" applyFont="1" applyAlignment="1">
      <alignment horizontal="justify" vertical="center"/>
    </xf>
    <xf numFmtId="0" fontId="2" fillId="0" borderId="0" xfId="10" applyFont="1" applyBorder="1" applyAlignment="1">
      <alignment horizontal="left" vertical="center" wrapText="1" indent="1"/>
    </xf>
    <xf numFmtId="0" fontId="58" fillId="0" borderId="0" xfId="10" applyFont="1" applyBorder="1" applyAlignment="1">
      <alignment horizontal="right" vertical="center" wrapText="1" indent="1" readingOrder="2"/>
    </xf>
    <xf numFmtId="0" fontId="4" fillId="0" borderId="0" xfId="10" applyFont="1" applyAlignment="1">
      <alignment vertical="top"/>
    </xf>
    <xf numFmtId="0" fontId="56" fillId="0" borderId="0" xfId="10" applyFont="1" applyBorder="1" applyAlignment="1">
      <alignment horizontal="left" vertical="center" wrapText="1" indent="1"/>
    </xf>
    <xf numFmtId="0" fontId="10" fillId="0" borderId="0" xfId="10" applyFont="1" applyBorder="1" applyAlignment="1">
      <alignment vertical="top"/>
    </xf>
    <xf numFmtId="0" fontId="3" fillId="0" borderId="0" xfId="10" applyFont="1" applyBorder="1" applyAlignment="1">
      <alignment horizontal="justify" vertical="center"/>
    </xf>
    <xf numFmtId="0" fontId="32" fillId="0" borderId="0" xfId="10" applyFont="1" applyAlignment="1">
      <alignment vertical="center"/>
    </xf>
    <xf numFmtId="0" fontId="59" fillId="0" borderId="0" xfId="10" applyFont="1" applyAlignment="1">
      <alignment horizontal="center" vertical="center"/>
    </xf>
    <xf numFmtId="0" fontId="60" fillId="0" borderId="0" xfId="10" applyFont="1" applyAlignment="1">
      <alignment horizontal="center" vertical="center"/>
    </xf>
    <xf numFmtId="3" fontId="61" fillId="3" borderId="0" xfId="10" applyNumberFormat="1" applyFont="1" applyFill="1" applyAlignment="1">
      <alignment vertical="center"/>
    </xf>
    <xf numFmtId="0" fontId="21" fillId="4" borderId="34" xfId="21" applyNumberFormat="1" applyFont="1" applyFill="1" applyBorder="1" applyAlignment="1">
      <alignment horizontal="right" vertical="center" indent="1"/>
    </xf>
    <xf numFmtId="0" fontId="21" fillId="3" borderId="15" xfId="20" applyFont="1" applyFill="1" applyBorder="1">
      <alignment horizontal="right" vertical="center" wrapText="1" indent="1" readingOrder="2"/>
    </xf>
    <xf numFmtId="0" fontId="21" fillId="4" borderId="19" xfId="18" applyFont="1" applyFill="1" applyBorder="1" applyAlignment="1">
      <alignment horizontal="center" vertical="center"/>
    </xf>
    <xf numFmtId="0" fontId="14" fillId="0" borderId="0" xfId="0" applyFont="1" applyFill="1" applyBorder="1" applyAlignment="1">
      <alignment vertical="center"/>
    </xf>
    <xf numFmtId="49" fontId="1" fillId="0" borderId="0" xfId="10" applyNumberFormat="1" applyFont="1" applyBorder="1" applyAlignment="1">
      <alignment horizontal="left" vertical="center" wrapText="1" indent="1"/>
    </xf>
    <xf numFmtId="49" fontId="58" fillId="0" borderId="0" xfId="10" applyNumberFormat="1" applyFont="1" applyBorder="1" applyAlignment="1">
      <alignment horizontal="right" vertical="center" wrapText="1" indent="1" readingOrder="2"/>
    </xf>
    <xf numFmtId="0" fontId="19" fillId="0" borderId="0" xfId="10" applyFont="1" applyAlignment="1">
      <alignment horizontal="left" vertical="center"/>
    </xf>
    <xf numFmtId="1" fontId="8" fillId="0" borderId="0" xfId="0" applyNumberFormat="1" applyFont="1" applyBorder="1" applyAlignment="1">
      <alignment horizontal="center" vertical="center" wrapText="1"/>
    </xf>
    <xf numFmtId="0" fontId="9" fillId="0" borderId="0" xfId="0" applyFont="1" applyAlignment="1">
      <alignment horizontal="right" vertical="center"/>
    </xf>
    <xf numFmtId="0" fontId="65" fillId="3" borderId="50" xfId="20" applyFont="1" applyFill="1" applyBorder="1" applyAlignment="1">
      <alignment horizontal="right" vertical="center" wrapText="1" indent="1" readingOrder="2"/>
    </xf>
    <xf numFmtId="3" fontId="66" fillId="3" borderId="37" xfId="21" applyNumberFormat="1" applyFont="1" applyFill="1" applyBorder="1" applyAlignment="1">
      <alignment horizontal="right" vertical="center" indent="1"/>
    </xf>
    <xf numFmtId="3" fontId="65" fillId="3" borderId="37" xfId="21" applyNumberFormat="1" applyFont="1" applyFill="1" applyBorder="1" applyAlignment="1">
      <alignment horizontal="right" vertical="center" indent="1"/>
    </xf>
    <xf numFmtId="3" fontId="65" fillId="3" borderId="23" xfId="21" applyNumberFormat="1" applyFont="1" applyFill="1" applyBorder="1" applyAlignment="1">
      <alignment horizontal="right" vertical="center" indent="1"/>
    </xf>
    <xf numFmtId="0" fontId="66" fillId="0" borderId="0" xfId="0" applyFont="1"/>
    <xf numFmtId="0" fontId="72" fillId="3" borderId="50" xfId="20" applyFont="1" applyFill="1" applyBorder="1" applyAlignment="1">
      <alignment horizontal="left" vertical="center" wrapText="1" indent="1" readingOrder="2"/>
    </xf>
    <xf numFmtId="0" fontId="72" fillId="3" borderId="30" xfId="20" applyFont="1" applyFill="1" applyBorder="1" applyAlignment="1">
      <alignment horizontal="left" vertical="center" wrapText="1" indent="1" readingOrder="2"/>
    </xf>
    <xf numFmtId="0" fontId="65" fillId="3" borderId="53" xfId="20" applyFont="1" applyFill="1" applyBorder="1" applyAlignment="1">
      <alignment horizontal="right" vertical="center" wrapText="1" indent="1" readingOrder="2"/>
    </xf>
    <xf numFmtId="3" fontId="66" fillId="3" borderId="36" xfId="21" applyNumberFormat="1" applyFont="1" applyFill="1" applyBorder="1" applyAlignment="1">
      <alignment horizontal="right" vertical="center" indent="1"/>
    </xf>
    <xf numFmtId="3" fontId="65" fillId="3" borderId="36" xfId="21" applyNumberFormat="1" applyFont="1" applyFill="1" applyBorder="1" applyAlignment="1">
      <alignment horizontal="right" vertical="center" indent="1"/>
    </xf>
    <xf numFmtId="3" fontId="65" fillId="3" borderId="44" xfId="21" applyNumberFormat="1" applyFont="1" applyFill="1" applyBorder="1" applyAlignment="1">
      <alignment horizontal="right" vertical="center" indent="1"/>
    </xf>
    <xf numFmtId="0" fontId="72" fillId="3" borderId="53" xfId="20" applyFont="1" applyFill="1" applyBorder="1" applyAlignment="1">
      <alignment horizontal="left" vertical="center" wrapText="1" indent="1" readingOrder="2"/>
    </xf>
    <xf numFmtId="0" fontId="65" fillId="4" borderId="30" xfId="20" applyFont="1" applyFill="1" applyBorder="1" applyAlignment="1">
      <alignment horizontal="right" vertical="center" wrapText="1" indent="1" readingOrder="2"/>
    </xf>
    <xf numFmtId="3" fontId="66" fillId="4" borderId="31" xfId="21" applyNumberFormat="1" applyFont="1" applyFill="1" applyBorder="1" applyAlignment="1">
      <alignment horizontal="right" vertical="center" indent="1"/>
    </xf>
    <xf numFmtId="3" fontId="65" fillId="4" borderId="31" xfId="21" applyNumberFormat="1" applyFont="1" applyFill="1" applyBorder="1" applyAlignment="1">
      <alignment horizontal="right" vertical="center" indent="1"/>
    </xf>
    <xf numFmtId="0" fontId="72" fillId="4" borderId="31" xfId="20" applyFont="1" applyFill="1" applyBorder="1" applyAlignment="1">
      <alignment horizontal="left" vertical="center" wrapText="1" indent="1" readingOrder="2"/>
    </xf>
    <xf numFmtId="0" fontId="65" fillId="3" borderId="23" xfId="20" applyFont="1" applyFill="1" applyBorder="1" applyAlignment="1">
      <alignment horizontal="right" vertical="center" wrapText="1" indent="1" readingOrder="2"/>
    </xf>
    <xf numFmtId="0" fontId="72" fillId="3" borderId="41" xfId="20" applyFont="1" applyFill="1" applyBorder="1" applyAlignment="1">
      <alignment horizontal="left" vertical="center" wrapText="1" indent="1" readingOrder="2"/>
    </xf>
    <xf numFmtId="0" fontId="65" fillId="4" borderId="53" xfId="20" applyFont="1" applyFill="1" applyBorder="1" applyAlignment="1">
      <alignment horizontal="right" vertical="center" wrapText="1" indent="1" readingOrder="2"/>
    </xf>
    <xf numFmtId="3" fontId="66" fillId="4" borderId="36" xfId="21" applyNumberFormat="1" applyFont="1" applyFill="1" applyBorder="1" applyAlignment="1">
      <alignment horizontal="right" vertical="center" indent="1"/>
    </xf>
    <xf numFmtId="3" fontId="65" fillId="4" borderId="36" xfId="21" applyNumberFormat="1" applyFont="1" applyFill="1" applyBorder="1" applyAlignment="1">
      <alignment horizontal="right" vertical="center" indent="1"/>
    </xf>
    <xf numFmtId="0" fontId="72" fillId="4" borderId="36" xfId="20" applyFont="1" applyFill="1" applyBorder="1" applyAlignment="1">
      <alignment horizontal="left" vertical="center" wrapText="1" indent="1" readingOrder="2"/>
    </xf>
    <xf numFmtId="0" fontId="65" fillId="4" borderId="23" xfId="20" applyFont="1" applyFill="1" applyBorder="1" applyAlignment="1">
      <alignment horizontal="right" vertical="center" wrapText="1" indent="1" readingOrder="2"/>
    </xf>
    <xf numFmtId="3" fontId="65" fillId="4" borderId="23" xfId="21" applyNumberFormat="1" applyFont="1" applyFill="1" applyBorder="1" applyAlignment="1">
      <alignment horizontal="right" vertical="center" indent="1"/>
    </xf>
    <xf numFmtId="0" fontId="72" fillId="4" borderId="23" xfId="20" applyFont="1" applyFill="1" applyBorder="1" applyAlignment="1">
      <alignment horizontal="left" vertical="center" wrapText="1" indent="1" readingOrder="2"/>
    </xf>
    <xf numFmtId="3" fontId="65" fillId="3" borderId="45" xfId="21" applyNumberFormat="1" applyFont="1" applyFill="1" applyBorder="1" applyAlignment="1">
      <alignment horizontal="right" vertical="center" indent="1"/>
    </xf>
    <xf numFmtId="0" fontId="65" fillId="4" borderId="45" xfId="0" applyFont="1" applyFill="1" applyBorder="1" applyAlignment="1">
      <alignment horizontal="center" wrapText="1"/>
    </xf>
    <xf numFmtId="0" fontId="72" fillId="4" borderId="51" xfId="0" applyFont="1" applyFill="1" applyBorder="1" applyAlignment="1">
      <alignment horizontal="center" vertical="top" wrapText="1"/>
    </xf>
    <xf numFmtId="0" fontId="23" fillId="4" borderId="51" xfId="0" applyFont="1" applyFill="1" applyBorder="1" applyAlignment="1">
      <alignment horizontal="center" vertical="top" wrapText="1"/>
    </xf>
    <xf numFmtId="3" fontId="21" fillId="4" borderId="34" xfId="0" applyNumberFormat="1" applyFont="1" applyFill="1" applyBorder="1" applyAlignment="1">
      <alignment horizontal="right" vertical="center" indent="1"/>
    </xf>
    <xf numFmtId="3" fontId="21" fillId="4" borderId="23" xfId="13" applyNumberFormat="1" applyFont="1" applyFill="1" applyBorder="1" applyAlignment="1">
      <alignment horizontal="left" vertical="center" wrapText="1" indent="1" readingOrder="1"/>
    </xf>
    <xf numFmtId="0" fontId="21" fillId="4" borderId="23" xfId="21" applyFont="1" applyFill="1" applyBorder="1" applyAlignment="1">
      <alignment horizontal="right" vertical="center" indent="1"/>
    </xf>
    <xf numFmtId="0" fontId="21" fillId="0" borderId="45" xfId="10" applyFont="1" applyBorder="1" applyAlignment="1">
      <alignment horizontal="right" vertical="center" wrapText="1" indent="1" readingOrder="2"/>
    </xf>
    <xf numFmtId="0" fontId="73" fillId="0" borderId="44" xfId="0" applyFont="1" applyBorder="1" applyAlignment="1">
      <alignment horizontal="right" vertical="center" wrapText="1" indent="1"/>
    </xf>
    <xf numFmtId="0" fontId="3" fillId="0" borderId="0" xfId="0" applyFont="1" applyAlignment="1">
      <alignment wrapText="1"/>
    </xf>
    <xf numFmtId="0" fontId="21" fillId="3" borderId="37" xfId="20" applyFont="1" applyFill="1" applyBorder="1" applyAlignment="1">
      <alignment horizontal="center" vertical="center" wrapText="1" readingOrder="2"/>
    </xf>
    <xf numFmtId="3" fontId="3" fillId="3" borderId="37" xfId="10" applyNumberFormat="1" applyFont="1" applyFill="1" applyBorder="1" applyAlignment="1">
      <alignment horizontal="right" vertical="center" indent="1"/>
    </xf>
    <xf numFmtId="3" fontId="21" fillId="3" borderId="37" xfId="10" applyNumberFormat="1" applyFont="1" applyFill="1" applyBorder="1" applyAlignment="1">
      <alignment horizontal="right" vertical="center" indent="1"/>
    </xf>
    <xf numFmtId="0" fontId="19" fillId="3" borderId="37" xfId="22" applyFont="1" applyFill="1" applyBorder="1" applyAlignment="1">
      <alignment horizontal="center" vertical="center" wrapText="1"/>
    </xf>
    <xf numFmtId="0" fontId="21" fillId="3" borderId="34" xfId="20" applyFont="1" applyFill="1" applyBorder="1" applyAlignment="1">
      <alignment horizontal="center" vertical="center" wrapText="1" readingOrder="2"/>
    </xf>
    <xf numFmtId="3" fontId="3" fillId="3" borderId="34" xfId="10" applyNumberFormat="1" applyFont="1" applyFill="1" applyBorder="1" applyAlignment="1">
      <alignment horizontal="right" vertical="center" indent="1"/>
    </xf>
    <xf numFmtId="0" fontId="19" fillId="3" borderId="34" xfId="22" applyFont="1" applyFill="1" applyBorder="1" applyAlignment="1">
      <alignment horizontal="center" vertical="center" wrapText="1"/>
    </xf>
    <xf numFmtId="0" fontId="21" fillId="4" borderId="34" xfId="20" applyFont="1" applyFill="1" applyBorder="1" applyAlignment="1">
      <alignment horizontal="center" vertical="center" wrapText="1" readingOrder="2"/>
    </xf>
    <xf numFmtId="3" fontId="3" fillId="4" borderId="34" xfId="21" applyNumberFormat="1" applyFont="1" applyFill="1" applyBorder="1" applyAlignment="1">
      <alignment horizontal="right" vertical="center" indent="1"/>
    </xf>
    <xf numFmtId="3" fontId="21" fillId="4" borderId="34" xfId="21" applyNumberFormat="1" applyFont="1" applyFill="1" applyBorder="1" applyAlignment="1">
      <alignment horizontal="right" vertical="center" indent="1"/>
    </xf>
    <xf numFmtId="0" fontId="19" fillId="4" borderId="34" xfId="22" applyFont="1" applyFill="1" applyBorder="1" applyAlignment="1">
      <alignment horizontal="center" vertical="center" wrapText="1"/>
    </xf>
    <xf numFmtId="3" fontId="3" fillId="3" borderId="34" xfId="21" applyNumberFormat="1" applyFont="1" applyFill="1" applyBorder="1" applyAlignment="1">
      <alignment horizontal="right" vertical="center" indent="1"/>
    </xf>
    <xf numFmtId="0" fontId="21" fillId="7" borderId="34" xfId="20" applyFont="1" applyFill="1" applyBorder="1" applyAlignment="1">
      <alignment horizontal="center" vertical="center" wrapText="1" readingOrder="2"/>
    </xf>
    <xf numFmtId="3" fontId="3" fillId="7" borderId="34" xfId="21" applyNumberFormat="1" applyFont="1" applyFill="1" applyBorder="1" applyAlignment="1">
      <alignment horizontal="right" vertical="center" indent="1"/>
    </xf>
    <xf numFmtId="0" fontId="19" fillId="7" borderId="34" xfId="22" applyFont="1" applyFill="1" applyBorder="1" applyAlignment="1">
      <alignment horizontal="center" vertical="center" wrapText="1"/>
    </xf>
    <xf numFmtId="0" fontId="21" fillId="7" borderId="39" xfId="20" applyFont="1" applyFill="1" applyBorder="1" applyAlignment="1">
      <alignment horizontal="center" vertical="center" wrapText="1" readingOrder="2"/>
    </xf>
    <xf numFmtId="3" fontId="3" fillId="7" borderId="39" xfId="21" applyNumberFormat="1" applyFont="1" applyFill="1" applyBorder="1" applyAlignment="1">
      <alignment horizontal="right" vertical="center" indent="1"/>
    </xf>
    <xf numFmtId="0" fontId="19" fillId="7" borderId="39" xfId="22" applyFont="1" applyFill="1" applyBorder="1" applyAlignment="1">
      <alignment horizontal="center" vertical="center" wrapText="1"/>
    </xf>
    <xf numFmtId="0" fontId="21" fillId="4" borderId="37" xfId="20" applyFont="1" applyFill="1" applyBorder="1" applyAlignment="1">
      <alignment horizontal="center" vertical="center" wrapText="1" readingOrder="2"/>
    </xf>
    <xf numFmtId="3" fontId="21" fillId="4" borderId="37" xfId="21" applyNumberFormat="1" applyFont="1" applyFill="1" applyBorder="1" applyAlignment="1">
      <alignment horizontal="right" vertical="center" indent="1"/>
    </xf>
    <xf numFmtId="0" fontId="23" fillId="4" borderId="37" xfId="22" applyFont="1" applyFill="1" applyBorder="1" applyAlignment="1">
      <alignment horizontal="center" vertical="center" wrapText="1"/>
    </xf>
    <xf numFmtId="0" fontId="23" fillId="4" borderId="34" xfId="22" applyFont="1" applyFill="1" applyBorder="1" applyAlignment="1">
      <alignment horizontal="center" vertical="center" wrapText="1"/>
    </xf>
    <xf numFmtId="0" fontId="21" fillId="4" borderId="39" xfId="20" applyFont="1" applyFill="1" applyBorder="1" applyAlignment="1">
      <alignment horizontal="center" vertical="center" wrapText="1" readingOrder="2"/>
    </xf>
    <xf numFmtId="3" fontId="21" fillId="4" borderId="39" xfId="21" applyNumberFormat="1" applyFont="1" applyFill="1" applyBorder="1" applyAlignment="1">
      <alignment horizontal="right" vertical="center" indent="1"/>
    </xf>
    <xf numFmtId="0" fontId="23" fillId="4" borderId="39" xfId="22" applyFont="1" applyFill="1" applyBorder="1" applyAlignment="1">
      <alignment horizontal="center" vertical="center" wrapText="1"/>
    </xf>
    <xf numFmtId="0" fontId="3" fillId="0" borderId="0" xfId="10" applyFont="1" applyAlignment="1">
      <alignment horizontal="center"/>
    </xf>
    <xf numFmtId="0" fontId="12" fillId="0" borderId="0" xfId="10" applyFont="1" applyAlignment="1">
      <alignment horizontal="right" vertical="center"/>
    </xf>
    <xf numFmtId="0" fontId="3" fillId="0" borderId="36" xfId="21" applyFont="1" applyFill="1" applyBorder="1" applyAlignment="1">
      <alignment horizontal="right" vertical="center" indent="1"/>
    </xf>
    <xf numFmtId="3" fontId="3" fillId="0" borderId="0" xfId="0" applyNumberFormat="1" applyFont="1" applyBorder="1" applyAlignment="1">
      <alignment vertical="center"/>
    </xf>
    <xf numFmtId="0" fontId="7" fillId="6" borderId="0" xfId="20" applyFont="1" applyFill="1" applyBorder="1">
      <alignment horizontal="right" vertical="center" wrapText="1" indent="1" readingOrder="2"/>
    </xf>
    <xf numFmtId="0" fontId="21" fillId="6" borderId="0" xfId="13" applyFont="1" applyFill="1" applyBorder="1" applyAlignment="1">
      <alignment horizontal="center" vertical="center" wrapText="1" readingOrder="1"/>
    </xf>
    <xf numFmtId="1" fontId="21" fillId="6" borderId="0" xfId="0" applyNumberFormat="1" applyFont="1" applyFill="1" applyBorder="1" applyAlignment="1">
      <alignment horizontal="right" vertical="center" indent="1"/>
    </xf>
    <xf numFmtId="0" fontId="74" fillId="6" borderId="0" xfId="20" applyFont="1" applyFill="1" applyBorder="1">
      <alignment horizontal="right" vertical="center" wrapText="1" indent="1" readingOrder="2"/>
    </xf>
    <xf numFmtId="0" fontId="23" fillId="0" borderId="0" xfId="10" applyFont="1" applyBorder="1" applyAlignment="1"/>
    <xf numFmtId="0" fontId="75" fillId="0" borderId="0" xfId="10" applyFont="1"/>
    <xf numFmtId="0" fontId="45" fillId="0" borderId="0" xfId="10" applyFont="1"/>
    <xf numFmtId="0" fontId="21" fillId="0" borderId="0" xfId="14" applyFont="1" applyAlignment="1">
      <alignment horizontal="right" vertical="center" readingOrder="2"/>
    </xf>
    <xf numFmtId="1" fontId="14" fillId="0" borderId="0" xfId="0" applyNumberFormat="1" applyFont="1" applyBorder="1" applyAlignment="1">
      <alignment vertical="center"/>
    </xf>
    <xf numFmtId="1" fontId="0" fillId="0" borderId="0" xfId="0" applyNumberFormat="1"/>
    <xf numFmtId="0" fontId="0" fillId="0" borderId="0" xfId="0" applyAlignment="1">
      <alignment vertical="center"/>
    </xf>
    <xf numFmtId="0" fontId="16" fillId="8" borderId="0" xfId="10" applyFont="1" applyFill="1"/>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165" fontId="3" fillId="0" borderId="0" xfId="25" applyNumberFormat="1" applyFont="1"/>
    <xf numFmtId="0" fontId="34" fillId="0" borderId="0" xfId="10" applyFont="1" applyAlignment="1">
      <alignment wrapText="1"/>
    </xf>
    <xf numFmtId="3" fontId="24" fillId="0" borderId="0" xfId="0" applyNumberFormat="1" applyFont="1" applyAlignment="1">
      <alignment horizontal="right"/>
    </xf>
    <xf numFmtId="3" fontId="21" fillId="4" borderId="23" xfId="0" applyNumberFormat="1" applyFont="1" applyFill="1" applyBorder="1" applyAlignment="1">
      <alignment horizontal="right" vertical="center" indent="1"/>
    </xf>
    <xf numFmtId="0" fontId="21" fillId="4" borderId="44" xfId="21" applyFont="1" applyFill="1" applyBorder="1" applyAlignment="1">
      <alignment horizontal="right" vertical="center" wrapText="1" indent="1" readingOrder="2"/>
    </xf>
    <xf numFmtId="0" fontId="21" fillId="3" borderId="23" xfId="10" applyFont="1" applyFill="1" applyBorder="1" applyAlignment="1">
      <alignment horizontal="center" vertical="center"/>
    </xf>
    <xf numFmtId="0" fontId="21" fillId="3" borderId="23" xfId="21" applyFont="1" applyFill="1" applyBorder="1" applyAlignment="1">
      <alignment horizontal="right" vertical="center" indent="1"/>
    </xf>
    <xf numFmtId="0" fontId="23" fillId="0" borderId="34" xfId="19" applyFont="1" applyBorder="1" applyAlignment="1">
      <alignment horizontal="center" vertical="center"/>
    </xf>
    <xf numFmtId="0" fontId="23" fillId="4" borderId="34" xfId="19" applyFont="1" applyFill="1" applyBorder="1" applyAlignment="1">
      <alignment horizontal="center" vertical="center"/>
    </xf>
    <xf numFmtId="0" fontId="23" fillId="4" borderId="39" xfId="19" applyFont="1" applyFill="1" applyBorder="1" applyAlignment="1">
      <alignment horizontal="center" vertical="center"/>
    </xf>
    <xf numFmtId="0" fontId="23" fillId="4" borderId="37" xfId="19" applyFont="1" applyFill="1" applyBorder="1" applyAlignment="1">
      <alignment horizontal="center" vertical="center"/>
    </xf>
    <xf numFmtId="0" fontId="21" fillId="3" borderId="31" xfId="20" applyFont="1" applyFill="1" applyBorder="1" applyAlignment="1">
      <alignment horizontal="center" vertical="center" wrapText="1" readingOrder="2"/>
    </xf>
    <xf numFmtId="3" fontId="3" fillId="3" borderId="31" xfId="21" applyNumberFormat="1" applyFont="1" applyFill="1" applyBorder="1" applyAlignment="1">
      <alignment horizontal="right" vertical="center" indent="1"/>
    </xf>
    <xf numFmtId="0" fontId="23" fillId="0" borderId="31" xfId="19" applyFont="1" applyBorder="1" applyAlignment="1">
      <alignment horizontal="center" vertical="center"/>
    </xf>
    <xf numFmtId="0" fontId="21" fillId="4" borderId="51" xfId="0" applyFont="1" applyFill="1" applyBorder="1" applyAlignment="1">
      <alignment horizontal="center" vertical="center" wrapText="1"/>
    </xf>
    <xf numFmtId="0" fontId="21" fillId="4" borderId="36" xfId="20" applyFont="1" applyFill="1" applyBorder="1" applyAlignment="1">
      <alignment horizontal="center" vertical="center" wrapText="1" readingOrder="2"/>
    </xf>
    <xf numFmtId="3" fontId="3" fillId="4" borderId="36" xfId="21" applyNumberFormat="1" applyFont="1" applyFill="1" applyBorder="1" applyAlignment="1">
      <alignment horizontal="right" vertical="center" indent="1"/>
    </xf>
    <xf numFmtId="0" fontId="23" fillId="4" borderId="36" xfId="19" applyFont="1" applyFill="1" applyBorder="1" applyAlignment="1">
      <alignment horizontal="center" vertical="center"/>
    </xf>
    <xf numFmtId="0" fontId="21" fillId="4" borderId="45" xfId="10" applyFont="1" applyFill="1" applyBorder="1" applyAlignment="1">
      <alignment horizontal="center" wrapText="1" readingOrder="1"/>
    </xf>
    <xf numFmtId="0" fontId="23" fillId="4" borderId="51" xfId="10" applyFont="1" applyFill="1" applyBorder="1" applyAlignment="1">
      <alignment horizontal="center" vertical="top" wrapText="1" readingOrder="1"/>
    </xf>
    <xf numFmtId="3" fontId="21" fillId="3" borderId="34" xfId="10" applyNumberFormat="1" applyFont="1" applyFill="1" applyBorder="1" applyAlignment="1">
      <alignment horizontal="right" vertical="center" indent="1"/>
    </xf>
    <xf numFmtId="3" fontId="21" fillId="3" borderId="39" xfId="10" applyNumberFormat="1" applyFont="1" applyFill="1" applyBorder="1" applyAlignment="1">
      <alignment horizontal="right" vertical="center" indent="1"/>
    </xf>
    <xf numFmtId="3" fontId="3" fillId="3" borderId="37" xfId="21" applyNumberFormat="1" applyFont="1" applyFill="1" applyBorder="1" applyAlignment="1">
      <alignment horizontal="right" vertical="center" indent="1"/>
    </xf>
    <xf numFmtId="3" fontId="21" fillId="3" borderId="37" xfId="21" applyNumberFormat="1" applyFont="1" applyFill="1" applyBorder="1" applyAlignment="1">
      <alignment horizontal="right" vertical="center" indent="1"/>
    </xf>
    <xf numFmtId="0" fontId="23" fillId="3" borderId="37" xfId="22" applyFont="1" applyFill="1" applyBorder="1" applyAlignment="1">
      <alignment horizontal="center" vertical="center" wrapText="1"/>
    </xf>
    <xf numFmtId="3" fontId="21" fillId="3" borderId="34" xfId="21" applyNumberFormat="1" applyFont="1" applyFill="1" applyBorder="1" applyAlignment="1">
      <alignment horizontal="right" vertical="center" indent="1"/>
    </xf>
    <xf numFmtId="0" fontId="23" fillId="3" borderId="34" xfId="22" applyFont="1" applyFill="1" applyBorder="1" applyAlignment="1">
      <alignment horizontal="center" vertical="center" wrapText="1"/>
    </xf>
    <xf numFmtId="3" fontId="3" fillId="4" borderId="39" xfId="21" applyNumberFormat="1" applyFont="1" applyFill="1" applyBorder="1" applyAlignment="1">
      <alignment horizontal="right" vertical="center" indent="1"/>
    </xf>
    <xf numFmtId="3" fontId="21" fillId="3" borderId="34" xfId="18" applyNumberFormat="1" applyFont="1" applyFill="1" applyBorder="1" applyAlignment="1">
      <alignment horizontal="right" vertical="center" indent="1"/>
    </xf>
    <xf numFmtId="0" fontId="21" fillId="3" borderId="39" xfId="20" applyFont="1" applyFill="1" applyBorder="1" applyAlignment="1">
      <alignment horizontal="center" vertical="center" wrapText="1" readingOrder="2"/>
    </xf>
    <xf numFmtId="3" fontId="21" fillId="3" borderId="39" xfId="18" applyNumberFormat="1" applyFont="1" applyFill="1" applyBorder="1" applyAlignment="1">
      <alignment horizontal="right" vertical="center" indent="1"/>
    </xf>
    <xf numFmtId="0" fontId="23" fillId="3" borderId="39" xfId="22" applyFont="1" applyFill="1" applyBorder="1" applyAlignment="1">
      <alignment horizontal="center" vertical="center" wrapText="1"/>
    </xf>
    <xf numFmtId="0" fontId="21" fillId="4" borderId="44" xfId="0" applyFont="1" applyFill="1" applyBorder="1" applyAlignment="1">
      <alignment horizontal="center"/>
    </xf>
    <xf numFmtId="0" fontId="23" fillId="4" borderId="44" xfId="0" applyFont="1" applyFill="1" applyBorder="1" applyAlignment="1">
      <alignment horizontal="center" vertical="top"/>
    </xf>
    <xf numFmtId="0" fontId="23" fillId="4" borderId="51" xfId="0" applyFont="1" applyFill="1" applyBorder="1" applyAlignment="1">
      <alignment horizontal="center" vertical="top"/>
    </xf>
    <xf numFmtId="0" fontId="21" fillId="3" borderId="62" xfId="20" applyFont="1" applyFill="1" applyBorder="1" applyAlignment="1">
      <alignment horizontal="center" vertical="center" wrapText="1" readingOrder="2"/>
    </xf>
    <xf numFmtId="3" fontId="21" fillId="3" borderId="62" xfId="18" applyNumberFormat="1" applyFont="1" applyFill="1" applyBorder="1" applyAlignment="1">
      <alignment horizontal="right" vertical="center" indent="1"/>
    </xf>
    <xf numFmtId="0" fontId="23" fillId="3" borderId="62" xfId="22" applyFont="1" applyFill="1" applyBorder="1" applyAlignment="1">
      <alignment horizontal="center" vertical="center" wrapText="1"/>
    </xf>
    <xf numFmtId="0" fontId="21" fillId="3" borderId="63" xfId="20" applyFont="1" applyFill="1" applyBorder="1" applyAlignment="1">
      <alignment horizontal="center" vertical="center" wrapText="1" readingOrder="2"/>
    </xf>
    <xf numFmtId="3" fontId="21" fillId="3" borderId="63" xfId="18" applyNumberFormat="1" applyFont="1" applyFill="1" applyBorder="1" applyAlignment="1">
      <alignment horizontal="right" vertical="center" indent="1"/>
    </xf>
    <xf numFmtId="0" fontId="23" fillId="3" borderId="63" xfId="22" applyFont="1" applyFill="1" applyBorder="1" applyAlignment="1">
      <alignment horizontal="center" vertical="center" wrapText="1"/>
    </xf>
    <xf numFmtId="0" fontId="21" fillId="3" borderId="64" xfId="20" applyFont="1" applyFill="1" applyBorder="1" applyAlignment="1">
      <alignment horizontal="center" vertical="center" wrapText="1" readingOrder="2"/>
    </xf>
    <xf numFmtId="3" fontId="21" fillId="3" borderId="64" xfId="18" applyNumberFormat="1" applyFont="1" applyFill="1" applyBorder="1" applyAlignment="1">
      <alignment horizontal="right" vertical="center" indent="1"/>
    </xf>
    <xf numFmtId="0" fontId="23" fillId="3" borderId="64" xfId="22" applyFont="1" applyFill="1" applyBorder="1" applyAlignment="1">
      <alignment horizontal="center" vertical="center" wrapText="1"/>
    </xf>
    <xf numFmtId="0" fontId="3" fillId="0" borderId="43" xfId="10" applyFont="1" applyBorder="1"/>
    <xf numFmtId="0" fontId="21" fillId="4" borderId="45" xfId="0" applyFont="1" applyFill="1" applyBorder="1" applyAlignment="1">
      <alignment horizontal="center"/>
    </xf>
    <xf numFmtId="3" fontId="21" fillId="4" borderId="36" xfId="21" applyNumberFormat="1" applyFont="1" applyFill="1" applyBorder="1" applyAlignment="1">
      <alignment horizontal="right" vertical="center" indent="1"/>
    </xf>
    <xf numFmtId="0" fontId="23" fillId="4" borderId="36" xfId="22" applyFont="1" applyFill="1" applyBorder="1" applyAlignment="1">
      <alignment horizontal="center" vertical="center" wrapText="1"/>
    </xf>
    <xf numFmtId="3" fontId="21" fillId="3" borderId="37" xfId="18" applyNumberFormat="1" applyFont="1" applyFill="1" applyBorder="1" applyAlignment="1">
      <alignment horizontal="right" vertical="center" indent="1"/>
    </xf>
    <xf numFmtId="0" fontId="21" fillId="4" borderId="23" xfId="0" applyFont="1" applyFill="1" applyBorder="1" applyAlignment="1">
      <alignment horizontal="center" vertical="center" wrapText="1"/>
    </xf>
    <xf numFmtId="49" fontId="21" fillId="3" borderId="23" xfId="10" applyNumberFormat="1" applyFont="1" applyFill="1" applyBorder="1" applyAlignment="1">
      <alignment horizontal="right" vertical="center" indent="1"/>
    </xf>
    <xf numFmtId="3" fontId="21" fillId="3" borderId="23" xfId="21" applyNumberFormat="1" applyFont="1" applyFill="1" applyBorder="1" applyAlignment="1">
      <alignment horizontal="right" vertical="center" indent="1"/>
    </xf>
    <xf numFmtId="0" fontId="23" fillId="3" borderId="23" xfId="22" applyFont="1" applyFill="1" applyBorder="1" applyAlignment="1">
      <alignment horizontal="left" vertical="center" wrapText="1" indent="1"/>
    </xf>
    <xf numFmtId="3" fontId="21" fillId="3" borderId="51" xfId="21" applyNumberFormat="1" applyFont="1" applyFill="1" applyBorder="1" applyAlignment="1">
      <alignment horizontal="right" vertical="center" indent="1"/>
    </xf>
    <xf numFmtId="0" fontId="21" fillId="3" borderId="23" xfId="20" applyFont="1" applyFill="1" applyBorder="1" applyAlignment="1">
      <alignment horizontal="right" vertical="center" wrapText="1" indent="1" readingOrder="2"/>
    </xf>
    <xf numFmtId="3" fontId="21" fillId="4" borderId="23" xfId="21" applyNumberFormat="1" applyFont="1" applyFill="1" applyBorder="1" applyAlignment="1">
      <alignment horizontal="right" vertical="center" indent="1"/>
    </xf>
    <xf numFmtId="49" fontId="21" fillId="3" borderId="45" xfId="10" applyNumberFormat="1" applyFont="1" applyFill="1" applyBorder="1" applyAlignment="1">
      <alignment horizontal="right" vertical="center" indent="1"/>
    </xf>
    <xf numFmtId="0" fontId="23" fillId="3" borderId="45" xfId="22" applyFont="1" applyFill="1" applyBorder="1" applyAlignment="1">
      <alignment horizontal="left" vertical="center" indent="1"/>
    </xf>
    <xf numFmtId="0" fontId="21" fillId="4" borderId="34" xfId="20" applyFont="1" applyFill="1" applyBorder="1" applyAlignment="1">
      <alignment horizontal="right" vertical="center" wrapText="1" indent="1" readingOrder="2"/>
    </xf>
    <xf numFmtId="0" fontId="23" fillId="4" borderId="34" xfId="22" applyFont="1" applyFill="1" applyBorder="1" applyAlignment="1">
      <alignment horizontal="left" vertical="center" wrapText="1" indent="1"/>
    </xf>
    <xf numFmtId="0" fontId="21" fillId="3" borderId="34" xfId="20" applyFont="1" applyFill="1" applyBorder="1" applyAlignment="1">
      <alignment horizontal="right" vertical="center" wrapText="1" indent="1" readingOrder="2"/>
    </xf>
    <xf numFmtId="0" fontId="23" fillId="3" borderId="34" xfId="22" applyFont="1" applyFill="1" applyBorder="1" applyAlignment="1">
      <alignment horizontal="left" vertical="center" wrapText="1" indent="1"/>
    </xf>
    <xf numFmtId="0" fontId="21" fillId="3" borderId="36" xfId="20" applyFont="1" applyFill="1" applyBorder="1" applyAlignment="1">
      <alignment horizontal="right" vertical="center" wrapText="1" indent="1" readingOrder="2"/>
    </xf>
    <xf numFmtId="3" fontId="21" fillId="3" borderId="36" xfId="21" applyNumberFormat="1" applyFont="1" applyFill="1" applyBorder="1" applyAlignment="1">
      <alignment horizontal="right" vertical="center" indent="1"/>
    </xf>
    <xf numFmtId="0" fontId="23" fillId="3" borderId="36" xfId="22" applyFont="1" applyFill="1" applyBorder="1" applyAlignment="1">
      <alignment horizontal="left" vertical="center" wrapText="1" indent="1"/>
    </xf>
    <xf numFmtId="0" fontId="21" fillId="4" borderId="31" xfId="20" applyFont="1" applyFill="1" applyBorder="1" applyAlignment="1">
      <alignment horizontal="right" vertical="center" wrapText="1" indent="1" readingOrder="2"/>
    </xf>
    <xf numFmtId="3" fontId="3" fillId="4" borderId="31" xfId="21" applyNumberFormat="1" applyFont="1" applyFill="1" applyBorder="1" applyAlignment="1">
      <alignment horizontal="right" vertical="center" indent="1"/>
    </xf>
    <xf numFmtId="3" fontId="21" fillId="4" borderId="31" xfId="21" applyNumberFormat="1" applyFont="1" applyFill="1" applyBorder="1" applyAlignment="1">
      <alignment horizontal="right" vertical="center" indent="1"/>
    </xf>
    <xf numFmtId="0" fontId="23" fillId="4" borderId="31" xfId="22" applyFont="1" applyFill="1" applyBorder="1" applyAlignment="1">
      <alignment horizontal="left" vertical="center" wrapText="1" indent="1"/>
    </xf>
    <xf numFmtId="0" fontId="21" fillId="3" borderId="31" xfId="20" applyFont="1" applyFill="1" applyBorder="1" applyAlignment="1">
      <alignment horizontal="right" vertical="center" wrapText="1" indent="1" readingOrder="2"/>
    </xf>
    <xf numFmtId="3" fontId="21" fillId="3" borderId="31" xfId="21" applyNumberFormat="1" applyFont="1" applyFill="1" applyBorder="1" applyAlignment="1">
      <alignment horizontal="right" vertical="center" indent="1"/>
    </xf>
    <xf numFmtId="0" fontId="23" fillId="3" borderId="31" xfId="22" applyFont="1" applyFill="1" applyBorder="1" applyAlignment="1">
      <alignment horizontal="left" vertical="center" wrapText="1" indent="1"/>
    </xf>
    <xf numFmtId="3" fontId="3" fillId="3" borderId="36" xfId="21" applyNumberFormat="1" applyFont="1" applyFill="1" applyBorder="1" applyAlignment="1">
      <alignment horizontal="right" vertical="center" indent="1"/>
    </xf>
    <xf numFmtId="0" fontId="21" fillId="4" borderId="23" xfId="20" applyFont="1" applyFill="1" applyBorder="1" applyAlignment="1">
      <alignment horizontal="right" vertical="center" wrapText="1" indent="1" readingOrder="2"/>
    </xf>
    <xf numFmtId="0" fontId="23" fillId="4" borderId="23" xfId="22" applyFont="1" applyFill="1" applyBorder="1" applyAlignment="1">
      <alignment horizontal="left" vertical="center" wrapText="1" indent="1"/>
    </xf>
    <xf numFmtId="0" fontId="21" fillId="4" borderId="44" xfId="0" applyFont="1" applyFill="1" applyBorder="1" applyAlignment="1">
      <alignment horizontal="center" wrapText="1"/>
    </xf>
    <xf numFmtId="3" fontId="21" fillId="4" borderId="34" xfId="10" applyNumberFormat="1" applyFont="1" applyFill="1" applyBorder="1" applyAlignment="1">
      <alignment horizontal="right" vertical="center" indent="1"/>
    </xf>
    <xf numFmtId="3" fontId="3" fillId="4" borderId="34" xfId="10" applyNumberFormat="1" applyFont="1" applyFill="1" applyBorder="1" applyAlignment="1">
      <alignment horizontal="right" vertical="center" indent="1"/>
    </xf>
    <xf numFmtId="3" fontId="21" fillId="3" borderId="31" xfId="10" applyNumberFormat="1" applyFont="1" applyFill="1" applyBorder="1" applyAlignment="1">
      <alignment horizontal="right" vertical="center" indent="1"/>
    </xf>
    <xf numFmtId="3" fontId="3" fillId="3" borderId="31" xfId="10" applyNumberFormat="1" applyFont="1" applyFill="1" applyBorder="1" applyAlignment="1">
      <alignment horizontal="right" vertical="center" indent="1"/>
    </xf>
    <xf numFmtId="3" fontId="21" fillId="4" borderId="36" xfId="10" applyNumberFormat="1" applyFont="1" applyFill="1" applyBorder="1" applyAlignment="1">
      <alignment horizontal="right" vertical="center" indent="1"/>
    </xf>
    <xf numFmtId="3" fontId="3" fillId="4" borderId="36" xfId="10" applyNumberFormat="1" applyFont="1" applyFill="1" applyBorder="1" applyAlignment="1">
      <alignment horizontal="right" vertical="center" indent="1"/>
    </xf>
    <xf numFmtId="0" fontId="23" fillId="4" borderId="36" xfId="22" applyFont="1" applyFill="1" applyBorder="1" applyAlignment="1">
      <alignment horizontal="left" vertical="center" wrapText="1" indent="1"/>
    </xf>
    <xf numFmtId="0" fontId="23" fillId="3" borderId="37" xfId="22" applyFont="1" applyFill="1" applyBorder="1" applyAlignment="1">
      <alignment horizontal="left" vertical="center" wrapText="1" indent="1"/>
    </xf>
    <xf numFmtId="3" fontId="21" fillId="3" borderId="23" xfId="10" applyNumberFormat="1" applyFont="1" applyFill="1" applyBorder="1" applyAlignment="1">
      <alignment horizontal="right" vertical="center" indent="1"/>
    </xf>
    <xf numFmtId="0" fontId="21" fillId="3" borderId="34" xfId="12" applyFont="1" applyFill="1" applyBorder="1" applyAlignment="1">
      <alignment horizontal="right" vertical="center" indent="1"/>
    </xf>
    <xf numFmtId="3" fontId="3" fillId="3" borderId="34" xfId="12" applyNumberFormat="1" applyFont="1" applyFill="1" applyBorder="1" applyAlignment="1">
      <alignment horizontal="right" vertical="center" indent="1"/>
    </xf>
    <xf numFmtId="0" fontId="23" fillId="3" borderId="34" xfId="12" applyFont="1" applyFill="1" applyBorder="1" applyAlignment="1">
      <alignment horizontal="left" vertical="center" indent="1"/>
    </xf>
    <xf numFmtId="0" fontId="21" fillId="4" borderId="34" xfId="12" applyFont="1" applyFill="1" applyBorder="1" applyAlignment="1">
      <alignment horizontal="right" vertical="center" indent="1"/>
    </xf>
    <xf numFmtId="3" fontId="3" fillId="4" borderId="34" xfId="12" applyNumberFormat="1" applyFont="1" applyFill="1" applyBorder="1" applyAlignment="1">
      <alignment horizontal="right" vertical="center" indent="1"/>
    </xf>
    <xf numFmtId="0" fontId="23" fillId="4" borderId="34" xfId="12" applyFont="1" applyFill="1" applyBorder="1" applyAlignment="1">
      <alignment horizontal="left" vertical="center" indent="1"/>
    </xf>
    <xf numFmtId="3" fontId="21" fillId="4" borderId="34" xfId="12" applyNumberFormat="1" applyFont="1" applyFill="1" applyBorder="1" applyAlignment="1">
      <alignment horizontal="right" vertical="center" indent="1"/>
    </xf>
    <xf numFmtId="0" fontId="21" fillId="4" borderId="39" xfId="12" applyFont="1" applyFill="1" applyBorder="1" applyAlignment="1">
      <alignment horizontal="right" vertical="center" indent="1"/>
    </xf>
    <xf numFmtId="3" fontId="21" fillId="4" borderId="39" xfId="12" applyNumberFormat="1" applyFont="1" applyFill="1" applyBorder="1" applyAlignment="1">
      <alignment horizontal="right" vertical="center" indent="1"/>
    </xf>
    <xf numFmtId="0" fontId="23" fillId="4" borderId="39" xfId="12" applyFont="1" applyFill="1" applyBorder="1" applyAlignment="1">
      <alignment horizontal="left" vertical="center" indent="1"/>
    </xf>
    <xf numFmtId="0" fontId="21" fillId="3" borderId="36" xfId="12" applyFont="1" applyFill="1" applyBorder="1" applyAlignment="1">
      <alignment horizontal="right" vertical="center" indent="1"/>
    </xf>
    <xf numFmtId="3" fontId="3" fillId="3" borderId="36" xfId="12" applyNumberFormat="1" applyFont="1" applyFill="1" applyBorder="1" applyAlignment="1">
      <alignment horizontal="right" vertical="center" indent="1"/>
    </xf>
    <xf numFmtId="0" fontId="23" fillId="3" borderId="36" xfId="12" applyFont="1" applyFill="1" applyBorder="1" applyAlignment="1">
      <alignment horizontal="left" vertical="center" indent="1"/>
    </xf>
    <xf numFmtId="0" fontId="21" fillId="4" borderId="37" xfId="12" applyFont="1" applyFill="1" applyBorder="1" applyAlignment="1">
      <alignment horizontal="right" vertical="center" indent="1"/>
    </xf>
    <xf numFmtId="3" fontId="21" fillId="4" borderId="37" xfId="12" applyNumberFormat="1" applyFont="1" applyFill="1" applyBorder="1" applyAlignment="1">
      <alignment horizontal="right" vertical="center" indent="1"/>
    </xf>
    <xf numFmtId="0" fontId="23" fillId="4" borderId="37" xfId="12" applyFont="1" applyFill="1" applyBorder="1" applyAlignment="1">
      <alignment horizontal="left" vertical="center" indent="1"/>
    </xf>
    <xf numFmtId="0" fontId="21" fillId="3" borderId="31" xfId="12" applyFont="1" applyFill="1" applyBorder="1" applyAlignment="1">
      <alignment horizontal="right" vertical="center" indent="1"/>
    </xf>
    <xf numFmtId="3" fontId="3" fillId="3" borderId="31" xfId="12" applyNumberFormat="1" applyFont="1" applyFill="1" applyBorder="1" applyAlignment="1">
      <alignment horizontal="right" vertical="center" indent="1"/>
    </xf>
    <xf numFmtId="0" fontId="23" fillId="3" borderId="31" xfId="12" applyFont="1" applyFill="1" applyBorder="1" applyAlignment="1">
      <alignment horizontal="left" vertical="center" indent="1"/>
    </xf>
    <xf numFmtId="0" fontId="21" fillId="4" borderId="51" xfId="12" applyFont="1" applyFill="1" applyBorder="1" applyAlignment="1">
      <alignment horizontal="center" vertical="center" wrapText="1"/>
    </xf>
    <xf numFmtId="0" fontId="21" fillId="3" borderId="34" xfId="20" applyFont="1" applyFill="1" applyBorder="1">
      <alignment horizontal="right" vertical="center" wrapText="1" indent="1" readingOrder="2"/>
    </xf>
    <xf numFmtId="3" fontId="3" fillId="3" borderId="34" xfId="20" applyNumberFormat="1" applyFont="1" applyFill="1" applyBorder="1" applyAlignment="1">
      <alignment horizontal="right" vertical="center" indent="1"/>
    </xf>
    <xf numFmtId="3" fontId="3" fillId="3" borderId="34" xfId="21" applyNumberFormat="1" applyFont="1" applyFill="1" applyBorder="1" applyAlignment="1">
      <alignment horizontal="right" indent="1"/>
    </xf>
    <xf numFmtId="0" fontId="23" fillId="3" borderId="34" xfId="22" applyFont="1" applyFill="1" applyBorder="1" applyAlignment="1">
      <alignment horizontal="left" vertical="center" wrapText="1"/>
    </xf>
    <xf numFmtId="0" fontId="3" fillId="0" borderId="34" xfId="0" applyFont="1" applyBorder="1" applyAlignment="1">
      <alignment horizontal="right" vertical="center" indent="1"/>
    </xf>
    <xf numFmtId="1" fontId="3" fillId="0" borderId="34" xfId="0" applyNumberFormat="1" applyFont="1" applyBorder="1" applyAlignment="1">
      <alignment horizontal="right" vertical="center" indent="1"/>
    </xf>
    <xf numFmtId="1" fontId="3" fillId="0" borderId="34" xfId="0" applyNumberFormat="1" applyFont="1" applyBorder="1" applyAlignment="1">
      <alignment horizontal="right" indent="1"/>
    </xf>
    <xf numFmtId="0" fontId="21" fillId="4" borderId="34" xfId="20" applyFont="1" applyFill="1" applyBorder="1" applyAlignment="1">
      <alignment horizontal="right" vertical="center" wrapText="1" indent="1" readingOrder="2"/>
    </xf>
    <xf numFmtId="0" fontId="21" fillId="4" borderId="34" xfId="20" applyFont="1" applyFill="1" applyBorder="1">
      <alignment horizontal="right" vertical="center" wrapText="1" indent="1" readingOrder="2"/>
    </xf>
    <xf numFmtId="3" fontId="3" fillId="4" borderId="34" xfId="20" applyNumberFormat="1" applyFont="1" applyFill="1" applyBorder="1" applyAlignment="1">
      <alignment horizontal="right" vertical="center" indent="1"/>
    </xf>
    <xf numFmtId="3" fontId="3" fillId="4" borderId="34" xfId="21" applyNumberFormat="1" applyFont="1" applyFill="1" applyBorder="1" applyAlignment="1">
      <alignment horizontal="right" indent="1"/>
    </xf>
    <xf numFmtId="0" fontId="23" fillId="4" borderId="34" xfId="22" applyFont="1" applyFill="1" applyBorder="1" applyAlignment="1">
      <alignment horizontal="left" vertical="center" wrapText="1"/>
    </xf>
    <xf numFmtId="0" fontId="23" fillId="4" borderId="34" xfId="22" applyFont="1" applyFill="1" applyBorder="1" applyAlignment="1">
      <alignment horizontal="left" vertical="center" wrapText="1" indent="1"/>
    </xf>
    <xf numFmtId="0" fontId="3" fillId="0" borderId="34" xfId="0" applyFont="1" applyBorder="1" applyAlignment="1">
      <alignment horizontal="right" indent="1"/>
    </xf>
    <xf numFmtId="0" fontId="21" fillId="3" borderId="39" xfId="20" applyFont="1" applyFill="1" applyBorder="1">
      <alignment horizontal="right" vertical="center" wrapText="1" indent="1" readingOrder="2"/>
    </xf>
    <xf numFmtId="3" fontId="21" fillId="3" borderId="39" xfId="20" applyNumberFormat="1" applyFont="1" applyFill="1" applyBorder="1" applyAlignment="1">
      <alignment horizontal="right" vertical="center" indent="1"/>
    </xf>
    <xf numFmtId="0" fontId="23" fillId="3" borderId="39" xfId="22" applyFont="1" applyFill="1" applyBorder="1" applyAlignment="1">
      <alignment horizontal="left" vertical="center" wrapText="1"/>
    </xf>
    <xf numFmtId="0" fontId="21" fillId="4" borderId="36" xfId="20" applyFont="1" applyFill="1" applyBorder="1">
      <alignment horizontal="right" vertical="center" wrapText="1" indent="1" readingOrder="2"/>
    </xf>
    <xf numFmtId="3" fontId="3" fillId="4" borderId="36" xfId="20" applyNumberFormat="1" applyFont="1" applyFill="1" applyBorder="1" applyAlignment="1">
      <alignment horizontal="right" vertical="center" indent="1"/>
    </xf>
    <xf numFmtId="3" fontId="3" fillId="4" borderId="36" xfId="21" applyNumberFormat="1" applyFont="1" applyFill="1" applyBorder="1" applyAlignment="1">
      <alignment horizontal="right" indent="1"/>
    </xf>
    <xf numFmtId="0" fontId="23" fillId="4" borderId="36" xfId="22" applyFont="1" applyFill="1" applyBorder="1" applyAlignment="1">
      <alignment horizontal="left" vertical="center" wrapText="1"/>
    </xf>
    <xf numFmtId="0" fontId="21" fillId="3" borderId="37" xfId="20" applyFont="1" applyFill="1" applyBorder="1">
      <alignment horizontal="right" vertical="center" wrapText="1" indent="1" readingOrder="2"/>
    </xf>
    <xf numFmtId="3" fontId="21" fillId="3" borderId="37" xfId="20" applyNumberFormat="1" applyFont="1" applyFill="1" applyBorder="1" applyAlignment="1">
      <alignment horizontal="right" vertical="center" indent="1"/>
    </xf>
    <xf numFmtId="0" fontId="23" fillId="3" borderId="37" xfId="22" applyFont="1" applyFill="1" applyBorder="1" applyAlignment="1">
      <alignment horizontal="left" vertical="center" wrapText="1"/>
    </xf>
    <xf numFmtId="0" fontId="21" fillId="3" borderId="31" xfId="20" applyFont="1" applyFill="1" applyBorder="1">
      <alignment horizontal="right" vertical="center" wrapText="1" indent="1" readingOrder="2"/>
    </xf>
    <xf numFmtId="3" fontId="3" fillId="3" borderId="31" xfId="20" applyNumberFormat="1" applyFont="1" applyFill="1" applyBorder="1" applyAlignment="1">
      <alignment horizontal="right" vertical="center" indent="1"/>
    </xf>
    <xf numFmtId="3" fontId="3" fillId="3" borderId="31" xfId="21" applyNumberFormat="1" applyFont="1" applyFill="1" applyBorder="1" applyAlignment="1">
      <alignment horizontal="right" indent="1"/>
    </xf>
    <xf numFmtId="0" fontId="23" fillId="3" borderId="31" xfId="22" applyFont="1" applyFill="1" applyBorder="1" applyAlignment="1">
      <alignment horizontal="left"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wrapText="1"/>
    </xf>
    <xf numFmtId="0" fontId="21" fillId="4" borderId="51" xfId="20" applyFont="1" applyFill="1" applyBorder="1" applyAlignment="1">
      <alignment horizontal="center" vertical="center" wrapText="1" readingOrder="2"/>
    </xf>
    <xf numFmtId="0" fontId="21" fillId="4" borderId="51" xfId="18" applyFont="1" applyFill="1" applyBorder="1" applyAlignment="1">
      <alignment horizontal="center" vertical="center" wrapText="1"/>
    </xf>
    <xf numFmtId="0" fontId="21" fillId="3" borderId="37" xfId="20" applyFont="1" applyFill="1" applyBorder="1" applyAlignment="1">
      <alignment horizontal="right" vertical="center" wrapText="1" indent="4" readingOrder="2"/>
    </xf>
    <xf numFmtId="0" fontId="23" fillId="3" borderId="37" xfId="22" applyFont="1" applyFill="1" applyBorder="1" applyAlignment="1">
      <alignment horizontal="left" vertical="center" wrapText="1" indent="4"/>
    </xf>
    <xf numFmtId="0" fontId="21" fillId="4" borderId="34" xfId="20" applyFont="1" applyFill="1" applyBorder="1" applyAlignment="1">
      <alignment horizontal="right" vertical="center" wrapText="1" indent="4" readingOrder="2"/>
    </xf>
    <xf numFmtId="0" fontId="23" fillId="4" borderId="34" xfId="22" applyFont="1" applyFill="1" applyBorder="1" applyAlignment="1">
      <alignment horizontal="left" vertical="center" wrapText="1" indent="4"/>
    </xf>
    <xf numFmtId="0" fontId="21" fillId="3" borderId="34" xfId="20" applyFont="1" applyFill="1" applyBorder="1" applyAlignment="1">
      <alignment horizontal="right" vertical="center" wrapText="1" indent="4" readingOrder="2"/>
    </xf>
    <xf numFmtId="0" fontId="23" fillId="3" borderId="34" xfId="22" applyFont="1" applyFill="1" applyBorder="1" applyAlignment="1">
      <alignment horizontal="left" vertical="center" wrapText="1" indent="4"/>
    </xf>
    <xf numFmtId="0" fontId="21" fillId="3" borderId="36" xfId="20" applyFont="1" applyFill="1" applyBorder="1" applyAlignment="1">
      <alignment horizontal="right" vertical="center" wrapText="1" indent="4" readingOrder="2"/>
    </xf>
    <xf numFmtId="0" fontId="23" fillId="3" borderId="36" xfId="22" applyFont="1" applyFill="1" applyBorder="1" applyAlignment="1">
      <alignment horizontal="left" vertical="center" wrapText="1" indent="4"/>
    </xf>
    <xf numFmtId="0" fontId="16" fillId="4" borderId="23" xfId="20" applyFont="1" applyFill="1" applyBorder="1" applyAlignment="1">
      <alignment horizontal="right" vertical="center" wrapText="1" indent="1" readingOrder="2"/>
    </xf>
    <xf numFmtId="3" fontId="21" fillId="4" borderId="23" xfId="20" applyNumberFormat="1" applyFont="1" applyFill="1" applyBorder="1" applyAlignment="1">
      <alignment horizontal="left" vertical="center" wrapText="1" indent="1" readingOrder="1"/>
    </xf>
    <xf numFmtId="0" fontId="22" fillId="4" borderId="23" xfId="22" applyFont="1" applyFill="1" applyBorder="1" applyAlignment="1">
      <alignment horizontal="left" vertical="center" wrapText="1" indent="1"/>
    </xf>
    <xf numFmtId="0" fontId="16" fillId="3" borderId="23" xfId="18" applyFont="1" applyFill="1" applyBorder="1" applyAlignment="1">
      <alignment horizontal="right" vertical="center" indent="1"/>
    </xf>
    <xf numFmtId="3" fontId="21" fillId="3" borderId="23" xfId="18" applyNumberFormat="1" applyFont="1" applyFill="1" applyBorder="1" applyAlignment="1">
      <alignment horizontal="right" vertical="center" indent="1"/>
    </xf>
    <xf numFmtId="0" fontId="64" fillId="3" borderId="23" xfId="18" applyFont="1" applyFill="1" applyBorder="1" applyAlignment="1">
      <alignment horizontal="left" vertical="center" indent="1"/>
    </xf>
    <xf numFmtId="0" fontId="16" fillId="4" borderId="23" xfId="20" applyFont="1" applyFill="1" applyBorder="1" applyAlignment="1">
      <alignment horizontal="right" vertical="center" wrapText="1" indent="4" readingOrder="2"/>
    </xf>
    <xf numFmtId="0" fontId="22" fillId="4" borderId="23" xfId="22" applyFont="1" applyFill="1" applyBorder="1" applyAlignment="1">
      <alignment horizontal="left" vertical="center" wrapText="1" indent="4"/>
    </xf>
    <xf numFmtId="0" fontId="21" fillId="3" borderId="37" xfId="20" applyFont="1" applyFill="1" applyBorder="1" applyAlignment="1">
      <alignment horizontal="right" vertical="center" wrapText="1" indent="1" readingOrder="2"/>
    </xf>
    <xf numFmtId="3" fontId="21" fillId="3" borderId="34" xfId="19" applyNumberFormat="1" applyFont="1" applyFill="1" applyBorder="1" applyAlignment="1">
      <alignment horizontal="right" vertical="center" indent="1"/>
    </xf>
    <xf numFmtId="3" fontId="21" fillId="4" borderId="34" xfId="19" applyNumberFormat="1" applyFont="1" applyFill="1" applyBorder="1" applyAlignment="1">
      <alignment horizontal="right" vertical="center" indent="1"/>
    </xf>
    <xf numFmtId="0" fontId="21" fillId="4" borderId="36" xfId="20" applyFont="1" applyFill="1" applyBorder="1" applyAlignment="1">
      <alignment horizontal="right" vertical="center" wrapText="1" indent="1" readingOrder="2"/>
    </xf>
    <xf numFmtId="3" fontId="21" fillId="4" borderId="36" xfId="19" applyNumberFormat="1" applyFont="1" applyFill="1" applyBorder="1" applyAlignment="1">
      <alignment horizontal="right" vertical="center" indent="1"/>
    </xf>
    <xf numFmtId="0" fontId="21" fillId="3" borderId="37" xfId="18" applyFont="1" applyFill="1" applyBorder="1" applyAlignment="1">
      <alignment horizontal="right" vertical="center" indent="1"/>
    </xf>
    <xf numFmtId="0" fontId="23" fillId="3" borderId="37" xfId="18" applyFont="1" applyFill="1" applyBorder="1" applyAlignment="1">
      <alignment horizontal="left" vertical="center" indent="1"/>
    </xf>
    <xf numFmtId="3" fontId="21" fillId="3" borderId="23" xfId="19" applyNumberFormat="1" applyFont="1" applyFill="1" applyBorder="1" applyAlignment="1">
      <alignment horizontal="right" vertical="center" indent="1"/>
    </xf>
    <xf numFmtId="3" fontId="21" fillId="4" borderId="39" xfId="19" applyNumberFormat="1" applyFont="1" applyFill="1" applyBorder="1" applyAlignment="1">
      <alignment horizontal="right" vertical="center" indent="1"/>
    </xf>
    <xf numFmtId="3" fontId="21" fillId="4" borderId="23" xfId="19" applyNumberFormat="1" applyFont="1" applyFill="1" applyBorder="1" applyAlignment="1">
      <alignment horizontal="right" vertical="center" indent="1"/>
    </xf>
    <xf numFmtId="3" fontId="21" fillId="3" borderId="31" xfId="19" applyNumberFormat="1" applyFont="1" applyFill="1" applyBorder="1" applyAlignment="1">
      <alignment horizontal="right" vertical="center" indent="1"/>
    </xf>
    <xf numFmtId="3" fontId="21" fillId="3" borderId="36" xfId="19" applyNumberFormat="1" applyFont="1" applyFill="1" applyBorder="1" applyAlignment="1">
      <alignment horizontal="right" vertical="center" indent="1"/>
    </xf>
    <xf numFmtId="3" fontId="21" fillId="4" borderId="22" xfId="18" applyNumberFormat="1" applyFont="1" applyFill="1" applyBorder="1" applyAlignment="1">
      <alignment horizontal="right" vertical="center" indent="1"/>
    </xf>
    <xf numFmtId="3" fontId="21" fillId="4" borderId="31" xfId="19" applyNumberFormat="1" applyFont="1" applyFill="1" applyBorder="1" applyAlignment="1">
      <alignment horizontal="right" vertical="center" indent="1"/>
    </xf>
    <xf numFmtId="3" fontId="3" fillId="3" borderId="31" xfId="21" applyNumberFormat="1" applyFont="1" applyFill="1" applyBorder="1">
      <alignment horizontal="right" vertical="center" indent="1"/>
    </xf>
    <xf numFmtId="0" fontId="23" fillId="3" borderId="31" xfId="22" applyFont="1" applyFill="1" applyBorder="1" applyAlignment="1">
      <alignment horizontal="center" vertical="center" wrapText="1"/>
    </xf>
    <xf numFmtId="0" fontId="21" fillId="3" borderId="34" xfId="20" applyFont="1" applyFill="1" applyBorder="1" applyAlignment="1">
      <alignment horizontal="right" vertical="center" wrapText="1" indent="1" readingOrder="2"/>
    </xf>
    <xf numFmtId="3" fontId="3" fillId="3" borderId="34" xfId="21" applyNumberFormat="1" applyFont="1" applyFill="1" applyBorder="1">
      <alignment horizontal="right" vertical="center" indent="1"/>
    </xf>
    <xf numFmtId="0" fontId="23" fillId="3" borderId="34" xfId="22" applyFont="1" applyFill="1" applyBorder="1" applyAlignment="1">
      <alignment horizontal="left" vertical="center" wrapText="1" indent="1"/>
    </xf>
    <xf numFmtId="3" fontId="3" fillId="4" borderId="34" xfId="21" applyNumberFormat="1" applyFont="1" applyFill="1" applyBorder="1">
      <alignment horizontal="right" vertical="center" indent="1"/>
    </xf>
    <xf numFmtId="0" fontId="21" fillId="3" borderId="36" xfId="20" applyFont="1" applyFill="1" applyBorder="1" applyAlignment="1">
      <alignment horizontal="right" vertical="center" wrapText="1" indent="1" readingOrder="2"/>
    </xf>
    <xf numFmtId="0" fontId="21" fillId="3" borderId="36" xfId="20" applyFont="1" applyFill="1" applyBorder="1" applyAlignment="1">
      <alignment horizontal="center" vertical="center" wrapText="1" readingOrder="2"/>
    </xf>
    <xf numFmtId="0" fontId="23" fillId="3" borderId="36" xfId="22" applyFont="1" applyFill="1" applyBorder="1" applyAlignment="1">
      <alignment horizontal="center" vertical="center" wrapText="1"/>
    </xf>
    <xf numFmtId="0" fontId="23" fillId="3" borderId="36" xfId="22" applyFont="1" applyFill="1" applyBorder="1" applyAlignment="1">
      <alignment horizontal="left" vertical="center" wrapText="1" indent="1"/>
    </xf>
    <xf numFmtId="3" fontId="21" fillId="3" borderId="36" xfId="21" applyNumberFormat="1" applyFont="1" applyFill="1" applyBorder="1">
      <alignment horizontal="right" vertical="center" indent="1"/>
    </xf>
    <xf numFmtId="3" fontId="3" fillId="4" borderId="36" xfId="21" applyNumberFormat="1" applyFont="1" applyFill="1" applyBorder="1">
      <alignment horizontal="right" vertical="center" indent="1"/>
    </xf>
    <xf numFmtId="3" fontId="3" fillId="3" borderId="36" xfId="21" applyNumberFormat="1" applyFont="1" applyFill="1" applyBorder="1">
      <alignment horizontal="right" vertical="center" indent="1"/>
    </xf>
    <xf numFmtId="3" fontId="21" fillId="4" borderId="31" xfId="21" applyNumberFormat="1" applyFont="1" applyFill="1" applyBorder="1">
      <alignment horizontal="right" vertical="center" indent="1"/>
    </xf>
    <xf numFmtId="3" fontId="21" fillId="3" borderId="31" xfId="21" applyNumberFormat="1" applyFont="1" applyFill="1" applyBorder="1">
      <alignment horizontal="right" vertical="center" indent="1"/>
    </xf>
    <xf numFmtId="3" fontId="3" fillId="4" borderId="31" xfId="21" applyNumberFormat="1" applyFont="1" applyFill="1" applyBorder="1">
      <alignment horizontal="right" vertical="center" indent="1"/>
    </xf>
    <xf numFmtId="0" fontId="21" fillId="3" borderId="23" xfId="20" applyFont="1" applyFill="1" applyBorder="1" applyAlignment="1">
      <alignment horizontal="center" vertical="center" wrapText="1" readingOrder="2"/>
    </xf>
    <xf numFmtId="3" fontId="21" fillId="3" borderId="23" xfId="19" applyNumberFormat="1" applyFont="1" applyFill="1" applyBorder="1">
      <alignment horizontal="right" vertical="center" indent="1"/>
    </xf>
    <xf numFmtId="0" fontId="23" fillId="3" borderId="23" xfId="22" applyFont="1" applyFill="1" applyBorder="1" applyAlignment="1">
      <alignment horizontal="center" vertical="center" wrapText="1"/>
    </xf>
    <xf numFmtId="0" fontId="21" fillId="4" borderId="23" xfId="20" applyFont="1" applyFill="1" applyBorder="1" applyAlignment="1">
      <alignment horizontal="center" vertical="center" wrapText="1" readingOrder="2"/>
    </xf>
    <xf numFmtId="3" fontId="21" fillId="4" borderId="23" xfId="19" applyNumberFormat="1" applyFont="1" applyFill="1" applyBorder="1">
      <alignment horizontal="right" vertical="center" indent="1"/>
    </xf>
    <xf numFmtId="0" fontId="23" fillId="4" borderId="23" xfId="22" applyFont="1" applyFill="1" applyBorder="1" applyAlignment="1">
      <alignment horizontal="center" vertical="center" wrapText="1"/>
    </xf>
    <xf numFmtId="0" fontId="21" fillId="4" borderId="31" xfId="18" applyFont="1" applyFill="1" applyBorder="1" applyAlignment="1">
      <alignment horizontal="right" vertical="center" indent="1"/>
    </xf>
    <xf numFmtId="49" fontId="21" fillId="3" borderId="31" xfId="20" applyNumberFormat="1" applyFont="1" applyFill="1" applyBorder="1" applyAlignment="1">
      <alignment horizontal="right" vertical="center" wrapText="1" indent="4" readingOrder="2"/>
    </xf>
    <xf numFmtId="0" fontId="23" fillId="3" borderId="31" xfId="22" applyFont="1" applyFill="1" applyBorder="1" applyAlignment="1">
      <alignment horizontal="left" vertical="center" wrapText="1" indent="4"/>
    </xf>
    <xf numFmtId="3" fontId="16" fillId="3" borderId="23" xfId="21" applyNumberFormat="1" applyFont="1" applyFill="1" applyBorder="1" applyAlignment="1">
      <alignment horizontal="center" vertical="center"/>
    </xf>
    <xf numFmtId="3" fontId="22" fillId="3" borderId="23" xfId="21" applyNumberFormat="1" applyFont="1" applyFill="1" applyBorder="1" applyAlignment="1">
      <alignment horizontal="center" vertical="center"/>
    </xf>
    <xf numFmtId="0" fontId="16" fillId="4" borderId="23" xfId="20" applyFont="1" applyFill="1" applyBorder="1">
      <alignment horizontal="right" vertical="center" wrapText="1" indent="1" readingOrder="2"/>
    </xf>
    <xf numFmtId="0" fontId="64" fillId="4" borderId="23" xfId="22" applyFont="1" applyFill="1" applyBorder="1">
      <alignment horizontal="left" vertical="center" wrapText="1" indent="1"/>
    </xf>
    <xf numFmtId="0" fontId="21" fillId="4" borderId="36" xfId="20" applyFont="1" applyFill="1" applyBorder="1" applyAlignment="1">
      <alignment horizontal="right" vertical="center" wrapText="1" indent="4" readingOrder="2"/>
    </xf>
    <xf numFmtId="0" fontId="23" fillId="4" borderId="36" xfId="22" applyFont="1" applyFill="1" applyBorder="1" applyAlignment="1">
      <alignment horizontal="left" vertical="center" wrapText="1" indent="4"/>
    </xf>
    <xf numFmtId="0" fontId="16" fillId="3" borderId="23" xfId="20" applyFont="1" applyFill="1" applyBorder="1">
      <alignment horizontal="right" vertical="center" wrapText="1" indent="1" readingOrder="2"/>
    </xf>
    <xf numFmtId="0" fontId="64" fillId="3" borderId="23" xfId="22" applyFont="1" applyFill="1" applyBorder="1">
      <alignment horizontal="left" vertical="center" wrapText="1" indent="1"/>
    </xf>
    <xf numFmtId="0" fontId="23" fillId="3" borderId="34" xfId="22" applyFont="1" applyFill="1" applyBorder="1">
      <alignment horizontal="left" vertical="center" wrapText="1" indent="1"/>
    </xf>
    <xf numFmtId="0" fontId="23" fillId="3" borderId="31" xfId="22" applyFont="1" applyFill="1" applyBorder="1">
      <alignment horizontal="left" vertical="center" wrapText="1" indent="1"/>
    </xf>
    <xf numFmtId="0" fontId="21" fillId="3" borderId="36" xfId="20" applyFont="1" applyFill="1" applyBorder="1">
      <alignment horizontal="right" vertical="center" wrapText="1" indent="1" readingOrder="2"/>
    </xf>
    <xf numFmtId="0" fontId="23" fillId="3" borderId="36" xfId="22" applyFont="1" applyFill="1" applyBorder="1">
      <alignment horizontal="left" vertical="center" wrapText="1" indent="1"/>
    </xf>
    <xf numFmtId="3" fontId="21" fillId="4" borderId="31" xfId="18" applyNumberFormat="1" applyFont="1" applyFill="1" applyBorder="1" applyAlignment="1">
      <alignment horizontal="right" vertical="center" indent="1"/>
    </xf>
    <xf numFmtId="0" fontId="21" fillId="3" borderId="31" xfId="20" applyFont="1" applyFill="1" applyBorder="1" applyAlignment="1">
      <alignment horizontal="right" vertical="center" wrapText="1" readingOrder="2"/>
    </xf>
    <xf numFmtId="0" fontId="21" fillId="3" borderId="23" xfId="20" applyFont="1" applyFill="1" applyBorder="1" applyAlignment="1">
      <alignment horizontal="right" vertical="center" wrapText="1" readingOrder="2"/>
    </xf>
    <xf numFmtId="0" fontId="21" fillId="4" borderId="31" xfId="20" applyFont="1" applyFill="1" applyBorder="1" applyAlignment="1">
      <alignment horizontal="right" vertical="center" wrapText="1" readingOrder="2"/>
    </xf>
    <xf numFmtId="0" fontId="21" fillId="4" borderId="36" xfId="20" applyFont="1" applyFill="1" applyBorder="1" applyAlignment="1">
      <alignment horizontal="right" vertical="center" wrapText="1" readingOrder="2"/>
    </xf>
    <xf numFmtId="0" fontId="21" fillId="3" borderId="34" xfId="20" applyFont="1" applyFill="1" applyBorder="1" applyAlignment="1">
      <alignment horizontal="right" vertical="center" wrapText="1" readingOrder="2"/>
    </xf>
    <xf numFmtId="0" fontId="21" fillId="4" borderId="34" xfId="20" applyFont="1" applyFill="1" applyBorder="1" applyAlignment="1">
      <alignment horizontal="right" vertical="center" wrapText="1" readingOrder="2"/>
    </xf>
    <xf numFmtId="0" fontId="23" fillId="4" borderId="34" xfId="22" applyFont="1" applyFill="1" applyBorder="1">
      <alignment horizontal="left" vertical="center" wrapText="1" indent="1"/>
    </xf>
    <xf numFmtId="0" fontId="23" fillId="4" borderId="36" xfId="22" applyFont="1" applyFill="1" applyBorder="1">
      <alignment horizontal="left" vertical="center" wrapText="1" indent="1"/>
    </xf>
    <xf numFmtId="3" fontId="21" fillId="3" borderId="51" xfId="18" applyNumberFormat="1" applyFont="1" applyFill="1" applyBorder="1" applyAlignment="1">
      <alignment horizontal="right" vertical="center" indent="1"/>
    </xf>
    <xf numFmtId="0" fontId="23" fillId="4" borderId="31" xfId="22" applyFont="1" applyFill="1" applyBorder="1">
      <alignment horizontal="left" vertical="center" wrapText="1" indent="1"/>
    </xf>
    <xf numFmtId="0" fontId="23" fillId="3" borderId="23" xfId="22" applyFont="1" applyFill="1" applyBorder="1">
      <alignment horizontal="left" vertical="center" wrapText="1" indent="1"/>
    </xf>
    <xf numFmtId="3" fontId="21" fillId="4" borderId="23" xfId="21" applyNumberFormat="1" applyFont="1" applyFill="1" applyBorder="1" applyAlignment="1">
      <alignment horizontal="center" vertical="center"/>
    </xf>
    <xf numFmtId="3" fontId="21" fillId="4" borderId="23" xfId="18" applyNumberFormat="1" applyFont="1" applyFill="1" applyBorder="1" applyAlignment="1">
      <alignment horizontal="right" vertical="center" indent="1"/>
    </xf>
    <xf numFmtId="3" fontId="21" fillId="4" borderId="51" xfId="18" applyNumberFormat="1" applyFont="1" applyFill="1" applyBorder="1" applyAlignment="1">
      <alignment horizontal="right" vertical="center" indent="1"/>
    </xf>
    <xf numFmtId="0" fontId="21" fillId="4" borderId="31" xfId="20" applyFont="1" applyFill="1" applyBorder="1">
      <alignment horizontal="right" vertical="center" wrapText="1" indent="1" readingOrder="2"/>
    </xf>
    <xf numFmtId="0" fontId="21" fillId="3" borderId="23" xfId="20" applyFont="1" applyFill="1" applyBorder="1">
      <alignment horizontal="right" vertical="center" wrapText="1" indent="1" readingOrder="2"/>
    </xf>
    <xf numFmtId="0" fontId="3" fillId="4" borderId="34" xfId="20" applyFont="1" applyFill="1" applyBorder="1" applyAlignment="1">
      <alignment horizontal="right" vertical="center" wrapText="1" indent="1" readingOrder="2"/>
    </xf>
    <xf numFmtId="0" fontId="19" fillId="4" borderId="34" xfId="22" applyFont="1" applyFill="1" applyBorder="1">
      <alignment horizontal="left" vertical="center" wrapText="1" indent="1"/>
    </xf>
    <xf numFmtId="0" fontId="19" fillId="4" borderId="39" xfId="22" applyFont="1" applyFill="1" applyBorder="1">
      <alignment horizontal="left" vertical="center" wrapText="1" indent="1"/>
    </xf>
    <xf numFmtId="0" fontId="21" fillId="3" borderId="34" xfId="20" applyFont="1" applyFill="1" applyBorder="1" applyAlignment="1">
      <alignment horizontal="right" vertical="center" wrapText="1" indent="2" readingOrder="2"/>
    </xf>
    <xf numFmtId="0" fontId="19" fillId="3" borderId="34" xfId="22" applyFont="1" applyFill="1" applyBorder="1" applyAlignment="1">
      <alignment horizontal="left" vertical="center" wrapText="1" indent="2"/>
    </xf>
    <xf numFmtId="0" fontId="21" fillId="4" borderId="34" xfId="20" applyFont="1" applyFill="1" applyBorder="1" applyAlignment="1">
      <alignment horizontal="right" vertical="center" wrapText="1" indent="2" readingOrder="2"/>
    </xf>
    <xf numFmtId="0" fontId="19" fillId="4" borderId="34" xfId="22" applyFont="1" applyFill="1" applyBorder="1" applyAlignment="1">
      <alignment horizontal="left" vertical="center" wrapText="1" indent="2"/>
    </xf>
    <xf numFmtId="0" fontId="19" fillId="4" borderId="34" xfId="22" applyFont="1" applyFill="1" applyBorder="1" applyAlignment="1">
      <alignment horizontal="left" vertical="center" wrapText="1" indent="1"/>
    </xf>
    <xf numFmtId="3" fontId="3" fillId="4" borderId="34" xfId="19" applyNumberFormat="1" applyFont="1" applyFill="1" applyBorder="1">
      <alignment horizontal="right" vertical="center" indent="1"/>
    </xf>
    <xf numFmtId="0" fontId="21" fillId="3" borderId="31" xfId="20" applyFont="1" applyFill="1" applyBorder="1" applyAlignment="1">
      <alignment horizontal="right" vertical="center" wrapText="1" indent="2" readingOrder="2"/>
    </xf>
    <xf numFmtId="0" fontId="19" fillId="3" borderId="31" xfId="22" applyFont="1" applyFill="1" applyBorder="1" applyAlignment="1">
      <alignment horizontal="left" vertical="center" wrapText="1" indent="2"/>
    </xf>
    <xf numFmtId="0" fontId="21" fillId="3" borderId="36" xfId="20" applyFont="1" applyFill="1" applyBorder="1" applyAlignment="1">
      <alignment horizontal="right" vertical="center" wrapText="1" indent="2" readingOrder="2"/>
    </xf>
    <xf numFmtId="0" fontId="19" fillId="3" borderId="36" xfId="22" applyFont="1" applyFill="1" applyBorder="1" applyAlignment="1">
      <alignment horizontal="left" vertical="center" wrapText="1" indent="1"/>
    </xf>
    <xf numFmtId="3" fontId="21" fillId="4" borderId="23" xfId="21" applyNumberFormat="1" applyFont="1" applyFill="1" applyBorder="1">
      <alignment horizontal="right" vertical="center" indent="1"/>
    </xf>
    <xf numFmtId="0" fontId="21" fillId="4" borderId="36" xfId="20" applyFont="1" applyFill="1" applyBorder="1" applyAlignment="1">
      <alignment horizontal="right" vertical="center" wrapText="1" indent="2" readingOrder="2"/>
    </xf>
    <xf numFmtId="0" fontId="19" fillId="4" borderId="36" xfId="22" applyFont="1" applyFill="1" applyBorder="1" applyAlignment="1">
      <alignment horizontal="left" vertical="center" wrapText="1" indent="2"/>
    </xf>
    <xf numFmtId="0" fontId="21" fillId="4" borderId="31" xfId="20" applyFont="1" applyFill="1" applyBorder="1" applyAlignment="1">
      <alignment horizontal="right" vertical="center" wrapText="1" indent="2" readingOrder="2"/>
    </xf>
    <xf numFmtId="0" fontId="19" fillId="4" borderId="31" xfId="22" applyFont="1" applyFill="1" applyBorder="1" applyAlignment="1">
      <alignment horizontal="left" vertical="center" wrapText="1" indent="2"/>
    </xf>
    <xf numFmtId="0" fontId="19" fillId="3" borderId="36" xfId="22" applyFont="1" applyFill="1" applyBorder="1" applyAlignment="1">
      <alignment horizontal="left" vertical="center" wrapText="1" indent="2"/>
    </xf>
    <xf numFmtId="0" fontId="21" fillId="4" borderId="39" xfId="20" applyFont="1" applyFill="1" applyBorder="1" applyAlignment="1">
      <alignment horizontal="right" vertical="center" wrapText="1" indent="2" readingOrder="2"/>
    </xf>
    <xf numFmtId="3" fontId="3" fillId="4" borderId="39" xfId="21" applyNumberFormat="1" applyFont="1" applyFill="1" applyBorder="1">
      <alignment horizontal="right" vertical="center" indent="1"/>
    </xf>
    <xf numFmtId="0" fontId="19" fillId="4" borderId="39" xfId="22" applyFont="1" applyFill="1" applyBorder="1" applyAlignment="1">
      <alignment horizontal="left" vertical="center" wrapText="1" indent="2"/>
    </xf>
    <xf numFmtId="3" fontId="21" fillId="3" borderId="87" xfId="21" applyNumberFormat="1" applyFont="1" applyFill="1" applyBorder="1">
      <alignment horizontal="right" vertical="center" indent="1"/>
    </xf>
    <xf numFmtId="0" fontId="12" fillId="0" borderId="46" xfId="10" applyFont="1" applyBorder="1" applyAlignment="1">
      <alignment vertical="center"/>
    </xf>
    <xf numFmtId="3" fontId="3" fillId="0" borderId="46" xfId="10" applyNumberFormat="1" applyFont="1" applyBorder="1" applyAlignment="1">
      <alignment vertical="center"/>
    </xf>
    <xf numFmtId="0" fontId="3" fillId="0" borderId="46" xfId="10" applyFont="1" applyBorder="1" applyAlignment="1">
      <alignment vertical="center"/>
    </xf>
    <xf numFmtId="3" fontId="3" fillId="4" borderId="36" xfId="19" applyNumberFormat="1" applyFont="1" applyFill="1" applyBorder="1">
      <alignment horizontal="right" vertical="center" indent="1"/>
    </xf>
    <xf numFmtId="3" fontId="3" fillId="4" borderId="31" xfId="19" applyNumberFormat="1" applyFont="1" applyFill="1" applyBorder="1">
      <alignment horizontal="right" vertical="center" indent="1"/>
    </xf>
    <xf numFmtId="3" fontId="21" fillId="3" borderId="23" xfId="21" applyNumberFormat="1" applyFont="1" applyFill="1" applyBorder="1">
      <alignment horizontal="right" vertical="center" indent="1"/>
    </xf>
    <xf numFmtId="0" fontId="21" fillId="4" borderId="34" xfId="6" applyFont="1" applyFill="1" applyBorder="1">
      <alignment horizontal="center" vertical="center" wrapText="1"/>
    </xf>
    <xf numFmtId="0" fontId="3" fillId="3" borderId="34" xfId="21" applyFont="1" applyFill="1" applyBorder="1" applyAlignment="1">
      <alignment horizontal="center" vertical="center"/>
    </xf>
    <xf numFmtId="0" fontId="21" fillId="3" borderId="34" xfId="19" applyFont="1" applyFill="1" applyBorder="1" applyAlignment="1">
      <alignment horizontal="center" vertical="center"/>
    </xf>
    <xf numFmtId="0" fontId="3" fillId="4" borderId="34" xfId="21" applyFont="1" applyFill="1" applyBorder="1" applyAlignment="1">
      <alignment horizontal="center" vertical="center"/>
    </xf>
    <xf numFmtId="0" fontId="21" fillId="4" borderId="34" xfId="19" applyFont="1" applyFill="1" applyBorder="1" applyAlignment="1">
      <alignment horizontal="center" vertical="center"/>
    </xf>
    <xf numFmtId="0" fontId="3" fillId="3" borderId="31" xfId="21" applyFont="1" applyFill="1" applyBorder="1" applyAlignment="1">
      <alignment horizontal="center" vertical="center"/>
    </xf>
    <xf numFmtId="0" fontId="21" fillId="3" borderId="31" xfId="19" applyFont="1" applyFill="1" applyBorder="1" applyAlignment="1">
      <alignment horizontal="center" vertical="center"/>
    </xf>
    <xf numFmtId="0" fontId="21" fillId="4" borderId="39" xfId="6" applyFont="1" applyFill="1" applyBorder="1" applyAlignment="1">
      <alignment horizontal="center" vertical="center" textRotation="90" wrapText="1"/>
    </xf>
    <xf numFmtId="0" fontId="23" fillId="4" borderId="51" xfId="6" applyFont="1" applyFill="1" applyBorder="1" applyAlignment="1">
      <alignment horizontal="center" vertical="top" wrapText="1" readingOrder="1"/>
    </xf>
    <xf numFmtId="0" fontId="3" fillId="4" borderId="36" xfId="21" applyFont="1" applyFill="1" applyBorder="1" applyAlignment="1">
      <alignment horizontal="center" vertical="center"/>
    </xf>
    <xf numFmtId="0" fontId="21" fillId="4" borderId="36" xfId="19" applyFont="1" applyFill="1" applyBorder="1" applyAlignment="1">
      <alignment horizontal="center" vertical="center"/>
    </xf>
    <xf numFmtId="0" fontId="21" fillId="3" borderId="23" xfId="18" applyFont="1" applyFill="1" applyBorder="1" applyAlignment="1">
      <alignment horizontal="center" vertical="center"/>
    </xf>
    <xf numFmtId="0" fontId="21" fillId="3" borderId="23" xfId="18" applyFont="1" applyFill="1" applyBorder="1" applyAlignment="1">
      <alignment vertical="center"/>
    </xf>
    <xf numFmtId="0" fontId="23" fillId="3" borderId="23" xfId="18" applyFont="1" applyFill="1" applyBorder="1" applyAlignment="1">
      <alignment horizontal="center" vertical="center"/>
    </xf>
    <xf numFmtId="0" fontId="21" fillId="4" borderId="44" xfId="6" applyFont="1" applyFill="1" applyBorder="1" applyAlignment="1">
      <alignment horizontal="center" wrapText="1"/>
    </xf>
    <xf numFmtId="0" fontId="21" fillId="4" borderId="23" xfId="18" applyFont="1" applyFill="1" applyBorder="1" applyAlignment="1">
      <alignment horizontal="center" vertical="center"/>
    </xf>
    <xf numFmtId="0" fontId="23" fillId="4" borderId="23" xfId="18" applyFont="1" applyFill="1" applyBorder="1" applyAlignment="1">
      <alignment horizontal="center" vertical="center"/>
    </xf>
    <xf numFmtId="3" fontId="0" fillId="0" borderId="34" xfId="0" applyNumberFormat="1" applyBorder="1" applyAlignment="1">
      <alignment horizontal="right" vertical="center" indent="1"/>
    </xf>
    <xf numFmtId="3" fontId="21" fillId="0" borderId="34" xfId="0" applyNumberFormat="1" applyFont="1" applyBorder="1" applyAlignment="1">
      <alignment horizontal="right" vertical="center" indent="1"/>
    </xf>
    <xf numFmtId="0" fontId="30" fillId="3" borderId="34" xfId="22" applyFont="1" applyFill="1" applyBorder="1">
      <alignment horizontal="left" vertical="center" wrapText="1" indent="1"/>
    </xf>
    <xf numFmtId="0" fontId="21" fillId="4" borderId="45" xfId="0" applyFont="1" applyFill="1" applyBorder="1" applyAlignment="1">
      <alignment horizontal="center" readingOrder="2"/>
    </xf>
    <xf numFmtId="0" fontId="21" fillId="4" borderId="44" xfId="0" applyFont="1" applyFill="1" applyBorder="1" applyAlignment="1">
      <alignment horizontal="center" readingOrder="2"/>
    </xf>
    <xf numFmtId="3" fontId="0" fillId="0" borderId="31" xfId="0" applyNumberFormat="1" applyBorder="1" applyAlignment="1">
      <alignment horizontal="right" vertical="center" indent="1"/>
    </xf>
    <xf numFmtId="3" fontId="21" fillId="0" borderId="31" xfId="0" applyNumberFormat="1" applyFont="1" applyBorder="1" applyAlignment="1">
      <alignment horizontal="right" vertical="center" indent="1"/>
    </xf>
    <xf numFmtId="0" fontId="30" fillId="3" borderId="31" xfId="22" applyFont="1" applyFill="1" applyBorder="1">
      <alignment horizontal="left" vertical="center" wrapText="1" indent="1"/>
    </xf>
    <xf numFmtId="0" fontId="23" fillId="4" borderId="51" xfId="0" applyFont="1" applyFill="1" applyBorder="1" applyAlignment="1">
      <alignment horizontal="center" vertical="top" readingOrder="2"/>
    </xf>
    <xf numFmtId="3" fontId="0" fillId="0" borderId="36" xfId="0" applyNumberFormat="1" applyBorder="1" applyAlignment="1">
      <alignment horizontal="right" vertical="center" indent="1"/>
    </xf>
    <xf numFmtId="3" fontId="21" fillId="0" borderId="36" xfId="0" applyNumberFormat="1" applyFont="1" applyBorder="1" applyAlignment="1">
      <alignment horizontal="right" vertical="center" indent="1"/>
    </xf>
    <xf numFmtId="0" fontId="21" fillId="3" borderId="31" xfId="18" applyFont="1" applyFill="1" applyBorder="1" applyAlignment="1">
      <alignment horizontal="right" vertical="center" indent="1"/>
    </xf>
    <xf numFmtId="0" fontId="21" fillId="4" borderId="36" xfId="20" applyFont="1" applyFill="1" applyBorder="1" applyAlignment="1">
      <alignment horizontal="right" vertical="center" wrapText="1" indent="1" readingOrder="2"/>
    </xf>
    <xf numFmtId="0" fontId="23" fillId="4" borderId="36" xfId="22" applyFont="1" applyFill="1" applyBorder="1" applyAlignment="1">
      <alignment horizontal="left" vertical="center" wrapText="1" indent="1"/>
    </xf>
    <xf numFmtId="0" fontId="23" fillId="3" borderId="36" xfId="22" applyFont="1" applyFill="1" applyBorder="1" applyAlignment="1">
      <alignment horizontal="left" vertical="center" wrapText="1" indent="1"/>
    </xf>
    <xf numFmtId="0" fontId="21" fillId="3" borderId="36" xfId="20" applyFont="1" applyFill="1" applyBorder="1" applyAlignment="1">
      <alignment horizontal="right" vertical="center" wrapText="1" indent="1" readingOrder="2"/>
    </xf>
    <xf numFmtId="0" fontId="21" fillId="3" borderId="31" xfId="20" applyFont="1" applyFill="1" applyBorder="1" applyAlignment="1">
      <alignment horizontal="right" vertical="center" wrapText="1" indent="1" readingOrder="2"/>
    </xf>
    <xf numFmtId="0" fontId="23" fillId="3" borderId="31" xfId="22" applyFont="1" applyFill="1" applyBorder="1" applyAlignment="1">
      <alignment horizontal="left" vertical="center" wrapText="1" indent="1"/>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21" fillId="3" borderId="62" xfId="6" applyFont="1" applyFill="1" applyBorder="1" applyAlignment="1">
      <alignment horizontal="right" vertical="center" wrapText="1" indent="1"/>
    </xf>
    <xf numFmtId="3" fontId="3" fillId="3" borderId="62" xfId="10" applyNumberFormat="1" applyFont="1" applyFill="1" applyBorder="1" applyAlignment="1">
      <alignment horizontal="right" vertical="center" indent="1"/>
    </xf>
    <xf numFmtId="3" fontId="21" fillId="3" borderId="62" xfId="10" applyNumberFormat="1" applyFont="1" applyFill="1" applyBorder="1" applyAlignment="1">
      <alignment horizontal="right" vertical="center" indent="1"/>
    </xf>
    <xf numFmtId="0" fontId="23" fillId="3" borderId="62" xfId="6" applyFont="1" applyFill="1" applyBorder="1" applyAlignment="1">
      <alignment horizontal="left" vertical="center" wrapText="1" indent="1"/>
    </xf>
    <xf numFmtId="0" fontId="21" fillId="4" borderId="63" xfId="6" applyFont="1" applyFill="1" applyBorder="1" applyAlignment="1">
      <alignment horizontal="right" vertical="center" wrapText="1" indent="1"/>
    </xf>
    <xf numFmtId="3" fontId="3" fillId="4" borderId="63" xfId="10" applyNumberFormat="1" applyFont="1" applyFill="1" applyBorder="1" applyAlignment="1">
      <alignment horizontal="right" vertical="center" indent="1"/>
    </xf>
    <xf numFmtId="3" fontId="21" fillId="4" borderId="63" xfId="10" applyNumberFormat="1" applyFont="1" applyFill="1" applyBorder="1" applyAlignment="1">
      <alignment horizontal="right" vertical="center" indent="1"/>
    </xf>
    <xf numFmtId="0" fontId="23" fillId="4" borderId="63" xfId="6" applyFont="1" applyFill="1" applyBorder="1" applyAlignment="1">
      <alignment horizontal="left" vertical="center" wrapText="1" indent="1"/>
    </xf>
    <xf numFmtId="0" fontId="21" fillId="3" borderId="63" xfId="6" applyFont="1" applyFill="1" applyBorder="1" applyAlignment="1">
      <alignment horizontal="right" vertical="center" wrapText="1" indent="1"/>
    </xf>
    <xf numFmtId="3" fontId="3" fillId="3" borderId="63" xfId="10" applyNumberFormat="1" applyFont="1" applyFill="1" applyBorder="1" applyAlignment="1">
      <alignment horizontal="right" vertical="center" indent="1"/>
    </xf>
    <xf numFmtId="3" fontId="21" fillId="3" borderId="63" xfId="10" applyNumberFormat="1" applyFont="1" applyFill="1" applyBorder="1" applyAlignment="1">
      <alignment horizontal="right" vertical="center" indent="1"/>
    </xf>
    <xf numFmtId="0" fontId="23" fillId="3" borderId="63" xfId="6" applyFont="1" applyFill="1" applyBorder="1" applyAlignment="1">
      <alignment horizontal="left" vertical="center" wrapText="1" indent="1"/>
    </xf>
    <xf numFmtId="0" fontId="21" fillId="4" borderId="92" xfId="20" applyFont="1" applyFill="1" applyBorder="1" applyAlignment="1">
      <alignment horizontal="right" vertical="center" wrapText="1" indent="1" readingOrder="2"/>
    </xf>
    <xf numFmtId="3" fontId="3" fillId="4" borderId="92" xfId="10" applyNumberFormat="1" applyFont="1" applyFill="1" applyBorder="1" applyAlignment="1">
      <alignment horizontal="right" vertical="center" indent="1"/>
    </xf>
    <xf numFmtId="3" fontId="21" fillId="4" borderId="92" xfId="10" applyNumberFormat="1" applyFont="1" applyFill="1" applyBorder="1" applyAlignment="1">
      <alignment horizontal="right" vertical="center" indent="1"/>
    </xf>
    <xf numFmtId="0" fontId="23" fillId="4" borderId="92" xfId="6" applyFont="1" applyFill="1" applyBorder="1" applyAlignment="1">
      <alignment horizontal="left" vertical="center" wrapText="1" indent="1"/>
    </xf>
    <xf numFmtId="0" fontId="21" fillId="0" borderId="23" xfId="10" applyFont="1" applyFill="1" applyBorder="1" applyAlignment="1">
      <alignment horizontal="center" vertical="center" readingOrder="2"/>
    </xf>
    <xf numFmtId="3" fontId="21" fillId="0" borderId="23" xfId="10" applyNumberFormat="1" applyFont="1" applyFill="1" applyBorder="1" applyAlignment="1">
      <alignment horizontal="right" vertical="center" indent="1"/>
    </xf>
    <xf numFmtId="0" fontId="23" fillId="0" borderId="23" xfId="10" applyFont="1" applyFill="1" applyBorder="1" applyAlignment="1">
      <alignment horizontal="center" vertical="center"/>
    </xf>
    <xf numFmtId="0" fontId="21" fillId="4" borderId="45" xfId="0" applyFont="1" applyFill="1" applyBorder="1" applyAlignment="1">
      <alignment horizontal="center" vertical="center" readingOrder="2"/>
    </xf>
    <xf numFmtId="0" fontId="23" fillId="4" borderId="51" xfId="0" applyFont="1" applyFill="1" applyBorder="1" applyAlignment="1">
      <alignment horizontal="center" vertical="center" readingOrder="2"/>
    </xf>
    <xf numFmtId="3" fontId="9" fillId="3" borderId="37" xfId="13" applyNumberFormat="1" applyFont="1" applyFill="1" applyBorder="1" applyAlignment="1">
      <alignment horizontal="left" vertical="center" wrapText="1" indent="1" readingOrder="1"/>
    </xf>
    <xf numFmtId="3" fontId="21" fillId="3" borderId="37" xfId="13" applyNumberFormat="1" applyFont="1" applyFill="1" applyBorder="1" applyAlignment="1">
      <alignment horizontal="left" vertical="center" wrapText="1" indent="1" readingOrder="1"/>
    </xf>
    <xf numFmtId="0" fontId="23" fillId="3" borderId="37" xfId="13" applyFont="1" applyFill="1" applyBorder="1" applyAlignment="1">
      <alignment horizontal="left" vertical="center" wrapText="1" indent="1" readingOrder="1"/>
    </xf>
    <xf numFmtId="3" fontId="9" fillId="4" borderId="34" xfId="13" applyNumberFormat="1" applyFont="1" applyFill="1" applyBorder="1" applyAlignment="1">
      <alignment horizontal="left" vertical="center" wrapText="1" indent="1" readingOrder="1"/>
    </xf>
    <xf numFmtId="3" fontId="21" fillId="4" borderId="34" xfId="13" applyNumberFormat="1" applyFont="1" applyFill="1" applyBorder="1" applyAlignment="1">
      <alignment horizontal="left" vertical="center" wrapText="1" indent="1" readingOrder="1"/>
    </xf>
    <xf numFmtId="3" fontId="21" fillId="4" borderId="36" xfId="13" applyNumberFormat="1" applyFont="1" applyFill="1" applyBorder="1" applyAlignment="1">
      <alignment horizontal="right" vertical="center" wrapText="1" indent="1"/>
    </xf>
    <xf numFmtId="3" fontId="9" fillId="4" borderId="36" xfId="13" applyNumberFormat="1" applyFont="1" applyFill="1" applyBorder="1" applyAlignment="1">
      <alignment horizontal="left" vertical="center" wrapText="1" indent="1" readingOrder="1"/>
    </xf>
    <xf numFmtId="3" fontId="21" fillId="4" borderId="36" xfId="13" applyNumberFormat="1" applyFont="1" applyFill="1" applyBorder="1" applyAlignment="1">
      <alignment horizontal="left" vertical="center" wrapText="1" indent="1" readingOrder="1"/>
    </xf>
    <xf numFmtId="3" fontId="23" fillId="4" borderId="36" xfId="13" applyNumberFormat="1" applyFont="1" applyFill="1" applyBorder="1" applyAlignment="1">
      <alignment horizontal="left" vertical="center" wrapText="1" indent="1" readingOrder="1"/>
    </xf>
    <xf numFmtId="0" fontId="21" fillId="3" borderId="23" xfId="13" applyFont="1" applyFill="1" applyBorder="1" applyAlignment="1">
      <alignment horizontal="center" vertical="center" wrapText="1" readingOrder="1"/>
    </xf>
    <xf numFmtId="3" fontId="21" fillId="3" borderId="23" xfId="13" applyNumberFormat="1" applyFont="1" applyFill="1" applyBorder="1" applyAlignment="1">
      <alignment horizontal="left" vertical="center" wrapText="1" indent="1" readingOrder="1"/>
    </xf>
    <xf numFmtId="0" fontId="23" fillId="3" borderId="23" xfId="13" applyFont="1" applyFill="1" applyBorder="1" applyAlignment="1">
      <alignment horizontal="center" vertical="center" wrapText="1" readingOrder="1"/>
    </xf>
    <xf numFmtId="0" fontId="8" fillId="4" borderId="97" xfId="13" applyFont="1" applyFill="1" applyBorder="1" applyAlignment="1">
      <alignment horizontal="right" vertical="center" wrapText="1" indent="2" readingOrder="1"/>
    </xf>
    <xf numFmtId="3" fontId="9" fillId="4" borderId="97" xfId="13" applyNumberFormat="1" applyFont="1" applyFill="1" applyBorder="1" applyAlignment="1">
      <alignment horizontal="left" vertical="center" wrapText="1" indent="1" readingOrder="1"/>
    </xf>
    <xf numFmtId="3" fontId="21" fillId="4" borderId="97" xfId="13" applyNumberFormat="1" applyFont="1" applyFill="1" applyBorder="1" applyAlignment="1">
      <alignment horizontal="left" vertical="center" wrapText="1" indent="1" readingOrder="1"/>
    </xf>
    <xf numFmtId="0" fontId="23" fillId="9" borderId="31" xfId="0" applyFont="1" applyFill="1" applyBorder="1" applyAlignment="1">
      <alignment horizontal="left" vertical="center" wrapText="1" indent="2" readingOrder="1"/>
    </xf>
    <xf numFmtId="0" fontId="8" fillId="3" borderId="34" xfId="13" applyFont="1" applyFill="1" applyBorder="1" applyAlignment="1">
      <alignment horizontal="right" vertical="center" wrapText="1" indent="2" readingOrder="1"/>
    </xf>
    <xf numFmtId="3" fontId="9" fillId="3" borderId="34" xfId="13" applyNumberFormat="1" applyFont="1" applyFill="1" applyBorder="1" applyAlignment="1">
      <alignment horizontal="left" vertical="center" wrapText="1" indent="1" readingOrder="1"/>
    </xf>
    <xf numFmtId="3" fontId="21" fillId="3" borderId="34" xfId="13" applyNumberFormat="1" applyFont="1" applyFill="1" applyBorder="1" applyAlignment="1">
      <alignment horizontal="left" vertical="center" wrapText="1" indent="1" readingOrder="1"/>
    </xf>
    <xf numFmtId="0" fontId="23" fillId="7" borderId="34" xfId="0" applyFont="1" applyFill="1" applyBorder="1" applyAlignment="1">
      <alignment horizontal="left" vertical="center" wrapText="1" indent="2" readingOrder="1"/>
    </xf>
    <xf numFmtId="0" fontId="8" fillId="4" borderId="34" xfId="13" applyFont="1" applyFill="1" applyBorder="1" applyAlignment="1">
      <alignment horizontal="right" vertical="center" wrapText="1" indent="2" readingOrder="1"/>
    </xf>
    <xf numFmtId="0" fontId="23" fillId="9" borderId="34" xfId="0" applyFont="1" applyFill="1" applyBorder="1" applyAlignment="1">
      <alignment horizontal="left" vertical="center" wrapText="1" indent="2" readingOrder="1"/>
    </xf>
    <xf numFmtId="0" fontId="23" fillId="3" borderId="34" xfId="13" applyFont="1" applyFill="1" applyBorder="1" applyAlignment="1">
      <alignment horizontal="left" vertical="center" wrapText="1" indent="2" readingOrder="1"/>
    </xf>
    <xf numFmtId="0" fontId="8" fillId="3" borderId="98" xfId="13" applyFont="1" applyFill="1" applyBorder="1" applyAlignment="1">
      <alignment horizontal="right" vertical="center" wrapText="1" indent="2" readingOrder="1"/>
    </xf>
    <xf numFmtId="3" fontId="9" fillId="3" borderId="99" xfId="13" applyNumberFormat="1" applyFont="1" applyFill="1" applyBorder="1" applyAlignment="1">
      <alignment horizontal="left" vertical="center" wrapText="1" indent="1" readingOrder="1"/>
    </xf>
    <xf numFmtId="3" fontId="21" fillId="3" borderId="99" xfId="13" applyNumberFormat="1" applyFont="1" applyFill="1" applyBorder="1" applyAlignment="1">
      <alignment horizontal="left" vertical="center" wrapText="1" indent="1" readingOrder="1"/>
    </xf>
    <xf numFmtId="0" fontId="23" fillId="7" borderId="100" xfId="0" applyFont="1" applyFill="1" applyBorder="1" applyAlignment="1">
      <alignment horizontal="left" vertical="center" wrapText="1" indent="2" readingOrder="1"/>
    </xf>
    <xf numFmtId="0" fontId="8" fillId="3" borderId="36" xfId="13" applyFont="1" applyFill="1" applyBorder="1" applyAlignment="1">
      <alignment horizontal="right" vertical="center" wrapText="1" indent="2" readingOrder="1"/>
    </xf>
    <xf numFmtId="3" fontId="9" fillId="3" borderId="36" xfId="13" applyNumberFormat="1" applyFont="1" applyFill="1" applyBorder="1" applyAlignment="1">
      <alignment horizontal="left" vertical="center" wrapText="1" indent="1" readingOrder="1"/>
    </xf>
    <xf numFmtId="3" fontId="21" fillId="3" borderId="36" xfId="13" applyNumberFormat="1" applyFont="1" applyFill="1" applyBorder="1" applyAlignment="1">
      <alignment horizontal="left" vertical="center" wrapText="1" indent="1" readingOrder="1"/>
    </xf>
    <xf numFmtId="0" fontId="23" fillId="3" borderId="36" xfId="13" applyFont="1" applyFill="1" applyBorder="1" applyAlignment="1">
      <alignment horizontal="left" vertical="center" wrapText="1" indent="2" readingOrder="1"/>
    </xf>
    <xf numFmtId="3" fontId="21" fillId="4" borderId="23" xfId="13" applyNumberFormat="1" applyFont="1" applyFill="1" applyBorder="1" applyAlignment="1">
      <alignment horizontal="center" vertical="center" wrapText="1" readingOrder="1"/>
    </xf>
    <xf numFmtId="3" fontId="23" fillId="4" borderId="23" xfId="13" applyNumberFormat="1" applyFont="1" applyFill="1" applyBorder="1" applyAlignment="1">
      <alignment horizontal="center" vertical="center" wrapText="1" readingOrder="1"/>
    </xf>
    <xf numFmtId="0" fontId="21" fillId="0" borderId="37" xfId="21" applyFont="1" applyFill="1" applyBorder="1" applyAlignment="1">
      <alignment horizontal="right" vertical="center" wrapText="1" indent="1"/>
    </xf>
    <xf numFmtId="0" fontId="3" fillId="0" borderId="37" xfId="21" applyFont="1" applyFill="1" applyBorder="1" applyAlignment="1">
      <alignment horizontal="right" vertical="center" indent="1"/>
    </xf>
    <xf numFmtId="0" fontId="21" fillId="0" borderId="37" xfId="21" applyFont="1" applyFill="1" applyBorder="1" applyAlignment="1">
      <alignment horizontal="right" vertical="center" indent="1"/>
    </xf>
    <xf numFmtId="0" fontId="23" fillId="0" borderId="37" xfId="22" applyFont="1" applyFill="1" applyBorder="1" applyAlignment="1">
      <alignment horizontal="left" vertical="center" wrapText="1" indent="1"/>
    </xf>
    <xf numFmtId="0" fontId="21" fillId="4" borderId="34" xfId="21" applyFont="1" applyFill="1" applyBorder="1" applyAlignment="1">
      <alignment horizontal="right" vertical="center" wrapText="1" indent="1" readingOrder="2"/>
    </xf>
    <xf numFmtId="0" fontId="21" fillId="4" borderId="34" xfId="21" applyFont="1" applyFill="1" applyBorder="1" applyAlignment="1">
      <alignment horizontal="right" vertical="center" indent="1"/>
    </xf>
    <xf numFmtId="0" fontId="23" fillId="4" borderId="34" xfId="13" applyFont="1" applyFill="1" applyBorder="1" applyAlignment="1">
      <alignment horizontal="left" vertical="center" wrapText="1" indent="1" readingOrder="1"/>
    </xf>
    <xf numFmtId="0" fontId="21" fillId="0" borderId="34" xfId="10" applyFont="1" applyBorder="1" applyAlignment="1">
      <alignment horizontal="right" vertical="center" wrapText="1" indent="1" readingOrder="2"/>
    </xf>
    <xf numFmtId="0" fontId="21" fillId="0" borderId="34" xfId="21" applyFont="1" applyFill="1" applyBorder="1" applyAlignment="1">
      <alignment horizontal="right" vertical="center" indent="1"/>
    </xf>
    <xf numFmtId="0" fontId="23" fillId="0" borderId="34" xfId="22" applyFont="1" applyFill="1" applyBorder="1" applyAlignment="1">
      <alignment horizontal="left" vertical="center" wrapText="1" indent="1"/>
    </xf>
    <xf numFmtId="0" fontId="21" fillId="4" borderId="39" xfId="21" applyFont="1" applyFill="1" applyBorder="1" applyAlignment="1">
      <alignment horizontal="right" vertical="center" wrapText="1" indent="1" readingOrder="2"/>
    </xf>
    <xf numFmtId="0" fontId="3" fillId="4" borderId="39" xfId="21" applyFont="1" applyFill="1" applyBorder="1" applyAlignment="1">
      <alignment horizontal="right" vertical="center" indent="1"/>
    </xf>
    <xf numFmtId="0" fontId="21" fillId="4" borderId="39" xfId="21" applyFont="1" applyFill="1" applyBorder="1" applyAlignment="1">
      <alignment horizontal="right" vertical="center" indent="1"/>
    </xf>
    <xf numFmtId="0" fontId="23" fillId="4" borderId="39" xfId="13" applyFont="1" applyFill="1" applyBorder="1" applyAlignment="1">
      <alignment horizontal="left" vertical="center" wrapText="1" indent="1" readingOrder="1"/>
    </xf>
    <xf numFmtId="0" fontId="21" fillId="0" borderId="23" xfId="10" applyFont="1" applyBorder="1" applyAlignment="1">
      <alignment horizontal="center" vertical="center" wrapText="1"/>
    </xf>
    <xf numFmtId="0" fontId="22" fillId="0" borderId="23" xfId="10" applyFont="1" applyBorder="1" applyAlignment="1">
      <alignment horizontal="center" vertical="center"/>
    </xf>
    <xf numFmtId="0" fontId="44" fillId="3" borderId="37" xfId="13" applyFont="1" applyFill="1" applyBorder="1" applyAlignment="1">
      <alignment horizontal="right" vertical="center" wrapText="1" indent="1" readingOrder="1"/>
    </xf>
    <xf numFmtId="3" fontId="3" fillId="3" borderId="37" xfId="13" applyNumberFormat="1" applyFont="1" applyFill="1" applyBorder="1" applyAlignment="1">
      <alignment horizontal="right" vertical="center" indent="1"/>
    </xf>
    <xf numFmtId="0" fontId="44" fillId="4" borderId="34" xfId="13" applyFont="1" applyFill="1" applyBorder="1" applyAlignment="1">
      <alignment horizontal="right" vertical="center" wrapText="1" indent="1" readingOrder="1"/>
    </xf>
    <xf numFmtId="3" fontId="3" fillId="4" borderId="34" xfId="13" applyNumberFormat="1" applyFont="1" applyFill="1" applyBorder="1" applyAlignment="1">
      <alignment horizontal="right" vertical="center" indent="1"/>
    </xf>
    <xf numFmtId="0" fontId="44" fillId="3" borderId="34" xfId="13" applyFont="1" applyFill="1" applyBorder="1" applyAlignment="1">
      <alignment horizontal="right" vertical="center" wrapText="1" indent="1" readingOrder="1"/>
    </xf>
    <xf numFmtId="3" fontId="3" fillId="3" borderId="34" xfId="13" applyNumberFormat="1" applyFont="1" applyFill="1" applyBorder="1" applyAlignment="1">
      <alignment horizontal="right" vertical="center" indent="1"/>
    </xf>
    <xf numFmtId="0" fontId="23" fillId="3" borderId="34" xfId="13" applyFont="1" applyFill="1" applyBorder="1" applyAlignment="1">
      <alignment horizontal="left" vertical="center" wrapText="1" indent="1" readingOrder="1"/>
    </xf>
    <xf numFmtId="0" fontId="44" fillId="4" borderId="36" xfId="13" applyFont="1" applyFill="1" applyBorder="1" applyAlignment="1">
      <alignment horizontal="right" vertical="center" wrapText="1" indent="1" readingOrder="1"/>
    </xf>
    <xf numFmtId="3" fontId="3" fillId="4" borderId="36" xfId="13" applyNumberFormat="1" applyFont="1" applyFill="1" applyBorder="1" applyAlignment="1">
      <alignment horizontal="right" vertical="center" indent="1"/>
    </xf>
    <xf numFmtId="0" fontId="23" fillId="4" borderId="36" xfId="13" applyFont="1" applyFill="1" applyBorder="1" applyAlignment="1">
      <alignment horizontal="left" vertical="center" wrapText="1" indent="1" readingOrder="1"/>
    </xf>
    <xf numFmtId="0" fontId="21" fillId="3" borderId="23" xfId="10" applyFont="1" applyFill="1" applyBorder="1" applyAlignment="1">
      <alignment horizontal="center" vertical="center" readingOrder="2"/>
    </xf>
    <xf numFmtId="3" fontId="21" fillId="3" borderId="23" xfId="13" applyNumberFormat="1" applyFont="1" applyFill="1" applyBorder="1" applyAlignment="1">
      <alignment horizontal="right" vertical="center" indent="1"/>
    </xf>
    <xf numFmtId="0" fontId="23" fillId="3" borderId="23" xfId="10" applyFont="1" applyFill="1" applyBorder="1" applyAlignment="1">
      <alignment horizontal="center" vertical="center" readingOrder="2"/>
    </xf>
    <xf numFmtId="0" fontId="21" fillId="3" borderId="37" xfId="20" applyFont="1" applyFill="1" applyBorder="1" applyAlignment="1">
      <alignment horizontal="right" vertical="center" wrapText="1" indent="2" readingOrder="2"/>
    </xf>
    <xf numFmtId="0" fontId="23" fillId="3" borderId="37" xfId="22" applyFont="1" applyFill="1" applyBorder="1" applyAlignment="1">
      <alignment horizontal="left" vertical="center" wrapText="1" indent="2"/>
    </xf>
    <xf numFmtId="0" fontId="23" fillId="4" borderId="34" xfId="22" applyFont="1" applyFill="1" applyBorder="1" applyAlignment="1">
      <alignment horizontal="left" vertical="center" wrapText="1" indent="2"/>
    </xf>
    <xf numFmtId="0" fontId="23" fillId="3" borderId="34" xfId="22" applyFont="1" applyFill="1" applyBorder="1" applyAlignment="1">
      <alignment horizontal="left" vertical="center" wrapText="1" indent="2"/>
    </xf>
    <xf numFmtId="0" fontId="23" fillId="3" borderId="36" xfId="22" applyFont="1" applyFill="1" applyBorder="1" applyAlignment="1">
      <alignment horizontal="left" vertical="center" wrapText="1" indent="2"/>
    </xf>
    <xf numFmtId="3" fontId="9" fillId="3" borderId="37" xfId="21" applyNumberFormat="1" applyFont="1" applyFill="1" applyBorder="1" applyAlignment="1">
      <alignment horizontal="right" vertical="center" indent="1"/>
    </xf>
    <xf numFmtId="3" fontId="9" fillId="4" borderId="34" xfId="21" applyNumberFormat="1" applyFont="1" applyFill="1" applyBorder="1" applyAlignment="1">
      <alignment horizontal="right" vertical="center" indent="1"/>
    </xf>
    <xf numFmtId="3" fontId="9" fillId="3" borderId="34" xfId="21" applyNumberFormat="1" applyFont="1" applyFill="1" applyBorder="1" applyAlignment="1">
      <alignment horizontal="right" vertical="center" indent="1"/>
    </xf>
    <xf numFmtId="3" fontId="9" fillId="3" borderId="36" xfId="21" applyNumberFormat="1" applyFont="1" applyFill="1" applyBorder="1" applyAlignment="1">
      <alignment horizontal="right" vertical="center" indent="1"/>
    </xf>
    <xf numFmtId="0" fontId="8" fillId="3" borderId="37" xfId="13" applyFont="1" applyFill="1" applyBorder="1" applyAlignment="1">
      <alignment horizontal="right" vertical="center" wrapText="1" indent="2" readingOrder="1"/>
    </xf>
    <xf numFmtId="0" fontId="23" fillId="3" borderId="37" xfId="13" applyFont="1" applyFill="1" applyBorder="1" applyAlignment="1">
      <alignment horizontal="left" vertical="center" wrapText="1" indent="2" readingOrder="1"/>
    </xf>
    <xf numFmtId="0" fontId="23" fillId="4" borderId="34" xfId="13" applyFont="1" applyFill="1" applyBorder="1" applyAlignment="1">
      <alignment horizontal="left" vertical="center" wrapText="1" indent="2" readingOrder="1"/>
    </xf>
    <xf numFmtId="0" fontId="21" fillId="4" borderId="23" xfId="13" applyFont="1" applyFill="1" applyBorder="1" applyAlignment="1">
      <alignment horizontal="center" vertical="center" wrapText="1" readingOrder="1"/>
    </xf>
    <xf numFmtId="0" fontId="23" fillId="4" borderId="23" xfId="13" applyFont="1" applyFill="1" applyBorder="1" applyAlignment="1">
      <alignment horizontal="center" vertical="center" wrapText="1" readingOrder="1"/>
    </xf>
    <xf numFmtId="0" fontId="23" fillId="0" borderId="45" xfId="22" applyFont="1" applyFill="1" applyBorder="1" applyAlignment="1">
      <alignment horizontal="left" vertical="center" wrapText="1" indent="1"/>
    </xf>
    <xf numFmtId="0" fontId="23" fillId="4" borderId="44" xfId="13" applyFont="1" applyFill="1" applyBorder="1" applyAlignment="1">
      <alignment horizontal="left" vertical="center" wrapText="1" indent="1" readingOrder="1"/>
    </xf>
    <xf numFmtId="0" fontId="23" fillId="0" borderId="44" xfId="22" applyFont="1" applyFill="1" applyBorder="1" applyAlignment="1">
      <alignment horizontal="left" vertical="center" wrapText="1" indent="1"/>
    </xf>
    <xf numFmtId="0" fontId="23" fillId="3" borderId="23" xfId="10" applyFont="1" applyFill="1" applyBorder="1" applyAlignment="1">
      <alignment horizontal="center" vertical="center"/>
    </xf>
    <xf numFmtId="0" fontId="73" fillId="0" borderId="45" xfId="0" applyFont="1" applyBorder="1" applyAlignment="1">
      <alignment horizontal="right" vertical="center" wrapText="1" indent="1" readingOrder="2"/>
    </xf>
    <xf numFmtId="0" fontId="72" fillId="0" borderId="116" xfId="22" applyFont="1" applyFill="1" applyBorder="1" applyAlignment="1">
      <alignment horizontal="left" vertical="center" wrapText="1" indent="1" readingOrder="1"/>
    </xf>
    <xf numFmtId="0" fontId="21" fillId="4" borderId="63" xfId="13" applyFont="1" applyFill="1" applyBorder="1" applyAlignment="1">
      <alignment horizontal="right" vertical="center" wrapText="1" indent="1" readingOrder="2"/>
    </xf>
    <xf numFmtId="0" fontId="72" fillId="4" borderId="117" xfId="13" applyFont="1" applyFill="1" applyBorder="1" applyAlignment="1">
      <alignment horizontal="left" vertical="center" wrapText="1" indent="1" readingOrder="1"/>
    </xf>
    <xf numFmtId="0" fontId="73" fillId="0" borderId="44" xfId="0" applyFont="1" applyBorder="1" applyAlignment="1">
      <alignment horizontal="right" vertical="center" wrapText="1" indent="1" readingOrder="2"/>
    </xf>
    <xf numFmtId="0" fontId="72" fillId="0" borderId="35" xfId="21" applyFont="1" applyFill="1" applyBorder="1" applyAlignment="1">
      <alignment horizontal="left" vertical="center" wrapText="1" indent="1" readingOrder="1"/>
    </xf>
    <xf numFmtId="0" fontId="72" fillId="0" borderId="118" xfId="21" applyFont="1" applyFill="1" applyBorder="1" applyAlignment="1">
      <alignment horizontal="left" vertical="center" wrapText="1" indent="1" readingOrder="1"/>
    </xf>
    <xf numFmtId="0" fontId="16" fillId="4" borderId="23" xfId="22" applyFont="1" applyFill="1" applyBorder="1" applyAlignment="1">
      <alignment horizontal="center" vertical="center" wrapText="1"/>
    </xf>
    <xf numFmtId="0" fontId="22" fillId="4" borderId="42" xfId="21" applyFont="1" applyFill="1" applyBorder="1" applyAlignment="1">
      <alignment horizontal="center" vertical="center"/>
    </xf>
    <xf numFmtId="0" fontId="44" fillId="4" borderId="88" xfId="13" applyFont="1" applyFill="1" applyBorder="1" applyAlignment="1">
      <alignment horizontal="right" vertical="center" wrapText="1" indent="2" readingOrder="1"/>
    </xf>
    <xf numFmtId="0" fontId="23" fillId="4" borderId="125" xfId="13" applyFont="1" applyFill="1" applyBorder="1" applyAlignment="1">
      <alignment horizontal="left" vertical="center" wrapText="1" indent="1" readingOrder="1"/>
    </xf>
    <xf numFmtId="0" fontId="44" fillId="3" borderId="88" xfId="13" applyFont="1" applyFill="1" applyBorder="1" applyAlignment="1">
      <alignment horizontal="right" vertical="center" wrapText="1" indent="2" readingOrder="1"/>
    </xf>
    <xf numFmtId="3" fontId="3" fillId="0" borderId="63" xfId="10" applyNumberFormat="1" applyFont="1" applyBorder="1" applyAlignment="1">
      <alignment horizontal="right" vertical="center" indent="1"/>
    </xf>
    <xf numFmtId="0" fontId="23" fillId="3" borderId="125" xfId="13" applyFont="1" applyFill="1" applyBorder="1" applyAlignment="1">
      <alignment horizontal="left" vertical="center" wrapText="1" indent="1" readingOrder="1"/>
    </xf>
    <xf numFmtId="0" fontId="44" fillId="3" borderId="89" xfId="13" applyFont="1" applyFill="1" applyBorder="1" applyAlignment="1">
      <alignment horizontal="right" vertical="center" wrapText="1" indent="2" readingOrder="1"/>
    </xf>
    <xf numFmtId="3" fontId="3" fillId="0" borderId="64" xfId="10" applyNumberFormat="1" applyFont="1" applyBorder="1" applyAlignment="1">
      <alignment horizontal="right" vertical="center" indent="1"/>
    </xf>
    <xf numFmtId="0" fontId="23" fillId="3" borderId="126" xfId="13" applyFont="1" applyFill="1" applyBorder="1" applyAlignment="1">
      <alignment horizontal="left" vertical="center" wrapText="1" indent="1" readingOrder="1"/>
    </xf>
    <xf numFmtId="0" fontId="44" fillId="3" borderId="127" xfId="13" applyFont="1" applyFill="1" applyBorder="1" applyAlignment="1">
      <alignment horizontal="right" vertical="center" wrapText="1" indent="2" readingOrder="1"/>
    </xf>
    <xf numFmtId="3" fontId="3" fillId="0" borderId="92" xfId="10" applyNumberFormat="1" applyFont="1" applyBorder="1" applyAlignment="1">
      <alignment horizontal="right" vertical="center" indent="1"/>
    </xf>
    <xf numFmtId="0" fontId="23" fillId="3" borderId="128" xfId="13" applyFont="1" applyFill="1" applyBorder="1" applyAlignment="1">
      <alignment horizontal="left" vertical="center" wrapText="1" indent="1" readingOrder="1"/>
    </xf>
    <xf numFmtId="0" fontId="44" fillId="4" borderId="127" xfId="13" applyFont="1" applyFill="1" applyBorder="1" applyAlignment="1">
      <alignment horizontal="right" vertical="center" wrapText="1" indent="2" readingOrder="1"/>
    </xf>
    <xf numFmtId="0" fontId="23" fillId="4" borderId="128" xfId="13" applyFont="1" applyFill="1" applyBorder="1" applyAlignment="1">
      <alignment horizontal="left" vertical="center" wrapText="1" indent="1" readingOrder="1"/>
    </xf>
    <xf numFmtId="0" fontId="44" fillId="3" borderId="41" xfId="13" applyFont="1" applyFill="1" applyBorder="1" applyAlignment="1">
      <alignment horizontal="center" vertical="center" wrapText="1" readingOrder="1"/>
    </xf>
    <xf numFmtId="3" fontId="21" fillId="0" borderId="23" xfId="10" applyNumberFormat="1" applyFont="1" applyBorder="1" applyAlignment="1">
      <alignment horizontal="right" vertical="center" indent="1"/>
    </xf>
    <xf numFmtId="0" fontId="22" fillId="3" borderId="42" xfId="13" applyFont="1" applyFill="1" applyBorder="1" applyAlignment="1">
      <alignment horizontal="center" vertical="center" wrapText="1" readingOrder="1"/>
    </xf>
    <xf numFmtId="0" fontId="3" fillId="3" borderId="0" xfId="10" applyFont="1" applyFill="1"/>
    <xf numFmtId="0" fontId="0" fillId="3" borderId="0" xfId="0" applyFill="1"/>
    <xf numFmtId="0" fontId="21" fillId="4" borderId="45" xfId="0" applyFont="1" applyFill="1" applyBorder="1" applyAlignment="1">
      <alignment horizontal="center" wrapText="1"/>
    </xf>
    <xf numFmtId="0" fontId="7" fillId="3" borderId="62" xfId="20" applyFont="1" applyFill="1" applyBorder="1" applyAlignment="1">
      <alignment horizontal="center" vertical="center" wrapText="1" readingOrder="2"/>
    </xf>
    <xf numFmtId="3" fontId="3" fillId="3" borderId="62" xfId="21" applyNumberFormat="1" applyFont="1" applyFill="1" applyBorder="1" applyAlignment="1">
      <alignment horizontal="right" vertical="center" indent="1"/>
    </xf>
    <xf numFmtId="0" fontId="21" fillId="3" borderId="62" xfId="22" applyFont="1" applyFill="1" applyBorder="1" applyAlignment="1">
      <alignment horizontal="center" vertical="center" wrapText="1"/>
    </xf>
    <xf numFmtId="0" fontId="7" fillId="4" borderId="63" xfId="20" applyFont="1" applyFill="1" applyBorder="1" applyAlignment="1">
      <alignment horizontal="center" vertical="center" wrapText="1" readingOrder="2"/>
    </xf>
    <xf numFmtId="3" fontId="3" fillId="4" borderId="63" xfId="21" applyNumberFormat="1" applyFont="1" applyFill="1" applyBorder="1" applyAlignment="1">
      <alignment horizontal="right" vertical="center" indent="1"/>
    </xf>
    <xf numFmtId="0" fontId="21" fillId="4" borderId="63" xfId="22" applyFont="1" applyFill="1" applyBorder="1" applyAlignment="1">
      <alignment horizontal="center" vertical="center" wrapText="1"/>
    </xf>
    <xf numFmtId="0" fontId="7" fillId="3" borderId="63" xfId="20" applyFont="1" applyFill="1" applyBorder="1" applyAlignment="1">
      <alignment horizontal="center" vertical="center" wrapText="1" readingOrder="2"/>
    </xf>
    <xf numFmtId="3" fontId="3" fillId="3" borderId="63" xfId="21" applyNumberFormat="1" applyFont="1" applyFill="1" applyBorder="1" applyAlignment="1">
      <alignment horizontal="right" vertical="center" indent="1"/>
    </xf>
    <xf numFmtId="0" fontId="21" fillId="3" borderId="63" xfId="22" applyFont="1" applyFill="1" applyBorder="1" applyAlignment="1">
      <alignment horizontal="center" vertical="center" wrapText="1"/>
    </xf>
    <xf numFmtId="0" fontId="7" fillId="0" borderId="92" xfId="20" applyFont="1" applyFill="1" applyBorder="1" applyAlignment="1">
      <alignment horizontal="center" vertical="center" wrapText="1" readingOrder="2"/>
    </xf>
    <xf numFmtId="3" fontId="3" fillId="0" borderId="92" xfId="21" applyNumberFormat="1" applyFont="1" applyFill="1" applyBorder="1" applyAlignment="1">
      <alignment horizontal="right" vertical="center" indent="1"/>
    </xf>
    <xf numFmtId="0" fontId="21" fillId="0" borderId="92" xfId="22" applyFont="1" applyFill="1" applyBorder="1" applyAlignment="1">
      <alignment horizontal="center" vertical="center" wrapText="1"/>
    </xf>
    <xf numFmtId="0" fontId="7" fillId="4" borderId="92" xfId="20" applyFont="1" applyFill="1" applyBorder="1" applyAlignment="1">
      <alignment horizontal="center" vertical="center" wrapText="1" readingOrder="2"/>
    </xf>
    <xf numFmtId="3" fontId="3" fillId="4" borderId="92" xfId="21" applyNumberFormat="1" applyFont="1" applyFill="1" applyBorder="1" applyAlignment="1">
      <alignment horizontal="right" vertical="center" indent="1"/>
    </xf>
    <xf numFmtId="0" fontId="21" fillId="4" borderId="92" xfId="22" applyFont="1" applyFill="1" applyBorder="1" applyAlignment="1">
      <alignment horizontal="center" vertical="center" wrapText="1"/>
    </xf>
    <xf numFmtId="0" fontId="21" fillId="0" borderId="23" xfId="18" applyFont="1" applyFill="1" applyBorder="1" applyAlignment="1">
      <alignment horizontal="center" vertical="center"/>
    </xf>
    <xf numFmtId="3" fontId="21" fillId="0" borderId="23" xfId="18" applyNumberFormat="1" applyFont="1" applyFill="1" applyBorder="1" applyAlignment="1">
      <alignment horizontal="right" vertical="center" indent="1"/>
    </xf>
    <xf numFmtId="0" fontId="23" fillId="0" borderId="23" xfId="18" applyFont="1" applyFill="1" applyBorder="1" applyAlignment="1">
      <alignment horizontal="center" vertical="center"/>
    </xf>
    <xf numFmtId="0" fontId="21" fillId="3" borderId="36" xfId="18" applyFont="1" applyFill="1" applyBorder="1" applyAlignment="1">
      <alignment horizontal="right" vertical="center" indent="1"/>
    </xf>
    <xf numFmtId="3" fontId="21" fillId="3" borderId="36" xfId="18" applyNumberFormat="1" applyFont="1" applyFill="1" applyBorder="1" applyAlignment="1">
      <alignment horizontal="right" vertical="center" indent="1"/>
    </xf>
    <xf numFmtId="0" fontId="23" fillId="3" borderId="36" xfId="18" applyFont="1" applyFill="1" applyBorder="1" applyAlignment="1">
      <alignment horizontal="left" vertical="center" indent="1"/>
    </xf>
    <xf numFmtId="0" fontId="21" fillId="3" borderId="23" xfId="18" applyFont="1" applyFill="1" applyBorder="1" applyAlignment="1">
      <alignment horizontal="right" vertical="center" indent="1"/>
    </xf>
    <xf numFmtId="0" fontId="23" fillId="3" borderId="23" xfId="18" applyFont="1" applyFill="1" applyBorder="1" applyAlignment="1">
      <alignment horizontal="left" vertical="center" indent="1"/>
    </xf>
    <xf numFmtId="0" fontId="21" fillId="4" borderId="45" xfId="20" applyFont="1" applyFill="1" applyBorder="1" applyAlignment="1">
      <alignment horizontal="right" vertical="center" wrapText="1" indent="1" readingOrder="2"/>
    </xf>
    <xf numFmtId="3" fontId="21" fillId="4" borderId="45" xfId="19" applyNumberFormat="1" applyFont="1" applyFill="1" applyBorder="1">
      <alignment horizontal="right" vertical="center" indent="1"/>
    </xf>
    <xf numFmtId="0" fontId="23" fillId="4" borderId="45" xfId="22" applyFont="1" applyFill="1" applyBorder="1" applyAlignment="1">
      <alignment horizontal="left" vertical="center" wrapText="1" indent="1"/>
    </xf>
    <xf numFmtId="3" fontId="21" fillId="3" borderId="37" xfId="21" applyNumberFormat="1" applyFont="1" applyFill="1" applyBorder="1">
      <alignment horizontal="right" vertical="center" indent="1"/>
    </xf>
    <xf numFmtId="0" fontId="21" fillId="4" borderId="36" xfId="18" applyFont="1" applyFill="1" applyBorder="1" applyAlignment="1">
      <alignment horizontal="right" vertical="center" indent="1"/>
    </xf>
    <xf numFmtId="3" fontId="21" fillId="4" borderId="36" xfId="18" applyNumberFormat="1" applyFont="1" applyFill="1" applyBorder="1" applyAlignment="1">
      <alignment horizontal="right" vertical="center" indent="1"/>
    </xf>
    <xf numFmtId="0" fontId="21" fillId="4" borderId="23" xfId="18" applyFont="1" applyFill="1" applyBorder="1" applyAlignment="1">
      <alignment horizontal="right" vertical="center" wrapText="1" indent="1"/>
    </xf>
    <xf numFmtId="3" fontId="21" fillId="4" borderId="23" xfId="18" applyNumberFormat="1" applyFont="1" applyFill="1" applyBorder="1" applyAlignment="1">
      <alignment horizontal="left" vertical="center" wrapText="1" indent="1"/>
    </xf>
    <xf numFmtId="0" fontId="23" fillId="4" borderId="23" xfId="18" applyFont="1" applyFill="1" applyBorder="1" applyAlignment="1">
      <alignment horizontal="left" vertical="center" wrapText="1" indent="1"/>
    </xf>
    <xf numFmtId="0" fontId="8" fillId="3" borderId="37" xfId="13" applyFont="1" applyFill="1" applyBorder="1" applyAlignment="1">
      <alignment horizontal="right" vertical="center" wrapText="1" indent="1"/>
    </xf>
    <xf numFmtId="0" fontId="21" fillId="4" borderId="31" xfId="21" applyFont="1" applyFill="1" applyBorder="1" applyAlignment="1">
      <alignment horizontal="right" vertical="center" wrapText="1" indent="1" readingOrder="2"/>
    </xf>
    <xf numFmtId="0" fontId="3" fillId="4" borderId="31" xfId="21" applyFont="1" applyFill="1" applyBorder="1" applyAlignment="1">
      <alignment horizontal="right" vertical="center" indent="1"/>
    </xf>
    <xf numFmtId="0" fontId="21" fillId="4" borderId="31" xfId="21" applyFont="1" applyFill="1" applyBorder="1" applyAlignment="1">
      <alignment horizontal="right" vertical="center" indent="1"/>
    </xf>
    <xf numFmtId="0" fontId="23" fillId="4" borderId="31" xfId="13" applyFont="1" applyFill="1" applyBorder="1" applyAlignment="1">
      <alignment horizontal="left" vertical="center" wrapText="1" indent="1" readingOrder="1"/>
    </xf>
    <xf numFmtId="3" fontId="21" fillId="4" borderId="36" xfId="21" applyNumberFormat="1" applyFont="1" applyFill="1" applyBorder="1">
      <alignment horizontal="right" vertical="center" indent="1"/>
    </xf>
    <xf numFmtId="0" fontId="21" fillId="3" borderId="23" xfId="18" applyFont="1" applyFill="1" applyBorder="1" applyAlignment="1">
      <alignment horizontal="right" vertical="center" wrapText="1" indent="1"/>
    </xf>
    <xf numFmtId="0" fontId="23" fillId="3" borderId="23" xfId="18" applyFont="1" applyFill="1" applyBorder="1" applyAlignment="1">
      <alignment horizontal="left" vertical="center" wrapText="1" indent="1"/>
    </xf>
    <xf numFmtId="0" fontId="21" fillId="0" borderId="44" xfId="10" applyFont="1" applyBorder="1" applyAlignment="1">
      <alignment horizontal="right" vertical="center" wrapText="1" indent="1" readingOrder="2"/>
    </xf>
    <xf numFmtId="0" fontId="21" fillId="4" borderId="23" xfId="20" applyFont="1" applyFill="1" applyBorder="1" applyAlignment="1">
      <alignment horizontal="center" vertical="center" wrapText="1" readingOrder="2"/>
    </xf>
    <xf numFmtId="0" fontId="23" fillId="4" borderId="23" xfId="22" applyFont="1" applyFill="1" applyBorder="1" applyAlignment="1">
      <alignment horizontal="center" vertical="center" wrapText="1"/>
    </xf>
    <xf numFmtId="0" fontId="77" fillId="8" borderId="0" xfId="10" applyFont="1" applyFill="1" applyBorder="1" applyAlignment="1">
      <alignment vertical="center"/>
    </xf>
    <xf numFmtId="0" fontId="77" fillId="0" borderId="0" xfId="10" applyFont="1" applyBorder="1" applyAlignment="1">
      <alignment vertical="center"/>
    </xf>
    <xf numFmtId="0" fontId="78" fillId="0" borderId="0" xfId="10" applyFont="1" applyBorder="1" applyAlignment="1">
      <alignment vertical="center"/>
    </xf>
    <xf numFmtId="49" fontId="1" fillId="0" borderId="0" xfId="10" applyNumberFormat="1" applyFont="1" applyBorder="1" applyAlignment="1">
      <alignment horizontal="left" vertical="center" wrapText="1" indent="1"/>
    </xf>
    <xf numFmtId="0" fontId="21" fillId="2" borderId="10" xfId="6" applyFont="1" applyBorder="1" applyAlignment="1">
      <alignment horizontal="center" vertical="center" wrapText="1"/>
    </xf>
    <xf numFmtId="0" fontId="21" fillId="2" borderId="7" xfId="6" applyFont="1" applyBorder="1" applyAlignment="1">
      <alignment horizontal="center" vertical="center" wrapText="1"/>
    </xf>
    <xf numFmtId="0" fontId="21" fillId="4" borderId="34" xfId="20" applyFont="1" applyFill="1" applyBorder="1" applyAlignment="1">
      <alignment horizontal="center" vertical="center" wrapText="1" readingOrder="2"/>
    </xf>
    <xf numFmtId="0" fontId="21" fillId="4" borderId="36" xfId="20" applyFont="1" applyFill="1" applyBorder="1" applyAlignment="1">
      <alignment horizontal="center" vertical="center" wrapText="1" readingOrder="2"/>
    </xf>
    <xf numFmtId="0" fontId="21" fillId="4" borderId="23" xfId="6" applyFont="1" applyFill="1" applyBorder="1" applyAlignment="1">
      <alignment horizontal="center" vertical="center" wrapText="1"/>
    </xf>
    <xf numFmtId="0" fontId="23" fillId="3" borderId="21" xfId="22" applyFont="1" applyFill="1" applyBorder="1" applyAlignment="1">
      <alignment horizontal="center" vertical="center" wrapText="1"/>
    </xf>
    <xf numFmtId="0" fontId="23" fillId="3" borderId="20" xfId="22" applyFont="1" applyFill="1" applyBorder="1" applyAlignment="1">
      <alignment horizontal="center" vertical="center" wrapText="1"/>
    </xf>
    <xf numFmtId="0" fontId="23" fillId="3" borderId="22" xfId="22" applyFont="1" applyFill="1" applyBorder="1" applyAlignment="1">
      <alignment horizontal="center" vertical="center" wrapText="1"/>
    </xf>
    <xf numFmtId="0" fontId="23" fillId="4" borderId="34" xfId="22" applyFont="1" applyFill="1" applyBorder="1" applyAlignment="1">
      <alignment horizontal="center" vertical="center" wrapText="1"/>
    </xf>
    <xf numFmtId="0" fontId="23" fillId="4" borderId="36" xfId="22" applyFont="1" applyFill="1" applyBorder="1" applyAlignment="1">
      <alignment horizontal="center" vertical="center" wrapText="1"/>
    </xf>
    <xf numFmtId="0" fontId="23" fillId="3" borderId="34" xfId="22" applyFont="1" applyFill="1" applyBorder="1" applyAlignment="1">
      <alignment horizontal="center" vertical="center" wrapText="1"/>
    </xf>
    <xf numFmtId="0" fontId="23" fillId="4" borderId="37" xfId="22" applyFont="1" applyFill="1" applyBorder="1" applyAlignment="1">
      <alignment horizontal="center" vertical="center" wrapText="1"/>
    </xf>
    <xf numFmtId="0" fontId="23" fillId="4" borderId="39" xfId="22" applyFont="1" applyFill="1" applyBorder="1" applyAlignment="1">
      <alignment horizontal="center" vertical="center" wrapText="1"/>
    </xf>
    <xf numFmtId="0" fontId="21" fillId="3" borderId="18" xfId="20" applyFont="1" applyFill="1" applyBorder="1" applyAlignment="1">
      <alignment horizontal="center" vertical="center" wrapText="1" readingOrder="2"/>
    </xf>
    <xf numFmtId="0" fontId="21" fillId="3" borderId="14" xfId="20" applyFont="1" applyFill="1" applyBorder="1" applyAlignment="1">
      <alignment horizontal="center" vertical="center" wrapText="1" readingOrder="2"/>
    </xf>
    <xf numFmtId="0" fontId="21" fillId="3" borderId="16" xfId="20" applyFont="1" applyFill="1" applyBorder="1" applyAlignment="1">
      <alignment horizontal="center" vertical="center" wrapText="1" readingOrder="2"/>
    </xf>
    <xf numFmtId="0" fontId="21" fillId="4" borderId="37" xfId="20" applyFont="1" applyFill="1" applyBorder="1" applyAlignment="1">
      <alignment horizontal="center" vertical="center" wrapText="1" readingOrder="2"/>
    </xf>
    <xf numFmtId="0" fontId="21" fillId="4" borderId="39" xfId="20" applyFont="1" applyFill="1" applyBorder="1" applyAlignment="1">
      <alignment horizontal="center" vertical="center" wrapText="1" readingOrder="2"/>
    </xf>
    <xf numFmtId="0" fontId="23" fillId="0" borderId="0" xfId="10" applyFont="1" applyAlignment="1">
      <alignment horizontal="left"/>
    </xf>
    <xf numFmtId="0" fontId="23" fillId="0" borderId="0" xfId="10" applyFont="1" applyBorder="1" applyAlignment="1">
      <alignment horizontal="left"/>
    </xf>
    <xf numFmtId="0" fontId="3" fillId="0" borderId="0" xfId="10" applyFont="1" applyAlignment="1">
      <alignment horizontal="center"/>
    </xf>
    <xf numFmtId="0" fontId="23" fillId="4" borderId="37" xfId="18" applyFont="1" applyFill="1" applyBorder="1" applyAlignment="1">
      <alignment horizontal="center" vertical="center" wrapText="1"/>
    </xf>
    <xf numFmtId="0" fontId="23" fillId="4" borderId="39" xfId="18" applyFont="1" applyFill="1" applyBorder="1" applyAlignment="1">
      <alignment horizontal="center" vertical="center" wrapText="1"/>
    </xf>
    <xf numFmtId="0" fontId="23" fillId="3" borderId="31" xfId="22" applyFont="1" applyFill="1" applyBorder="1" applyAlignment="1">
      <alignment horizontal="center" vertical="center" wrapText="1"/>
    </xf>
    <xf numFmtId="0" fontId="7" fillId="0" borderId="0" xfId="2" applyFont="1" applyAlignment="1">
      <alignment horizontal="center" vertical="center" wrapText="1"/>
    </xf>
    <xf numFmtId="0" fontId="7" fillId="0" borderId="0" xfId="2" applyFont="1" applyAlignment="1">
      <alignment horizontal="center" vertical="center"/>
    </xf>
    <xf numFmtId="0" fontId="21" fillId="3" borderId="34" xfId="20" applyFont="1" applyFill="1" applyBorder="1" applyAlignment="1">
      <alignment horizontal="center" vertical="center" wrapText="1" readingOrder="2"/>
    </xf>
    <xf numFmtId="0" fontId="16" fillId="4" borderId="56" xfId="3" applyFont="1" applyFill="1" applyBorder="1">
      <alignment horizontal="right" vertical="center" wrapText="1"/>
    </xf>
    <xf numFmtId="0" fontId="16" fillId="4" borderId="57" xfId="3" applyFont="1" applyFill="1" applyBorder="1">
      <alignment horizontal="right" vertical="center" wrapText="1"/>
    </xf>
    <xf numFmtId="0" fontId="21" fillId="3" borderId="31" xfId="20" applyFont="1" applyFill="1" applyBorder="1" applyAlignment="1">
      <alignment horizontal="center" vertical="center" wrapText="1" readingOrder="2"/>
    </xf>
    <xf numFmtId="0" fontId="38" fillId="0" borderId="0" xfId="1" applyFont="1" applyAlignment="1">
      <alignment horizontal="center" vertical="center"/>
    </xf>
    <xf numFmtId="1" fontId="22" fillId="4" borderId="54" xfId="4" applyFont="1" applyFill="1" applyBorder="1">
      <alignment horizontal="left" vertical="center" wrapText="1"/>
    </xf>
    <xf numFmtId="1" fontId="22" fillId="4" borderId="55" xfId="4" applyFont="1" applyFill="1" applyBorder="1">
      <alignment horizontal="left" vertical="center" wrapText="1"/>
    </xf>
    <xf numFmtId="0" fontId="38" fillId="0" borderId="0" xfId="1" applyFont="1" applyAlignment="1">
      <alignment horizontal="center" vertical="center" readingOrder="2"/>
    </xf>
    <xf numFmtId="0" fontId="21" fillId="4" borderId="37" xfId="18" applyFont="1" applyFill="1" applyBorder="1" applyAlignment="1">
      <alignment horizontal="center" vertical="center" wrapText="1"/>
    </xf>
    <xf numFmtId="0" fontId="21" fillId="4" borderId="39" xfId="18" applyFont="1" applyFill="1" applyBorder="1" applyAlignment="1">
      <alignment horizontal="center" vertical="center" wrapText="1"/>
    </xf>
    <xf numFmtId="0" fontId="23" fillId="7" borderId="34" xfId="22" applyFont="1" applyFill="1" applyBorder="1" applyAlignment="1">
      <alignment horizontal="center" vertical="center" wrapText="1"/>
    </xf>
    <xf numFmtId="0" fontId="23" fillId="7" borderId="39" xfId="22" applyFont="1" applyFill="1" applyBorder="1" applyAlignment="1">
      <alignment horizontal="center" vertical="center" wrapText="1"/>
    </xf>
    <xf numFmtId="0" fontId="10" fillId="0" borderId="0" xfId="1" applyFont="1" applyAlignment="1">
      <alignment horizontal="center" vertical="center" readingOrder="2"/>
    </xf>
    <xf numFmtId="0" fontId="7" fillId="0" borderId="0" xfId="2" applyFont="1" applyBorder="1" applyAlignment="1">
      <alignment horizontal="center" vertical="center"/>
    </xf>
    <xf numFmtId="0" fontId="16" fillId="4" borderId="58" xfId="3" applyFont="1" applyFill="1" applyBorder="1" applyAlignment="1">
      <alignment horizontal="right" vertical="center" wrapText="1" indent="1"/>
    </xf>
    <xf numFmtId="0" fontId="16" fillId="4" borderId="59" xfId="3" applyFont="1" applyFill="1" applyBorder="1" applyAlignment="1">
      <alignment horizontal="right" vertical="center" wrapText="1" indent="1"/>
    </xf>
    <xf numFmtId="0" fontId="23" fillId="0" borderId="43" xfId="10" applyFont="1" applyBorder="1" applyAlignment="1">
      <alignment horizontal="left" vertical="center"/>
    </xf>
    <xf numFmtId="0" fontId="38" fillId="0" borderId="0" xfId="1" applyFont="1" applyBorder="1" applyAlignment="1">
      <alignment horizontal="center" vertical="center" wrapText="1"/>
    </xf>
    <xf numFmtId="0" fontId="38" fillId="0" borderId="0" xfId="1" applyFont="1" applyBorder="1" applyAlignment="1">
      <alignment horizontal="center" vertical="center"/>
    </xf>
    <xf numFmtId="0" fontId="38" fillId="0" borderId="0" xfId="1" applyFont="1" applyBorder="1" applyAlignment="1">
      <alignment horizontal="center" vertical="center" readingOrder="2"/>
    </xf>
    <xf numFmtId="0" fontId="23" fillId="3" borderId="37" xfId="22" applyFont="1" applyFill="1" applyBorder="1" applyAlignment="1">
      <alignment horizontal="center" vertical="center" wrapText="1"/>
    </xf>
    <xf numFmtId="0" fontId="21" fillId="4" borderId="34" xfId="10" applyFont="1" applyFill="1" applyBorder="1" applyAlignment="1">
      <alignment horizontal="center" vertical="center"/>
    </xf>
    <xf numFmtId="0" fontId="21" fillId="3" borderId="37" xfId="20" applyFont="1" applyFill="1" applyBorder="1" applyAlignment="1">
      <alignment horizontal="center" vertical="center" wrapText="1" readingOrder="2"/>
    </xf>
    <xf numFmtId="0" fontId="21" fillId="3" borderId="34" xfId="10" applyFont="1" applyFill="1" applyBorder="1"/>
    <xf numFmtId="0" fontId="22" fillId="4" borderId="60" xfId="10" applyFont="1" applyFill="1" applyBorder="1" applyAlignment="1">
      <alignment horizontal="left" vertical="center" wrapText="1" indent="1" readingOrder="1"/>
    </xf>
    <xf numFmtId="0" fontId="22" fillId="4" borderId="61" xfId="10" applyFont="1" applyFill="1" applyBorder="1" applyAlignment="1">
      <alignment horizontal="left" vertical="center" wrapText="1" indent="1" readingOrder="1"/>
    </xf>
    <xf numFmtId="0" fontId="7" fillId="0" borderId="0" xfId="10" applyFont="1" applyBorder="1" applyAlignment="1">
      <alignment horizontal="center" vertical="center" wrapText="1"/>
    </xf>
    <xf numFmtId="0" fontId="7" fillId="0" borderId="0" xfId="10" applyFont="1" applyBorder="1" applyAlignment="1">
      <alignment horizontal="center" vertical="center"/>
    </xf>
    <xf numFmtId="0" fontId="21" fillId="3" borderId="34" xfId="10" applyFont="1" applyFill="1" applyBorder="1" applyAlignment="1">
      <alignment horizontal="center" vertical="center"/>
    </xf>
    <xf numFmtId="0" fontId="21" fillId="7" borderId="34" xfId="10" applyFont="1" applyFill="1" applyBorder="1" applyAlignment="1">
      <alignment horizontal="center" vertical="center"/>
    </xf>
    <xf numFmtId="0" fontId="21" fillId="7" borderId="39" xfId="10" applyFont="1" applyFill="1" applyBorder="1" applyAlignment="1">
      <alignment horizontal="center" vertical="center"/>
    </xf>
    <xf numFmtId="0" fontId="23" fillId="3" borderId="62" xfId="0" applyFont="1" applyFill="1" applyBorder="1" applyAlignment="1">
      <alignment horizontal="center" vertical="center"/>
    </xf>
    <xf numFmtId="0" fontId="23" fillId="3" borderId="63" xfId="0" applyFont="1" applyFill="1" applyBorder="1" applyAlignment="1">
      <alignment horizontal="center" vertical="center"/>
    </xf>
    <xf numFmtId="0" fontId="23" fillId="3" borderId="64" xfId="0" applyFont="1" applyFill="1" applyBorder="1" applyAlignment="1">
      <alignment horizontal="center" vertical="center"/>
    </xf>
    <xf numFmtId="0" fontId="23" fillId="4" borderId="51" xfId="0" applyFont="1" applyFill="1" applyBorder="1" applyAlignment="1">
      <alignment horizontal="center" vertical="top" wrapText="1" readingOrder="1"/>
    </xf>
    <xf numFmtId="0" fontId="21" fillId="3" borderId="62" xfId="20" applyFont="1" applyFill="1" applyBorder="1" applyAlignment="1">
      <alignment horizontal="center" vertical="center" wrapText="1" readingOrder="2"/>
    </xf>
    <xf numFmtId="0" fontId="21" fillId="3" borderId="63" xfId="20" applyFont="1" applyFill="1" applyBorder="1" applyAlignment="1">
      <alignment horizontal="center" vertical="center" wrapText="1" readingOrder="2"/>
    </xf>
    <xf numFmtId="0" fontId="21" fillId="3" borderId="64" xfId="20" applyFont="1" applyFill="1" applyBorder="1" applyAlignment="1">
      <alignment horizontal="center" vertical="center" wrapText="1" readingOrder="2"/>
    </xf>
    <xf numFmtId="0" fontId="22" fillId="4" borderId="60" xfId="0" applyFont="1" applyFill="1" applyBorder="1" applyAlignment="1">
      <alignment horizontal="left" vertical="center" wrapText="1" indent="1" readingOrder="1"/>
    </xf>
    <xf numFmtId="0" fontId="22" fillId="4" borderId="66" xfId="0" applyFont="1" applyFill="1" applyBorder="1" applyAlignment="1">
      <alignment horizontal="left" vertical="center" wrapText="1" indent="1" readingOrder="1"/>
    </xf>
    <xf numFmtId="0" fontId="22" fillId="4" borderId="61" xfId="0" applyFont="1" applyFill="1" applyBorder="1" applyAlignment="1">
      <alignment horizontal="left" vertical="center" wrapText="1" indent="1" readingOrder="1"/>
    </xf>
    <xf numFmtId="0" fontId="3" fillId="4" borderId="34" xfId="0" applyFont="1" applyFill="1" applyBorder="1"/>
    <xf numFmtId="0" fontId="3" fillId="3" borderId="34" xfId="0" applyFont="1" applyFill="1" applyBorder="1"/>
    <xf numFmtId="0" fontId="16" fillId="4" borderId="65" xfId="3" applyFont="1" applyFill="1" applyBorder="1" applyAlignment="1">
      <alignment horizontal="right" vertical="center" wrapText="1" indent="1"/>
    </xf>
    <xf numFmtId="0" fontId="38" fillId="0" borderId="0" xfId="1" applyFont="1" applyBorder="1" applyAlignment="1">
      <alignment horizontal="center"/>
    </xf>
    <xf numFmtId="0" fontId="29" fillId="3" borderId="37" xfId="11" applyFont="1" applyFill="1" applyBorder="1" applyAlignment="1">
      <alignment horizontal="center" vertical="center"/>
    </xf>
    <xf numFmtId="0" fontId="29" fillId="3" borderId="34" xfId="11" applyFont="1" applyFill="1" applyBorder="1" applyAlignment="1">
      <alignment horizontal="center" vertical="center"/>
    </xf>
    <xf numFmtId="0" fontId="21" fillId="4" borderId="129" xfId="0" applyFont="1" applyFill="1" applyBorder="1" applyAlignment="1">
      <alignment horizontal="center" wrapText="1" readingOrder="2"/>
    </xf>
    <xf numFmtId="0" fontId="21" fillId="4" borderId="47" xfId="0" applyFont="1" applyFill="1" applyBorder="1" applyAlignment="1">
      <alignment horizontal="center" wrapText="1" readingOrder="2"/>
    </xf>
    <xf numFmtId="0" fontId="21" fillId="4" borderId="45" xfId="0" applyFont="1" applyFill="1" applyBorder="1" applyAlignment="1">
      <alignment horizontal="center" wrapText="1" readingOrder="1"/>
    </xf>
    <xf numFmtId="0" fontId="3" fillId="0" borderId="0" xfId="10" applyFont="1" applyBorder="1" applyAlignment="1">
      <alignment horizontal="center"/>
    </xf>
    <xf numFmtId="0" fontId="3" fillId="0" borderId="0" xfId="10" applyFont="1" applyBorder="1" applyAlignment="1">
      <alignment horizontal="center" vertical="center" wrapText="1"/>
    </xf>
    <xf numFmtId="0" fontId="21" fillId="0" borderId="0" xfId="10" applyFont="1" applyBorder="1" applyAlignment="1">
      <alignment horizontal="right" readingOrder="2"/>
    </xf>
    <xf numFmtId="0" fontId="21" fillId="3" borderId="39" xfId="20" applyFont="1" applyFill="1" applyBorder="1" applyAlignment="1">
      <alignment horizontal="center" vertical="center" wrapText="1" readingOrder="2"/>
    </xf>
    <xf numFmtId="0" fontId="23" fillId="3" borderId="37" xfId="0" applyFont="1" applyFill="1" applyBorder="1" applyAlignment="1">
      <alignment horizontal="center" vertical="center"/>
    </xf>
    <xf numFmtId="0" fontId="23" fillId="3" borderId="34" xfId="0" applyFont="1" applyFill="1" applyBorder="1" applyAlignment="1">
      <alignment horizontal="center" vertical="center"/>
    </xf>
    <xf numFmtId="0" fontId="23" fillId="3" borderId="39" xfId="0" applyFont="1" applyFill="1" applyBorder="1" applyAlignment="1">
      <alignment horizontal="center" vertical="center"/>
    </xf>
    <xf numFmtId="49" fontId="21" fillId="3" borderId="37" xfId="20" applyNumberFormat="1" applyFont="1" applyFill="1" applyBorder="1" applyAlignment="1">
      <alignment horizontal="center" vertical="center" wrapText="1" readingOrder="2"/>
    </xf>
    <xf numFmtId="49" fontId="3" fillId="3" borderId="34" xfId="0" applyNumberFormat="1" applyFont="1" applyFill="1" applyBorder="1"/>
    <xf numFmtId="49" fontId="21" fillId="4" borderId="34" xfId="20" applyNumberFormat="1" applyFont="1" applyFill="1" applyBorder="1" applyAlignment="1">
      <alignment horizontal="center" vertical="center" wrapText="1" readingOrder="2"/>
    </xf>
    <xf numFmtId="49" fontId="21" fillId="4" borderId="36" xfId="20" applyNumberFormat="1" applyFont="1" applyFill="1" applyBorder="1" applyAlignment="1">
      <alignment horizontal="center" vertical="center" wrapText="1" readingOrder="2"/>
    </xf>
    <xf numFmtId="0" fontId="23" fillId="0" borderId="43" xfId="10" applyFont="1" applyBorder="1" applyAlignment="1"/>
    <xf numFmtId="0" fontId="23" fillId="0" borderId="0" xfId="10" applyFont="1" applyBorder="1" applyAlignment="1"/>
    <xf numFmtId="0" fontId="21" fillId="0" borderId="43" xfId="10" applyFont="1" applyBorder="1" applyAlignment="1">
      <alignment horizontal="right" readingOrder="2"/>
    </xf>
    <xf numFmtId="3" fontId="21" fillId="4" borderId="34" xfId="10" applyNumberFormat="1" applyFont="1" applyFill="1" applyBorder="1" applyAlignment="1">
      <alignment horizontal="center" vertical="center"/>
    </xf>
    <xf numFmtId="0" fontId="21" fillId="4" borderId="45" xfId="20" applyFont="1" applyFill="1" applyBorder="1" applyAlignment="1">
      <alignment horizontal="center" vertical="top" wrapText="1" readingOrder="2"/>
    </xf>
    <xf numFmtId="0" fontId="7" fillId="3" borderId="0" xfId="2" applyFont="1" applyFill="1" applyAlignment="1">
      <alignment horizontal="center" vertical="center"/>
    </xf>
    <xf numFmtId="0" fontId="7" fillId="3" borderId="0" xfId="2" applyFont="1" applyFill="1" applyAlignment="1">
      <alignment horizontal="center" vertical="center" readingOrder="1"/>
    </xf>
    <xf numFmtId="0" fontId="21" fillId="4" borderId="43" xfId="0" applyFont="1" applyFill="1" applyBorder="1" applyAlignment="1">
      <alignment horizontal="center" wrapText="1" readingOrder="2"/>
    </xf>
    <xf numFmtId="0" fontId="23" fillId="4" borderId="51" xfId="22" applyFont="1" applyFill="1" applyBorder="1" applyAlignment="1">
      <alignment horizontal="center" vertical="center" wrapText="1"/>
    </xf>
    <xf numFmtId="0" fontId="38" fillId="3" borderId="0" xfId="1" applyFont="1" applyFill="1" applyAlignment="1">
      <alignment horizontal="center"/>
    </xf>
    <xf numFmtId="0" fontId="38" fillId="3" borderId="0" xfId="1" applyFont="1" applyFill="1" applyAlignment="1">
      <alignment horizontal="center" vertical="center" readingOrder="2"/>
    </xf>
    <xf numFmtId="0" fontId="23" fillId="4" borderId="44" xfId="0" applyFont="1" applyFill="1" applyBorder="1" applyAlignment="1">
      <alignment horizontal="center" vertical="top" wrapText="1" readingOrder="1"/>
    </xf>
    <xf numFmtId="0" fontId="21" fillId="4" borderId="45" xfId="3" applyFont="1" applyFill="1" applyBorder="1" applyAlignment="1">
      <alignment horizontal="center" vertical="center" wrapText="1"/>
    </xf>
    <xf numFmtId="0" fontId="21" fillId="4" borderId="44" xfId="3" applyFont="1" applyFill="1" applyBorder="1" applyAlignment="1">
      <alignment horizontal="center" vertical="center" wrapText="1"/>
    </xf>
    <xf numFmtId="0" fontId="21" fillId="4" borderId="51" xfId="3" applyFont="1" applyFill="1" applyBorder="1" applyAlignment="1">
      <alignment horizontal="center" vertical="center" wrapText="1"/>
    </xf>
    <xf numFmtId="0" fontId="23" fillId="4" borderId="45" xfId="0" applyFont="1" applyFill="1" applyBorder="1" applyAlignment="1">
      <alignment horizontal="center" vertical="center" wrapText="1" readingOrder="1"/>
    </xf>
    <xf numFmtId="0" fontId="23" fillId="4" borderId="44" xfId="0" applyFont="1" applyFill="1" applyBorder="1" applyAlignment="1">
      <alignment horizontal="center" vertical="center" wrapText="1" readingOrder="1"/>
    </xf>
    <xf numFmtId="0" fontId="23" fillId="4" borderId="51" xfId="0" applyFont="1" applyFill="1" applyBorder="1" applyAlignment="1">
      <alignment horizontal="center" vertical="center" wrapText="1" readingOrder="1"/>
    </xf>
    <xf numFmtId="0" fontId="23" fillId="4" borderId="45" xfId="0" applyFont="1" applyFill="1" applyBorder="1" applyAlignment="1">
      <alignment horizontal="center" vertical="center" readingOrder="1"/>
    </xf>
    <xf numFmtId="0" fontId="23" fillId="4" borderId="44" xfId="0" applyFont="1" applyFill="1" applyBorder="1" applyAlignment="1">
      <alignment horizontal="center" vertical="center" readingOrder="1"/>
    </xf>
    <xf numFmtId="0" fontId="23" fillId="4" borderId="51" xfId="0" applyFont="1" applyFill="1" applyBorder="1" applyAlignment="1">
      <alignment horizontal="center" vertical="center" readingOrder="1"/>
    </xf>
    <xf numFmtId="0" fontId="23" fillId="4" borderId="44" xfId="20" applyFont="1" applyFill="1" applyBorder="1" applyAlignment="1">
      <alignment horizontal="center" vertical="top" wrapText="1" readingOrder="2"/>
    </xf>
    <xf numFmtId="0" fontId="21" fillId="4" borderId="45" xfId="20" applyFont="1" applyFill="1" applyBorder="1" applyAlignment="1">
      <alignment horizontal="center" wrapText="1" readingOrder="2"/>
    </xf>
    <xf numFmtId="0" fontId="21" fillId="4" borderId="44" xfId="20" applyFont="1" applyFill="1" applyBorder="1" applyAlignment="1">
      <alignment horizontal="center" wrapText="1" readingOrder="2"/>
    </xf>
    <xf numFmtId="0" fontId="21" fillId="4" borderId="45" xfId="0" applyFont="1" applyFill="1" applyBorder="1" applyAlignment="1">
      <alignment horizontal="center" vertical="center" wrapText="1"/>
    </xf>
    <xf numFmtId="0" fontId="21" fillId="4" borderId="44" xfId="0" applyFont="1" applyFill="1" applyBorder="1" applyAlignment="1">
      <alignment horizontal="center" vertical="center" wrapText="1"/>
    </xf>
    <xf numFmtId="0" fontId="21" fillId="4" borderId="51" xfId="0" applyFont="1" applyFill="1" applyBorder="1" applyAlignment="1">
      <alignment horizontal="center" vertical="center" wrapText="1"/>
    </xf>
    <xf numFmtId="0" fontId="23" fillId="3" borderId="0" xfId="10" applyFont="1" applyFill="1" applyBorder="1" applyAlignment="1">
      <alignment horizontal="left"/>
    </xf>
    <xf numFmtId="0" fontId="23" fillId="3" borderId="0" xfId="10" applyFont="1" applyFill="1" applyAlignment="1">
      <alignment horizontal="left"/>
    </xf>
    <xf numFmtId="0" fontId="21" fillId="3" borderId="0" xfId="10" applyFont="1" applyFill="1" applyBorder="1" applyAlignment="1">
      <alignment horizontal="right" readingOrder="2"/>
    </xf>
    <xf numFmtId="3" fontId="21" fillId="3" borderId="34" xfId="10" applyNumberFormat="1" applyFont="1" applyFill="1" applyBorder="1" applyAlignment="1">
      <alignment horizontal="center" vertical="center" wrapText="1"/>
    </xf>
    <xf numFmtId="0" fontId="21" fillId="3" borderId="36" xfId="20" applyFont="1" applyFill="1" applyBorder="1" applyAlignment="1">
      <alignment horizontal="center" vertical="center" wrapText="1" readingOrder="2"/>
    </xf>
    <xf numFmtId="0" fontId="23" fillId="3" borderId="34" xfId="22" applyFont="1" applyFill="1" applyBorder="1" applyAlignment="1">
      <alignment horizontal="center" vertical="center"/>
    </xf>
    <xf numFmtId="0" fontId="23" fillId="3" borderId="36" xfId="22" applyFont="1" applyFill="1" applyBorder="1" applyAlignment="1">
      <alignment horizontal="center" vertical="center" wrapText="1"/>
    </xf>
    <xf numFmtId="0" fontId="21" fillId="4" borderId="23" xfId="20" applyFont="1" applyFill="1" applyBorder="1" applyAlignment="1">
      <alignment horizontal="center" vertical="center" wrapText="1" readingOrder="2"/>
    </xf>
    <xf numFmtId="0" fontId="23" fillId="4" borderId="23" xfId="22" applyFont="1" applyFill="1" applyBorder="1" applyAlignment="1">
      <alignment horizontal="center" vertical="center" wrapText="1"/>
    </xf>
    <xf numFmtId="0" fontId="21" fillId="4" borderId="34" xfId="20" applyFont="1" applyFill="1" applyBorder="1" applyAlignment="1">
      <alignment horizontal="center" vertical="center" readingOrder="2"/>
    </xf>
    <xf numFmtId="0" fontId="7" fillId="0" borderId="0" xfId="10" applyFont="1" applyAlignment="1">
      <alignment horizontal="center" vertical="center"/>
    </xf>
    <xf numFmtId="0" fontId="16" fillId="4" borderId="119" xfId="3" applyFont="1" applyFill="1" applyBorder="1">
      <alignment horizontal="right" vertical="center" wrapText="1"/>
    </xf>
    <xf numFmtId="0" fontId="16" fillId="4" borderId="120" xfId="3" applyFont="1" applyFill="1" applyBorder="1">
      <alignment horizontal="right" vertical="center" wrapText="1"/>
    </xf>
    <xf numFmtId="0" fontId="16" fillId="4" borderId="121" xfId="3" applyFont="1" applyFill="1" applyBorder="1">
      <alignment horizontal="right" vertical="center" wrapText="1"/>
    </xf>
    <xf numFmtId="1" fontId="22" fillId="4" borderId="113" xfId="4" applyFont="1" applyFill="1" applyBorder="1" applyAlignment="1">
      <alignment horizontal="left" vertical="center" wrapText="1"/>
    </xf>
    <xf numFmtId="1" fontId="22" fillId="4" borderId="114" xfId="4" applyFont="1" applyFill="1" applyBorder="1" applyAlignment="1">
      <alignment horizontal="left" vertical="center" wrapText="1"/>
    </xf>
    <xf numFmtId="1" fontId="22" fillId="4" borderId="115" xfId="4" applyFont="1" applyFill="1" applyBorder="1" applyAlignment="1">
      <alignment horizontal="left" vertical="center" wrapText="1"/>
    </xf>
    <xf numFmtId="0" fontId="23" fillId="0" borderId="43" xfId="10" applyFont="1" applyBorder="1" applyAlignment="1">
      <alignment horizontal="left"/>
    </xf>
    <xf numFmtId="49" fontId="23" fillId="4" borderId="51" xfId="0" applyNumberFormat="1" applyFont="1" applyFill="1" applyBorder="1" applyAlignment="1">
      <alignment horizontal="center" vertical="top" wrapText="1" readingOrder="1"/>
    </xf>
    <xf numFmtId="3" fontId="22" fillId="4" borderId="37" xfId="10" applyNumberFormat="1" applyFont="1" applyFill="1" applyBorder="1" applyAlignment="1">
      <alignment horizontal="center" vertical="center"/>
    </xf>
    <xf numFmtId="3" fontId="22" fillId="4" borderId="34" xfId="10" applyNumberFormat="1" applyFont="1" applyFill="1" applyBorder="1" applyAlignment="1">
      <alignment horizontal="center" vertical="center"/>
    </xf>
    <xf numFmtId="3" fontId="22" fillId="4" borderId="39" xfId="10" applyNumberFormat="1" applyFont="1" applyFill="1" applyBorder="1" applyAlignment="1">
      <alignment horizontal="center" vertical="center"/>
    </xf>
    <xf numFmtId="3" fontId="16" fillId="4" borderId="37" xfId="10" applyNumberFormat="1" applyFont="1" applyFill="1" applyBorder="1" applyAlignment="1">
      <alignment horizontal="center" vertical="center"/>
    </xf>
    <xf numFmtId="3" fontId="16" fillId="4" borderId="34" xfId="10" applyNumberFormat="1" applyFont="1" applyFill="1" applyBorder="1" applyAlignment="1">
      <alignment horizontal="center" vertical="center"/>
    </xf>
    <xf numFmtId="3" fontId="16" fillId="4" borderId="39" xfId="10" applyNumberFormat="1" applyFont="1" applyFill="1" applyBorder="1" applyAlignment="1">
      <alignment horizontal="center" vertical="center"/>
    </xf>
    <xf numFmtId="0" fontId="16" fillId="4" borderId="37" xfId="3" applyFont="1" applyFill="1" applyBorder="1" applyAlignment="1">
      <alignment horizontal="center" vertical="center" wrapText="1"/>
    </xf>
    <xf numFmtId="0" fontId="16" fillId="4" borderId="34" xfId="3" applyFont="1" applyFill="1" applyBorder="1" applyAlignment="1">
      <alignment horizontal="center" vertical="center" wrapText="1"/>
    </xf>
    <xf numFmtId="0" fontId="16" fillId="4" borderId="39" xfId="3" applyFont="1" applyFill="1" applyBorder="1" applyAlignment="1">
      <alignment horizontal="center" vertical="center" wrapText="1"/>
    </xf>
    <xf numFmtId="0" fontId="21" fillId="4" borderId="23" xfId="0" applyFont="1" applyFill="1" applyBorder="1" applyAlignment="1">
      <alignment horizontal="center" vertical="center" wrapText="1" readingOrder="1"/>
    </xf>
    <xf numFmtId="3" fontId="21" fillId="3" borderId="31" xfId="10" applyNumberFormat="1" applyFont="1" applyFill="1" applyBorder="1" applyAlignment="1">
      <alignment horizontal="center" vertical="center"/>
    </xf>
    <xf numFmtId="3" fontId="21" fillId="3" borderId="34" xfId="10" applyNumberFormat="1" applyFont="1" applyFill="1" applyBorder="1" applyAlignment="1">
      <alignment horizontal="center" vertical="center"/>
    </xf>
    <xf numFmtId="0" fontId="51" fillId="0" borderId="0" xfId="0" applyFont="1" applyAlignment="1">
      <alignment horizontal="center" vertical="center"/>
    </xf>
    <xf numFmtId="3" fontId="21" fillId="4" borderId="34" xfId="21" applyNumberFormat="1" applyFont="1" applyFill="1" applyBorder="1" applyAlignment="1">
      <alignment horizontal="center" vertical="center"/>
    </xf>
    <xf numFmtId="3" fontId="21" fillId="4" borderId="36" xfId="21" applyNumberFormat="1" applyFont="1" applyFill="1" applyBorder="1" applyAlignment="1">
      <alignment horizontal="center" vertical="center"/>
    </xf>
    <xf numFmtId="0" fontId="23" fillId="4" borderId="34" xfId="22" applyFont="1" applyFill="1" applyBorder="1" applyAlignment="1">
      <alignment horizontal="center" vertical="center"/>
    </xf>
    <xf numFmtId="0" fontId="23" fillId="4" borderId="36" xfId="22" applyFont="1" applyFill="1" applyBorder="1" applyAlignment="1">
      <alignment horizontal="center" vertical="center"/>
    </xf>
    <xf numFmtId="3" fontId="21" fillId="3" borderId="23" xfId="10" applyNumberFormat="1" applyFont="1" applyFill="1" applyBorder="1" applyAlignment="1">
      <alignment horizontal="center" vertical="center"/>
    </xf>
    <xf numFmtId="3" fontId="21" fillId="3" borderId="51" xfId="10" applyNumberFormat="1" applyFont="1" applyFill="1" applyBorder="1" applyAlignment="1">
      <alignment horizontal="center" vertical="center"/>
    </xf>
    <xf numFmtId="3" fontId="23" fillId="3" borderId="51" xfId="21" applyNumberFormat="1" applyFont="1" applyFill="1" applyBorder="1" applyAlignment="1">
      <alignment horizontal="center" vertical="center"/>
    </xf>
    <xf numFmtId="3" fontId="23" fillId="3" borderId="23" xfId="21" applyNumberFormat="1" applyFont="1" applyFill="1" applyBorder="1" applyAlignment="1">
      <alignment horizontal="center" vertical="center"/>
    </xf>
    <xf numFmtId="0" fontId="21" fillId="0" borderId="0" xfId="12" applyFont="1" applyBorder="1" applyAlignment="1">
      <alignment horizontal="right" readingOrder="2"/>
    </xf>
    <xf numFmtId="0" fontId="23" fillId="0" borderId="0" xfId="12" applyFont="1" applyBorder="1" applyAlignment="1">
      <alignment horizontal="left"/>
    </xf>
    <xf numFmtId="0" fontId="23" fillId="4" borderId="37" xfId="12" applyFont="1" applyFill="1" applyBorder="1" applyAlignment="1">
      <alignment horizontal="center" vertical="center"/>
    </xf>
    <xf numFmtId="0" fontId="23" fillId="4" borderId="34" xfId="12" applyFont="1" applyFill="1" applyBorder="1" applyAlignment="1">
      <alignment horizontal="center" vertical="center"/>
    </xf>
    <xf numFmtId="0" fontId="23" fillId="4" borderId="39" xfId="12" applyFont="1" applyFill="1" applyBorder="1" applyAlignment="1">
      <alignment horizontal="center" vertical="center"/>
    </xf>
    <xf numFmtId="0" fontId="21" fillId="4" borderId="37" xfId="12" applyFont="1" applyFill="1" applyBorder="1" applyAlignment="1">
      <alignment horizontal="center" vertical="center"/>
    </xf>
    <xf numFmtId="0" fontId="21" fillId="4" borderId="34" xfId="12" applyFont="1" applyFill="1" applyBorder="1" applyAlignment="1">
      <alignment horizontal="center" vertical="center"/>
    </xf>
    <xf numFmtId="0" fontId="21" fillId="4" borderId="39" xfId="12" applyFont="1" applyFill="1" applyBorder="1" applyAlignment="1">
      <alignment horizontal="center" vertical="center"/>
    </xf>
    <xf numFmtId="0" fontId="21" fillId="4" borderId="37" xfId="12" applyFont="1" applyFill="1" applyBorder="1" applyAlignment="1">
      <alignment horizontal="center" vertical="center" wrapText="1"/>
    </xf>
    <xf numFmtId="0" fontId="21" fillId="4" borderId="39" xfId="12" applyFont="1" applyFill="1" applyBorder="1" applyAlignment="1">
      <alignment horizontal="center" vertical="center" wrapText="1"/>
    </xf>
    <xf numFmtId="0" fontId="21" fillId="4" borderId="23" xfId="12" applyFont="1" applyFill="1" applyBorder="1" applyAlignment="1">
      <alignment horizontal="center" vertical="center" wrapText="1"/>
    </xf>
    <xf numFmtId="0" fontId="16" fillId="4" borderId="37" xfId="12" applyFont="1" applyFill="1" applyBorder="1" applyAlignment="1">
      <alignment horizontal="center" vertical="center"/>
    </xf>
    <xf numFmtId="0" fontId="16" fillId="4" borderId="39" xfId="12" applyFont="1" applyFill="1" applyBorder="1" applyAlignment="1">
      <alignment horizontal="center" vertical="center"/>
    </xf>
    <xf numFmtId="0" fontId="22" fillId="4" borderId="37" xfId="12" applyFont="1" applyFill="1" applyBorder="1" applyAlignment="1">
      <alignment horizontal="center" vertical="center"/>
    </xf>
    <xf numFmtId="0" fontId="22" fillId="4" borderId="39" xfId="12" applyFont="1" applyFill="1" applyBorder="1" applyAlignment="1">
      <alignment horizontal="center" vertical="center"/>
    </xf>
    <xf numFmtId="0" fontId="23" fillId="4" borderId="37" xfId="12" applyFont="1" applyFill="1" applyBorder="1" applyAlignment="1">
      <alignment horizontal="center" vertical="center" wrapText="1"/>
    </xf>
    <xf numFmtId="0" fontId="23" fillId="4" borderId="39" xfId="12" applyFont="1" applyFill="1" applyBorder="1" applyAlignment="1">
      <alignment horizontal="center" vertical="center" wrapText="1"/>
    </xf>
    <xf numFmtId="0" fontId="21" fillId="3" borderId="31" xfId="12" applyFont="1" applyFill="1" applyBorder="1" applyAlignment="1">
      <alignment horizontal="center" vertical="center"/>
    </xf>
    <xf numFmtId="0" fontId="21" fillId="3" borderId="34" xfId="12" applyFont="1" applyFill="1" applyBorder="1" applyAlignment="1">
      <alignment horizontal="center" vertical="center"/>
    </xf>
    <xf numFmtId="0" fontId="23" fillId="3" borderId="34" xfId="12" applyFont="1" applyFill="1" applyBorder="1" applyAlignment="1">
      <alignment horizontal="center" vertical="center"/>
    </xf>
    <xf numFmtId="0" fontId="23" fillId="3" borderId="36" xfId="12" applyFont="1" applyFill="1" applyBorder="1" applyAlignment="1">
      <alignment horizontal="center" vertical="center"/>
    </xf>
    <xf numFmtId="0" fontId="23" fillId="3" borderId="31" xfId="12" applyFont="1" applyFill="1" applyBorder="1" applyAlignment="1">
      <alignment horizontal="center" vertical="center"/>
    </xf>
    <xf numFmtId="0" fontId="21" fillId="3" borderId="36" xfId="12" applyFont="1" applyFill="1" applyBorder="1" applyAlignment="1">
      <alignment horizontal="center" vertical="center"/>
    </xf>
    <xf numFmtId="0" fontId="21" fillId="3" borderId="31" xfId="18" applyFont="1" applyFill="1" applyBorder="1" applyAlignment="1">
      <alignment horizontal="right" vertical="center" indent="1"/>
    </xf>
    <xf numFmtId="0" fontId="21" fillId="3" borderId="34" xfId="18" applyFont="1" applyFill="1" applyBorder="1" applyAlignment="1">
      <alignment horizontal="right" vertical="center" indent="1"/>
    </xf>
    <xf numFmtId="0" fontId="23" fillId="4" borderId="34" xfId="22" applyFont="1" applyFill="1" applyBorder="1" applyAlignment="1">
      <alignment horizontal="left" vertical="center" wrapText="1" indent="1"/>
    </xf>
    <xf numFmtId="0" fontId="21" fillId="4" borderId="34" xfId="20" applyFont="1" applyFill="1" applyBorder="1" applyAlignment="1">
      <alignment horizontal="right" vertical="center" wrapText="1" indent="1" readingOrder="2"/>
    </xf>
    <xf numFmtId="0" fontId="23" fillId="3" borderId="31" xfId="18" applyFont="1" applyFill="1" applyBorder="1" applyAlignment="1">
      <alignment horizontal="left" vertical="center" indent="1"/>
    </xf>
    <xf numFmtId="0" fontId="23" fillId="3" borderId="34" xfId="18" applyFont="1" applyFill="1" applyBorder="1" applyAlignment="1">
      <alignment horizontal="left" vertical="center" indent="1"/>
    </xf>
    <xf numFmtId="0" fontId="21" fillId="3" borderId="37" xfId="18" applyFont="1" applyFill="1" applyBorder="1" applyAlignment="1">
      <alignment horizontal="center" vertical="center"/>
    </xf>
    <xf numFmtId="0" fontId="21" fillId="3" borderId="39" xfId="18" applyFont="1" applyFill="1" applyBorder="1" applyAlignment="1">
      <alignment horizontal="center" vertical="center"/>
    </xf>
    <xf numFmtId="0" fontId="16" fillId="4" borderId="68" xfId="3" applyFont="1" applyFill="1" applyBorder="1">
      <alignment horizontal="right" vertical="center" wrapText="1"/>
    </xf>
    <xf numFmtId="0" fontId="23" fillId="3" borderId="37" xfId="18" applyFont="1" applyFill="1" applyBorder="1" applyAlignment="1">
      <alignment horizontal="center" vertical="center"/>
    </xf>
    <xf numFmtId="0" fontId="23" fillId="3" borderId="39" xfId="18" applyFont="1" applyFill="1" applyBorder="1" applyAlignment="1">
      <alignment horizontal="center" vertical="center"/>
    </xf>
    <xf numFmtId="0" fontId="23" fillId="4" borderId="51" xfId="6" applyFont="1" applyFill="1" applyBorder="1" applyAlignment="1">
      <alignment horizontal="center" vertical="top" wrapText="1"/>
    </xf>
    <xf numFmtId="1" fontId="22" fillId="4" borderId="67" xfId="4" applyFont="1" applyFill="1" applyBorder="1">
      <alignment horizontal="left" vertical="center" wrapText="1"/>
    </xf>
    <xf numFmtId="0" fontId="21" fillId="4" borderId="45" xfId="6" applyFont="1" applyFill="1" applyBorder="1" applyAlignment="1">
      <alignment horizontal="center" vertical="center" wrapText="1"/>
    </xf>
    <xf numFmtId="0" fontId="21" fillId="4" borderId="45" xfId="18" applyFont="1" applyFill="1" applyBorder="1" applyAlignment="1">
      <alignment horizontal="center" vertical="center" wrapText="1"/>
    </xf>
    <xf numFmtId="0" fontId="23" fillId="4" borderId="51" xfId="18" applyFont="1" applyFill="1" applyBorder="1" applyAlignment="1">
      <alignment horizontal="center" vertical="top" wrapText="1"/>
    </xf>
    <xf numFmtId="0" fontId="21" fillId="4" borderId="36" xfId="20" applyFont="1" applyFill="1" applyBorder="1" applyAlignment="1">
      <alignment horizontal="right" vertical="center" wrapText="1" indent="1" readingOrder="2"/>
    </xf>
    <xf numFmtId="0" fontId="23" fillId="4" borderId="36" xfId="22" applyFont="1" applyFill="1" applyBorder="1" applyAlignment="1">
      <alignment horizontal="left" vertical="center" wrapText="1" indent="1"/>
    </xf>
    <xf numFmtId="0" fontId="21" fillId="4" borderId="45" xfId="6" applyFont="1" applyFill="1" applyBorder="1">
      <alignment horizontal="center" vertical="center" wrapText="1"/>
    </xf>
    <xf numFmtId="0" fontId="16" fillId="4" borderId="73" xfId="3" applyFont="1" applyFill="1" applyBorder="1">
      <alignment horizontal="right" vertical="center" wrapText="1"/>
    </xf>
    <xf numFmtId="0" fontId="16" fillId="4" borderId="74" xfId="3" applyFont="1" applyFill="1" applyBorder="1">
      <alignment horizontal="right" vertical="center" wrapText="1"/>
    </xf>
    <xf numFmtId="1" fontId="64" fillId="4" borderId="75" xfId="4" applyFont="1" applyFill="1" applyBorder="1">
      <alignment horizontal="left" vertical="center" wrapText="1"/>
    </xf>
    <xf numFmtId="1" fontId="64" fillId="4" borderId="76" xfId="4" applyFont="1" applyFill="1" applyBorder="1">
      <alignment horizontal="left" vertical="center" wrapText="1"/>
    </xf>
    <xf numFmtId="0" fontId="23" fillId="3" borderId="34" xfId="18" applyFont="1" applyFill="1" applyBorder="1" applyAlignment="1">
      <alignment horizontal="center" vertical="center"/>
    </xf>
    <xf numFmtId="0" fontId="62" fillId="0" borderId="43" xfId="0" applyFont="1" applyBorder="1" applyAlignment="1">
      <alignment horizontal="left" vertical="center"/>
    </xf>
    <xf numFmtId="0" fontId="62" fillId="0" borderId="52" xfId="0" applyFont="1" applyBorder="1" applyAlignment="1">
      <alignment horizontal="left" vertical="center"/>
    </xf>
    <xf numFmtId="0" fontId="62" fillId="0" borderId="0" xfId="0" applyFont="1" applyAlignment="1">
      <alignment horizontal="left" vertical="center"/>
    </xf>
    <xf numFmtId="0" fontId="16" fillId="4" borderId="69" xfId="3" applyFont="1" applyFill="1" applyBorder="1" applyAlignment="1">
      <alignment horizontal="right" vertical="center" wrapText="1" indent="1"/>
    </xf>
    <xf numFmtId="0" fontId="16" fillId="4" borderId="78" xfId="3" applyFont="1" applyFill="1" applyBorder="1" applyAlignment="1">
      <alignment horizontal="right" vertical="center" wrapText="1" indent="1"/>
    </xf>
    <xf numFmtId="0" fontId="16" fillId="4" borderId="70" xfId="3" applyFont="1" applyFill="1" applyBorder="1" applyAlignment="1">
      <alignment horizontal="right" vertical="center" wrapText="1" indent="1"/>
    </xf>
    <xf numFmtId="1" fontId="22" fillId="4" borderId="71" xfId="4" applyFont="1" applyFill="1" applyBorder="1">
      <alignment horizontal="left" vertical="center" wrapText="1"/>
    </xf>
    <xf numFmtId="1" fontId="22" fillId="4" borderId="77" xfId="4" applyFont="1" applyFill="1" applyBorder="1">
      <alignment horizontal="left" vertical="center" wrapText="1"/>
    </xf>
    <xf numFmtId="1" fontId="22" fillId="4" borderId="72" xfId="4" applyFont="1" applyFill="1" applyBorder="1">
      <alignment horizontal="left" vertical="center" wrapText="1"/>
    </xf>
    <xf numFmtId="0" fontId="21" fillId="4" borderId="18" xfId="6" applyFont="1" applyFill="1" applyBorder="1">
      <alignment horizontal="center" vertical="center" wrapText="1"/>
    </xf>
    <xf numFmtId="0" fontId="21" fillId="4" borderId="14" xfId="6" applyFont="1" applyFill="1" applyBorder="1">
      <alignment horizontal="center" vertical="center" wrapText="1"/>
    </xf>
    <xf numFmtId="0" fontId="21" fillId="4" borderId="16" xfId="6" applyFont="1" applyFill="1" applyBorder="1">
      <alignment horizontal="center" vertical="center" wrapText="1"/>
    </xf>
    <xf numFmtId="0" fontId="21" fillId="4" borderId="21" xfId="6" applyFont="1" applyFill="1" applyBorder="1" applyAlignment="1">
      <alignment horizontal="center" vertical="center" wrapText="1"/>
    </xf>
    <xf numFmtId="0" fontId="21" fillId="4" borderId="20" xfId="6" applyFont="1" applyFill="1" applyBorder="1" applyAlignment="1">
      <alignment horizontal="center" vertical="center" wrapText="1"/>
    </xf>
    <xf numFmtId="0" fontId="21" fillId="4" borderId="22" xfId="6" applyFont="1" applyFill="1" applyBorder="1" applyAlignment="1">
      <alignment horizontal="center" vertical="center" wrapText="1"/>
    </xf>
    <xf numFmtId="0" fontId="21" fillId="3" borderId="34" xfId="18" applyFont="1" applyFill="1" applyBorder="1" applyAlignment="1">
      <alignment horizontal="center" vertical="center"/>
    </xf>
    <xf numFmtId="0" fontId="21" fillId="4" borderId="19" xfId="18" applyFont="1" applyFill="1" applyBorder="1" applyAlignment="1">
      <alignment horizontal="center" vertical="center"/>
    </xf>
    <xf numFmtId="0" fontId="21" fillId="4" borderId="22" xfId="18" applyFont="1" applyFill="1" applyBorder="1" applyAlignment="1">
      <alignment horizontal="center" vertical="center"/>
    </xf>
    <xf numFmtId="0" fontId="23" fillId="4" borderId="22" xfId="18" applyFont="1" applyFill="1" applyBorder="1" applyAlignment="1">
      <alignment horizontal="center" vertical="center"/>
    </xf>
    <xf numFmtId="0" fontId="23" fillId="4" borderId="19" xfId="18" applyFont="1" applyFill="1" applyBorder="1" applyAlignment="1">
      <alignment horizontal="center" vertical="center"/>
    </xf>
    <xf numFmtId="0" fontId="23" fillId="3" borderId="39" xfId="22" applyFont="1" applyFill="1" applyBorder="1" applyAlignment="1">
      <alignment horizontal="center" vertical="center" wrapText="1"/>
    </xf>
    <xf numFmtId="1" fontId="23" fillId="3" borderId="31" xfId="4" applyFont="1" applyFill="1" applyBorder="1" applyAlignment="1">
      <alignment horizontal="center" vertical="center" wrapText="1"/>
    </xf>
    <xf numFmtId="1" fontId="23" fillId="3" borderId="34" xfId="4" applyFont="1" applyFill="1" applyBorder="1" applyAlignment="1">
      <alignment horizontal="center" vertical="center" wrapText="1"/>
    </xf>
    <xf numFmtId="0" fontId="34" fillId="4" borderId="34" xfId="20" applyFont="1" applyFill="1" applyBorder="1" applyAlignment="1">
      <alignment horizontal="center" vertical="center" wrapText="1" readingOrder="2"/>
    </xf>
    <xf numFmtId="0" fontId="21" fillId="4" borderId="31" xfId="6" applyFont="1" applyFill="1" applyBorder="1">
      <alignment horizontal="center" vertical="center" wrapText="1"/>
    </xf>
    <xf numFmtId="0" fontId="21" fillId="4" borderId="39" xfId="6" applyFont="1" applyFill="1" applyBorder="1">
      <alignment horizontal="center" vertical="center" wrapText="1"/>
    </xf>
    <xf numFmtId="0" fontId="21" fillId="4" borderId="34" xfId="18" applyFont="1" applyFill="1" applyBorder="1" applyAlignment="1">
      <alignment horizontal="center" vertical="center" wrapText="1"/>
    </xf>
    <xf numFmtId="0" fontId="21" fillId="4" borderId="23" xfId="6" applyFont="1" applyFill="1" applyBorder="1">
      <alignment horizontal="center" vertical="center" wrapText="1"/>
    </xf>
    <xf numFmtId="0" fontId="21" fillId="4" borderId="37" xfId="6" applyFont="1" applyFill="1" applyBorder="1">
      <alignment horizontal="center" vertical="center" wrapText="1"/>
    </xf>
    <xf numFmtId="0" fontId="21" fillId="4" borderId="34" xfId="6" applyFont="1" applyFill="1" applyBorder="1">
      <alignment horizontal="center" vertical="center" wrapText="1"/>
    </xf>
    <xf numFmtId="0" fontId="21" fillId="4" borderId="23" xfId="18" applyFont="1" applyFill="1" applyBorder="1" applyAlignment="1">
      <alignment horizontal="center" vertical="center" wrapText="1"/>
    </xf>
    <xf numFmtId="0" fontId="21" fillId="4" borderId="23" xfId="18" applyFont="1" applyFill="1" applyBorder="1" applyAlignment="1">
      <alignment horizontal="center" vertical="center"/>
    </xf>
    <xf numFmtId="0" fontId="23" fillId="3" borderId="34" xfId="22" applyFont="1" applyFill="1" applyBorder="1" applyAlignment="1">
      <alignment horizontal="left" vertical="center" wrapText="1" indent="1"/>
    </xf>
    <xf numFmtId="0" fontId="23" fillId="3" borderId="39" xfId="22" applyFont="1" applyFill="1" applyBorder="1" applyAlignment="1">
      <alignment horizontal="left" vertical="center" wrapText="1" indent="1"/>
    </xf>
    <xf numFmtId="0" fontId="21" fillId="3" borderId="37" xfId="20" applyFont="1" applyFill="1" applyBorder="1" applyAlignment="1">
      <alignment horizontal="right" vertical="center" wrapText="1" indent="1" readingOrder="2"/>
    </xf>
    <xf numFmtId="0" fontId="21" fillId="3" borderId="34" xfId="20" applyFont="1" applyFill="1" applyBorder="1" applyAlignment="1">
      <alignment horizontal="right" vertical="center" wrapText="1" indent="1" readingOrder="2"/>
    </xf>
    <xf numFmtId="0" fontId="23" fillId="3" borderId="37" xfId="22" applyFont="1" applyFill="1" applyBorder="1" applyAlignment="1">
      <alignment horizontal="left" vertical="center" wrapText="1" indent="1"/>
    </xf>
    <xf numFmtId="1" fontId="22" fillId="4" borderId="81" xfId="4" applyFont="1" applyFill="1" applyBorder="1">
      <alignment horizontal="left" vertical="center" wrapText="1"/>
    </xf>
    <xf numFmtId="1" fontId="22" fillId="4" borderId="82" xfId="4" applyFont="1" applyFill="1" applyBorder="1">
      <alignment horizontal="left" vertical="center" wrapText="1"/>
    </xf>
    <xf numFmtId="1" fontId="22" fillId="4" borderId="85" xfId="4" applyFont="1" applyFill="1" applyBorder="1">
      <alignment horizontal="left" vertical="center" wrapText="1"/>
    </xf>
    <xf numFmtId="1" fontId="22" fillId="4" borderId="86" xfId="4" applyFont="1" applyFill="1" applyBorder="1">
      <alignment horizontal="left" vertical="center" wrapText="1"/>
    </xf>
    <xf numFmtId="0" fontId="21" fillId="4" borderId="51" xfId="6" applyFont="1" applyFill="1" applyBorder="1" applyAlignment="1">
      <alignment horizontal="center" vertical="center" wrapText="1"/>
    </xf>
    <xf numFmtId="0" fontId="21" fillId="4" borderId="51" xfId="6" applyFont="1" applyFill="1" applyBorder="1">
      <alignment horizontal="center" vertical="center" wrapText="1"/>
    </xf>
    <xf numFmtId="0" fontId="16" fillId="4" borderId="79" xfId="3" applyFont="1" applyFill="1" applyBorder="1" applyAlignment="1">
      <alignment horizontal="right" vertical="center" wrapText="1" indent="1"/>
    </xf>
    <xf numFmtId="0" fontId="16" fillId="4" borderId="80" xfId="3" applyFont="1" applyFill="1" applyBorder="1" applyAlignment="1">
      <alignment horizontal="right" vertical="center" wrapText="1" indent="1"/>
    </xf>
    <xf numFmtId="0" fontId="16" fillId="4" borderId="83" xfId="3" applyFont="1" applyFill="1" applyBorder="1" applyAlignment="1">
      <alignment horizontal="right" vertical="center" wrapText="1" indent="1"/>
    </xf>
    <xf numFmtId="0" fontId="16" fillId="4" borderId="84" xfId="3" applyFont="1" applyFill="1" applyBorder="1" applyAlignment="1">
      <alignment horizontal="right" vertical="center" wrapText="1" indent="1"/>
    </xf>
    <xf numFmtId="0" fontId="21" fillId="4" borderId="37" xfId="18" applyFont="1" applyFill="1" applyBorder="1" applyAlignment="1">
      <alignment horizontal="center" vertical="center"/>
    </xf>
    <xf numFmtId="0" fontId="21" fillId="4" borderId="34" xfId="18" applyFont="1" applyFill="1" applyBorder="1" applyAlignment="1">
      <alignment horizontal="center" vertical="center"/>
    </xf>
    <xf numFmtId="0" fontId="21" fillId="4" borderId="39" xfId="18" applyFont="1" applyFill="1" applyBorder="1" applyAlignment="1">
      <alignment horizontal="center" vertical="center"/>
    </xf>
    <xf numFmtId="0" fontId="23" fillId="4" borderId="37" xfId="18" applyFont="1" applyFill="1" applyBorder="1" applyAlignment="1">
      <alignment horizontal="center" vertical="center"/>
    </xf>
    <xf numFmtId="0" fontId="23" fillId="4" borderId="34" xfId="18" applyFont="1" applyFill="1" applyBorder="1" applyAlignment="1">
      <alignment horizontal="center" vertical="center"/>
    </xf>
    <xf numFmtId="0" fontId="23" fillId="4" borderId="39" xfId="18" applyFont="1" applyFill="1" applyBorder="1" applyAlignment="1">
      <alignment horizontal="center" vertical="center"/>
    </xf>
    <xf numFmtId="0" fontId="21" fillId="3" borderId="39" xfId="20" applyFont="1" applyFill="1" applyBorder="1" applyAlignment="1">
      <alignment horizontal="right" vertical="center" wrapText="1" indent="1" readingOrder="2"/>
    </xf>
    <xf numFmtId="0" fontId="21" fillId="3" borderId="31" xfId="20" applyFont="1" applyFill="1" applyBorder="1" applyAlignment="1">
      <alignment horizontal="right" vertical="center" wrapText="1" indent="1" readingOrder="2"/>
    </xf>
    <xf numFmtId="0" fontId="23" fillId="3" borderId="31" xfId="22" applyFont="1" applyFill="1" applyBorder="1" applyAlignment="1">
      <alignment horizontal="left" vertical="center" wrapText="1" indent="1"/>
    </xf>
    <xf numFmtId="1" fontId="64" fillId="4" borderId="54" xfId="4" applyFont="1" applyFill="1" applyBorder="1">
      <alignment horizontal="left" vertical="center" wrapText="1"/>
    </xf>
    <xf numFmtId="1" fontId="64" fillId="4" borderId="55" xfId="4" applyFont="1" applyFill="1" applyBorder="1">
      <alignment horizontal="left" vertical="center" wrapText="1"/>
    </xf>
    <xf numFmtId="0" fontId="21" fillId="4" borderId="37" xfId="6" applyFont="1" applyFill="1" applyBorder="1" applyAlignment="1">
      <alignment horizontal="center" vertical="center" wrapText="1"/>
    </xf>
    <xf numFmtId="0" fontId="21" fillId="4" borderId="34" xfId="6" applyFont="1" applyFill="1" applyBorder="1" applyAlignment="1">
      <alignment horizontal="center" vertical="center" wrapText="1"/>
    </xf>
    <xf numFmtId="0" fontId="21" fillId="4" borderId="39" xfId="6" applyFont="1" applyFill="1" applyBorder="1" applyAlignment="1">
      <alignment horizontal="center" vertical="center" wrapText="1"/>
    </xf>
    <xf numFmtId="0" fontId="16" fillId="4" borderId="56" xfId="3" applyFont="1" applyFill="1" applyBorder="1" applyAlignment="1">
      <alignment horizontal="right" vertical="center" wrapText="1" indent="1"/>
    </xf>
    <xf numFmtId="0" fontId="16" fillId="4" borderId="68" xfId="3" applyFont="1" applyFill="1" applyBorder="1" applyAlignment="1">
      <alignment horizontal="right" vertical="center" wrapText="1" indent="1"/>
    </xf>
    <xf numFmtId="0" fontId="16" fillId="4" borderId="57" xfId="3" applyFont="1" applyFill="1" applyBorder="1" applyAlignment="1">
      <alignment horizontal="right" vertical="center" wrapText="1" indent="1"/>
    </xf>
    <xf numFmtId="0" fontId="21" fillId="4" borderId="31" xfId="18" applyFont="1" applyFill="1" applyBorder="1" applyAlignment="1">
      <alignment horizontal="center" vertical="center" wrapText="1"/>
    </xf>
    <xf numFmtId="0" fontId="23" fillId="0" borderId="0" xfId="15" applyFont="1" applyAlignment="1">
      <alignment vertical="center"/>
    </xf>
    <xf numFmtId="0" fontId="8" fillId="0" borderId="43" xfId="14" applyFont="1" applyBorder="1" applyAlignment="1">
      <alignment horizontal="right" vertical="center" readingOrder="2"/>
    </xf>
    <xf numFmtId="0" fontId="8" fillId="0" borderId="0" xfId="14" applyFont="1" applyAlignment="1">
      <alignment horizontal="right" vertical="center" readingOrder="2"/>
    </xf>
    <xf numFmtId="0" fontId="23" fillId="0" borderId="43" xfId="15" applyFont="1" applyBorder="1" applyAlignment="1">
      <alignment vertical="center"/>
    </xf>
    <xf numFmtId="0" fontId="21" fillId="4" borderId="36" xfId="20" applyFont="1" applyFill="1" applyBorder="1" applyAlignment="1">
      <alignment horizontal="center" vertical="center" readingOrder="2"/>
    </xf>
    <xf numFmtId="0" fontId="21" fillId="3" borderId="23" xfId="18" applyFont="1" applyFill="1" applyBorder="1" applyAlignment="1">
      <alignment horizontal="center" vertical="center"/>
    </xf>
    <xf numFmtId="0" fontId="21" fillId="3" borderId="51" xfId="18" applyFont="1" applyFill="1" applyBorder="1" applyAlignment="1">
      <alignment horizontal="center" vertical="center"/>
    </xf>
    <xf numFmtId="0" fontId="23" fillId="3" borderId="51" xfId="18" applyFont="1" applyFill="1" applyBorder="1" applyAlignment="1">
      <alignment horizontal="center" vertical="center"/>
    </xf>
    <xf numFmtId="0" fontId="23" fillId="3" borderId="23" xfId="18" applyFont="1" applyFill="1" applyBorder="1" applyAlignment="1">
      <alignment horizontal="center" vertical="center"/>
    </xf>
    <xf numFmtId="0" fontId="65" fillId="0" borderId="43" xfId="10" applyFont="1" applyBorder="1" applyAlignment="1">
      <alignment horizontal="right" readingOrder="2"/>
    </xf>
    <xf numFmtId="0" fontId="65" fillId="0" borderId="0" xfId="10" applyFont="1" applyBorder="1" applyAlignment="1">
      <alignment horizontal="right" readingOrder="2"/>
    </xf>
    <xf numFmtId="0" fontId="68" fillId="0" borderId="43" xfId="0" applyFont="1" applyBorder="1" applyAlignment="1">
      <alignment horizontal="left" vertical="top"/>
    </xf>
    <xf numFmtId="0" fontId="68" fillId="0" borderId="52" xfId="0" applyFont="1" applyBorder="1" applyAlignment="1">
      <alignment horizontal="left" vertical="top"/>
    </xf>
    <xf numFmtId="0" fontId="68" fillId="0" borderId="0" xfId="0" applyFont="1" applyAlignment="1">
      <alignment horizontal="left"/>
    </xf>
    <xf numFmtId="0" fontId="65" fillId="4" borderId="33" xfId="20" applyFont="1" applyFill="1" applyBorder="1" applyAlignment="1">
      <alignment horizontal="center" vertical="center" wrapText="1" readingOrder="2"/>
    </xf>
    <xf numFmtId="0" fontId="65" fillId="4" borderId="38" xfId="20" applyFont="1" applyFill="1" applyBorder="1" applyAlignment="1">
      <alignment horizontal="center" vertical="center" wrapText="1" readingOrder="2"/>
    </xf>
    <xf numFmtId="0" fontId="72" fillId="4" borderId="34" xfId="16" applyFont="1" applyFill="1" applyBorder="1" applyAlignment="1">
      <alignment horizontal="center" vertical="center"/>
    </xf>
    <xf numFmtId="0" fontId="72" fillId="4" borderId="44" xfId="16" applyFont="1" applyFill="1" applyBorder="1" applyAlignment="1">
      <alignment horizontal="center" vertical="center"/>
    </xf>
    <xf numFmtId="0" fontId="72" fillId="4" borderId="39" xfId="16" applyFont="1" applyFill="1" applyBorder="1" applyAlignment="1">
      <alignment horizontal="center" vertical="center"/>
    </xf>
    <xf numFmtId="0" fontId="65" fillId="3" borderId="47" xfId="20" applyFont="1" applyFill="1" applyBorder="1" applyAlignment="1">
      <alignment horizontal="center" vertical="center" wrapText="1" readingOrder="2"/>
    </xf>
    <xf numFmtId="0" fontId="65" fillId="3" borderId="48" xfId="20" applyFont="1" applyFill="1" applyBorder="1" applyAlignment="1">
      <alignment horizontal="center" vertical="center" wrapText="1" readingOrder="2"/>
    </xf>
    <xf numFmtId="0" fontId="65" fillId="3" borderId="49" xfId="20" applyFont="1" applyFill="1" applyBorder="1" applyAlignment="1">
      <alignment horizontal="center" vertical="center" wrapText="1" readingOrder="2"/>
    </xf>
    <xf numFmtId="0" fontId="72" fillId="3" borderId="47" xfId="20" applyFont="1" applyFill="1" applyBorder="1" applyAlignment="1">
      <alignment horizontal="center" vertical="center" wrapText="1" readingOrder="2"/>
    </xf>
    <xf numFmtId="0" fontId="72" fillId="3" borderId="48" xfId="20" applyFont="1" applyFill="1" applyBorder="1" applyAlignment="1">
      <alignment horizontal="center" vertical="center" wrapText="1" readingOrder="2"/>
    </xf>
    <xf numFmtId="0" fontId="72" fillId="3" borderId="49" xfId="20" applyFont="1" applyFill="1" applyBorder="1" applyAlignment="1">
      <alignment horizontal="center" vertical="center" wrapText="1" readingOrder="2"/>
    </xf>
    <xf numFmtId="164" fontId="72" fillId="3" borderId="45" xfId="20" applyNumberFormat="1" applyFont="1" applyFill="1" applyBorder="1" applyAlignment="1">
      <alignment horizontal="center" vertical="center" wrapText="1"/>
    </xf>
    <xf numFmtId="164" fontId="72" fillId="3" borderId="44" xfId="20" applyNumberFormat="1" applyFont="1" applyFill="1" applyBorder="1" applyAlignment="1">
      <alignment horizontal="center" vertical="center" wrapText="1"/>
    </xf>
    <xf numFmtId="164" fontId="72" fillId="3" borderId="31" xfId="20" applyNumberFormat="1" applyFont="1" applyFill="1" applyBorder="1" applyAlignment="1">
      <alignment horizontal="center" vertical="center" wrapText="1"/>
    </xf>
    <xf numFmtId="0" fontId="70" fillId="4" borderId="50" xfId="16" applyFont="1" applyFill="1" applyBorder="1" applyAlignment="1">
      <alignment horizontal="center" vertical="center"/>
    </xf>
    <xf numFmtId="0" fontId="70" fillId="4" borderId="48" xfId="16" applyFont="1" applyFill="1" applyBorder="1" applyAlignment="1">
      <alignment horizontal="center" vertical="center"/>
    </xf>
    <xf numFmtId="0" fontId="70" fillId="4" borderId="38" xfId="16" applyFont="1" applyFill="1" applyBorder="1" applyAlignment="1">
      <alignment horizontal="center" vertical="center"/>
    </xf>
    <xf numFmtId="0" fontId="69" fillId="4" borderId="50" xfId="16" applyFont="1" applyFill="1" applyBorder="1" applyAlignment="1">
      <alignment horizontal="center" vertical="center"/>
    </xf>
    <xf numFmtId="0" fontId="69" fillId="4" borderId="48" xfId="16" applyFont="1" applyFill="1" applyBorder="1" applyAlignment="1">
      <alignment horizontal="center" vertical="center"/>
    </xf>
    <xf numFmtId="0" fontId="69" fillId="4" borderId="38" xfId="16" applyFont="1" applyFill="1" applyBorder="1" applyAlignment="1">
      <alignment horizontal="center" vertical="center"/>
    </xf>
    <xf numFmtId="0" fontId="65" fillId="4" borderId="45" xfId="10" applyFont="1" applyFill="1" applyBorder="1" applyAlignment="1">
      <alignment horizontal="center" vertical="center"/>
    </xf>
    <xf numFmtId="0" fontId="69" fillId="4" borderId="45" xfId="16" applyFont="1" applyFill="1" applyBorder="1" applyAlignment="1">
      <alignment horizontal="center" vertical="center"/>
    </xf>
    <xf numFmtId="0" fontId="69" fillId="4" borderId="44" xfId="16" applyFont="1" applyFill="1" applyBorder="1" applyAlignment="1">
      <alignment horizontal="center" vertical="center"/>
    </xf>
    <xf numFmtId="0" fontId="69" fillId="4" borderId="51" xfId="16" applyFont="1" applyFill="1" applyBorder="1" applyAlignment="1">
      <alignment horizontal="center" vertical="center"/>
    </xf>
    <xf numFmtId="0" fontId="70" fillId="4" borderId="45" xfId="16" applyFont="1" applyFill="1" applyBorder="1" applyAlignment="1">
      <alignment horizontal="center" vertical="center"/>
    </xf>
    <xf numFmtId="0" fontId="70" fillId="4" borderId="44" xfId="16" applyFont="1" applyFill="1" applyBorder="1" applyAlignment="1">
      <alignment horizontal="center" vertical="center"/>
    </xf>
    <xf numFmtId="0" fontId="70" fillId="4" borderId="51" xfId="16" applyFont="1" applyFill="1" applyBorder="1" applyAlignment="1">
      <alignment horizontal="center" vertical="center"/>
    </xf>
    <xf numFmtId="0" fontId="65" fillId="3" borderId="50" xfId="20" applyFont="1" applyFill="1" applyBorder="1" applyAlignment="1">
      <alignment horizontal="center" vertical="center" wrapText="1" readingOrder="2"/>
    </xf>
    <xf numFmtId="0" fontId="65" fillId="3" borderId="33" xfId="20" applyFont="1" applyFill="1" applyBorder="1" applyAlignment="1">
      <alignment horizontal="center" vertical="center" wrapText="1" readingOrder="2"/>
    </xf>
    <xf numFmtId="0" fontId="65" fillId="4" borderId="42" xfId="10" applyFont="1" applyFill="1" applyBorder="1" applyAlignment="1">
      <alignment horizontal="center" vertical="center"/>
    </xf>
    <xf numFmtId="0" fontId="65" fillId="4" borderId="11" xfId="10" applyFont="1" applyFill="1" applyBorder="1" applyAlignment="1">
      <alignment horizontal="center" vertical="center"/>
    </xf>
    <xf numFmtId="0" fontId="65" fillId="4" borderId="41" xfId="10" applyFont="1" applyFill="1" applyBorder="1" applyAlignment="1">
      <alignment horizontal="center" vertical="center"/>
    </xf>
    <xf numFmtId="0" fontId="21" fillId="0" borderId="0" xfId="14" applyFont="1" applyBorder="1" applyAlignment="1">
      <alignment horizontal="right" vertical="center" readingOrder="2"/>
    </xf>
    <xf numFmtId="0" fontId="21" fillId="0" borderId="0" xfId="14" applyFont="1" applyAlignment="1">
      <alignment horizontal="right" vertical="center" readingOrder="2"/>
    </xf>
    <xf numFmtId="0" fontId="21" fillId="0" borderId="0" xfId="0" applyFont="1" applyAlignment="1">
      <alignment horizontal="right" vertical="center" readingOrder="2"/>
    </xf>
    <xf numFmtId="0" fontId="23" fillId="0" borderId="0" xfId="15" applyFont="1" applyAlignment="1">
      <alignment horizontal="left" vertical="center"/>
    </xf>
    <xf numFmtId="0" fontId="23" fillId="0" borderId="0" xfId="0" applyFont="1" applyAlignment="1">
      <alignment horizontal="left" vertical="center"/>
    </xf>
    <xf numFmtId="0" fontId="23" fillId="0" borderId="0" xfId="15" applyFont="1" applyBorder="1" applyAlignment="1">
      <alignment horizontal="left" vertical="center"/>
    </xf>
    <xf numFmtId="0" fontId="21" fillId="4" borderId="51" xfId="18" applyFont="1" applyFill="1" applyBorder="1" applyAlignment="1">
      <alignment horizontal="center" vertical="center"/>
    </xf>
    <xf numFmtId="0" fontId="23" fillId="4" borderId="51" xfId="18" applyFont="1" applyFill="1" applyBorder="1" applyAlignment="1">
      <alignment horizontal="center" vertical="center"/>
    </xf>
    <xf numFmtId="0" fontId="23" fillId="4" borderId="23" xfId="18" applyFont="1" applyFill="1" applyBorder="1" applyAlignment="1">
      <alignment horizontal="center" vertical="center"/>
    </xf>
    <xf numFmtId="1" fontId="22" fillId="4" borderId="54" xfId="4" applyFont="1" applyFill="1" applyBorder="1" applyAlignment="1">
      <alignment horizontal="left" vertical="center" wrapText="1"/>
    </xf>
    <xf numFmtId="1" fontId="22" fillId="4" borderId="67" xfId="4" applyFont="1" applyFill="1" applyBorder="1" applyAlignment="1">
      <alignment horizontal="left" vertical="center" wrapText="1"/>
    </xf>
    <xf numFmtId="1" fontId="22" fillId="4" borderId="55" xfId="4" applyFont="1" applyFill="1" applyBorder="1" applyAlignment="1">
      <alignment horizontal="left" vertical="center" wrapText="1"/>
    </xf>
    <xf numFmtId="0" fontId="16" fillId="4" borderId="56" xfId="3" applyFont="1" applyFill="1" applyBorder="1" applyAlignment="1">
      <alignment horizontal="right" vertical="center" wrapText="1"/>
    </xf>
    <xf numFmtId="0" fontId="16" fillId="4" borderId="68" xfId="3" applyFont="1" applyFill="1" applyBorder="1" applyAlignment="1">
      <alignment horizontal="right" vertical="center" wrapText="1"/>
    </xf>
    <xf numFmtId="0" fontId="16" fillId="4" borderId="57" xfId="3" applyFont="1" applyFill="1" applyBorder="1" applyAlignment="1">
      <alignment horizontal="right" vertical="center" wrapText="1"/>
    </xf>
    <xf numFmtId="0" fontId="23" fillId="0" borderId="43" xfId="15" applyFont="1" applyBorder="1" applyAlignment="1">
      <alignment horizontal="left" vertical="center" wrapText="1"/>
    </xf>
    <xf numFmtId="0" fontId="22" fillId="0" borderId="31" xfId="0" applyFont="1" applyBorder="1" applyAlignment="1">
      <alignment horizontal="center" vertical="center"/>
    </xf>
    <xf numFmtId="0" fontId="22" fillId="0" borderId="34" xfId="0" applyFont="1" applyBorder="1" applyAlignment="1">
      <alignment horizontal="center" vertical="center"/>
    </xf>
    <xf numFmtId="0" fontId="22" fillId="4" borderId="34" xfId="0" applyFont="1" applyFill="1" applyBorder="1" applyAlignment="1">
      <alignment horizontal="center" vertical="center" wrapText="1"/>
    </xf>
    <xf numFmtId="0" fontId="21" fillId="4" borderId="34" xfId="0" applyFont="1" applyFill="1" applyBorder="1" applyAlignment="1">
      <alignment horizontal="center" vertical="center"/>
    </xf>
    <xf numFmtId="0" fontId="21" fillId="0" borderId="34" xfId="0" applyFont="1" applyBorder="1" applyAlignment="1">
      <alignment horizontal="center" vertical="center"/>
    </xf>
    <xf numFmtId="0" fontId="21" fillId="0" borderId="36" xfId="0" applyFont="1" applyBorder="1" applyAlignment="1">
      <alignment horizontal="center" vertical="center"/>
    </xf>
    <xf numFmtId="0" fontId="22" fillId="0" borderId="36" xfId="0" applyFont="1" applyBorder="1" applyAlignment="1">
      <alignment horizontal="center" vertical="center"/>
    </xf>
    <xf numFmtId="0" fontId="23" fillId="0" borderId="34"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39" xfId="0" applyFont="1" applyBorder="1" applyAlignment="1">
      <alignment horizontal="center" vertical="center" wrapText="1"/>
    </xf>
    <xf numFmtId="0" fontId="22" fillId="3" borderId="87" xfId="22" applyFont="1" applyFill="1" applyBorder="1" applyAlignment="1">
      <alignment horizontal="center" vertical="center" wrapText="1"/>
    </xf>
    <xf numFmtId="0" fontId="16" fillId="3" borderId="87" xfId="20" applyFont="1" applyFill="1" applyBorder="1" applyAlignment="1">
      <alignment horizontal="center" vertical="center" wrapText="1" readingOrder="2"/>
    </xf>
    <xf numFmtId="49" fontId="7" fillId="0" borderId="0" xfId="2" applyNumberFormat="1" applyFont="1" applyAlignment="1">
      <alignment horizontal="center" vertical="center" wrapText="1"/>
    </xf>
    <xf numFmtId="0" fontId="21" fillId="4" borderId="45" xfId="6" applyFont="1" applyFill="1" applyBorder="1" applyAlignment="1">
      <alignment horizontal="center" wrapText="1"/>
    </xf>
    <xf numFmtId="0" fontId="23" fillId="4" borderId="51" xfId="6" applyFont="1" applyFill="1" applyBorder="1" applyAlignment="1">
      <alignment horizontal="center" vertical="top"/>
    </xf>
    <xf numFmtId="0" fontId="21" fillId="4" borderId="18" xfId="18" applyFont="1" applyFill="1" applyBorder="1" applyAlignment="1">
      <alignment horizontal="center" vertical="center" wrapText="1"/>
    </xf>
    <xf numFmtId="0" fontId="21" fillId="4" borderId="14" xfId="18" applyFont="1" applyFill="1" applyBorder="1" applyAlignment="1">
      <alignment horizontal="center" vertical="center" wrapText="1"/>
    </xf>
    <xf numFmtId="0" fontId="21" fillId="4" borderId="16" xfId="18" applyFont="1" applyFill="1" applyBorder="1" applyAlignment="1">
      <alignment horizontal="center" vertical="center" wrapText="1"/>
    </xf>
    <xf numFmtId="1" fontId="23" fillId="4" borderId="26" xfId="4" applyFont="1" applyFill="1" applyBorder="1">
      <alignment horizontal="left" vertical="center" wrapText="1"/>
    </xf>
    <xf numFmtId="1" fontId="23" fillId="4" borderId="29" xfId="4" applyFont="1" applyFill="1" applyBorder="1">
      <alignment horizontal="left" vertical="center" wrapText="1"/>
    </xf>
    <xf numFmtId="1" fontId="23" fillId="4" borderId="27" xfId="4" applyFont="1" applyFill="1" applyBorder="1">
      <alignment horizontal="left" vertical="center" wrapText="1"/>
    </xf>
    <xf numFmtId="0" fontId="19" fillId="4" borderId="22" xfId="6" applyFont="1" applyFill="1" applyBorder="1" applyAlignment="1">
      <alignment horizontal="center" vertical="top" wrapText="1"/>
    </xf>
    <xf numFmtId="0" fontId="21" fillId="4" borderId="15" xfId="6" applyFont="1" applyFill="1" applyBorder="1">
      <alignment horizontal="center" vertical="center" wrapText="1"/>
    </xf>
    <xf numFmtId="0" fontId="21" fillId="4" borderId="21" xfId="6" applyFont="1" applyFill="1" applyBorder="1" applyAlignment="1">
      <alignment horizontal="center" wrapText="1"/>
    </xf>
    <xf numFmtId="0" fontId="21" fillId="4" borderId="24" xfId="3" applyFont="1" applyFill="1" applyBorder="1">
      <alignment horizontal="right" vertical="center" wrapText="1"/>
    </xf>
    <xf numFmtId="0" fontId="21" fillId="4" borderId="28" xfId="3" applyFont="1" applyFill="1" applyBorder="1">
      <alignment horizontal="right" vertical="center" wrapText="1"/>
    </xf>
    <xf numFmtId="0" fontId="21" fillId="4" borderId="25" xfId="3" applyFont="1" applyFill="1" applyBorder="1">
      <alignment horizontal="right" vertical="center" wrapText="1"/>
    </xf>
    <xf numFmtId="0" fontId="23" fillId="0" borderId="43" xfId="15" applyFont="1" applyBorder="1" applyAlignment="1">
      <alignment horizontal="left" vertical="center"/>
    </xf>
    <xf numFmtId="0" fontId="21" fillId="0" borderId="43" xfId="14" applyFont="1" applyBorder="1" applyAlignment="1">
      <alignment horizontal="right" vertical="center" readingOrder="2"/>
    </xf>
    <xf numFmtId="0" fontId="22" fillId="0" borderId="0" xfId="0" applyFont="1" applyBorder="1" applyAlignment="1">
      <alignment horizontal="right" vertical="center" wrapText="1" readingOrder="2"/>
    </xf>
    <xf numFmtId="0" fontId="23" fillId="0" borderId="0" xfId="0" applyFont="1" applyAlignment="1">
      <alignment horizontal="left" vertical="center" wrapText="1"/>
    </xf>
    <xf numFmtId="0" fontId="16" fillId="4" borderId="56" xfId="0" applyFont="1" applyFill="1" applyBorder="1" applyAlignment="1">
      <alignment horizontal="right" vertical="center" wrapText="1"/>
    </xf>
    <xf numFmtId="0" fontId="16" fillId="4" borderId="68" xfId="0" applyFont="1" applyFill="1" applyBorder="1" applyAlignment="1">
      <alignment horizontal="right" vertical="center"/>
    </xf>
    <xf numFmtId="0" fontId="16" fillId="4" borderId="57" xfId="0" applyFont="1" applyFill="1" applyBorder="1" applyAlignment="1">
      <alignment horizontal="right" vertical="center"/>
    </xf>
    <xf numFmtId="0" fontId="23" fillId="4" borderId="51" xfId="0" applyFont="1" applyFill="1" applyBorder="1" applyAlignment="1">
      <alignment horizontal="center" vertical="top" readingOrder="2"/>
    </xf>
    <xf numFmtId="0" fontId="21" fillId="4" borderId="45" xfId="0" applyFont="1" applyFill="1" applyBorder="1" applyAlignment="1">
      <alignment horizontal="center" readingOrder="2"/>
    </xf>
    <xf numFmtId="0" fontId="5" fillId="0" borderId="0" xfId="0" applyFont="1" applyBorder="1" applyAlignment="1">
      <alignment horizontal="center" vertical="center"/>
    </xf>
    <xf numFmtId="0" fontId="5" fillId="0" borderId="0" xfId="0" applyFont="1" applyAlignment="1">
      <alignment horizontal="center" vertical="center" readingOrder="1"/>
    </xf>
    <xf numFmtId="0" fontId="43" fillId="0" borderId="0" xfId="0" applyFont="1" applyAlignment="1">
      <alignment horizontal="center" vertical="center" readingOrder="2"/>
    </xf>
    <xf numFmtId="0" fontId="22" fillId="4" borderId="54" xfId="0" applyFont="1" applyFill="1" applyBorder="1" applyAlignment="1">
      <alignment horizontal="left" vertical="center" wrapText="1"/>
    </xf>
    <xf numFmtId="0" fontId="22" fillId="4" borderId="67" xfId="0" applyFont="1" applyFill="1" applyBorder="1" applyAlignment="1">
      <alignment horizontal="left" vertical="center"/>
    </xf>
    <xf numFmtId="0" fontId="22" fillId="4" borderId="55" xfId="0" applyFont="1" applyFill="1" applyBorder="1" applyAlignment="1">
      <alignment horizontal="left" vertical="center"/>
    </xf>
    <xf numFmtId="0" fontId="38" fillId="0" borderId="0" xfId="1" applyFont="1" applyAlignment="1">
      <alignment horizontal="center"/>
    </xf>
    <xf numFmtId="0" fontId="7" fillId="0" borderId="0" xfId="10" applyFont="1" applyAlignment="1">
      <alignment horizontal="center" wrapText="1" readingOrder="1"/>
    </xf>
    <xf numFmtId="0" fontId="7" fillId="0" borderId="0" xfId="10" applyFont="1" applyAlignment="1">
      <alignment horizontal="center" readingOrder="1"/>
    </xf>
    <xf numFmtId="0" fontId="23" fillId="4" borderId="44" xfId="0" applyFont="1" applyFill="1" applyBorder="1" applyAlignment="1">
      <alignment horizontal="center" vertical="top" readingOrder="2"/>
    </xf>
    <xf numFmtId="0" fontId="16" fillId="4" borderId="79" xfId="10" applyFont="1" applyFill="1" applyBorder="1" applyAlignment="1">
      <alignment horizontal="right" vertical="center" wrapText="1"/>
    </xf>
    <xf numFmtId="0" fontId="16" fillId="4" borderId="90" xfId="10" applyFont="1" applyFill="1" applyBorder="1" applyAlignment="1">
      <alignment horizontal="right" vertical="center"/>
    </xf>
    <xf numFmtId="0" fontId="16" fillId="4" borderId="83" xfId="10" applyFont="1" applyFill="1" applyBorder="1" applyAlignment="1">
      <alignment horizontal="right" vertical="center"/>
    </xf>
    <xf numFmtId="0" fontId="22" fillId="4" borderId="82" xfId="10" applyFont="1" applyFill="1" applyBorder="1" applyAlignment="1">
      <alignment horizontal="left" vertical="center" wrapText="1"/>
    </xf>
    <xf numFmtId="0" fontId="22" fillId="4" borderId="91" xfId="10" applyFont="1" applyFill="1" applyBorder="1" applyAlignment="1">
      <alignment horizontal="left" vertical="center"/>
    </xf>
    <xf numFmtId="0" fontId="22" fillId="4" borderId="86" xfId="10" applyFont="1" applyFill="1" applyBorder="1" applyAlignment="1">
      <alignment horizontal="left" vertical="center"/>
    </xf>
    <xf numFmtId="0" fontId="43" fillId="0" borderId="0" xfId="10" applyFont="1" applyAlignment="1">
      <alignment horizontal="center" vertical="center" readingOrder="2"/>
    </xf>
    <xf numFmtId="0" fontId="5" fillId="0" borderId="0" xfId="10" applyFont="1" applyAlignment="1">
      <alignment horizontal="center" vertical="center" wrapText="1" readingOrder="1"/>
    </xf>
    <xf numFmtId="0" fontId="5" fillId="0" borderId="0" xfId="10" applyFont="1" applyAlignment="1">
      <alignment horizontal="center" vertical="center" readingOrder="1"/>
    </xf>
    <xf numFmtId="0" fontId="5" fillId="0" borderId="0" xfId="10" applyFont="1" applyBorder="1" applyAlignment="1">
      <alignment horizontal="center" vertical="center"/>
    </xf>
    <xf numFmtId="0" fontId="11" fillId="4" borderId="80" xfId="3" applyFont="1" applyFill="1" applyBorder="1">
      <alignment horizontal="right" vertical="center" wrapText="1"/>
    </xf>
    <xf numFmtId="0" fontId="11" fillId="4" borderId="95" xfId="3" applyFont="1" applyFill="1" applyBorder="1">
      <alignment horizontal="right" vertical="center" wrapText="1"/>
    </xf>
    <xf numFmtId="0" fontId="11" fillId="4" borderId="96" xfId="3" applyFont="1" applyFill="1" applyBorder="1">
      <alignment horizontal="right" vertical="center" wrapText="1"/>
    </xf>
    <xf numFmtId="0" fontId="11" fillId="4" borderId="84" xfId="3" applyFont="1" applyFill="1" applyBorder="1">
      <alignment horizontal="right" vertical="center" wrapText="1"/>
    </xf>
    <xf numFmtId="1" fontId="64" fillId="4" borderId="81" xfId="4" applyFont="1" applyFill="1" applyBorder="1">
      <alignment horizontal="left" vertical="center" wrapText="1"/>
    </xf>
    <xf numFmtId="1" fontId="64" fillId="4" borderId="93" xfId="4" applyFont="1" applyFill="1" applyBorder="1">
      <alignment horizontal="left" vertical="center" wrapText="1"/>
    </xf>
    <xf numFmtId="1" fontId="64" fillId="4" borderId="94" xfId="4" applyFont="1" applyFill="1" applyBorder="1">
      <alignment horizontal="left" vertical="center" wrapText="1"/>
    </xf>
    <xf numFmtId="1" fontId="64" fillId="4" borderId="85" xfId="4" applyFont="1" applyFill="1" applyBorder="1">
      <alignment horizontal="left" vertical="center" wrapText="1"/>
    </xf>
    <xf numFmtId="0" fontId="21" fillId="0" borderId="43" xfId="10" applyFont="1" applyBorder="1" applyAlignment="1">
      <alignment horizontal="right" vertical="center" readingOrder="2"/>
    </xf>
    <xf numFmtId="0" fontId="23" fillId="0" borderId="43" xfId="0" applyFont="1" applyBorder="1" applyAlignment="1">
      <alignment horizontal="left" vertical="center"/>
    </xf>
    <xf numFmtId="0" fontId="11" fillId="4" borderId="58" xfId="3" applyFont="1" applyFill="1" applyBorder="1">
      <alignment horizontal="right" vertical="center" wrapText="1"/>
    </xf>
    <xf numFmtId="0" fontId="11" fillId="4" borderId="65" xfId="3" applyFont="1" applyFill="1" applyBorder="1">
      <alignment horizontal="right" vertical="center" wrapText="1"/>
    </xf>
    <xf numFmtId="0" fontId="11" fillId="4" borderId="59" xfId="3" applyFont="1" applyFill="1" applyBorder="1">
      <alignment horizontal="right" vertical="center" wrapText="1"/>
    </xf>
    <xf numFmtId="1" fontId="64" fillId="4" borderId="60" xfId="4" applyFont="1" applyFill="1" applyBorder="1">
      <alignment horizontal="left" vertical="center" wrapText="1"/>
    </xf>
    <xf numFmtId="1" fontId="64" fillId="4" borderId="66" xfId="4" applyFont="1" applyFill="1" applyBorder="1">
      <alignment horizontal="left" vertical="center" wrapText="1"/>
    </xf>
    <xf numFmtId="1" fontId="64" fillId="4" borderId="61" xfId="4" applyFont="1" applyFill="1" applyBorder="1">
      <alignment horizontal="left" vertical="center" wrapText="1"/>
    </xf>
    <xf numFmtId="1" fontId="22" fillId="4" borderId="104" xfId="4" applyFont="1" applyFill="1" applyBorder="1">
      <alignment horizontal="left" vertical="center" wrapText="1"/>
    </xf>
    <xf numFmtId="1" fontId="22" fillId="4" borderId="105" xfId="4" applyFont="1" applyFill="1" applyBorder="1">
      <alignment horizontal="left" vertical="center" wrapText="1"/>
    </xf>
    <xf numFmtId="1" fontId="22" fillId="4" borderId="106" xfId="4" applyFont="1" applyFill="1" applyBorder="1">
      <alignment horizontal="left" vertical="center" wrapText="1"/>
    </xf>
    <xf numFmtId="0" fontId="7" fillId="0" borderId="0" xfId="10" applyFont="1" applyAlignment="1">
      <alignment horizontal="center" vertical="center" readingOrder="1"/>
    </xf>
    <xf numFmtId="0" fontId="16" fillId="4" borderId="101" xfId="3" applyFont="1" applyFill="1" applyBorder="1">
      <alignment horizontal="right" vertical="center" wrapText="1"/>
    </xf>
    <xf numFmtId="0" fontId="16" fillId="4" borderId="102" xfId="3" applyFont="1" applyFill="1" applyBorder="1">
      <alignment horizontal="right" vertical="center" wrapText="1"/>
    </xf>
    <xf numFmtId="0" fontId="16" fillId="4" borderId="103" xfId="3" applyFont="1" applyFill="1" applyBorder="1">
      <alignment horizontal="right" vertical="center" wrapText="1"/>
    </xf>
    <xf numFmtId="0" fontId="38" fillId="0" borderId="0" xfId="10" applyFont="1" applyAlignment="1">
      <alignment horizontal="center" vertical="center" readingOrder="2"/>
    </xf>
    <xf numFmtId="1" fontId="22" fillId="4" borderId="94" xfId="4" applyFont="1" applyFill="1" applyBorder="1">
      <alignment horizontal="left" vertical="center" wrapText="1"/>
    </xf>
    <xf numFmtId="0" fontId="16" fillId="4" borderId="58" xfId="3" applyFont="1" applyFill="1" applyBorder="1">
      <alignment horizontal="right" vertical="center" wrapText="1"/>
    </xf>
    <xf numFmtId="0" fontId="16" fillId="4" borderId="65" xfId="3" applyFont="1" applyFill="1" applyBorder="1">
      <alignment horizontal="right" vertical="center" wrapText="1"/>
    </xf>
    <xf numFmtId="0" fontId="16" fillId="4" borderId="59" xfId="3" applyFont="1" applyFill="1" applyBorder="1">
      <alignment horizontal="right" vertical="center" wrapText="1"/>
    </xf>
    <xf numFmtId="0" fontId="16" fillId="2" borderId="7" xfId="6" applyFont="1" applyBorder="1" applyAlignment="1">
      <alignment horizontal="center" vertical="center" wrapText="1"/>
    </xf>
    <xf numFmtId="0" fontId="16" fillId="2" borderId="13" xfId="6" applyFont="1" applyBorder="1" applyAlignment="1">
      <alignment horizontal="center" vertical="center" wrapText="1"/>
    </xf>
    <xf numFmtId="0" fontId="16" fillId="2" borderId="8" xfId="6" applyFont="1" applyBorder="1" applyAlignment="1">
      <alignment horizontal="center" vertical="center" wrapText="1"/>
    </xf>
    <xf numFmtId="0" fontId="16" fillId="2" borderId="12" xfId="6" applyFont="1" applyBorder="1" applyAlignment="1">
      <alignment horizontal="center" vertical="center" wrapText="1"/>
    </xf>
    <xf numFmtId="1" fontId="22" fillId="4" borderId="91" xfId="4" applyFont="1" applyFill="1" applyBorder="1">
      <alignment horizontal="left" vertical="center" wrapText="1"/>
    </xf>
    <xf numFmtId="0" fontId="16" fillId="4" borderId="79" xfId="3" applyFont="1" applyFill="1" applyBorder="1">
      <alignment horizontal="right" vertical="center" wrapText="1"/>
    </xf>
    <xf numFmtId="0" fontId="16" fillId="4" borderId="90" xfId="3" applyFont="1" applyFill="1" applyBorder="1">
      <alignment horizontal="right" vertical="center" wrapText="1"/>
    </xf>
    <xf numFmtId="0" fontId="16" fillId="4" borderId="83" xfId="3" applyFont="1" applyFill="1" applyBorder="1">
      <alignment horizontal="right" vertical="center" wrapText="1"/>
    </xf>
    <xf numFmtId="0" fontId="7" fillId="0" borderId="0" xfId="10" applyFont="1" applyAlignment="1">
      <alignment horizontal="center" vertical="center" wrapText="1" readingOrder="1"/>
    </xf>
    <xf numFmtId="1" fontId="64" fillId="4" borderId="82" xfId="4" applyFont="1" applyFill="1" applyBorder="1">
      <alignment horizontal="left" vertical="center" wrapText="1"/>
    </xf>
    <xf numFmtId="1" fontId="64" fillId="4" borderId="91" xfId="4" applyFont="1" applyFill="1" applyBorder="1">
      <alignment horizontal="left" vertical="center" wrapText="1"/>
    </xf>
    <xf numFmtId="1" fontId="64" fillId="4" borderId="86" xfId="4" applyFont="1" applyFill="1" applyBorder="1">
      <alignment horizontal="left" vertical="center" wrapText="1"/>
    </xf>
    <xf numFmtId="0" fontId="11" fillId="4" borderId="79" xfId="3" applyFont="1" applyFill="1" applyBorder="1">
      <alignment horizontal="right" vertical="center" wrapText="1"/>
    </xf>
    <xf numFmtId="0" fontId="11" fillId="4" borderId="90" xfId="3" applyFont="1" applyFill="1" applyBorder="1">
      <alignment horizontal="right" vertical="center" wrapText="1"/>
    </xf>
    <xf numFmtId="0" fontId="11" fillId="4" borderId="83" xfId="3" applyFont="1" applyFill="1" applyBorder="1">
      <alignment horizontal="right" vertical="center" wrapText="1"/>
    </xf>
    <xf numFmtId="0" fontId="8" fillId="4" borderId="23" xfId="6" applyFont="1" applyFill="1" applyBorder="1" applyAlignment="1">
      <alignment horizontal="center" vertical="center" wrapText="1"/>
    </xf>
    <xf numFmtId="1" fontId="22" fillId="4" borderId="110" xfId="4" applyFont="1" applyFill="1" applyBorder="1">
      <alignment horizontal="left" vertical="center" wrapText="1"/>
    </xf>
    <xf numFmtId="1" fontId="22" fillId="4" borderId="111" xfId="4" applyFont="1" applyFill="1" applyBorder="1">
      <alignment horizontal="left" vertical="center" wrapText="1"/>
    </xf>
    <xf numFmtId="1" fontId="22" fillId="4" borderId="112" xfId="4" applyFont="1" applyFill="1" applyBorder="1">
      <alignment horizontal="left" vertical="center" wrapText="1"/>
    </xf>
    <xf numFmtId="0" fontId="16" fillId="4" borderId="107" xfId="3" applyFont="1" applyFill="1" applyBorder="1">
      <alignment horizontal="right" vertical="center" wrapText="1"/>
    </xf>
    <xf numFmtId="0" fontId="16" fillId="4" borderId="108" xfId="3" applyFont="1" applyFill="1" applyBorder="1">
      <alignment horizontal="right" vertical="center" wrapText="1"/>
    </xf>
    <xf numFmtId="0" fontId="16" fillId="4" borderId="109" xfId="3" applyFont="1" applyFill="1" applyBorder="1">
      <alignment horizontal="right" vertical="center" wrapText="1"/>
    </xf>
    <xf numFmtId="1" fontId="22" fillId="4" borderId="122" xfId="4" applyFont="1" applyFill="1" applyBorder="1" applyAlignment="1">
      <alignment horizontal="left" vertical="center" wrapText="1"/>
    </xf>
    <xf numFmtId="1" fontId="22" fillId="4" borderId="123" xfId="4" applyFont="1" applyFill="1" applyBorder="1" applyAlignment="1">
      <alignment horizontal="left" vertical="center" wrapText="1"/>
    </xf>
    <xf numFmtId="1" fontId="22" fillId="4" borderId="124" xfId="4" applyFont="1" applyFill="1" applyBorder="1" applyAlignment="1">
      <alignment horizontal="left" vertical="center" wrapText="1"/>
    </xf>
    <xf numFmtId="0" fontId="3" fillId="4" borderId="44" xfId="10" applyFont="1" applyFill="1" applyBorder="1" applyAlignment="1">
      <alignment vertical="center"/>
    </xf>
    <xf numFmtId="0" fontId="23" fillId="4" borderId="44" xfId="22" applyFont="1" applyFill="1" applyBorder="1" applyAlignment="1">
      <alignment vertical="center" wrapText="1"/>
    </xf>
    <xf numFmtId="0" fontId="21" fillId="4" borderId="44" xfId="10" applyFont="1" applyFill="1" applyBorder="1" applyAlignment="1">
      <alignment vertical="center" wrapText="1"/>
    </xf>
    <xf numFmtId="0" fontId="3" fillId="4" borderId="31" xfId="20" applyFont="1" applyFill="1" applyBorder="1" applyAlignment="1">
      <alignment horizontal="right" vertical="center" wrapText="1" indent="1" readingOrder="2"/>
    </xf>
    <xf numFmtId="0" fontId="19" fillId="4" borderId="31" xfId="22" applyFont="1" applyFill="1" applyBorder="1">
      <alignment horizontal="left" vertical="center" wrapText="1" indent="1"/>
    </xf>
    <xf numFmtId="1" fontId="23" fillId="4" borderId="44" xfId="4" applyFont="1" applyFill="1" applyBorder="1" applyAlignment="1">
      <alignment vertical="center" wrapText="1"/>
    </xf>
    <xf numFmtId="0" fontId="23" fillId="0" borderId="44" xfId="6" applyFont="1" applyFill="1" applyBorder="1" applyAlignment="1">
      <alignment horizontal="center" vertical="top" wrapText="1"/>
    </xf>
    <xf numFmtId="0" fontId="3" fillId="0" borderId="34" xfId="20" applyFont="1" applyFill="1" applyBorder="1" applyAlignment="1">
      <alignment horizontal="right" vertical="center" wrapText="1" indent="1" readingOrder="2"/>
    </xf>
    <xf numFmtId="3" fontId="3" fillId="0" borderId="34" xfId="21" applyNumberFormat="1" applyFont="1" applyFill="1" applyBorder="1" applyAlignment="1">
      <alignment horizontal="right" vertical="center" indent="1"/>
    </xf>
    <xf numFmtId="3" fontId="21" fillId="0" borderId="34" xfId="19" applyNumberFormat="1" applyFont="1" applyFill="1" applyBorder="1" applyAlignment="1">
      <alignment horizontal="right" vertical="center" indent="1"/>
    </xf>
    <xf numFmtId="0" fontId="19" fillId="0" borderId="34" xfId="22" applyFont="1" applyFill="1" applyBorder="1">
      <alignment horizontal="left" vertical="center" wrapText="1" indent="1"/>
    </xf>
    <xf numFmtId="0" fontId="21" fillId="0" borderId="36" xfId="10" applyFont="1" applyFill="1" applyBorder="1" applyAlignment="1">
      <alignment vertical="center"/>
    </xf>
    <xf numFmtId="0" fontId="23" fillId="0" borderId="36" xfId="22" applyFont="1" applyFill="1" applyBorder="1" applyAlignment="1">
      <alignment vertical="center" wrapText="1"/>
    </xf>
    <xf numFmtId="0" fontId="3" fillId="0" borderId="44" xfId="10" applyFont="1" applyFill="1" applyBorder="1" applyAlignment="1">
      <alignment vertical="center"/>
    </xf>
    <xf numFmtId="0" fontId="23" fillId="0" borderId="44" xfId="22" applyFont="1" applyFill="1" applyBorder="1" applyAlignment="1">
      <alignment vertical="center" wrapText="1"/>
    </xf>
    <xf numFmtId="0" fontId="16" fillId="0" borderId="129" xfId="3" applyFont="1" applyFill="1" applyBorder="1" applyAlignment="1">
      <alignment horizontal="right" vertical="center" wrapText="1" indent="1"/>
    </xf>
    <xf numFmtId="0" fontId="16" fillId="0" borderId="47" xfId="3" applyFont="1" applyFill="1" applyBorder="1" applyAlignment="1">
      <alignment horizontal="right" vertical="center" wrapText="1" indent="1"/>
    </xf>
    <xf numFmtId="1" fontId="22" fillId="0" borderId="129" xfId="4" applyFont="1" applyFill="1" applyBorder="1" applyAlignment="1">
      <alignment horizontal="left" vertical="center" wrapText="1" indent="1"/>
    </xf>
    <xf numFmtId="1" fontId="22" fillId="0" borderId="47" xfId="4" applyFont="1" applyFill="1" applyBorder="1" applyAlignment="1">
      <alignment horizontal="left" vertical="center" wrapText="1" indent="1"/>
    </xf>
    <xf numFmtId="0" fontId="3" fillId="0" borderId="44" xfId="10" applyFont="1" applyFill="1" applyBorder="1" applyAlignment="1">
      <alignment vertical="center" wrapText="1"/>
    </xf>
    <xf numFmtId="0" fontId="3" fillId="0" borderId="36" xfId="20" applyFont="1" applyFill="1" applyBorder="1" applyAlignment="1">
      <alignment horizontal="right" vertical="center" wrapText="1" indent="1" readingOrder="2"/>
    </xf>
    <xf numFmtId="3" fontId="3" fillId="0" borderId="36" xfId="21" applyNumberFormat="1" applyFont="1" applyFill="1" applyBorder="1" applyAlignment="1">
      <alignment horizontal="right" vertical="center" indent="1"/>
    </xf>
    <xf numFmtId="3" fontId="21" fillId="0" borderId="36" xfId="19" applyNumberFormat="1" applyFont="1" applyFill="1" applyBorder="1" applyAlignment="1">
      <alignment horizontal="right" vertical="center" indent="1"/>
    </xf>
    <xf numFmtId="0" fontId="19" fillId="0" borderId="36" xfId="22" applyFont="1" applyFill="1" applyBorder="1">
      <alignment horizontal="left" vertical="center" wrapText="1" indent="1"/>
    </xf>
    <xf numFmtId="1" fontId="23" fillId="0" borderId="44" xfId="4" applyFont="1" applyFill="1" applyBorder="1" applyAlignment="1">
      <alignment vertical="center" wrapText="1"/>
    </xf>
    <xf numFmtId="3" fontId="3" fillId="4" borderId="132" xfId="21" applyNumberFormat="1" applyFont="1" applyFill="1" applyBorder="1" applyAlignment="1">
      <alignment horizontal="right" vertical="center" indent="1"/>
    </xf>
    <xf numFmtId="3" fontId="21" fillId="4" borderId="132" xfId="19" applyNumberFormat="1" applyFont="1" applyFill="1" applyBorder="1" applyAlignment="1">
      <alignment horizontal="right" vertical="center" indent="1"/>
    </xf>
    <xf numFmtId="0" fontId="3" fillId="4" borderId="51" xfId="10" applyFont="1" applyFill="1" applyBorder="1" applyAlignment="1">
      <alignment vertical="center"/>
    </xf>
    <xf numFmtId="0" fontId="3" fillId="4" borderId="39" xfId="20" applyFont="1" applyFill="1" applyBorder="1" applyAlignment="1">
      <alignment horizontal="right" vertical="center" wrapText="1" indent="1" readingOrder="2"/>
    </xf>
    <xf numFmtId="0" fontId="23" fillId="4" borderId="51" xfId="22" applyFont="1" applyFill="1" applyBorder="1" applyAlignment="1">
      <alignment vertical="center" wrapText="1"/>
    </xf>
    <xf numFmtId="3" fontId="3" fillId="4" borderId="37" xfId="21" applyNumberFormat="1" applyFont="1" applyFill="1" applyBorder="1" applyAlignment="1">
      <alignment horizontal="right" vertical="center" indent="1"/>
    </xf>
    <xf numFmtId="3" fontId="21" fillId="4" borderId="37" xfId="19" applyNumberFormat="1" applyFont="1" applyFill="1" applyBorder="1" applyAlignment="1">
      <alignment horizontal="right" vertical="center" indent="1"/>
    </xf>
    <xf numFmtId="0" fontId="16" fillId="4" borderId="130" xfId="10" applyFont="1" applyFill="1" applyBorder="1" applyAlignment="1">
      <alignment horizontal="right" vertical="center" wrapText="1" indent="1"/>
    </xf>
    <xf numFmtId="0" fontId="16" fillId="4" borderId="131" xfId="10" applyFont="1" applyFill="1" applyBorder="1" applyAlignment="1">
      <alignment horizontal="right" vertical="center" wrapText="1" indent="1"/>
    </xf>
    <xf numFmtId="0" fontId="16" fillId="4" borderId="116" xfId="10" applyFont="1" applyFill="1" applyBorder="1" applyAlignment="1">
      <alignment horizontal="right" vertical="center" wrapText="1" indent="1"/>
    </xf>
    <xf numFmtId="0" fontId="16" fillId="4" borderId="50" xfId="10" applyFont="1" applyFill="1" applyBorder="1" applyAlignment="1">
      <alignment horizontal="right" vertical="center" wrapText="1" indent="1"/>
    </xf>
    <xf numFmtId="1" fontId="22" fillId="4" borderId="116" xfId="4" applyFont="1" applyFill="1" applyBorder="1" applyAlignment="1">
      <alignment horizontal="left" vertical="center" wrapText="1" indent="1"/>
    </xf>
    <xf numFmtId="1" fontId="22" fillId="4" borderId="135" xfId="4" applyFont="1" applyFill="1" applyBorder="1" applyAlignment="1">
      <alignment horizontal="left" vertical="center" wrapText="1" indent="1"/>
    </xf>
    <xf numFmtId="1" fontId="22" fillId="4" borderId="130" xfId="4" applyFont="1" applyFill="1" applyBorder="1" applyAlignment="1">
      <alignment horizontal="left" vertical="center" wrapText="1" indent="1"/>
    </xf>
    <xf numFmtId="1" fontId="22" fillId="4" borderId="133" xfId="4" applyFont="1" applyFill="1" applyBorder="1" applyAlignment="1">
      <alignment horizontal="left" vertical="center" wrapText="1" indent="1"/>
    </xf>
    <xf numFmtId="0" fontId="3" fillId="0" borderId="31" xfId="20" applyFont="1" applyFill="1" applyBorder="1" applyAlignment="1">
      <alignment horizontal="right" vertical="center" wrapText="1" indent="1" readingOrder="2"/>
    </xf>
    <xf numFmtId="3" fontId="3" fillId="0" borderId="31" xfId="21" applyNumberFormat="1" applyFont="1" applyFill="1" applyBorder="1" applyAlignment="1">
      <alignment horizontal="right" vertical="center" indent="1"/>
    </xf>
    <xf numFmtId="3" fontId="21" fillId="0" borderId="31" xfId="19" applyNumberFormat="1" applyFont="1" applyFill="1" applyBorder="1" applyAlignment="1">
      <alignment horizontal="right" vertical="center" indent="1"/>
    </xf>
    <xf numFmtId="0" fontId="19" fillId="0" borderId="31" xfId="22" applyFont="1" applyFill="1" applyBorder="1">
      <alignment horizontal="left" vertical="center" wrapText="1" indent="1"/>
    </xf>
    <xf numFmtId="0" fontId="21" fillId="0" borderId="31" xfId="0" applyFont="1" applyFill="1" applyBorder="1" applyAlignment="1">
      <alignment horizontal="center" vertical="center" wrapText="1"/>
    </xf>
    <xf numFmtId="0" fontId="21" fillId="0" borderId="34" xfId="0" applyFont="1" applyFill="1" applyBorder="1" applyAlignment="1">
      <alignment horizontal="center" vertical="center" wrapText="1"/>
    </xf>
    <xf numFmtId="0" fontId="21" fillId="0" borderId="39" xfId="0" applyFont="1" applyFill="1" applyBorder="1" applyAlignment="1">
      <alignment horizontal="center" vertical="center" wrapText="1"/>
    </xf>
    <xf numFmtId="0" fontId="21" fillId="0" borderId="37" xfId="0" applyFont="1" applyFill="1" applyBorder="1" applyAlignment="1">
      <alignment horizontal="center" vertical="center" wrapText="1"/>
    </xf>
    <xf numFmtId="3" fontId="3" fillId="3" borderId="37" xfId="21" applyNumberFormat="1" applyFont="1" applyFill="1" applyBorder="1">
      <alignment horizontal="right" vertical="center" indent="1"/>
    </xf>
    <xf numFmtId="0" fontId="19" fillId="3" borderId="37" xfId="22" applyFont="1" applyFill="1" applyBorder="1" applyAlignment="1">
      <alignment horizontal="left" vertical="center" wrapText="1" indent="2"/>
    </xf>
    <xf numFmtId="0" fontId="23" fillId="0" borderId="37" xfId="0" applyFont="1" applyBorder="1" applyAlignment="1">
      <alignment horizontal="center" vertical="center" wrapText="1"/>
    </xf>
    <xf numFmtId="0" fontId="23" fillId="0" borderId="34" xfId="0" applyFont="1" applyFill="1" applyBorder="1" applyAlignment="1">
      <alignment horizontal="center" vertical="center" wrapText="1"/>
    </xf>
    <xf numFmtId="0" fontId="23" fillId="0" borderId="39" xfId="0" applyFont="1" applyFill="1" applyBorder="1" applyAlignment="1">
      <alignment horizontal="center" vertical="center" wrapText="1"/>
    </xf>
    <xf numFmtId="0" fontId="23" fillId="0" borderId="37" xfId="0" applyFont="1" applyFill="1" applyBorder="1" applyAlignment="1">
      <alignment horizontal="center" vertical="center" wrapText="1"/>
    </xf>
    <xf numFmtId="0" fontId="21" fillId="4" borderId="37" xfId="20" applyFont="1" applyFill="1" applyBorder="1" applyAlignment="1">
      <alignment horizontal="right" vertical="center" wrapText="1" indent="2" readingOrder="2"/>
    </xf>
    <xf numFmtId="3" fontId="3" fillId="4" borderId="37" xfId="21" applyNumberFormat="1" applyFont="1" applyFill="1" applyBorder="1">
      <alignment horizontal="right" vertical="center" indent="1"/>
    </xf>
    <xf numFmtId="0" fontId="19" fillId="4" borderId="37" xfId="22" applyFont="1" applyFill="1" applyBorder="1" applyAlignment="1">
      <alignment horizontal="left" vertical="center" wrapText="1" indent="2"/>
    </xf>
    <xf numFmtId="0" fontId="21" fillId="4" borderId="51" xfId="20" applyFont="1" applyFill="1" applyBorder="1" applyAlignment="1">
      <alignment horizontal="right" vertical="center" wrapText="1" indent="1" readingOrder="2"/>
    </xf>
    <xf numFmtId="3" fontId="21" fillId="4" borderId="51" xfId="21" applyNumberFormat="1" applyFont="1" applyFill="1" applyBorder="1">
      <alignment horizontal="right" vertical="center" indent="1"/>
    </xf>
    <xf numFmtId="0" fontId="23" fillId="4" borderId="51" xfId="22" applyFont="1" applyFill="1" applyBorder="1" applyAlignment="1">
      <alignment horizontal="left" vertical="center" wrapText="1" indent="1"/>
    </xf>
    <xf numFmtId="0" fontId="21" fillId="3" borderId="23" xfId="20" applyFont="1" applyFill="1" applyBorder="1" applyAlignment="1">
      <alignment horizontal="right" vertical="center" wrapText="1" indent="1" readingOrder="2"/>
    </xf>
    <xf numFmtId="0" fontId="23" fillId="3" borderId="23" xfId="22" applyFont="1" applyFill="1" applyBorder="1" applyAlignment="1">
      <alignment horizontal="left" vertical="center" wrapText="1" indent="1"/>
    </xf>
    <xf numFmtId="0" fontId="21" fillId="0" borderId="45" xfId="0" applyFont="1" applyFill="1" applyBorder="1" applyAlignment="1">
      <alignment horizontal="center" vertical="center" wrapText="1"/>
    </xf>
    <xf numFmtId="0" fontId="21" fillId="0" borderId="44" xfId="0" applyFont="1" applyFill="1" applyBorder="1" applyAlignment="1">
      <alignment horizontal="center" vertical="center" wrapText="1"/>
    </xf>
    <xf numFmtId="0" fontId="21" fillId="0" borderId="51" xfId="0" applyFont="1" applyFill="1" applyBorder="1" applyAlignment="1">
      <alignment horizontal="center" vertical="center" wrapText="1"/>
    </xf>
    <xf numFmtId="0" fontId="23" fillId="0" borderId="45" xfId="0" applyFont="1" applyFill="1" applyBorder="1" applyAlignment="1">
      <alignment horizontal="center" vertical="center" wrapText="1"/>
    </xf>
    <xf numFmtId="0" fontId="23" fillId="0" borderId="44" xfId="0" applyFont="1" applyFill="1" applyBorder="1" applyAlignment="1">
      <alignment horizontal="center" vertical="center" wrapText="1"/>
    </xf>
    <xf numFmtId="0" fontId="23" fillId="0" borderId="51" xfId="0" applyFont="1" applyFill="1" applyBorder="1" applyAlignment="1">
      <alignment horizontal="center" vertical="center" wrapText="1"/>
    </xf>
    <xf numFmtId="0" fontId="21" fillId="0" borderId="47"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21" fillId="0" borderId="49" xfId="0" applyFont="1" applyFill="1" applyBorder="1" applyAlignment="1">
      <alignment horizontal="center" vertical="center" wrapText="1"/>
    </xf>
    <xf numFmtId="0" fontId="23" fillId="0" borderId="129" xfId="0" applyFont="1" applyFill="1" applyBorder="1" applyAlignment="1">
      <alignment horizontal="center" vertical="center" wrapText="1"/>
    </xf>
    <xf numFmtId="0" fontId="23" fillId="0" borderId="134" xfId="0" applyFont="1" applyFill="1" applyBorder="1" applyAlignment="1">
      <alignment horizontal="center" vertical="center" wrapText="1"/>
    </xf>
    <xf numFmtId="0" fontId="23" fillId="0" borderId="136" xfId="0" applyFont="1" applyFill="1" applyBorder="1" applyAlignment="1">
      <alignment horizontal="center" vertical="center" wrapText="1"/>
    </xf>
  </cellXfs>
  <cellStyles count="26">
    <cellStyle name="Comma" xfId="25" builtinId="3"/>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xfId="11"/>
    <cellStyle name="Normal_Copy of جداول المدارس مستقلة 2" xfId="12"/>
    <cellStyle name="Normal_T-104 2" xfId="13"/>
    <cellStyle name="NotA" xfId="14"/>
    <cellStyle name="Note" xfId="15" builtinId="10" customBuiltin="1"/>
    <cellStyle name="T1" xfId="16"/>
    <cellStyle name="T2" xfId="17"/>
    <cellStyle name="Total" xfId="18" builtinId="25" customBuiltin="1"/>
    <cellStyle name="Total1" xfId="19"/>
    <cellStyle name="TXT1" xfId="20"/>
    <cellStyle name="TXT2" xfId="21"/>
    <cellStyle name="TXT3" xfId="22"/>
    <cellStyle name="TXT4" xfId="23"/>
    <cellStyle name="TXT5" xfId="2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D60000"/>
      <color rgb="FFC0504D"/>
      <color rgb="FFFFFFFF"/>
      <color rgb="FFF8F8F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3.xml"/><Relationship Id="rId3" Type="http://schemas.openxmlformats.org/officeDocument/2006/relationships/worksheet" Target="worksheets/sheet3.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worksheet" Target="worksheets/sheet35.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5.xml"/><Relationship Id="rId12" Type="http://schemas.openxmlformats.org/officeDocument/2006/relationships/chartsheet" Target="chartsheets/sheet5.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2.xml"/><Relationship Id="rId46" Type="http://schemas.openxmlformats.org/officeDocument/2006/relationships/worksheet" Target="worksheets/sheet39.xml"/><Relationship Id="rId2" Type="http://schemas.openxmlformats.org/officeDocument/2006/relationships/worksheet" Target="worksheets/sheet2.xml"/><Relationship Id="rId16" Type="http://schemas.openxmlformats.org/officeDocument/2006/relationships/worksheet" Target="worksheets/sheet11.xml"/><Relationship Id="rId20" Type="http://schemas.openxmlformats.org/officeDocument/2006/relationships/worksheet" Target="worksheets/sheet15.xml"/><Relationship Id="rId29" Type="http://schemas.openxmlformats.org/officeDocument/2006/relationships/worksheet" Target="worksheets/sheet24.xml"/><Relationship Id="rId41" Type="http://schemas.openxmlformats.org/officeDocument/2006/relationships/worksheet" Target="worksheets/sheet34.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4.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1.xml"/><Relationship Id="rId40" Type="http://schemas.openxmlformats.org/officeDocument/2006/relationships/chartsheet" Target="chartsheets/sheet7.xml"/><Relationship Id="rId45" Type="http://schemas.openxmlformats.org/officeDocument/2006/relationships/worksheet" Target="worksheets/sheet38.xml"/><Relationship Id="rId53" Type="http://schemas.openxmlformats.org/officeDocument/2006/relationships/customXml" Target="../customXml/item3.xml"/><Relationship Id="rId5" Type="http://schemas.openxmlformats.org/officeDocument/2006/relationships/chartsheet" Target="chartsheets/sheet1.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3.xml"/><Relationship Id="rId36" Type="http://schemas.openxmlformats.org/officeDocument/2006/relationships/worksheet" Target="worksheets/sheet30.xml"/><Relationship Id="rId49" Type="http://schemas.openxmlformats.org/officeDocument/2006/relationships/sharedStrings" Target="sharedStrings.xml"/><Relationship Id="rId10" Type="http://schemas.openxmlformats.org/officeDocument/2006/relationships/worksheet" Target="worksheets/sheet7.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worksheet" Target="worksheets/sheet37.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worksheet" Target="worksheets/sheet22.xml"/><Relationship Id="rId30" Type="http://schemas.openxmlformats.org/officeDocument/2006/relationships/chartsheet" Target="chartsheets/sheet6.xml"/><Relationship Id="rId35" Type="http://schemas.openxmlformats.org/officeDocument/2006/relationships/worksheet" Target="worksheets/sheet29.xml"/><Relationship Id="rId43" Type="http://schemas.openxmlformats.org/officeDocument/2006/relationships/worksheet" Target="worksheets/sheet36.xml"/><Relationship Id="rId48" Type="http://schemas.openxmlformats.org/officeDocument/2006/relationships/styles" Target="styles.xml"/><Relationship Id="rId8" Type="http://schemas.openxmlformats.org/officeDocument/2006/relationships/worksheet" Target="worksheets/sheet6.xml"/><Relationship Id="rId5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rtl="0">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rtl="0">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a:t>
            </a:r>
          </a:p>
          <a:p>
            <a:pPr rtl="0">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2013/2014 - 2017/2018</a:t>
            </a:r>
          </a:p>
        </c:rich>
      </c:tx>
      <c:layout/>
      <c:overlay val="0"/>
      <c:spPr>
        <a:noFill/>
        <a:ln w="25400">
          <a:noFill/>
        </a:ln>
      </c:spPr>
    </c:title>
    <c:autoTitleDeleted val="0"/>
    <c:plotArea>
      <c:layout>
        <c:manualLayout>
          <c:layoutTarget val="inner"/>
          <c:xMode val="edge"/>
          <c:yMode val="edge"/>
          <c:x val="7.5656302715753965E-2"/>
          <c:y val="0.15803909127818391"/>
          <c:w val="0.91926304386489677"/>
          <c:h val="0.77386468540962161"/>
        </c:manualLayout>
      </c:layout>
      <c:lineChart>
        <c:grouping val="standard"/>
        <c:varyColors val="0"/>
        <c:ser>
          <c:idx val="0"/>
          <c:order val="0"/>
          <c:tx>
            <c:strRef>
              <c:f>'61'!$D$40</c:f>
              <c:strCache>
                <c:ptCount val="1"/>
                <c:pt idx="0">
                  <c:v>طلاب المدارس (حكومي)
Schools Students Government</c:v>
                </c:pt>
              </c:strCache>
            </c:strRef>
          </c:tx>
          <c:spPr>
            <a:ln>
              <a:solidFill>
                <a:schemeClr val="accent6">
                  <a:lumMod val="60000"/>
                  <a:lumOff val="40000"/>
                </a:schemeClr>
              </a:solidFill>
            </a:ln>
          </c:spPr>
          <c:marker>
            <c:spPr>
              <a:solidFill>
                <a:schemeClr val="accent6"/>
              </a:solidFill>
              <a:ln>
                <a:noFill/>
              </a:ln>
            </c:spPr>
          </c:marker>
          <c:dLbls>
            <c:dLbl>
              <c:idx val="1"/>
              <c:delete val="1"/>
            </c:dLbl>
            <c:dLbl>
              <c:idx val="2"/>
              <c:delete val="1"/>
            </c:dLbl>
            <c:dLbl>
              <c:idx val="3"/>
              <c:delete val="1"/>
            </c:dLbl>
            <c:txPr>
              <a:bodyPr/>
              <a:lstStyle/>
              <a:p>
                <a:pPr>
                  <a:defRPr>
                    <a:solidFill>
                      <a:schemeClr val="accent6"/>
                    </a:solidFill>
                  </a:defRPr>
                </a:pPr>
                <a:endParaRPr lang="en-US"/>
              </a:p>
            </c:txPr>
            <c:dLblPos val="t"/>
            <c:showLegendKey val="0"/>
            <c:showVal val="1"/>
            <c:showCatName val="0"/>
            <c:showSerName val="0"/>
            <c:showPercent val="0"/>
            <c:showBubbleSize val="0"/>
            <c:showLeaderLines val="0"/>
          </c:dLbls>
          <c:cat>
            <c:strRef>
              <c:f>'61'!$E$39:$I$39</c:f>
              <c:strCache>
                <c:ptCount val="5"/>
                <c:pt idx="0">
                  <c:v>2013/2014</c:v>
                </c:pt>
                <c:pt idx="1">
                  <c:v>2014/2015</c:v>
                </c:pt>
                <c:pt idx="2">
                  <c:v>2015/2016</c:v>
                </c:pt>
                <c:pt idx="3">
                  <c:v>2016/2017</c:v>
                </c:pt>
                <c:pt idx="4">
                  <c:v>2017/2018</c:v>
                </c:pt>
              </c:strCache>
            </c:strRef>
          </c:cat>
          <c:val>
            <c:numRef>
              <c:f>'61'!$E$40:$I$40</c:f>
              <c:numCache>
                <c:formatCode>#,##0</c:formatCode>
                <c:ptCount val="5"/>
                <c:pt idx="0">
                  <c:v>98908</c:v>
                </c:pt>
                <c:pt idx="1">
                  <c:v>102241</c:v>
                </c:pt>
                <c:pt idx="2">
                  <c:v>107986</c:v>
                </c:pt>
                <c:pt idx="3">
                  <c:v>113532</c:v>
                </c:pt>
                <c:pt idx="4">
                  <c:v>117926</c:v>
                </c:pt>
              </c:numCache>
            </c:numRef>
          </c:val>
          <c:smooth val="0"/>
        </c:ser>
        <c:ser>
          <c:idx val="1"/>
          <c:order val="1"/>
          <c:tx>
            <c:strRef>
              <c:f>'61'!$D$41</c:f>
              <c:strCache>
                <c:ptCount val="1"/>
                <c:pt idx="0">
                  <c:v>طلاب المدارس (خاص)
 Schools Students Private</c:v>
                </c:pt>
              </c:strCache>
            </c:strRef>
          </c:tx>
          <c:spPr>
            <a:ln w="38100">
              <a:solidFill>
                <a:schemeClr val="accent2"/>
              </a:solidFill>
              <a:prstDash val="solid"/>
            </a:ln>
          </c:spPr>
          <c:dLbls>
            <c:dLbl>
              <c:idx val="1"/>
              <c:delete val="1"/>
            </c:dLbl>
            <c:dLbl>
              <c:idx val="2"/>
              <c:delete val="1"/>
            </c:dLbl>
            <c:dLbl>
              <c:idx val="3"/>
              <c:delete val="1"/>
            </c:dLbl>
            <c:txPr>
              <a:bodyPr/>
              <a:lstStyle/>
              <a:p>
                <a:pPr>
                  <a:defRPr>
                    <a:solidFill>
                      <a:schemeClr val="accent2"/>
                    </a:solidFill>
                  </a:defRPr>
                </a:pPr>
                <a:endParaRPr lang="en-US"/>
              </a:p>
            </c:txPr>
            <c:dLblPos val="t"/>
            <c:showLegendKey val="0"/>
            <c:showVal val="1"/>
            <c:showCatName val="0"/>
            <c:showSerName val="0"/>
            <c:showPercent val="0"/>
            <c:showBubbleSize val="0"/>
            <c:showLeaderLines val="0"/>
          </c:dLbls>
          <c:cat>
            <c:strRef>
              <c:f>'61'!$E$39:$I$39</c:f>
              <c:strCache>
                <c:ptCount val="5"/>
                <c:pt idx="0">
                  <c:v>2013/2014</c:v>
                </c:pt>
                <c:pt idx="1">
                  <c:v>2014/2015</c:v>
                </c:pt>
                <c:pt idx="2">
                  <c:v>2015/2016</c:v>
                </c:pt>
                <c:pt idx="3">
                  <c:v>2016/2017</c:v>
                </c:pt>
                <c:pt idx="4">
                  <c:v>2017/2018</c:v>
                </c:pt>
              </c:strCache>
            </c:strRef>
          </c:cat>
          <c:val>
            <c:numRef>
              <c:f>'61'!$E$41:$I$41</c:f>
              <c:numCache>
                <c:formatCode>#,##0</c:formatCode>
                <c:ptCount val="5"/>
                <c:pt idx="0">
                  <c:v>146324</c:v>
                </c:pt>
                <c:pt idx="1">
                  <c:v>166183</c:v>
                </c:pt>
                <c:pt idx="2">
                  <c:v>180648</c:v>
                </c:pt>
                <c:pt idx="3">
                  <c:v>190758</c:v>
                </c:pt>
                <c:pt idx="4">
                  <c:v>197874</c:v>
                </c:pt>
              </c:numCache>
            </c:numRef>
          </c:val>
          <c:smooth val="0"/>
        </c:ser>
        <c:ser>
          <c:idx val="2"/>
          <c:order val="2"/>
          <c:tx>
            <c:strRef>
              <c:f>'61'!$D$42</c:f>
              <c:strCache>
                <c:ptCount val="1"/>
                <c:pt idx="0">
                  <c:v>طلاب الجامعات (حكومي)
Univ. Students Government</c:v>
                </c:pt>
              </c:strCache>
            </c:strRef>
          </c:tx>
          <c:spPr>
            <a:ln w="38100">
              <a:solidFill>
                <a:schemeClr val="tx2"/>
              </a:solidFill>
              <a:prstDash val="solid"/>
            </a:ln>
          </c:spPr>
          <c:marker>
            <c:spPr>
              <a:solidFill>
                <a:schemeClr val="accent1"/>
              </a:solidFill>
              <a:ln>
                <a:noFill/>
              </a:ln>
            </c:spPr>
          </c:marker>
          <c:dLbls>
            <c:dLbl>
              <c:idx val="1"/>
              <c:delete val="1"/>
            </c:dLbl>
            <c:dLbl>
              <c:idx val="2"/>
              <c:delete val="1"/>
            </c:dLbl>
            <c:dLbl>
              <c:idx val="3"/>
              <c:delete val="1"/>
            </c:dLbl>
            <c:txPr>
              <a:bodyPr/>
              <a:lstStyle/>
              <a:p>
                <a:pPr>
                  <a:defRPr>
                    <a:solidFill>
                      <a:schemeClr val="tx2"/>
                    </a:solidFill>
                  </a:defRPr>
                </a:pPr>
                <a:endParaRPr lang="en-US"/>
              </a:p>
            </c:txPr>
            <c:dLblPos val="t"/>
            <c:showLegendKey val="0"/>
            <c:showVal val="1"/>
            <c:showCatName val="0"/>
            <c:showSerName val="0"/>
            <c:showPercent val="0"/>
            <c:showBubbleSize val="0"/>
            <c:showLeaderLines val="0"/>
          </c:dLbls>
          <c:cat>
            <c:strRef>
              <c:f>'61'!$E$39:$I$39</c:f>
              <c:strCache>
                <c:ptCount val="5"/>
                <c:pt idx="0">
                  <c:v>2013/2014</c:v>
                </c:pt>
                <c:pt idx="1">
                  <c:v>2014/2015</c:v>
                </c:pt>
                <c:pt idx="2">
                  <c:v>2015/2016</c:v>
                </c:pt>
                <c:pt idx="3">
                  <c:v>2016/2017</c:v>
                </c:pt>
                <c:pt idx="4">
                  <c:v>2017/2018</c:v>
                </c:pt>
              </c:strCache>
            </c:strRef>
          </c:cat>
          <c:val>
            <c:numRef>
              <c:f>'61'!$E$42:$I$42</c:f>
              <c:numCache>
                <c:formatCode>#,##0</c:formatCode>
                <c:ptCount val="5"/>
                <c:pt idx="0">
                  <c:v>18624</c:v>
                </c:pt>
                <c:pt idx="1">
                  <c:v>21129</c:v>
                </c:pt>
                <c:pt idx="2">
                  <c:v>21917</c:v>
                </c:pt>
                <c:pt idx="3">
                  <c:v>24426</c:v>
                </c:pt>
                <c:pt idx="4">
                  <c:v>26100</c:v>
                </c:pt>
              </c:numCache>
            </c:numRef>
          </c:val>
          <c:smooth val="0"/>
        </c:ser>
        <c:ser>
          <c:idx val="3"/>
          <c:order val="3"/>
          <c:tx>
            <c:strRef>
              <c:f>'61'!$D$43</c:f>
              <c:strCache>
                <c:ptCount val="1"/>
                <c:pt idx="0">
                  <c:v>طلاب الجامعات (خاص)
 Univ. Students Private</c:v>
                </c:pt>
              </c:strCache>
            </c:strRef>
          </c:tx>
          <c:spPr>
            <a:ln>
              <a:solidFill>
                <a:schemeClr val="accent1">
                  <a:lumMod val="60000"/>
                  <a:lumOff val="40000"/>
                </a:schemeClr>
              </a:solidFill>
            </a:ln>
          </c:spPr>
          <c:marker>
            <c:spPr>
              <a:solidFill>
                <a:schemeClr val="accent1">
                  <a:lumMod val="20000"/>
                  <a:lumOff val="80000"/>
                </a:schemeClr>
              </a:solidFill>
              <a:ln>
                <a:noFill/>
              </a:ln>
            </c:spPr>
          </c:marker>
          <c:dLbls>
            <c:dLbl>
              <c:idx val="0"/>
              <c:layout>
                <c:manualLayout>
                  <c:x val="-4.2274361329227517E-2"/>
                  <c:y val="-1.9001891937649888E-2"/>
                </c:manualLayout>
              </c:layout>
              <c:dLblPos val="r"/>
              <c:showLegendKey val="0"/>
              <c:showVal val="1"/>
              <c:showCatName val="0"/>
              <c:showSerName val="0"/>
              <c:showPercent val="0"/>
              <c:showBubbleSize val="0"/>
            </c:dLbl>
            <c:dLbl>
              <c:idx val="1"/>
              <c:delete val="1"/>
            </c:dLbl>
            <c:dLbl>
              <c:idx val="2"/>
              <c:delete val="1"/>
            </c:dLbl>
            <c:dLbl>
              <c:idx val="3"/>
              <c:delete val="1"/>
            </c:dLbl>
            <c:txPr>
              <a:bodyPr/>
              <a:lstStyle/>
              <a:p>
                <a:pPr>
                  <a:defRPr>
                    <a:solidFill>
                      <a:schemeClr val="accent1"/>
                    </a:solidFill>
                  </a:defRPr>
                </a:pPr>
                <a:endParaRPr lang="en-US"/>
              </a:p>
            </c:txPr>
            <c:dLblPos val="t"/>
            <c:showLegendKey val="0"/>
            <c:showVal val="1"/>
            <c:showCatName val="0"/>
            <c:showSerName val="0"/>
            <c:showPercent val="0"/>
            <c:showBubbleSize val="0"/>
            <c:showLeaderLines val="0"/>
          </c:dLbls>
          <c:cat>
            <c:strRef>
              <c:f>'61'!$E$39:$I$39</c:f>
              <c:strCache>
                <c:ptCount val="5"/>
                <c:pt idx="0">
                  <c:v>2013/2014</c:v>
                </c:pt>
                <c:pt idx="1">
                  <c:v>2014/2015</c:v>
                </c:pt>
                <c:pt idx="2">
                  <c:v>2015/2016</c:v>
                </c:pt>
                <c:pt idx="3">
                  <c:v>2016/2017</c:v>
                </c:pt>
                <c:pt idx="4">
                  <c:v>2017/2018</c:v>
                </c:pt>
              </c:strCache>
            </c:strRef>
          </c:cat>
          <c:val>
            <c:numRef>
              <c:f>'61'!$E$43:$I$43</c:f>
              <c:numCache>
                <c:formatCode>#,##0</c:formatCode>
                <c:ptCount val="5"/>
                <c:pt idx="0">
                  <c:v>6844</c:v>
                </c:pt>
                <c:pt idx="1">
                  <c:v>6977</c:v>
                </c:pt>
                <c:pt idx="2">
                  <c:v>6751</c:v>
                </c:pt>
                <c:pt idx="3">
                  <c:v>7056</c:v>
                </c:pt>
                <c:pt idx="4">
                  <c:v>7822</c:v>
                </c:pt>
              </c:numCache>
            </c:numRef>
          </c:val>
          <c:smooth val="0"/>
        </c:ser>
        <c:dLbls>
          <c:dLblPos val="t"/>
          <c:showLegendKey val="0"/>
          <c:showVal val="1"/>
          <c:showCatName val="0"/>
          <c:showSerName val="0"/>
          <c:showPercent val="0"/>
          <c:showBubbleSize val="0"/>
        </c:dLbls>
        <c:marker val="1"/>
        <c:smooth val="0"/>
        <c:axId val="110720512"/>
        <c:axId val="110722048"/>
      </c:lineChart>
      <c:catAx>
        <c:axId val="110720512"/>
        <c:scaling>
          <c:orientation val="minMax"/>
        </c:scaling>
        <c:delete val="0"/>
        <c:axPos val="b"/>
        <c:majorGridlines>
          <c:spPr>
            <a:ln w="3175">
              <a:solidFill>
                <a:srgbClr val="E3E3E3"/>
              </a:solidFill>
              <a:prstDash val="solid"/>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10722048"/>
        <c:crosses val="autoZero"/>
        <c:auto val="1"/>
        <c:lblAlgn val="ctr"/>
        <c:lblOffset val="100"/>
        <c:noMultiLvlLbl val="0"/>
      </c:catAx>
      <c:valAx>
        <c:axId val="110722048"/>
        <c:scaling>
          <c:orientation val="minMax"/>
        </c:scaling>
        <c:delete val="0"/>
        <c:axPos val="l"/>
        <c:majorGridlines>
          <c:spPr>
            <a:ln w="3175">
              <a:solidFill>
                <a:srgbClr val="E3E3E3"/>
              </a:solidFill>
              <a:prstDash val="solid"/>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0720512"/>
        <c:crosses val="autoZero"/>
        <c:crossBetween val="between"/>
      </c:valAx>
    </c:plotArea>
    <c:legend>
      <c:legendPos val="r"/>
      <c:layout>
        <c:manualLayout>
          <c:xMode val="edge"/>
          <c:yMode val="edge"/>
          <c:x val="8.1917890713352912E-2"/>
          <c:y val="0.16058046816827232"/>
          <c:w val="0.53533507328330465"/>
          <c:h val="0.16388420881337221"/>
        </c:manualLayout>
      </c:layout>
      <c:overlay val="0"/>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lgn="ctr" rtl="1">
              <a:defRPr sz="1000" b="0" i="0" u="none" strike="noStrike" kern="1200"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lgn="ctr" rtl="1">
              <a:defRPr sz="1000" b="0" i="0" u="none" strike="noStrike" kern="1200"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IN PUBLIC AND PRIVATE SCHOOLS AND UNIVERSITIES BY GENDER</a:t>
            </a:r>
          </a:p>
          <a:p>
            <a:pPr algn="ctr" rtl="1">
              <a:defRPr sz="1000" b="0" i="0" u="none" strike="noStrike" kern="1200" baseline="0">
                <a:solidFill>
                  <a:srgbClr val="000000"/>
                </a:solidFill>
                <a:latin typeface="Calibri"/>
                <a:ea typeface="Calibri"/>
                <a:cs typeface="Calibri"/>
              </a:defRPr>
            </a:pPr>
            <a:r>
              <a:rPr lang="en-US" sz="1400" b="1" i="0" u="none" strike="noStrike" kern="1200" baseline="0">
                <a:solidFill>
                  <a:srgbClr val="000000"/>
                </a:solidFill>
                <a:latin typeface="Arial"/>
                <a:ea typeface="Calibri"/>
                <a:cs typeface="Arial"/>
              </a:rPr>
              <a:t>2013/2014- 2017/2018</a:t>
            </a:r>
          </a:p>
        </c:rich>
      </c:tx>
      <c:layout>
        <c:manualLayout>
          <c:xMode val="edge"/>
          <c:yMode val="edge"/>
          <c:x val="0.18122668366290423"/>
          <c:y val="1.3559383202099737E-2"/>
        </c:manualLayout>
      </c:layout>
      <c:overlay val="0"/>
    </c:title>
    <c:autoTitleDeleted val="0"/>
    <c:plotArea>
      <c:layout>
        <c:manualLayout>
          <c:layoutTarget val="inner"/>
          <c:xMode val="edge"/>
          <c:yMode val="edge"/>
          <c:x val="6.4034865808405991E-2"/>
          <c:y val="0.16323266992370733"/>
          <c:w val="0.92264662790534968"/>
          <c:h val="0.7129302460651421"/>
        </c:manualLayout>
      </c:layout>
      <c:barChart>
        <c:barDir val="col"/>
        <c:grouping val="clustered"/>
        <c:varyColors val="0"/>
        <c:ser>
          <c:idx val="0"/>
          <c:order val="0"/>
          <c:tx>
            <c:strRef>
              <c:f>'61'!$F$50</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dLbl>
              <c:idx val="1"/>
              <c:layout>
                <c:manualLayout>
                  <c:x val="-8.1927713952289691E-3"/>
                  <c:y val="0"/>
                </c:manualLayout>
              </c:layout>
              <c:dLblPos val="outEnd"/>
              <c:showLegendKey val="0"/>
              <c:showVal val="1"/>
              <c:showCatName val="0"/>
              <c:showSerName val="0"/>
              <c:showPercent val="0"/>
              <c:showBubbleSize val="0"/>
            </c:dLbl>
            <c:dLbl>
              <c:idx val="3"/>
              <c:layout>
                <c:manualLayout>
                  <c:x val="-9.5582332944337961E-3"/>
                  <c:y val="0"/>
                </c:manualLayout>
              </c:layout>
              <c:dLblPos val="outEnd"/>
              <c:showLegendKey val="0"/>
              <c:showVal val="1"/>
              <c:showCatName val="0"/>
              <c:showSerName val="0"/>
              <c:showPercent val="0"/>
              <c:showBubbleSize val="0"/>
            </c:dLbl>
            <c:dLbl>
              <c:idx val="5"/>
              <c:layout>
                <c:manualLayout>
                  <c:x val="-6.8273094960241403E-3"/>
                  <c:y val="0"/>
                </c:manualLayout>
              </c:layout>
              <c:dLblPos val="outEnd"/>
              <c:showLegendKey val="0"/>
              <c:showVal val="1"/>
              <c:showCatName val="0"/>
              <c:showSerName val="0"/>
              <c:showPercent val="0"/>
              <c:showBubbleSize val="0"/>
            </c:dLbl>
            <c:dLbl>
              <c:idx val="7"/>
              <c:layout>
                <c:manualLayout>
                  <c:x val="-1.2289157092843454E-2"/>
                  <c:y val="0"/>
                </c:manualLayout>
              </c:layout>
              <c:dLblPos val="outEnd"/>
              <c:showLegendKey val="0"/>
              <c:showVal val="1"/>
              <c:showCatName val="0"/>
              <c:showSerName val="0"/>
              <c:showPercent val="0"/>
              <c:showBubbleSize val="0"/>
            </c:dLbl>
            <c:dLbl>
              <c:idx val="9"/>
              <c:layout>
                <c:manualLayout>
                  <c:x val="-1.3654618992048281E-2"/>
                  <c:y val="0"/>
                </c:manualLayout>
              </c:layout>
              <c:dLblPos val="outEnd"/>
              <c:showLegendKey val="0"/>
              <c:showVal val="1"/>
              <c:showCatName val="0"/>
              <c:showSerName val="0"/>
              <c:showPercent val="0"/>
              <c:showBubbleSize val="0"/>
            </c:dLbl>
            <c:txPr>
              <a:bodyPr/>
              <a:lstStyle/>
              <a:p>
                <a:pPr>
                  <a:defRPr>
                    <a:solidFill>
                      <a:schemeClr val="accent1"/>
                    </a:solidFill>
                  </a:defRPr>
                </a:pPr>
                <a:endParaRPr lang="en-US"/>
              </a:p>
            </c:txPr>
            <c:dLblPos val="outEnd"/>
            <c:showLegendKey val="0"/>
            <c:showVal val="1"/>
            <c:showCatName val="0"/>
            <c:showSerName val="0"/>
            <c:showPercent val="0"/>
            <c:showBubbleSize val="0"/>
            <c:showLeaderLines val="0"/>
          </c:dLbls>
          <c:cat>
            <c:multiLvlStrRef>
              <c:f>'61'!$G$48:$P$49</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2013/2014</c:v>
                  </c:pt>
                  <c:pt idx="2">
                    <c:v>2014/2015</c:v>
                  </c:pt>
                  <c:pt idx="4">
                    <c:v>2015/2016</c:v>
                  </c:pt>
                  <c:pt idx="6">
                    <c:v>2016/2017</c:v>
                  </c:pt>
                  <c:pt idx="8">
                    <c:v>2017/2018</c:v>
                  </c:pt>
                </c:lvl>
              </c:multiLvlStrCache>
            </c:multiLvlStrRef>
          </c:cat>
          <c:val>
            <c:numRef>
              <c:f>'61'!$G$50:$P$50</c:f>
              <c:numCache>
                <c:formatCode>_-* #,##0_-;_-* #,##0\-;_-* "-"??_-;_-@_-</c:formatCode>
                <c:ptCount val="10"/>
                <c:pt idx="0">
                  <c:v>125315</c:v>
                </c:pt>
                <c:pt idx="1">
                  <c:v>9080</c:v>
                </c:pt>
                <c:pt idx="2">
                  <c:v>137140</c:v>
                </c:pt>
                <c:pt idx="3">
                  <c:v>9559</c:v>
                </c:pt>
                <c:pt idx="4">
                  <c:v>147798</c:v>
                </c:pt>
                <c:pt idx="5">
                  <c:v>9223</c:v>
                </c:pt>
                <c:pt idx="6">
                  <c:v>156032</c:v>
                </c:pt>
                <c:pt idx="7">
                  <c:v>9838</c:v>
                </c:pt>
                <c:pt idx="8">
                  <c:v>161915</c:v>
                </c:pt>
                <c:pt idx="9">
                  <c:v>10326</c:v>
                </c:pt>
              </c:numCache>
            </c:numRef>
          </c:val>
        </c:ser>
        <c:ser>
          <c:idx val="1"/>
          <c:order val="1"/>
          <c:tx>
            <c:strRef>
              <c:f>'61'!$F$51</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dLbl>
              <c:idx val="0"/>
              <c:layout>
                <c:manualLayout>
                  <c:x val="1.0923695193638625E-2"/>
                  <c:y val="0"/>
                </c:manualLayout>
              </c:layout>
              <c:dLblPos val="outEnd"/>
              <c:showLegendKey val="0"/>
              <c:showVal val="1"/>
              <c:showCatName val="0"/>
              <c:showSerName val="0"/>
              <c:showPercent val="0"/>
              <c:showBubbleSize val="0"/>
            </c:dLbl>
            <c:dLbl>
              <c:idx val="2"/>
              <c:layout>
                <c:manualLayout>
                  <c:x val="9.5582332944337961E-3"/>
                  <c:y val="0"/>
                </c:manualLayout>
              </c:layout>
              <c:dLblPos val="outEnd"/>
              <c:showLegendKey val="0"/>
              <c:showVal val="1"/>
              <c:showCatName val="0"/>
              <c:showSerName val="0"/>
              <c:showPercent val="0"/>
              <c:showBubbleSize val="0"/>
            </c:dLbl>
            <c:dLbl>
              <c:idx val="4"/>
              <c:layout>
                <c:manualLayout>
                  <c:x val="9.5582332944337961E-3"/>
                  <c:y val="0"/>
                </c:manualLayout>
              </c:layout>
              <c:dLblPos val="outEnd"/>
              <c:showLegendKey val="0"/>
              <c:showVal val="1"/>
              <c:showCatName val="0"/>
              <c:showSerName val="0"/>
              <c:showPercent val="0"/>
              <c:showBubbleSize val="0"/>
            </c:dLbl>
            <c:dLbl>
              <c:idx val="6"/>
              <c:layout>
                <c:manualLayout>
                  <c:x val="9.5582332944337961E-3"/>
                  <c:y val="0"/>
                </c:manualLayout>
              </c:layout>
              <c:dLblPos val="outEnd"/>
              <c:showLegendKey val="0"/>
              <c:showVal val="1"/>
              <c:showCatName val="0"/>
              <c:showSerName val="0"/>
              <c:showPercent val="0"/>
              <c:showBubbleSize val="0"/>
            </c:dLbl>
            <c:dLbl>
              <c:idx val="8"/>
              <c:layout>
                <c:manualLayout>
                  <c:x val="1.5020080891253109E-2"/>
                  <c:y val="0"/>
                </c:manualLayout>
              </c:layout>
              <c:dLblPos val="outEnd"/>
              <c:showLegendKey val="0"/>
              <c:showVal val="1"/>
              <c:showCatName val="0"/>
              <c:showSerName val="0"/>
              <c:showPercent val="0"/>
              <c:showBubbleSize val="0"/>
            </c:dLbl>
            <c:txPr>
              <a:bodyPr/>
              <a:lstStyle/>
              <a:p>
                <a:pPr>
                  <a:defRPr>
                    <a:solidFill>
                      <a:schemeClr val="accent2"/>
                    </a:solidFill>
                  </a:defRPr>
                </a:pPr>
                <a:endParaRPr lang="en-US"/>
              </a:p>
            </c:txPr>
            <c:dLblPos val="outEnd"/>
            <c:showLegendKey val="0"/>
            <c:showVal val="1"/>
            <c:showCatName val="0"/>
            <c:showSerName val="0"/>
            <c:showPercent val="0"/>
            <c:showBubbleSize val="0"/>
            <c:showLeaderLines val="0"/>
          </c:dLbls>
          <c:cat>
            <c:multiLvlStrRef>
              <c:f>'61'!$G$48:$P$49</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2013/2014</c:v>
                  </c:pt>
                  <c:pt idx="2">
                    <c:v>2014/2015</c:v>
                  </c:pt>
                  <c:pt idx="4">
                    <c:v>2015/2016</c:v>
                  </c:pt>
                  <c:pt idx="6">
                    <c:v>2016/2017</c:v>
                  </c:pt>
                  <c:pt idx="8">
                    <c:v>2017/2018</c:v>
                  </c:pt>
                </c:lvl>
              </c:multiLvlStrCache>
            </c:multiLvlStrRef>
          </c:cat>
          <c:val>
            <c:numRef>
              <c:f>'61'!$G$51:$P$51</c:f>
              <c:numCache>
                <c:formatCode>_-* #,##0_-;_-* #,##0\-;_-* "-"??_-;_-@_-</c:formatCode>
                <c:ptCount val="10"/>
                <c:pt idx="0">
                  <c:v>119917</c:v>
                </c:pt>
                <c:pt idx="1">
                  <c:v>16388</c:v>
                </c:pt>
                <c:pt idx="2">
                  <c:v>131284</c:v>
                </c:pt>
                <c:pt idx="3">
                  <c:v>18547</c:v>
                </c:pt>
                <c:pt idx="4">
                  <c:v>140836</c:v>
                </c:pt>
                <c:pt idx="5">
                  <c:v>19445</c:v>
                </c:pt>
                <c:pt idx="6">
                  <c:v>148258</c:v>
                </c:pt>
                <c:pt idx="7">
                  <c:v>21644</c:v>
                </c:pt>
                <c:pt idx="8">
                  <c:v>153885</c:v>
                </c:pt>
                <c:pt idx="9">
                  <c:v>23596</c:v>
                </c:pt>
              </c:numCache>
            </c:numRef>
          </c:val>
        </c:ser>
        <c:dLbls>
          <c:dLblPos val="outEnd"/>
          <c:showLegendKey val="0"/>
          <c:showVal val="1"/>
          <c:showCatName val="0"/>
          <c:showSerName val="0"/>
          <c:showPercent val="0"/>
          <c:showBubbleSize val="0"/>
        </c:dLbls>
        <c:gapWidth val="150"/>
        <c:axId val="119387264"/>
        <c:axId val="119388800"/>
      </c:barChart>
      <c:catAx>
        <c:axId val="11938726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rtl="0">
              <a:defRPr sz="950" b="1" i="0" u="none" strike="noStrike" baseline="0">
                <a:solidFill>
                  <a:srgbClr val="000000"/>
                </a:solidFill>
                <a:latin typeface="Arial" pitchFamily="34" charset="0"/>
                <a:ea typeface="Arial"/>
                <a:cs typeface="Arial" pitchFamily="34" charset="0"/>
              </a:defRPr>
            </a:pPr>
            <a:endParaRPr lang="en-US"/>
          </a:p>
        </c:txPr>
        <c:crossAx val="119388800"/>
        <c:crosses val="autoZero"/>
        <c:auto val="1"/>
        <c:lblAlgn val="ctr"/>
        <c:lblOffset val="100"/>
        <c:noMultiLvlLbl val="0"/>
      </c:catAx>
      <c:valAx>
        <c:axId val="119388800"/>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19387264"/>
        <c:crosses val="autoZero"/>
        <c:crossBetween val="between"/>
      </c:valAx>
    </c:plotArea>
    <c:legend>
      <c:legendPos val="r"/>
      <c:layout>
        <c:manualLayout>
          <c:xMode val="edge"/>
          <c:yMode val="edge"/>
          <c:x val="0.10061572655152491"/>
          <c:y val="0.1695754593175853"/>
          <c:w val="0.29679987684795373"/>
          <c:h val="7.5656554772686069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التعليم</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AND TEACHERS BY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2017/2018</a:t>
            </a:r>
          </a:p>
        </c:rich>
      </c:tx>
      <c:layout>
        <c:manualLayout>
          <c:xMode val="edge"/>
          <c:yMode val="edge"/>
          <c:x val="0.31574790433853478"/>
          <c:y val="3.1192674723252749E-2"/>
        </c:manualLayout>
      </c:layout>
      <c:overlay val="0"/>
    </c:title>
    <c:autoTitleDeleted val="0"/>
    <c:plotArea>
      <c:layout>
        <c:manualLayout>
          <c:layoutTarget val="inner"/>
          <c:xMode val="edge"/>
          <c:yMode val="edge"/>
          <c:x val="7.0514881051701797E-2"/>
          <c:y val="0.18663750397493883"/>
          <c:w val="0.90967797160793951"/>
          <c:h val="0.65618176060016564"/>
        </c:manualLayout>
      </c:layout>
      <c:barChart>
        <c:barDir val="col"/>
        <c:grouping val="clustered"/>
        <c:varyColors val="0"/>
        <c:ser>
          <c:idx val="0"/>
          <c:order val="0"/>
          <c:tx>
            <c:strRef>
              <c:f>'63'!$B$26</c:f>
              <c:strCache>
                <c:ptCount val="1"/>
                <c:pt idx="0">
                  <c:v>الطلاب
Students</c:v>
                </c:pt>
              </c:strCache>
            </c:strRef>
          </c:tx>
          <c:spPr>
            <a:scene3d>
              <a:camera prst="orthographicFront"/>
              <a:lightRig rig="threePt" dir="t">
                <a:rot lat="0" lon="0" rev="1200000"/>
              </a:lightRig>
            </a:scene3d>
            <a:sp3d/>
          </c:spPr>
          <c:invertIfNegative val="0"/>
          <c:dLbls>
            <c:txPr>
              <a:bodyPr/>
              <a:lstStyle/>
              <a:p>
                <a:pPr>
                  <a:defRPr sz="1100" b="1" i="0" baseline="0">
                    <a:solidFill>
                      <a:schemeClr val="tx2"/>
                    </a:solidFill>
                  </a:defRPr>
                </a:pPr>
                <a:endParaRPr lang="en-US"/>
              </a:p>
            </c:txPr>
            <c:showLegendKey val="0"/>
            <c:showVal val="1"/>
            <c:showCatName val="0"/>
            <c:showSerName val="0"/>
            <c:showPercent val="0"/>
            <c:showBubbleSize val="0"/>
            <c:showLeaderLines val="0"/>
          </c:dLbls>
          <c:cat>
            <c:strRef>
              <c:f>'63'!$C$25:$D$25</c:f>
              <c:strCache>
                <c:ptCount val="2"/>
                <c:pt idx="0">
                  <c:v>المدارس الحكومية
Covernment Schools</c:v>
                </c:pt>
                <c:pt idx="1">
                  <c:v>المدارس الخاصة
Private Schools</c:v>
                </c:pt>
              </c:strCache>
            </c:strRef>
          </c:cat>
          <c:val>
            <c:numRef>
              <c:f>'63'!$C$26:$D$26</c:f>
              <c:numCache>
                <c:formatCode>#,##0</c:formatCode>
                <c:ptCount val="2"/>
                <c:pt idx="0">
                  <c:v>117926</c:v>
                </c:pt>
                <c:pt idx="1">
                  <c:v>197874</c:v>
                </c:pt>
              </c:numCache>
            </c:numRef>
          </c:val>
        </c:ser>
        <c:ser>
          <c:idx val="1"/>
          <c:order val="1"/>
          <c:tx>
            <c:strRef>
              <c:f>'63'!$B$27</c:f>
              <c:strCache>
                <c:ptCount val="1"/>
                <c:pt idx="0">
                  <c:v>المدرسون
Teachers</c:v>
                </c:pt>
              </c:strCache>
            </c:strRef>
          </c:tx>
          <c:spPr>
            <a:scene3d>
              <a:camera prst="orthographicFront"/>
              <a:lightRig rig="threePt" dir="t">
                <a:rot lat="0" lon="0" rev="1200000"/>
              </a:lightRig>
            </a:scene3d>
            <a:sp3d/>
          </c:spPr>
          <c:invertIfNegative val="0"/>
          <c:dLbls>
            <c:txPr>
              <a:bodyPr/>
              <a:lstStyle/>
              <a:p>
                <a:pPr>
                  <a:defRPr sz="1100" b="1" i="0" baseline="0">
                    <a:solidFill>
                      <a:srgbClr val="C00000"/>
                    </a:solidFill>
                  </a:defRPr>
                </a:pPr>
                <a:endParaRPr lang="en-US"/>
              </a:p>
            </c:txPr>
            <c:showLegendKey val="0"/>
            <c:showVal val="1"/>
            <c:showCatName val="0"/>
            <c:showSerName val="0"/>
            <c:showPercent val="0"/>
            <c:showBubbleSize val="0"/>
            <c:showLeaderLines val="0"/>
          </c:dLbls>
          <c:cat>
            <c:strRef>
              <c:f>'63'!$C$25:$D$25</c:f>
              <c:strCache>
                <c:ptCount val="2"/>
                <c:pt idx="0">
                  <c:v>المدارس الحكومية
Covernment Schools</c:v>
                </c:pt>
                <c:pt idx="1">
                  <c:v>المدارس الخاصة
Private Schools</c:v>
                </c:pt>
              </c:strCache>
            </c:strRef>
          </c:cat>
          <c:val>
            <c:numRef>
              <c:f>'63'!$C$27:$D$27</c:f>
              <c:numCache>
                <c:formatCode>#,##0</c:formatCode>
                <c:ptCount val="2"/>
                <c:pt idx="0">
                  <c:v>13841</c:v>
                </c:pt>
                <c:pt idx="1">
                  <c:v>13015</c:v>
                </c:pt>
              </c:numCache>
            </c:numRef>
          </c:val>
        </c:ser>
        <c:dLbls>
          <c:showLegendKey val="0"/>
          <c:showVal val="0"/>
          <c:showCatName val="0"/>
          <c:showSerName val="0"/>
          <c:showPercent val="0"/>
          <c:showBubbleSize val="0"/>
        </c:dLbls>
        <c:gapWidth val="150"/>
        <c:axId val="110757376"/>
        <c:axId val="110759296"/>
      </c:barChart>
      <c:catAx>
        <c:axId val="110757376"/>
        <c:scaling>
          <c:orientation val="minMax"/>
        </c:scaling>
        <c:delete val="0"/>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overlay val="0"/>
        </c:title>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10759296"/>
        <c:crosses val="autoZero"/>
        <c:auto val="1"/>
        <c:lblAlgn val="ctr"/>
        <c:lblOffset val="100"/>
        <c:noMultiLvlLbl val="0"/>
      </c:catAx>
      <c:valAx>
        <c:axId val="110759296"/>
        <c:scaling>
          <c:orientation val="minMax"/>
        </c:scaling>
        <c:delete val="0"/>
        <c:axPos val="l"/>
        <c:majorGridlines>
          <c:spPr>
            <a:ln w="12700">
              <a:solidFill>
                <a:srgbClr val="E3E3E3"/>
              </a:solidFill>
              <a:prstDash val="solid"/>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10757376"/>
        <c:crosses val="autoZero"/>
        <c:crossBetween val="between"/>
      </c:valAx>
    </c:plotArea>
    <c:legend>
      <c:legendPos val="r"/>
      <c:layout>
        <c:manualLayout>
          <c:xMode val="edge"/>
          <c:yMode val="edge"/>
          <c:x val="0.12839642519924455"/>
          <c:y val="0.18001706036745407"/>
          <c:w val="0.35119432759172736"/>
          <c:h val="0.117376971071104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ونوع التعليم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TYPE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2017/2018</a:t>
            </a:r>
          </a:p>
        </c:rich>
      </c:tx>
      <c:layout/>
      <c:overlay val="0"/>
    </c:title>
    <c:autoTitleDeleted val="0"/>
    <c:plotArea>
      <c:layout>
        <c:manualLayout>
          <c:layoutTarget val="inner"/>
          <c:xMode val="edge"/>
          <c:yMode val="edge"/>
          <c:x val="6.2311938436517562E-2"/>
          <c:y val="0.16388369036288047"/>
          <c:w val="0.93566091930816364"/>
          <c:h val="0.66036811332649725"/>
        </c:manualLayout>
      </c:layout>
      <c:barChart>
        <c:barDir val="col"/>
        <c:grouping val="clustered"/>
        <c:varyColors val="0"/>
        <c:ser>
          <c:idx val="0"/>
          <c:order val="0"/>
          <c:tx>
            <c:strRef>
              <c:f>'64'!$B$28</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spPr>
              <a:solidFill>
                <a:schemeClr val="bg1"/>
              </a:solidFill>
            </c:spPr>
            <c:txPr>
              <a:bodyPr/>
              <a:lstStyle/>
              <a:p>
                <a:pPr>
                  <a:defRPr sz="1000" b="1" i="0" u="none" strike="noStrike" baseline="0">
                    <a:solidFill>
                      <a:schemeClr val="accent1"/>
                    </a:solidFill>
                    <a:latin typeface="Arial"/>
                    <a:ea typeface="Arial"/>
                    <a:cs typeface="Arial"/>
                  </a:defRPr>
                </a:pPr>
                <a:endParaRPr lang="en-US"/>
              </a:p>
            </c:txPr>
            <c:showLegendKey val="0"/>
            <c:showVal val="1"/>
            <c:showCatName val="0"/>
            <c:showSerName val="0"/>
            <c:showPercent val="0"/>
            <c:showBubbleSize val="0"/>
            <c:showLeaderLines val="0"/>
          </c:dLbls>
          <c:cat>
            <c:multiLvlStrRef>
              <c:f>'64'!$C$26:$F$27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'64'!$C$28:$F$28</c:f>
              <c:numCache>
                <c:formatCode>General</c:formatCode>
                <c:ptCount val="4"/>
                <c:pt idx="0" formatCode="#,##0">
                  <c:v>30726</c:v>
                </c:pt>
                <c:pt idx="1">
                  <c:v>26053</c:v>
                </c:pt>
                <c:pt idx="2">
                  <c:v>21199</c:v>
                </c:pt>
                <c:pt idx="3">
                  <c:v>83937</c:v>
                </c:pt>
              </c:numCache>
            </c:numRef>
          </c:val>
        </c:ser>
        <c:ser>
          <c:idx val="1"/>
          <c:order val="1"/>
          <c:tx>
            <c:strRef>
              <c:f>'64'!$B$29</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sz="1000" b="1" i="0" u="none" strike="noStrike" baseline="0">
                    <a:solidFill>
                      <a:schemeClr val="accent2"/>
                    </a:solidFill>
                    <a:latin typeface="Arial" pitchFamily="34" charset="0"/>
                    <a:ea typeface="Calibri"/>
                    <a:cs typeface="Arial" pitchFamily="34" charset="0"/>
                  </a:defRPr>
                </a:pPr>
                <a:endParaRPr lang="en-US"/>
              </a:p>
            </c:txPr>
            <c:showLegendKey val="0"/>
            <c:showVal val="1"/>
            <c:showCatName val="0"/>
            <c:showSerName val="0"/>
            <c:showPercent val="0"/>
            <c:showBubbleSize val="0"/>
            <c:showLeaderLines val="0"/>
          </c:dLbls>
          <c:cat>
            <c:multiLvlStrRef>
              <c:f>'64'!$C$26:$F$27</c:f>
              <c:multiLvlStrCache>
                <c:ptCount val="4"/>
                <c:lvl>
                  <c:pt idx="0">
                    <c:v>قطريون
Qataris</c:v>
                  </c:pt>
                  <c:pt idx="1">
                    <c:v>غير قطريين
Non-Qataris</c:v>
                  </c:pt>
                  <c:pt idx="2">
                    <c:v>قطريون
Qataris</c:v>
                  </c:pt>
                  <c:pt idx="3">
                    <c:v>غير قطريين
Non-Qataris</c:v>
                  </c:pt>
                </c:lvl>
                <c:lvl>
                  <c:pt idx="0">
                    <c:v>المدارس الحكومية
Covernment Schools</c:v>
                  </c:pt>
                  <c:pt idx="2">
                    <c:v>المدارس الخاصة
Private Schools</c:v>
                  </c:pt>
                </c:lvl>
              </c:multiLvlStrCache>
            </c:multiLvlStrRef>
          </c:cat>
          <c:val>
            <c:numRef>
              <c:f>'64'!$C$29:$F$29</c:f>
              <c:numCache>
                <c:formatCode>General</c:formatCode>
                <c:ptCount val="4"/>
                <c:pt idx="0" formatCode="#,##0">
                  <c:v>34459</c:v>
                </c:pt>
                <c:pt idx="1">
                  <c:v>26688</c:v>
                </c:pt>
                <c:pt idx="2">
                  <c:v>15544</c:v>
                </c:pt>
                <c:pt idx="3">
                  <c:v>77194</c:v>
                </c:pt>
              </c:numCache>
            </c:numRef>
          </c:val>
        </c:ser>
        <c:dLbls>
          <c:showLegendKey val="0"/>
          <c:showVal val="0"/>
          <c:showCatName val="0"/>
          <c:showSerName val="0"/>
          <c:showPercent val="0"/>
          <c:showBubbleSize val="0"/>
        </c:dLbls>
        <c:gapWidth val="150"/>
        <c:axId val="122546048"/>
        <c:axId val="122547584"/>
      </c:barChart>
      <c:catAx>
        <c:axId val="122546048"/>
        <c:scaling>
          <c:orientation val="minMax"/>
        </c:scaling>
        <c:delete val="0"/>
        <c:axPos val="b"/>
        <c:majorGridlines>
          <c:spPr>
            <a:ln w="12700">
              <a:solidFill>
                <a:srgbClr val="E3E3E3"/>
              </a:solidFill>
              <a:prstDash val="solid"/>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2547584"/>
        <c:crosses val="autoZero"/>
        <c:auto val="1"/>
        <c:lblAlgn val="ctr"/>
        <c:lblOffset val="100"/>
        <c:noMultiLvlLbl val="0"/>
      </c:catAx>
      <c:valAx>
        <c:axId val="122547584"/>
        <c:scaling>
          <c:orientation val="minMax"/>
        </c:scaling>
        <c:delete val="0"/>
        <c:axPos val="l"/>
        <c:majorGridlines>
          <c:spPr>
            <a:ln w="12700">
              <a:solidFill>
                <a:srgbClr val="E3E3E3"/>
              </a:solidFill>
              <a:prstDash val="solid"/>
            </a:ln>
          </c:spPr>
        </c:majorGridlines>
        <c:numFmt formatCode="#,##0"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2546048"/>
        <c:crosses val="autoZero"/>
        <c:crossBetween val="between"/>
      </c:valAx>
      <c:spPr>
        <a:ln>
          <a:noFill/>
        </a:ln>
      </c:spPr>
    </c:plotArea>
    <c:legend>
      <c:legendPos val="r"/>
      <c:layout>
        <c:manualLayout>
          <c:xMode val="edge"/>
          <c:yMode val="edge"/>
          <c:x val="0.63096757920377877"/>
          <c:y val="9.950836614173228E-2"/>
          <c:w val="0.36369092281144066"/>
          <c:h val="6.4006370414366034E-2"/>
        </c:manualLayout>
      </c:layout>
      <c:overlay val="0"/>
      <c:txPr>
        <a:bodyPr/>
        <a:lstStyle/>
        <a:p>
          <a:pPr>
            <a:defRPr sz="1050" b="1"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a:t>
            </a:r>
            <a:r>
              <a:rPr lang="en-US" sz="16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حسب النوع والجنسية والمرحلة التعليمية </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STUDENTS BY GENDER, NATIONALITY AND LEVEL OF EDUCATION</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2017/2018</a:t>
            </a:r>
          </a:p>
        </c:rich>
      </c:tx>
      <c:layout/>
      <c:overlay val="0"/>
    </c:title>
    <c:autoTitleDeleted val="0"/>
    <c:plotArea>
      <c:layout>
        <c:manualLayout>
          <c:layoutTarget val="inner"/>
          <c:xMode val="edge"/>
          <c:yMode val="edge"/>
          <c:x val="7.46033857506746E-2"/>
          <c:y val="0.1846762060271539"/>
          <c:w val="0.90967797160793951"/>
          <c:h val="0.65618176060016564"/>
        </c:manualLayout>
      </c:layout>
      <c:barChart>
        <c:barDir val="col"/>
        <c:grouping val="clustered"/>
        <c:varyColors val="0"/>
        <c:ser>
          <c:idx val="0"/>
          <c:order val="0"/>
          <c:tx>
            <c:strRef>
              <c:f>'64'!$B$34</c:f>
              <c:strCache>
                <c:ptCount val="1"/>
                <c:pt idx="0">
                  <c:v>ذكور Males</c:v>
                </c:pt>
              </c:strCache>
            </c:strRef>
          </c:tx>
          <c:spPr>
            <a:solidFill>
              <a:schemeClr val="accent1"/>
            </a:solidFill>
            <a:scene3d>
              <a:camera prst="orthographicFront"/>
              <a:lightRig rig="threePt" dir="t">
                <a:rot lat="0" lon="0" rev="1200000"/>
              </a:lightRig>
            </a:scene3d>
            <a:sp3d/>
          </c:spPr>
          <c:invertIfNegative val="0"/>
          <c:dLbls>
            <c:numFmt formatCode="#,##0" sourceLinked="0"/>
            <c:txPr>
              <a:bodyPr/>
              <a:lstStyle/>
              <a:p>
                <a:pPr>
                  <a:defRPr b="1" baseline="0">
                    <a:solidFill>
                      <a:schemeClr val="tx2"/>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'64'!$C$32:$H$33</c:f>
              <c:multiLvlStrCache>
                <c:ptCount val="6"/>
                <c:lvl>
                  <c:pt idx="0">
                    <c:v>قطريون
Qataris</c:v>
                  </c:pt>
                  <c:pt idx="1">
                    <c:v>غير قطريين
Non-Qataris</c:v>
                  </c:pt>
                  <c:pt idx="2">
                    <c:v>قطريون
Qataris</c:v>
                  </c:pt>
                  <c:pt idx="3">
                    <c:v>غير قطريين
Non-Qataris</c:v>
                  </c:pt>
                  <c:pt idx="4">
                    <c:v>قطريون
Qataris</c:v>
                  </c:pt>
                  <c:pt idx="5">
                    <c:v>غير قطريين
Non-Qataris</c:v>
                  </c:pt>
                </c:lvl>
                <c:lvl>
                  <c:pt idx="0">
                    <c:v> الإبتدائية
Primary</c:v>
                  </c:pt>
                  <c:pt idx="2">
                    <c:v>الإعدادية
Preparatory</c:v>
                  </c:pt>
                  <c:pt idx="4">
                    <c:v>الثانوية 
 Secondary</c:v>
                  </c:pt>
                </c:lvl>
              </c:multiLvlStrCache>
            </c:multiLvlStrRef>
          </c:cat>
          <c:val>
            <c:numRef>
              <c:f>'64'!$C$34:$H$34</c:f>
              <c:numCache>
                <c:formatCode>General</c:formatCode>
                <c:ptCount val="6"/>
                <c:pt idx="0" formatCode="#,##0">
                  <c:v>23335</c:v>
                </c:pt>
                <c:pt idx="1">
                  <c:v>55290</c:v>
                </c:pt>
                <c:pt idx="2">
                  <c:v>10315</c:v>
                </c:pt>
                <c:pt idx="3">
                  <c:v>19724</c:v>
                </c:pt>
                <c:pt idx="4">
                  <c:v>9112</c:v>
                </c:pt>
                <c:pt idx="5">
                  <c:v>15467</c:v>
                </c:pt>
              </c:numCache>
            </c:numRef>
          </c:val>
        </c:ser>
        <c:ser>
          <c:idx val="1"/>
          <c:order val="1"/>
          <c:tx>
            <c:strRef>
              <c:f>'64'!$B$35</c:f>
              <c:strCache>
                <c:ptCount val="1"/>
                <c:pt idx="0">
                  <c:v>إناث Females</c:v>
                </c:pt>
              </c:strCache>
            </c:strRef>
          </c:tx>
          <c:spPr>
            <a:solidFill>
              <a:schemeClr val="accent2"/>
            </a:solidFill>
            <a:scene3d>
              <a:camera prst="orthographicFront"/>
              <a:lightRig rig="threePt" dir="t">
                <a:rot lat="0" lon="0" rev="1200000"/>
              </a:lightRig>
            </a:scene3d>
            <a:sp3d/>
          </c:spPr>
          <c:invertIfNegative val="0"/>
          <c:dLbls>
            <c:numFmt formatCode="#,##0" sourceLinked="0"/>
            <c:txPr>
              <a:bodyPr/>
              <a:lstStyle/>
              <a:p>
                <a:pPr>
                  <a:defRPr b="1" baseline="0">
                    <a:solidFill>
                      <a:srgbClr val="C0504D"/>
                    </a:solidFill>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multiLvlStrRef>
              <c:f>'64'!$C$32:$H$33</c:f>
              <c:multiLvlStrCache>
                <c:ptCount val="6"/>
                <c:lvl>
                  <c:pt idx="0">
                    <c:v>قطريون
Qataris</c:v>
                  </c:pt>
                  <c:pt idx="1">
                    <c:v>غير قطريين
Non-Qataris</c:v>
                  </c:pt>
                  <c:pt idx="2">
                    <c:v>قطريون
Qataris</c:v>
                  </c:pt>
                  <c:pt idx="3">
                    <c:v>غير قطريين
Non-Qataris</c:v>
                  </c:pt>
                  <c:pt idx="4">
                    <c:v>قطريون
Qataris</c:v>
                  </c:pt>
                  <c:pt idx="5">
                    <c:v>غير قطريين
Non-Qataris</c:v>
                  </c:pt>
                </c:lvl>
                <c:lvl>
                  <c:pt idx="0">
                    <c:v> الإبتدائية
Primary</c:v>
                  </c:pt>
                  <c:pt idx="2">
                    <c:v>الإعدادية
Preparatory</c:v>
                  </c:pt>
                  <c:pt idx="4">
                    <c:v>الثانوية 
 Secondary</c:v>
                  </c:pt>
                </c:lvl>
              </c:multiLvlStrCache>
            </c:multiLvlStrRef>
          </c:cat>
          <c:val>
            <c:numRef>
              <c:f>'64'!$C$35:$H$35</c:f>
              <c:numCache>
                <c:formatCode>General</c:formatCode>
                <c:ptCount val="6"/>
                <c:pt idx="0" formatCode="#,##0">
                  <c:v>22511</c:v>
                </c:pt>
                <c:pt idx="1">
                  <c:v>52412</c:v>
                </c:pt>
                <c:pt idx="2">
                  <c:v>10075</c:v>
                </c:pt>
                <c:pt idx="3">
                  <c:v>18640</c:v>
                </c:pt>
                <c:pt idx="4">
                  <c:v>8586</c:v>
                </c:pt>
                <c:pt idx="5">
                  <c:v>14700</c:v>
                </c:pt>
              </c:numCache>
            </c:numRef>
          </c:val>
        </c:ser>
        <c:dLbls>
          <c:showLegendKey val="0"/>
          <c:showVal val="1"/>
          <c:showCatName val="0"/>
          <c:showSerName val="0"/>
          <c:showPercent val="0"/>
          <c:showBubbleSize val="0"/>
        </c:dLbls>
        <c:gapWidth val="150"/>
        <c:axId val="121232384"/>
        <c:axId val="121234176"/>
      </c:barChart>
      <c:catAx>
        <c:axId val="121232384"/>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1234176"/>
        <c:crosses val="autoZero"/>
        <c:auto val="1"/>
        <c:lblAlgn val="ctr"/>
        <c:lblOffset val="100"/>
        <c:noMultiLvlLbl val="0"/>
      </c:catAx>
      <c:valAx>
        <c:axId val="121234176"/>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1232384"/>
        <c:crosses val="autoZero"/>
        <c:crossBetween val="between"/>
      </c:valAx>
    </c:plotArea>
    <c:legend>
      <c:legendPos val="r"/>
      <c:legendEntry>
        <c:idx val="1"/>
        <c:txPr>
          <a:bodyPr/>
          <a:lstStyle/>
          <a:p>
            <a:pPr>
              <a:defRPr sz="1050" b="1" i="0" u="none" strike="noStrike" baseline="0">
                <a:solidFill>
                  <a:srgbClr val="000000"/>
                </a:solidFill>
                <a:latin typeface="Arial"/>
                <a:ea typeface="Arial"/>
                <a:cs typeface="Arial"/>
              </a:defRPr>
            </a:pPr>
            <a:endParaRPr lang="en-US"/>
          </a:p>
        </c:txPr>
      </c:legendEntry>
      <c:layout>
        <c:manualLayout>
          <c:xMode val="edge"/>
          <c:yMode val="edge"/>
          <c:x val="0.69051558766147125"/>
          <c:y val="0.11940649606299214"/>
          <c:w val="0.29657660424032906"/>
          <c:h val="7.5731791338582682E-2"/>
        </c:manualLayout>
      </c:layout>
      <c:overlay val="0"/>
      <c:txPr>
        <a:bodyPr/>
        <a:lstStyle/>
        <a:p>
          <a:pPr>
            <a:defRPr sz="105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ar-QA" sz="1400" b="1" i="0">
                <a:effectLst/>
              </a:rPr>
              <a:t>خريجو الكليات والجامعات الحكومية حسب الكلية والجنسية </a:t>
            </a:r>
            <a:endParaRPr lang="en-US" sz="1400">
              <a:effectLst/>
            </a:endParaRPr>
          </a:p>
          <a:p>
            <a:pPr>
              <a:defRPr/>
            </a:pPr>
            <a:r>
              <a:rPr lang="en-US" sz="1200" b="1" i="0" u="none" strike="noStrike" baseline="0">
                <a:effectLst/>
                <a:latin typeface="Arial" panose="020B0604020202020204" pitchFamily="34" charset="0"/>
                <a:cs typeface="Arial" panose="020B0604020202020204" pitchFamily="34" charset="0"/>
              </a:rPr>
              <a:t>GRADUATES OF PUBLIC COLLEGES AND UNIVERSITIES BY</a:t>
            </a:r>
          </a:p>
          <a:p>
            <a:pPr>
              <a:defRPr/>
            </a:pPr>
            <a:r>
              <a:rPr lang="en-US" sz="1200" b="1" i="0" u="none" strike="noStrike" baseline="0">
                <a:effectLst/>
                <a:latin typeface="Arial" panose="020B0604020202020204" pitchFamily="34" charset="0"/>
                <a:cs typeface="Arial" panose="020B0604020202020204" pitchFamily="34" charset="0"/>
              </a:rPr>
              <a:t>COLLEGE AND NATIONALITY</a:t>
            </a:r>
          </a:p>
          <a:p>
            <a:pPr>
              <a:defRPr/>
            </a:pPr>
            <a:r>
              <a:rPr lang="en-US" sz="1200" b="1" i="0">
                <a:effectLst/>
                <a:latin typeface="Arial" panose="020B0604020202020204" pitchFamily="34" charset="0"/>
                <a:cs typeface="Arial" panose="020B0604020202020204" pitchFamily="34" charset="0"/>
              </a:rPr>
              <a:t>2017/2018</a:t>
            </a:r>
            <a:endParaRPr lang="en-US" sz="1200">
              <a:effectLst/>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5.5916872766042985E-2"/>
          <c:y val="0.15841546635938941"/>
          <c:w val="0.82804628405863479"/>
          <c:h val="0.6533684996692487"/>
        </c:manualLayout>
      </c:layout>
      <c:barChart>
        <c:barDir val="col"/>
        <c:grouping val="clustered"/>
        <c:varyColors val="0"/>
        <c:ser>
          <c:idx val="2"/>
          <c:order val="0"/>
          <c:tx>
            <c:strRef>
              <c:f>'81'!$C$107</c:f>
              <c:strCache>
                <c:ptCount val="1"/>
                <c:pt idx="0">
                  <c:v>قطريون
Qataris</c:v>
                </c:pt>
              </c:strCache>
            </c:strRef>
          </c:tx>
          <c:spPr>
            <a:solidFill>
              <a:schemeClr val="accent2"/>
            </a:solidFill>
            <a:scene3d>
              <a:camera prst="orthographicFront"/>
              <a:lightRig rig="threePt" dir="t">
                <a:rot lat="0" lon="0" rev="1200000"/>
              </a:lightRig>
            </a:scene3d>
            <a:sp3d/>
          </c:spPr>
          <c:invertIfNegative val="0"/>
          <c:dLbls>
            <c:txPr>
              <a:bodyPr/>
              <a:lstStyle/>
              <a:p>
                <a:pPr>
                  <a:defRPr>
                    <a:solidFill>
                      <a:schemeClr val="accent2"/>
                    </a:solidFill>
                  </a:defRPr>
                </a:pPr>
                <a:endParaRPr lang="en-US"/>
              </a:p>
            </c:txPr>
            <c:dLblPos val="outEnd"/>
            <c:showLegendKey val="0"/>
            <c:showVal val="1"/>
            <c:showCatName val="0"/>
            <c:showSerName val="0"/>
            <c:showPercent val="0"/>
            <c:showBubbleSize val="0"/>
            <c:showLeaderLines val="0"/>
          </c:dLbls>
          <c:cat>
            <c:strRef>
              <c:f>'81'!$A$108:$A$117</c:f>
              <c:strCache>
                <c:ptCount val="10"/>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strCache>
            </c:strRef>
          </c:cat>
          <c:val>
            <c:numRef>
              <c:f>'81'!$C$108:$C$117</c:f>
              <c:numCache>
                <c:formatCode>#,##0</c:formatCode>
                <c:ptCount val="10"/>
                <c:pt idx="0">
                  <c:v>639</c:v>
                </c:pt>
                <c:pt idx="1">
                  <c:v>572</c:v>
                </c:pt>
                <c:pt idx="2">
                  <c:v>139</c:v>
                </c:pt>
                <c:pt idx="3">
                  <c:v>121</c:v>
                </c:pt>
                <c:pt idx="4">
                  <c:v>189</c:v>
                </c:pt>
                <c:pt idx="5">
                  <c:v>191</c:v>
                </c:pt>
                <c:pt idx="6">
                  <c:v>6</c:v>
                </c:pt>
                <c:pt idx="7">
                  <c:v>15</c:v>
                </c:pt>
                <c:pt idx="8">
                  <c:v>841</c:v>
                </c:pt>
                <c:pt idx="9">
                  <c:v>20</c:v>
                </c:pt>
              </c:numCache>
            </c:numRef>
          </c:val>
        </c:ser>
        <c:ser>
          <c:idx val="3"/>
          <c:order val="1"/>
          <c:tx>
            <c:strRef>
              <c:f>'81'!$D$107</c:f>
              <c:strCache>
                <c:ptCount val="1"/>
                <c:pt idx="0">
                  <c:v>غير قطريين
Non-Qataris</c:v>
                </c:pt>
              </c:strCache>
            </c:strRef>
          </c:tx>
          <c:spPr>
            <a:solidFill>
              <a:schemeClr val="accent1"/>
            </a:solidFill>
            <a:scene3d>
              <a:camera prst="orthographicFront"/>
              <a:lightRig rig="threePt" dir="t">
                <a:rot lat="0" lon="0" rev="1200000"/>
              </a:lightRig>
            </a:scene3d>
            <a:sp3d/>
          </c:spPr>
          <c:invertIfNegative val="0"/>
          <c:dLbls>
            <c:txPr>
              <a:bodyPr/>
              <a:lstStyle/>
              <a:p>
                <a:pPr>
                  <a:defRPr>
                    <a:solidFill>
                      <a:schemeClr val="accent1"/>
                    </a:solidFill>
                  </a:defRPr>
                </a:pPr>
                <a:endParaRPr lang="en-US"/>
              </a:p>
            </c:txPr>
            <c:dLblPos val="outEnd"/>
            <c:showLegendKey val="0"/>
            <c:showVal val="1"/>
            <c:showCatName val="0"/>
            <c:showSerName val="0"/>
            <c:showPercent val="0"/>
            <c:showBubbleSize val="0"/>
            <c:showLeaderLines val="0"/>
          </c:dLbls>
          <c:cat>
            <c:strRef>
              <c:f>'81'!$A$108:$A$117</c:f>
              <c:strCache>
                <c:ptCount val="10"/>
                <c:pt idx="0">
                  <c:v> الآداب والعلوم
Art &amp; science</c:v>
                </c:pt>
                <c:pt idx="1">
                  <c:v>الإدارة والاقتصاد
Admin &amp; Economics</c:v>
                </c:pt>
                <c:pt idx="2">
                  <c:v>الهندسة
Engineering</c:v>
                </c:pt>
                <c:pt idx="3">
                  <c:v>الشريعة
Sharia </c:v>
                </c:pt>
                <c:pt idx="4">
                  <c:v>التربية
Education</c:v>
                </c:pt>
                <c:pt idx="5">
                  <c:v>القانون
Law</c:v>
                </c:pt>
                <c:pt idx="6">
                  <c:v>صيدلة
Pharmacy</c:v>
                </c:pt>
                <c:pt idx="7">
                  <c:v> العلوم الصحية
  Health Sciences</c:v>
                </c:pt>
                <c:pt idx="8">
                  <c:v>كلية المجتمع
Community College </c:v>
                </c:pt>
                <c:pt idx="9">
                  <c:v>كلية راس لفان للطوارئ والسلامة
Ras Laffan Emergency and Safety College</c:v>
                </c:pt>
              </c:strCache>
            </c:strRef>
          </c:cat>
          <c:val>
            <c:numRef>
              <c:f>'81'!$D$108:$D$117</c:f>
              <c:numCache>
                <c:formatCode>#,##0</c:formatCode>
                <c:ptCount val="10"/>
                <c:pt idx="0">
                  <c:v>459</c:v>
                </c:pt>
                <c:pt idx="1">
                  <c:v>237</c:v>
                </c:pt>
                <c:pt idx="2">
                  <c:v>385</c:v>
                </c:pt>
                <c:pt idx="3">
                  <c:v>87</c:v>
                </c:pt>
                <c:pt idx="4">
                  <c:v>160</c:v>
                </c:pt>
                <c:pt idx="5">
                  <c:v>30</c:v>
                </c:pt>
                <c:pt idx="6">
                  <c:v>42</c:v>
                </c:pt>
                <c:pt idx="7">
                  <c:v>92</c:v>
                </c:pt>
                <c:pt idx="8">
                  <c:v>11</c:v>
                </c:pt>
                <c:pt idx="9">
                  <c:v>1</c:v>
                </c:pt>
              </c:numCache>
            </c:numRef>
          </c:val>
        </c:ser>
        <c:dLbls>
          <c:dLblPos val="outEnd"/>
          <c:showLegendKey val="0"/>
          <c:showVal val="1"/>
          <c:showCatName val="0"/>
          <c:showSerName val="0"/>
          <c:showPercent val="0"/>
          <c:showBubbleSize val="0"/>
        </c:dLbls>
        <c:gapWidth val="150"/>
        <c:axId val="128559360"/>
        <c:axId val="128565248"/>
      </c:barChart>
      <c:catAx>
        <c:axId val="128559360"/>
        <c:scaling>
          <c:orientation val="minMax"/>
        </c:scaling>
        <c:delete val="0"/>
        <c:axPos val="b"/>
        <c:majorGridlines>
          <c:spPr>
            <a:ln w="19050">
              <a:solidFill>
                <a:schemeClr val="bg1">
                  <a:lumMod val="85000"/>
                </a:schemeClr>
              </a:solidFill>
            </a:ln>
          </c:spPr>
        </c:majorGridlines>
        <c:numFmt formatCode="General"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8565248"/>
        <c:crosses val="autoZero"/>
        <c:auto val="1"/>
        <c:lblAlgn val="ctr"/>
        <c:lblOffset val="100"/>
        <c:tickLblSkip val="1"/>
        <c:tickMarkSkip val="1"/>
        <c:noMultiLvlLbl val="0"/>
      </c:catAx>
      <c:valAx>
        <c:axId val="128565248"/>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8559360"/>
        <c:crosses val="autoZero"/>
        <c:crossBetween val="between"/>
      </c:valAx>
    </c:plotArea>
    <c:legend>
      <c:legendPos val="b"/>
      <c:layout>
        <c:manualLayout>
          <c:xMode val="edge"/>
          <c:yMode val="edge"/>
          <c:x val="0.87394626343889537"/>
          <c:y val="0.41385190487552692"/>
          <c:w val="0.12605373656110991"/>
          <c:h val="0.17087869066871667"/>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الموفدون الجدد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en-US" sz="1200" b="1" i="0" u="none" strike="noStrike" baseline="0">
                <a:effectLst/>
                <a:latin typeface="Arial" panose="020B0604020202020204" pitchFamily="34" charset="0"/>
                <a:cs typeface="Arial" panose="020B0604020202020204" pitchFamily="34" charset="0"/>
              </a:rPr>
              <a:t>NEW STUDENTS AND GRADUATES ON SCHOLARSHIPS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2015/2016 - 2017/2018</a:t>
            </a:r>
          </a:p>
        </c:rich>
      </c:tx>
      <c:layout/>
      <c:overlay val="0"/>
    </c:title>
    <c:autoTitleDeleted val="0"/>
    <c:plotArea>
      <c:layout>
        <c:manualLayout>
          <c:layoutTarget val="inner"/>
          <c:xMode val="edge"/>
          <c:yMode val="edge"/>
          <c:x val="5.4050491885394347E-2"/>
          <c:y val="0.21076307961504812"/>
          <c:w val="0.93003153075579625"/>
          <c:h val="0.62220052493438327"/>
        </c:manualLayout>
      </c:layout>
      <c:barChart>
        <c:barDir val="col"/>
        <c:grouping val="clustered"/>
        <c:varyColors val="0"/>
        <c:ser>
          <c:idx val="0"/>
          <c:order val="0"/>
          <c:tx>
            <c:strRef>
              <c:f>'90'!$D$28</c:f>
              <c:strCache>
                <c:ptCount val="1"/>
                <c:pt idx="0">
                  <c:v>ذكور
Males</c:v>
                </c:pt>
              </c:strCache>
            </c:strRef>
          </c:tx>
          <c:spPr>
            <a:scene3d>
              <a:camera prst="orthographicFront"/>
              <a:lightRig rig="threePt" dir="t">
                <a:rot lat="0" lon="0" rev="1200000"/>
              </a:lightRig>
            </a:scene3d>
            <a:sp3d/>
          </c:spPr>
          <c:invertIfNegative val="0"/>
          <c:dLbls>
            <c:txPr>
              <a:bodyPr/>
              <a:lstStyle/>
              <a:p>
                <a:pPr>
                  <a:defRPr sz="1050" b="1" i="0" baseline="0">
                    <a:solidFill>
                      <a:schemeClr val="tx2"/>
                    </a:solidFill>
                  </a:defRPr>
                </a:pPr>
                <a:endParaRPr lang="en-US"/>
              </a:p>
            </c:txPr>
            <c:showLegendKey val="0"/>
            <c:showVal val="1"/>
            <c:showCatName val="0"/>
            <c:showSerName val="0"/>
            <c:showPercent val="0"/>
            <c:showBubbleSize val="0"/>
            <c:showLeaderLines val="0"/>
          </c:dLbls>
          <c:cat>
            <c:multiLvlStrRef>
              <c:f>'90'!$B$29:$C$34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2015/2016</c:v>
                  </c:pt>
                  <c:pt idx="2">
                    <c:v>2016/2017</c:v>
                  </c:pt>
                  <c:pt idx="4">
                    <c:v>2017/2018</c:v>
                  </c:pt>
                </c:lvl>
              </c:multiLvlStrCache>
            </c:multiLvlStrRef>
          </c:cat>
          <c:val>
            <c:numRef>
              <c:f>'90'!$D$29:$D$34</c:f>
              <c:numCache>
                <c:formatCode>0</c:formatCode>
                <c:ptCount val="6"/>
                <c:pt idx="0">
                  <c:v>566</c:v>
                </c:pt>
                <c:pt idx="1">
                  <c:v>216</c:v>
                </c:pt>
                <c:pt idx="2">
                  <c:v>426</c:v>
                </c:pt>
                <c:pt idx="3">
                  <c:v>238</c:v>
                </c:pt>
                <c:pt idx="4">
                  <c:v>310</c:v>
                </c:pt>
                <c:pt idx="5">
                  <c:v>281</c:v>
                </c:pt>
              </c:numCache>
            </c:numRef>
          </c:val>
        </c:ser>
        <c:ser>
          <c:idx val="2"/>
          <c:order val="1"/>
          <c:tx>
            <c:strRef>
              <c:f>'90'!$E$28</c:f>
              <c:strCache>
                <c:ptCount val="1"/>
                <c:pt idx="0">
                  <c:v>إناث
Females</c:v>
                </c:pt>
              </c:strCache>
            </c:strRef>
          </c:tx>
          <c:spPr>
            <a:solidFill>
              <a:schemeClr val="accent2"/>
            </a:solidFill>
            <a:ln w="47625">
              <a:solidFill>
                <a:schemeClr val="accent2"/>
              </a:solidFill>
            </a:ln>
            <a:effectLst>
              <a:glow>
                <a:schemeClr val="accent1"/>
              </a:glow>
              <a:outerShdw dist="23000" sx="1000" sy="1000" rotWithShape="0">
                <a:srgbClr val="000000"/>
              </a:outerShdw>
              <a:softEdge rad="0"/>
            </a:effectLst>
            <a:scene3d>
              <a:camera prst="orthographicFront"/>
              <a:lightRig rig="threePt" dir="t">
                <a:rot lat="0" lon="0" rev="1200000"/>
              </a:lightRig>
            </a:scene3d>
            <a:sp3d/>
          </c:spPr>
          <c:invertIfNegative val="0"/>
          <c:dLbls>
            <c:txPr>
              <a:bodyPr/>
              <a:lstStyle/>
              <a:p>
                <a:pPr>
                  <a:defRPr sz="1060" b="1" i="0" baseline="0">
                    <a:solidFill>
                      <a:srgbClr val="C00000"/>
                    </a:solidFill>
                  </a:defRPr>
                </a:pPr>
                <a:endParaRPr lang="en-US"/>
              </a:p>
            </c:txPr>
            <c:showLegendKey val="0"/>
            <c:showVal val="1"/>
            <c:showCatName val="0"/>
            <c:showSerName val="0"/>
            <c:showPercent val="0"/>
            <c:showBubbleSize val="0"/>
            <c:showLeaderLines val="0"/>
          </c:dLbls>
          <c:cat>
            <c:multiLvlStrRef>
              <c:f>'90'!$B$29:$C$34</c:f>
              <c:multiLvlStrCache>
                <c:ptCount val="6"/>
                <c:lvl>
                  <c:pt idx="0">
                    <c:v>الموفدون الجدد
New Scholarships</c:v>
                  </c:pt>
                  <c:pt idx="1">
                    <c:v>الخريجون
Graduates</c:v>
                  </c:pt>
                  <c:pt idx="2">
                    <c:v>الموفدون الجدد
New Scholarships</c:v>
                  </c:pt>
                  <c:pt idx="3">
                    <c:v>الخريجون
Graduates</c:v>
                  </c:pt>
                  <c:pt idx="4">
                    <c:v>الموفدون الجدد
New Scholarships</c:v>
                  </c:pt>
                  <c:pt idx="5">
                    <c:v>الخريجون
Graduates</c:v>
                  </c:pt>
                </c:lvl>
                <c:lvl>
                  <c:pt idx="0">
                    <c:v>2015/2016</c:v>
                  </c:pt>
                  <c:pt idx="2">
                    <c:v>2016/2017</c:v>
                  </c:pt>
                  <c:pt idx="4">
                    <c:v>2017/2018</c:v>
                  </c:pt>
                </c:lvl>
              </c:multiLvlStrCache>
            </c:multiLvlStrRef>
          </c:cat>
          <c:val>
            <c:numRef>
              <c:f>'90'!$E$29:$E$34</c:f>
              <c:numCache>
                <c:formatCode>0</c:formatCode>
                <c:ptCount val="6"/>
                <c:pt idx="0">
                  <c:v>206</c:v>
                </c:pt>
                <c:pt idx="1">
                  <c:v>78</c:v>
                </c:pt>
                <c:pt idx="2">
                  <c:v>157</c:v>
                </c:pt>
                <c:pt idx="3">
                  <c:v>102</c:v>
                </c:pt>
                <c:pt idx="4">
                  <c:v>138</c:v>
                </c:pt>
                <c:pt idx="5">
                  <c:v>126</c:v>
                </c:pt>
              </c:numCache>
            </c:numRef>
          </c:val>
        </c:ser>
        <c:dLbls>
          <c:showLegendKey val="0"/>
          <c:showVal val="0"/>
          <c:showCatName val="0"/>
          <c:showSerName val="0"/>
          <c:showPercent val="0"/>
          <c:showBubbleSize val="0"/>
        </c:dLbls>
        <c:gapWidth val="193"/>
        <c:axId val="129184896"/>
        <c:axId val="129186816"/>
      </c:barChart>
      <c:catAx>
        <c:axId val="129184896"/>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overlay val="0"/>
        </c:title>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29186816"/>
        <c:crosses val="autoZero"/>
        <c:auto val="1"/>
        <c:lblAlgn val="ctr"/>
        <c:lblOffset val="100"/>
        <c:noMultiLvlLbl val="0"/>
      </c:catAx>
      <c:valAx>
        <c:axId val="129186816"/>
        <c:scaling>
          <c:orientation val="minMax"/>
        </c:scaling>
        <c:delete val="0"/>
        <c:axPos val="l"/>
        <c:majorGridlines>
          <c:spPr>
            <a:ln w="19050">
              <a:solidFill>
                <a:schemeClr val="bg1">
                  <a:lumMod val="85000"/>
                </a:schemeClr>
              </a:solidFill>
            </a:ln>
          </c:spPr>
        </c:majorGridlines>
        <c:numFmt formatCode="0"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9184896"/>
        <c:crosses val="autoZero"/>
        <c:crossBetween val="between"/>
      </c:valAx>
    </c:plotArea>
    <c:legend>
      <c:legendPos val="r"/>
      <c:layout>
        <c:manualLayout>
          <c:xMode val="edge"/>
          <c:yMode val="edge"/>
          <c:x val="0.73062595738379865"/>
          <c:y val="0.14278705161854768"/>
          <c:w val="0.25443104217887891"/>
          <c:h val="6.9890463692038496E-2"/>
        </c:manualLayout>
      </c:layout>
      <c:overlay val="0"/>
      <c:txPr>
        <a:bodyPr/>
        <a:lstStyle/>
        <a:p>
          <a:pPr>
            <a:defRPr sz="1000" b="1" i="0" u="none" strike="noStrike" baseline="0">
              <a:solidFill>
                <a:srgbClr val="000000"/>
              </a:solidFill>
              <a:latin typeface="Arial"/>
              <a:ea typeface="Arial"/>
              <a:cs typeface="Arial"/>
            </a:defRPr>
          </a:pPr>
          <a:endParaRPr lang="en-US"/>
        </a:p>
      </c:txPr>
    </c:legend>
    <c:plotVisOnly val="1"/>
    <c:dispBlanksAs val="gap"/>
    <c:showDLblsOverMax val="0"/>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9.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9.bin"/></Relationships>
</file>

<file path=xl/chartsheets/sheet1.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&amp;CGraph No. (26)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(27)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(28) شكل رقم</oddFooter>
  </headerFooter>
  <drawing r:id="rId2"/>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(29) شكل رقم</oddFooter>
  </headerFooter>
  <drawing r:id="rId2"/>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51181102362204722"/>
  <pageSetup paperSize="9" orientation="landscape" r:id="rId1"/>
  <headerFooter>
    <oddFooter>&amp;CGraph No. (30) شكل رقم</oddFooter>
  </headerFooter>
  <drawing r:id="rId2"/>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4803149606299213" right="0.74803149606299213" top="0.98425196850393704" bottom="0.98425196850393704" header="0.51181102362204722" footer="0.70866141732283472"/>
  <pageSetup paperSize="9" orientation="landscape" r:id="rId1"/>
  <headerFooter alignWithMargins="0">
    <oddFooter>&amp;CGraph No. (31) شكل رقم</oddFooter>
  </headerFooter>
  <drawing r:id="rId2"/>
</chartsheet>
</file>

<file path=xl/chartsheets/sheet7.xml><?xml version="1.0" encoding="utf-8"?>
<chartsheet xmlns="http://schemas.openxmlformats.org/spreadsheetml/2006/main" xmlns:r="http://schemas.openxmlformats.org/officeDocument/2006/relationships">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&amp;CGraph No. (32)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495300</xdr:colOff>
      <xdr:row>0</xdr:row>
      <xdr:rowOff>66675</xdr:rowOff>
    </xdr:from>
    <xdr:to>
      <xdr:col>9</xdr:col>
      <xdr:colOff>1215300</xdr:colOff>
      <xdr:row>3</xdr:row>
      <xdr:rowOff>72300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32400" y="66675"/>
          <a:ext cx="720000" cy="720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266700</xdr:colOff>
      <xdr:row>0</xdr:row>
      <xdr:rowOff>38100</xdr:rowOff>
    </xdr:from>
    <xdr:to>
      <xdr:col>14</xdr:col>
      <xdr:colOff>986700</xdr:colOff>
      <xdr:row>2</xdr:row>
      <xdr:rowOff>243750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584400" y="38100"/>
          <a:ext cx="720000" cy="7200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1047750</xdr:colOff>
      <xdr:row>0</xdr:row>
      <xdr:rowOff>57150</xdr:rowOff>
    </xdr:from>
    <xdr:to>
      <xdr:col>11</xdr:col>
      <xdr:colOff>1767750</xdr:colOff>
      <xdr:row>3</xdr:row>
      <xdr:rowOff>15150</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165675" y="57150"/>
          <a:ext cx="720000" cy="7200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523875</xdr:colOff>
      <xdr:row>0</xdr:row>
      <xdr:rowOff>38100</xdr:rowOff>
    </xdr:from>
    <xdr:to>
      <xdr:col>11</xdr:col>
      <xdr:colOff>1243875</xdr:colOff>
      <xdr:row>3</xdr:row>
      <xdr:rowOff>5625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537025" y="38100"/>
          <a:ext cx="7200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2619375</xdr:colOff>
      <xdr:row>0</xdr:row>
      <xdr:rowOff>114300</xdr:rowOff>
    </xdr:from>
    <xdr:to>
      <xdr:col>2</xdr:col>
      <xdr:colOff>262800</xdr:colOff>
      <xdr:row>1</xdr:row>
      <xdr:rowOff>339000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8499925" y="114300"/>
          <a:ext cx="720000" cy="7200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1314450</xdr:colOff>
      <xdr:row>0</xdr:row>
      <xdr:rowOff>19050</xdr:rowOff>
    </xdr:from>
    <xdr:to>
      <xdr:col>8</xdr:col>
      <xdr:colOff>2034450</xdr:colOff>
      <xdr:row>2</xdr:row>
      <xdr:rowOff>224700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19050"/>
          <a:ext cx="720000" cy="7200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18</xdr:col>
      <xdr:colOff>381000</xdr:colOff>
      <xdr:row>0</xdr:row>
      <xdr:rowOff>66675</xdr:rowOff>
    </xdr:from>
    <xdr:to>
      <xdr:col>18</xdr:col>
      <xdr:colOff>1101000</xdr:colOff>
      <xdr:row>3</xdr:row>
      <xdr:rowOff>43725</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6126950" y="66675"/>
          <a:ext cx="720000" cy="7200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10</xdr:col>
      <xdr:colOff>1009650</xdr:colOff>
      <xdr:row>0</xdr:row>
      <xdr:rowOff>38100</xdr:rowOff>
    </xdr:from>
    <xdr:to>
      <xdr:col>10</xdr:col>
      <xdr:colOff>1729650</xdr:colOff>
      <xdr:row>2</xdr:row>
      <xdr:rowOff>262800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94225" y="38100"/>
          <a:ext cx="720000" cy="7200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8</xdr:col>
      <xdr:colOff>342900</xdr:colOff>
      <xdr:row>0</xdr:row>
      <xdr:rowOff>28575</xdr:rowOff>
    </xdr:from>
    <xdr:to>
      <xdr:col>8</xdr:col>
      <xdr:colOff>1062900</xdr:colOff>
      <xdr:row>3</xdr:row>
      <xdr:rowOff>5625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422975" y="28575"/>
          <a:ext cx="720000" cy="7200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1181100</xdr:colOff>
      <xdr:row>0</xdr:row>
      <xdr:rowOff>38100</xdr:rowOff>
    </xdr:from>
    <xdr:to>
      <xdr:col>12</xdr:col>
      <xdr:colOff>720000</xdr:colOff>
      <xdr:row>3</xdr:row>
      <xdr:rowOff>15150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784550" y="38100"/>
          <a:ext cx="720000" cy="7200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10</xdr:col>
      <xdr:colOff>247650</xdr:colOff>
      <xdr:row>0</xdr:row>
      <xdr:rowOff>38100</xdr:rowOff>
    </xdr:from>
    <xdr:to>
      <xdr:col>10</xdr:col>
      <xdr:colOff>967650</xdr:colOff>
      <xdr:row>2</xdr:row>
      <xdr:rowOff>243750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51375" y="38100"/>
          <a:ext cx="720000" cy="7200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962025</xdr:colOff>
      <xdr:row>0</xdr:row>
      <xdr:rowOff>38100</xdr:rowOff>
    </xdr:from>
    <xdr:to>
      <xdr:col>10</xdr:col>
      <xdr:colOff>1682025</xdr:colOff>
      <xdr:row>2</xdr:row>
      <xdr:rowOff>262800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13275" y="38100"/>
          <a:ext cx="720000" cy="7200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8</xdr:col>
      <xdr:colOff>533400</xdr:colOff>
      <xdr:row>0</xdr:row>
      <xdr:rowOff>28575</xdr:rowOff>
    </xdr:from>
    <xdr:to>
      <xdr:col>8</xdr:col>
      <xdr:colOff>1253400</xdr:colOff>
      <xdr:row>2</xdr:row>
      <xdr:rowOff>243750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213425" y="28575"/>
          <a:ext cx="720000" cy="7200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12</xdr:col>
      <xdr:colOff>57150</xdr:colOff>
      <xdr:row>0</xdr:row>
      <xdr:rowOff>47625</xdr:rowOff>
    </xdr:from>
    <xdr:to>
      <xdr:col>12</xdr:col>
      <xdr:colOff>777150</xdr:colOff>
      <xdr:row>2</xdr:row>
      <xdr:rowOff>215175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784550" y="47625"/>
          <a:ext cx="720000" cy="7200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15</xdr:col>
      <xdr:colOff>114300</xdr:colOff>
      <xdr:row>0</xdr:row>
      <xdr:rowOff>28575</xdr:rowOff>
    </xdr:from>
    <xdr:to>
      <xdr:col>15</xdr:col>
      <xdr:colOff>834300</xdr:colOff>
      <xdr:row>2</xdr:row>
      <xdr:rowOff>196125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1028700</xdr:colOff>
      <xdr:row>0</xdr:row>
      <xdr:rowOff>85725</xdr:rowOff>
    </xdr:from>
    <xdr:to>
      <xdr:col>13</xdr:col>
      <xdr:colOff>1748700</xdr:colOff>
      <xdr:row>2</xdr:row>
      <xdr:rowOff>253275</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051500" y="85725"/>
          <a:ext cx="720000" cy="72000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1171575</xdr:colOff>
      <xdr:row>0</xdr:row>
      <xdr:rowOff>38100</xdr:rowOff>
    </xdr:from>
    <xdr:to>
      <xdr:col>11</xdr:col>
      <xdr:colOff>1891575</xdr:colOff>
      <xdr:row>2</xdr:row>
      <xdr:rowOff>205650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375100" y="38100"/>
          <a:ext cx="720000" cy="7200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6</xdr:col>
      <xdr:colOff>323850</xdr:colOff>
      <xdr:row>0</xdr:row>
      <xdr:rowOff>9525</xdr:rowOff>
    </xdr:from>
    <xdr:to>
      <xdr:col>6</xdr:col>
      <xdr:colOff>1043850</xdr:colOff>
      <xdr:row>2</xdr:row>
      <xdr:rowOff>186600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3470725" y="9525"/>
          <a:ext cx="720000" cy="7200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12</xdr:col>
      <xdr:colOff>47625</xdr:colOff>
      <xdr:row>0</xdr:row>
      <xdr:rowOff>123825</xdr:rowOff>
    </xdr:from>
    <xdr:to>
      <xdr:col>12</xdr:col>
      <xdr:colOff>767625</xdr:colOff>
      <xdr:row>2</xdr:row>
      <xdr:rowOff>329475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841700" y="123825"/>
          <a:ext cx="720000" cy="72000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13</xdr:col>
      <xdr:colOff>170392</xdr:colOff>
      <xdr:row>0</xdr:row>
      <xdr:rowOff>37042</xdr:rowOff>
    </xdr:from>
    <xdr:to>
      <xdr:col>13</xdr:col>
      <xdr:colOff>890392</xdr:colOff>
      <xdr:row>2</xdr:row>
      <xdr:rowOff>261742</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48609025" y="37042"/>
          <a:ext cx="720000" cy="711533"/>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222441" cy="5647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ctr"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a:t>
          </a:r>
          <a:r>
            <a:rPr lang="ar-QA" sz="1100" b="1" i="0" strike="noStrike">
              <a:solidFill>
                <a:srgbClr val="000000"/>
              </a:solidFill>
              <a:latin typeface="Arial"/>
              <a:cs typeface="+mn-cs"/>
            </a:rPr>
            <a:t>كلية</a:t>
          </a:r>
        </a:p>
        <a:p xmlns:a="http://schemas.openxmlformats.org/drawingml/2006/main">
          <a:pPr algn="ctr" rtl="1"/>
          <a:r>
            <a:rPr lang="en-US" sz="1050" b="1">
              <a:effectLst/>
              <a:latin typeface="+mn-lt"/>
              <a:ea typeface="+mn-ea"/>
              <a:cs typeface="+mn-cs"/>
            </a:rPr>
            <a:t>College</a:t>
          </a:r>
          <a:endParaRPr lang="en-US" sz="1100" b="1">
            <a:effectLst/>
            <a:latin typeface="+mn-lt"/>
            <a:ea typeface="+mn-ea"/>
            <a:cs typeface="+mn-cs"/>
          </a:endParaRPr>
        </a:p>
      </cdr:txBody>
    </cdr:sp>
  </cdr:relSizeAnchor>
  <cdr:relSizeAnchor xmlns:cdr="http://schemas.openxmlformats.org/drawingml/2006/chartDrawing">
    <cdr:from>
      <cdr:x>0.00551</cdr:x>
      <cdr:y>0.00898</cdr:y>
    </cdr:from>
    <cdr:to>
      <cdr:x>0.08358</cdr:x>
      <cdr:y>0.13621</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36.xml><?xml version="1.0" encoding="utf-8"?>
<xdr:wsDr xmlns:xdr="http://schemas.openxmlformats.org/drawingml/2006/spreadsheetDrawing" xmlns:a="http://schemas.openxmlformats.org/drawingml/2006/main">
  <xdr:twoCellAnchor>
    <xdr:from>
      <xdr:col>4</xdr:col>
      <xdr:colOff>0</xdr:colOff>
      <xdr:row>12</xdr:row>
      <xdr:rowOff>266700</xdr:rowOff>
    </xdr:from>
    <xdr:to>
      <xdr:col>4</xdr:col>
      <xdr:colOff>0</xdr:colOff>
      <xdr:row>13</xdr:row>
      <xdr:rowOff>0</xdr:rowOff>
    </xdr:to>
    <xdr:sp macro="" textlink="">
      <xdr:nvSpPr>
        <xdr:cNvPr id="66561" name="Text Box 1"/>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12</xdr:row>
      <xdr:rowOff>266700</xdr:rowOff>
    </xdr:from>
    <xdr:to>
      <xdr:col>4</xdr:col>
      <xdr:colOff>0</xdr:colOff>
      <xdr:row>13</xdr:row>
      <xdr:rowOff>0</xdr:rowOff>
    </xdr:to>
    <xdr:sp macro="" textlink="">
      <xdr:nvSpPr>
        <xdr:cNvPr id="66562" name="Text Box 2"/>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66563" name="Text Box 3"/>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12</xdr:row>
      <xdr:rowOff>257175</xdr:rowOff>
    </xdr:from>
    <xdr:to>
      <xdr:col>18</xdr:col>
      <xdr:colOff>0</xdr:colOff>
      <xdr:row>13</xdr:row>
      <xdr:rowOff>0</xdr:rowOff>
    </xdr:to>
    <xdr:sp macro="" textlink="">
      <xdr:nvSpPr>
        <xdr:cNvPr id="66564" name="Text Box 4"/>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9" name="Text Box 3"/>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0" name="Text Box 4"/>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4"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23"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24"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5"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6"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7"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8"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9" name="Text Box 3"/>
        <xdr:cNvSpPr txBox="1">
          <a:spLocks noChangeArrowheads="1"/>
        </xdr:cNvSpPr>
      </xdr:nvSpPr>
      <xdr:spPr bwMode="auto">
        <a:xfrm>
          <a:off x="99803902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0" name="Text Box 4"/>
        <xdr:cNvSpPr txBox="1">
          <a:spLocks noChangeArrowheads="1"/>
        </xdr:cNvSpPr>
      </xdr:nvSpPr>
      <xdr:spPr bwMode="auto">
        <a:xfrm>
          <a:off x="99799902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7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8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9"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0"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7" name="Text Box 3"/>
        <xdr:cNvSpPr txBox="1">
          <a:spLocks noChangeArrowheads="1"/>
        </xdr:cNvSpPr>
      </xdr:nvSpPr>
      <xdr:spPr bwMode="auto">
        <a:xfrm>
          <a:off x="99779899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8" name="Text Box 4"/>
        <xdr:cNvSpPr txBox="1">
          <a:spLocks noChangeArrowheads="1"/>
        </xdr:cNvSpPr>
      </xdr:nvSpPr>
      <xdr:spPr bwMode="auto">
        <a:xfrm>
          <a:off x="99775899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1"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2"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5"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6"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95"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96"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97"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98"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99" name="Text Box 3"/>
        <xdr:cNvSpPr txBox="1">
          <a:spLocks noChangeArrowheads="1"/>
        </xdr:cNvSpPr>
      </xdr:nvSpPr>
      <xdr:spPr bwMode="auto">
        <a:xfrm>
          <a:off x="99791901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00" name="Text Box 4"/>
        <xdr:cNvSpPr txBox="1">
          <a:spLocks noChangeArrowheads="1"/>
        </xdr:cNvSpPr>
      </xdr:nvSpPr>
      <xdr:spPr bwMode="auto">
        <a:xfrm>
          <a:off x="99787900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1"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2"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3"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4"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5"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06"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07" name="Text Box 3"/>
        <xdr:cNvSpPr txBox="1">
          <a:spLocks noChangeArrowheads="1"/>
        </xdr:cNvSpPr>
      </xdr:nvSpPr>
      <xdr:spPr bwMode="auto">
        <a:xfrm>
          <a:off x="998039025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08" name="Text Box 4"/>
        <xdr:cNvSpPr txBox="1">
          <a:spLocks noChangeArrowheads="1"/>
        </xdr:cNvSpPr>
      </xdr:nvSpPr>
      <xdr:spPr bwMode="auto">
        <a:xfrm>
          <a:off x="997999020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09"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0"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11" name="Text Box 3"/>
        <xdr:cNvSpPr txBox="1">
          <a:spLocks noChangeArrowheads="1"/>
        </xdr:cNvSpPr>
      </xdr:nvSpPr>
      <xdr:spPr bwMode="auto">
        <a:xfrm>
          <a:off x="9981590400" y="424815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12" name="Text Box 4"/>
        <xdr:cNvSpPr txBox="1">
          <a:spLocks noChangeArrowheads="1"/>
        </xdr:cNvSpPr>
      </xdr:nvSpPr>
      <xdr:spPr bwMode="auto">
        <a:xfrm>
          <a:off x="9981190350" y="423862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65" name="Text Box 3"/>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66" name="Text Box 4"/>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7"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68"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69"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0"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1"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2"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73"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74"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7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7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79"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0"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81"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82"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5"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86"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8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8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8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9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9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95" name="Text Box 3"/>
        <xdr:cNvSpPr txBox="1">
          <a:spLocks noChangeArrowheads="1"/>
        </xdr:cNvSpPr>
      </xdr:nvSpPr>
      <xdr:spPr bwMode="auto">
        <a:xfrm>
          <a:off x="99793139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96" name="Text Box 4"/>
        <xdr:cNvSpPr txBox="1">
          <a:spLocks noChangeArrowheads="1"/>
        </xdr:cNvSpPr>
      </xdr:nvSpPr>
      <xdr:spPr bwMode="auto">
        <a:xfrm>
          <a:off x="99789138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7"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98"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9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3"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04"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07"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08"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09" name="Text Box 3"/>
        <xdr:cNvSpPr txBox="1">
          <a:spLocks noChangeArrowheads="1"/>
        </xdr:cNvSpPr>
      </xdr:nvSpPr>
      <xdr:spPr bwMode="auto">
        <a:xfrm>
          <a:off x="99805140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10" name="Text Box 4"/>
        <xdr:cNvSpPr txBox="1">
          <a:spLocks noChangeArrowheads="1"/>
        </xdr:cNvSpPr>
      </xdr:nvSpPr>
      <xdr:spPr bwMode="auto">
        <a:xfrm>
          <a:off x="99801140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1"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2"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3"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4"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5" name="Text Box 3"/>
        <xdr:cNvSpPr txBox="1">
          <a:spLocks noChangeArrowheads="1"/>
        </xdr:cNvSpPr>
      </xdr:nvSpPr>
      <xdr:spPr bwMode="auto">
        <a:xfrm>
          <a:off x="99817142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6" name="Text Box 4"/>
        <xdr:cNvSpPr txBox="1">
          <a:spLocks noChangeArrowheads="1"/>
        </xdr:cNvSpPr>
      </xdr:nvSpPr>
      <xdr:spPr bwMode="auto">
        <a:xfrm>
          <a:off x="9981314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119" name="Text Box 3"/>
        <xdr:cNvSpPr txBox="1">
          <a:spLocks noChangeArrowheads="1"/>
        </xdr:cNvSpPr>
      </xdr:nvSpPr>
      <xdr:spPr bwMode="auto">
        <a:xfrm>
          <a:off x="99781137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120" name="Text Box 4"/>
        <xdr:cNvSpPr txBox="1">
          <a:spLocks noChangeArrowheads="1"/>
        </xdr:cNvSpPr>
      </xdr:nvSpPr>
      <xdr:spPr bwMode="auto">
        <a:xfrm>
          <a:off x="99777137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1"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2"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3"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4"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2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27"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28"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29"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0"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3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3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35"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36"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3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39"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0"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4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4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4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4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149"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150"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5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5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5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5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16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16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163"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164"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1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1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2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223" name="Text Box 3"/>
        <xdr:cNvSpPr txBox="1">
          <a:spLocks noChangeArrowheads="1"/>
        </xdr:cNvSpPr>
      </xdr:nvSpPr>
      <xdr:spPr bwMode="auto">
        <a:xfrm>
          <a:off x="99793996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224" name="Text Box 4"/>
        <xdr:cNvSpPr txBox="1">
          <a:spLocks noChangeArrowheads="1"/>
        </xdr:cNvSpPr>
      </xdr:nvSpPr>
      <xdr:spPr bwMode="auto">
        <a:xfrm>
          <a:off x="99789996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2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2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2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1"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2"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5"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36"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37"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38"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3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245" name="Text Box 3"/>
        <xdr:cNvSpPr txBox="1">
          <a:spLocks noChangeArrowheads="1"/>
        </xdr:cNvSpPr>
      </xdr:nvSpPr>
      <xdr:spPr bwMode="auto">
        <a:xfrm>
          <a:off x="99805998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246" name="Text Box 4"/>
        <xdr:cNvSpPr txBox="1">
          <a:spLocks noChangeArrowheads="1"/>
        </xdr:cNvSpPr>
      </xdr:nvSpPr>
      <xdr:spPr bwMode="auto">
        <a:xfrm>
          <a:off x="99801997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7"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48"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49"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0"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1"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2"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253" name="Text Box 3"/>
        <xdr:cNvSpPr txBox="1">
          <a:spLocks noChangeArrowheads="1"/>
        </xdr:cNvSpPr>
      </xdr:nvSpPr>
      <xdr:spPr bwMode="auto">
        <a:xfrm>
          <a:off x="9981799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254" name="Text Box 4"/>
        <xdr:cNvSpPr txBox="1">
          <a:spLocks noChangeArrowheads="1"/>
        </xdr:cNvSpPr>
      </xdr:nvSpPr>
      <xdr:spPr bwMode="auto">
        <a:xfrm>
          <a:off x="998139990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12</xdr:row>
      <xdr:rowOff>266700</xdr:rowOff>
    </xdr:from>
    <xdr:to>
      <xdr:col>17</xdr:col>
      <xdr:colOff>0</xdr:colOff>
      <xdr:row>13</xdr:row>
      <xdr:rowOff>0</xdr:rowOff>
    </xdr:to>
    <xdr:sp macro="" textlink="">
      <xdr:nvSpPr>
        <xdr:cNvPr id="255" name="Text Box 3"/>
        <xdr:cNvSpPr txBox="1">
          <a:spLocks noChangeArrowheads="1"/>
        </xdr:cNvSpPr>
      </xdr:nvSpPr>
      <xdr:spPr bwMode="auto">
        <a:xfrm>
          <a:off x="99781804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385" name="Text Box 3"/>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386" name="Text Box 4"/>
        <xdr:cNvSpPr txBox="1">
          <a:spLocks noChangeArrowheads="1"/>
        </xdr:cNvSpPr>
      </xdr:nvSpPr>
      <xdr:spPr bwMode="auto">
        <a:xfrm>
          <a:off x="99776756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7"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88"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89"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0"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393"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394"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5"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6"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397"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398"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39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01"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02"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5"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06"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0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0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0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1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1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15"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16"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7"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18"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1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2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2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2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2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3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3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3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37"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38"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3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45"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46"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4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4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5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5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5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59"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60"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6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6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469" name="Text Box 3"/>
        <xdr:cNvSpPr txBox="1">
          <a:spLocks noChangeArrowheads="1"/>
        </xdr:cNvSpPr>
      </xdr:nvSpPr>
      <xdr:spPr bwMode="auto">
        <a:xfrm>
          <a:off x="997940917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470" name="Text Box 4"/>
        <xdr:cNvSpPr txBox="1">
          <a:spLocks noChangeArrowheads="1"/>
        </xdr:cNvSpPr>
      </xdr:nvSpPr>
      <xdr:spPr bwMode="auto">
        <a:xfrm>
          <a:off x="997902817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7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77"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78"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7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83"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84"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8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8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49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49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49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49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501" name="Text Box 3"/>
        <xdr:cNvSpPr txBox="1">
          <a:spLocks noChangeArrowheads="1"/>
        </xdr:cNvSpPr>
      </xdr:nvSpPr>
      <xdr:spPr bwMode="auto">
        <a:xfrm>
          <a:off x="998065695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502" name="Text Box 4"/>
        <xdr:cNvSpPr txBox="1">
          <a:spLocks noChangeArrowheads="1"/>
        </xdr:cNvSpPr>
      </xdr:nvSpPr>
      <xdr:spPr bwMode="auto">
        <a:xfrm>
          <a:off x="9980275950"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3"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4"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5"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6"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7"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08"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09"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0"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511" name="Text Box 3"/>
        <xdr:cNvSpPr txBox="1">
          <a:spLocks noChangeArrowheads="1"/>
        </xdr:cNvSpPr>
      </xdr:nvSpPr>
      <xdr:spPr bwMode="auto">
        <a:xfrm>
          <a:off x="9981828525"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512" name="Text Box 4"/>
        <xdr:cNvSpPr txBox="1">
          <a:spLocks noChangeArrowheads="1"/>
        </xdr:cNvSpPr>
      </xdr:nvSpPr>
      <xdr:spPr bwMode="auto">
        <a:xfrm>
          <a:off x="9981447525" y="4448175"/>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513" name="Text Box 3"/>
        <xdr:cNvSpPr txBox="1">
          <a:spLocks noChangeArrowheads="1"/>
        </xdr:cNvSpPr>
      </xdr:nvSpPr>
      <xdr:spPr bwMode="auto">
        <a:xfrm>
          <a:off x="9978161400" y="4457700"/>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650" name="Text Box 3"/>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12</xdr:row>
      <xdr:rowOff>257175</xdr:rowOff>
    </xdr:from>
    <xdr:to>
      <xdr:col>15</xdr:col>
      <xdr:colOff>0</xdr:colOff>
      <xdr:row>13</xdr:row>
      <xdr:rowOff>0</xdr:rowOff>
    </xdr:to>
    <xdr:sp macro="" textlink="">
      <xdr:nvSpPr>
        <xdr:cNvPr id="651" name="Text Box 4"/>
        <xdr:cNvSpPr txBox="1">
          <a:spLocks noChangeArrowheads="1"/>
        </xdr:cNvSpPr>
      </xdr:nvSpPr>
      <xdr:spPr bwMode="auto">
        <a:xfrm>
          <a:off x="99775518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2"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3"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4"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5"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5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5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58"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59"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0"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1"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2"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3"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6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6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66"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67"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68"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69"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0"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1"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7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7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7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7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680"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681"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2"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3"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8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8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88"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89"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69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69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69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69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02"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03"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0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0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0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0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0"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1"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1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1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1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1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24"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25"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2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2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3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3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34"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35"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38"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39"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2"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3"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4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4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48"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49"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5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5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5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5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66"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67"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68"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69"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0"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1"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2"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3"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4"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5"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76"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77"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12</xdr:row>
      <xdr:rowOff>266700</xdr:rowOff>
    </xdr:from>
    <xdr:to>
      <xdr:col>14</xdr:col>
      <xdr:colOff>0</xdr:colOff>
      <xdr:row>13</xdr:row>
      <xdr:rowOff>0</xdr:rowOff>
    </xdr:to>
    <xdr:sp macro="" textlink="">
      <xdr:nvSpPr>
        <xdr:cNvPr id="778" name="Text Box 3"/>
        <xdr:cNvSpPr txBox="1">
          <a:spLocks noChangeArrowheads="1"/>
        </xdr:cNvSpPr>
      </xdr:nvSpPr>
      <xdr:spPr bwMode="auto">
        <a:xfrm>
          <a:off x="99781804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779"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12</xdr:row>
      <xdr:rowOff>257175</xdr:rowOff>
    </xdr:from>
    <xdr:to>
      <xdr:col>12</xdr:col>
      <xdr:colOff>0</xdr:colOff>
      <xdr:row>13</xdr:row>
      <xdr:rowOff>0</xdr:rowOff>
    </xdr:to>
    <xdr:sp macro="" textlink="">
      <xdr:nvSpPr>
        <xdr:cNvPr id="780" name="Text Box 4"/>
        <xdr:cNvSpPr txBox="1">
          <a:spLocks noChangeArrowheads="1"/>
        </xdr:cNvSpPr>
      </xdr:nvSpPr>
      <xdr:spPr bwMode="auto">
        <a:xfrm>
          <a:off x="99792282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1"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2"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3"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4"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8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87"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88"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8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1"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2"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793"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794"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7"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798"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79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01"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02"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3"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4"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7"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08"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0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11"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12"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3"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4"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7"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18"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1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1"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2"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8</xdr:col>
      <xdr:colOff>0</xdr:colOff>
      <xdr:row>12</xdr:row>
      <xdr:rowOff>266700</xdr:rowOff>
    </xdr:from>
    <xdr:to>
      <xdr:col>8</xdr:col>
      <xdr:colOff>0</xdr:colOff>
      <xdr:row>13</xdr:row>
      <xdr:rowOff>0</xdr:rowOff>
    </xdr:to>
    <xdr:sp macro="" textlink="">
      <xdr:nvSpPr>
        <xdr:cNvPr id="823" name="Text Box 3"/>
        <xdr:cNvSpPr txBox="1">
          <a:spLocks noChangeArrowheads="1"/>
        </xdr:cNvSpPr>
      </xdr:nvSpPr>
      <xdr:spPr bwMode="auto">
        <a:xfrm>
          <a:off x="99815332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9</xdr:col>
      <xdr:colOff>0</xdr:colOff>
      <xdr:row>12</xdr:row>
      <xdr:rowOff>257175</xdr:rowOff>
    </xdr:from>
    <xdr:to>
      <xdr:col>9</xdr:col>
      <xdr:colOff>0</xdr:colOff>
      <xdr:row>13</xdr:row>
      <xdr:rowOff>0</xdr:rowOff>
    </xdr:to>
    <xdr:sp macro="" textlink="">
      <xdr:nvSpPr>
        <xdr:cNvPr id="824" name="Text Box 4"/>
        <xdr:cNvSpPr txBox="1">
          <a:spLocks noChangeArrowheads="1"/>
        </xdr:cNvSpPr>
      </xdr:nvSpPr>
      <xdr:spPr bwMode="auto">
        <a:xfrm>
          <a:off x="99809046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7"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28"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29"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0"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1"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2"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3"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4"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5</xdr:col>
      <xdr:colOff>0</xdr:colOff>
      <xdr:row>12</xdr:row>
      <xdr:rowOff>266700</xdr:rowOff>
    </xdr:from>
    <xdr:to>
      <xdr:col>5</xdr:col>
      <xdr:colOff>0</xdr:colOff>
      <xdr:row>13</xdr:row>
      <xdr:rowOff>0</xdr:rowOff>
    </xdr:to>
    <xdr:sp macro="" textlink="">
      <xdr:nvSpPr>
        <xdr:cNvPr id="835" name="Text Box 3"/>
        <xdr:cNvSpPr txBox="1">
          <a:spLocks noChangeArrowheads="1"/>
        </xdr:cNvSpPr>
      </xdr:nvSpPr>
      <xdr:spPr bwMode="auto">
        <a:xfrm>
          <a:off x="99832096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6</xdr:col>
      <xdr:colOff>0</xdr:colOff>
      <xdr:row>12</xdr:row>
      <xdr:rowOff>257175</xdr:rowOff>
    </xdr:from>
    <xdr:to>
      <xdr:col>6</xdr:col>
      <xdr:colOff>0</xdr:colOff>
      <xdr:row>13</xdr:row>
      <xdr:rowOff>0</xdr:rowOff>
    </xdr:to>
    <xdr:sp macro="" textlink="">
      <xdr:nvSpPr>
        <xdr:cNvPr id="836" name="Text Box 4"/>
        <xdr:cNvSpPr txBox="1">
          <a:spLocks noChangeArrowheads="1"/>
        </xdr:cNvSpPr>
      </xdr:nvSpPr>
      <xdr:spPr bwMode="auto">
        <a:xfrm>
          <a:off x="9982581000"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12</xdr:row>
      <xdr:rowOff>266700</xdr:rowOff>
    </xdr:from>
    <xdr:to>
      <xdr:col>11</xdr:col>
      <xdr:colOff>0</xdr:colOff>
      <xdr:row>13</xdr:row>
      <xdr:rowOff>0</xdr:rowOff>
    </xdr:to>
    <xdr:sp macro="" textlink="">
      <xdr:nvSpPr>
        <xdr:cNvPr id="837" name="Text Box 3"/>
        <xdr:cNvSpPr txBox="1">
          <a:spLocks noChangeArrowheads="1"/>
        </xdr:cNvSpPr>
      </xdr:nvSpPr>
      <xdr:spPr bwMode="auto">
        <a:xfrm>
          <a:off x="997985685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800100</xdr:colOff>
      <xdr:row>0</xdr:row>
      <xdr:rowOff>28575</xdr:rowOff>
    </xdr:from>
    <xdr:to>
      <xdr:col>19</xdr:col>
      <xdr:colOff>1520100</xdr:colOff>
      <xdr:row>2</xdr:row>
      <xdr:rowOff>148500</xdr:rowOff>
    </xdr:to>
    <xdr:pic>
      <xdr:nvPicPr>
        <xdr:cNvPr id="522" name="Picture 5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5507825" y="28575"/>
          <a:ext cx="720000" cy="72000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14</xdr:col>
      <xdr:colOff>638175</xdr:colOff>
      <xdr:row>0</xdr:row>
      <xdr:rowOff>57150</xdr:rowOff>
    </xdr:from>
    <xdr:to>
      <xdr:col>14</xdr:col>
      <xdr:colOff>1358175</xdr:colOff>
      <xdr:row>2</xdr:row>
      <xdr:rowOff>224700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622500" y="57150"/>
          <a:ext cx="720000" cy="7200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1442175</xdr:colOff>
      <xdr:row>0</xdr:row>
      <xdr:rowOff>76200</xdr:rowOff>
    </xdr:from>
    <xdr:to>
      <xdr:col>10</xdr:col>
      <xdr:colOff>2162175</xdr:colOff>
      <xdr:row>3</xdr:row>
      <xdr:rowOff>62775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066525" y="76200"/>
          <a:ext cx="720000" cy="7200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1524000</xdr:colOff>
      <xdr:row>0</xdr:row>
      <xdr:rowOff>28575</xdr:rowOff>
    </xdr:from>
    <xdr:to>
      <xdr:col>10</xdr:col>
      <xdr:colOff>2244000</xdr:colOff>
      <xdr:row>3</xdr:row>
      <xdr:rowOff>15150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28575"/>
          <a:ext cx="720000"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9194" cy="60837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10</xdr:col>
      <xdr:colOff>1323975</xdr:colOff>
      <xdr:row>0</xdr:row>
      <xdr:rowOff>19050</xdr:rowOff>
    </xdr:from>
    <xdr:to>
      <xdr:col>10</xdr:col>
      <xdr:colOff>2043975</xdr:colOff>
      <xdr:row>2</xdr:row>
      <xdr:rowOff>224700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0984700" y="19050"/>
          <a:ext cx="720000" cy="7200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15</xdr:col>
      <xdr:colOff>1219200</xdr:colOff>
      <xdr:row>0</xdr:row>
      <xdr:rowOff>28575</xdr:rowOff>
    </xdr:from>
    <xdr:to>
      <xdr:col>15</xdr:col>
      <xdr:colOff>1939200</xdr:colOff>
      <xdr:row>2</xdr:row>
      <xdr:rowOff>243750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55750" y="28575"/>
          <a:ext cx="720000" cy="72000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15</xdr:col>
      <xdr:colOff>971550</xdr:colOff>
      <xdr:row>0</xdr:row>
      <xdr:rowOff>19050</xdr:rowOff>
    </xdr:from>
    <xdr:to>
      <xdr:col>15</xdr:col>
      <xdr:colOff>1691550</xdr:colOff>
      <xdr:row>2</xdr:row>
      <xdr:rowOff>234225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7946225" y="19050"/>
          <a:ext cx="720000" cy="72000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1590675</xdr:colOff>
      <xdr:row>0</xdr:row>
      <xdr:rowOff>9525</xdr:rowOff>
    </xdr:from>
    <xdr:to>
      <xdr:col>15</xdr:col>
      <xdr:colOff>2310675</xdr:colOff>
      <xdr:row>2</xdr:row>
      <xdr:rowOff>215175</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46225" y="9525"/>
          <a:ext cx="720000" cy="72000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13</xdr:col>
      <xdr:colOff>800100</xdr:colOff>
      <xdr:row>0</xdr:row>
      <xdr:rowOff>19050</xdr:rowOff>
    </xdr:from>
    <xdr:to>
      <xdr:col>13</xdr:col>
      <xdr:colOff>1520100</xdr:colOff>
      <xdr:row>2</xdr:row>
      <xdr:rowOff>234225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9174950" y="19050"/>
          <a:ext cx="720000" cy="72000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absoluteAnchor>
    <xdr:pos x="0" y="0"/>
    <xdr:ext cx="9279194" cy="572524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6.xml><?xml version="1.0" encoding="utf-8"?>
<c:userShapes xmlns:c="http://schemas.openxmlformats.org/drawingml/2006/chart">
  <cdr:relSizeAnchor xmlns:cdr="http://schemas.openxmlformats.org/drawingml/2006/chartDrawing">
    <cdr:from>
      <cdr:x>0.00547</cdr:x>
      <cdr:y>0.00887</cdr:y>
    </cdr:from>
    <cdr:to>
      <cdr:x>0.08307</cdr:x>
      <cdr:y>0.13463</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47.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4</xdr:row>
      <xdr:rowOff>38100</xdr:rowOff>
    </xdr:to>
    <xdr:pic>
      <xdr:nvPicPr>
        <xdr:cNvPr id="276850"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1" name="Picture 3"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4</xdr:row>
      <xdr:rowOff>38100</xdr:rowOff>
    </xdr:to>
    <xdr:pic>
      <xdr:nvPicPr>
        <xdr:cNvPr id="276852"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152400</xdr:rowOff>
    </xdr:to>
    <xdr:pic>
      <xdr:nvPicPr>
        <xdr:cNvPr id="276853" name="Picture 30"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1676400</xdr:colOff>
      <xdr:row>0</xdr:row>
      <xdr:rowOff>38100</xdr:rowOff>
    </xdr:from>
    <xdr:to>
      <xdr:col>7</xdr:col>
      <xdr:colOff>2396400</xdr:colOff>
      <xdr:row>2</xdr:row>
      <xdr:rowOff>243750</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32550" y="38100"/>
          <a:ext cx="720000" cy="72000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1438275</xdr:colOff>
      <xdr:row>0</xdr:row>
      <xdr:rowOff>19050</xdr:rowOff>
    </xdr:from>
    <xdr:to>
      <xdr:col>7</xdr:col>
      <xdr:colOff>2158275</xdr:colOff>
      <xdr:row>2</xdr:row>
      <xdr:rowOff>243750</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82832550" y="19050"/>
          <a:ext cx="720000" cy="72000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7</xdr:col>
      <xdr:colOff>1019175</xdr:colOff>
      <xdr:row>0</xdr:row>
      <xdr:rowOff>85725</xdr:rowOff>
    </xdr:from>
    <xdr:to>
      <xdr:col>7</xdr:col>
      <xdr:colOff>1739175</xdr:colOff>
      <xdr:row>2</xdr:row>
      <xdr:rowOff>300900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89700" y="85725"/>
          <a:ext cx="720000" cy="72000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0.00547</cdr:x>
      <cdr:y>0.00835</cdr:y>
    </cdr:from>
    <cdr:to>
      <cdr:x>0.08307</cdr:x>
      <cdr:y>0.1267</cdr:y>
    </cdr:to>
    <cdr:pic>
      <cdr:nvPicPr>
        <cdr:cNvPr id="4" name="Picture 3"/>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50.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951975" y="0"/>
          <a:ext cx="0" cy="1066800"/>
        </a:xfrm>
        <a:prstGeom prst="rect">
          <a:avLst/>
        </a:prstGeom>
        <a:noFill/>
        <a:ln w="9525">
          <a:noFill/>
          <a:miter lim="800000"/>
          <a:headEnd/>
          <a:tailEnd/>
        </a:ln>
      </xdr:spPr>
    </xdr:pic>
    <xdr:clientData/>
  </xdr:twoCellAnchor>
  <xdr:twoCellAnchor editAs="oneCell">
    <xdr:from>
      <xdr:col>15</xdr:col>
      <xdr:colOff>1276350</xdr:colOff>
      <xdr:row>0</xdr:row>
      <xdr:rowOff>38100</xdr:rowOff>
    </xdr:from>
    <xdr:to>
      <xdr:col>15</xdr:col>
      <xdr:colOff>1996350</xdr:colOff>
      <xdr:row>3</xdr:row>
      <xdr:rowOff>15150</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84325" y="38100"/>
          <a:ext cx="720000" cy="72000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123825</xdr:rowOff>
    </xdr:to>
    <xdr:pic>
      <xdr:nvPicPr>
        <xdr:cNvPr id="2"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209550</xdr:rowOff>
    </xdr:to>
    <xdr:pic>
      <xdr:nvPicPr>
        <xdr:cNvPr id="3"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123825</xdr:rowOff>
    </xdr:to>
    <xdr:pic>
      <xdr:nvPicPr>
        <xdr:cNvPr id="4"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9525</xdr:rowOff>
    </xdr:to>
    <xdr:pic>
      <xdr:nvPicPr>
        <xdr:cNvPr id="7"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9525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3</xdr:row>
      <xdr:rowOff>123825</xdr:rowOff>
    </xdr:to>
    <xdr:pic>
      <xdr:nvPicPr>
        <xdr:cNvPr id="8"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978590025" y="0"/>
          <a:ext cx="0" cy="866775"/>
        </a:xfrm>
        <a:prstGeom prst="rect">
          <a:avLst/>
        </a:prstGeom>
        <a:noFill/>
        <a:ln w="9525">
          <a:noFill/>
          <a:miter lim="800000"/>
          <a:headEnd/>
          <a:tailEnd/>
        </a:ln>
      </xdr:spPr>
    </xdr:pic>
    <xdr:clientData/>
  </xdr:twoCellAnchor>
  <xdr:twoCellAnchor editAs="oneCell">
    <xdr:from>
      <xdr:col>15</xdr:col>
      <xdr:colOff>1600200</xdr:colOff>
      <xdr:row>0</xdr:row>
      <xdr:rowOff>0</xdr:rowOff>
    </xdr:from>
    <xdr:to>
      <xdr:col>15</xdr:col>
      <xdr:colOff>2320200</xdr:colOff>
      <xdr:row>2</xdr:row>
      <xdr:rowOff>205650</xdr:rowOff>
    </xdr:to>
    <xdr:pic>
      <xdr:nvPicPr>
        <xdr:cNvPr id="11" name="Picture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77936700" y="0"/>
          <a:ext cx="720000" cy="72000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9</xdr:col>
      <xdr:colOff>1247775</xdr:colOff>
      <xdr:row>0</xdr:row>
      <xdr:rowOff>28575</xdr:rowOff>
    </xdr:from>
    <xdr:to>
      <xdr:col>9</xdr:col>
      <xdr:colOff>1967775</xdr:colOff>
      <xdr:row>2</xdr:row>
      <xdr:rowOff>243750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13350" y="28575"/>
          <a:ext cx="720000" cy="72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0.00546</cdr:x>
      <cdr:y>0.00833</cdr:y>
    </cdr:from>
    <cdr:to>
      <cdr:x>0.08287</cdr:x>
      <cdr:y>0.12644</cdr:y>
    </cdr:to>
    <cdr:pic>
      <cdr:nvPicPr>
        <cdr:cNvPr id="5" name="Picture 4"/>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dr:relSizeAnchor xmlns:cdr="http://schemas.openxmlformats.org/drawingml/2006/chartDrawing">
    <cdr:from>
      <cdr:x>0.00547</cdr:x>
      <cdr:y>0.00887</cdr:y>
    </cdr:from>
    <cdr:to>
      <cdr:x>0.08307</cdr:x>
      <cdr:y>0.13463</cdr:y>
    </cdr:to>
    <cdr:pic>
      <cdr:nvPicPr>
        <cdr:cNvPr id="3" name="Picture 2"/>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20000" cy="720000"/>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504825</xdr:colOff>
      <xdr:row>0</xdr:row>
      <xdr:rowOff>38100</xdr:rowOff>
    </xdr:from>
    <xdr:to>
      <xdr:col>7</xdr:col>
      <xdr:colOff>1224825</xdr:colOff>
      <xdr:row>1</xdr:row>
      <xdr:rowOff>243750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2870650" y="38100"/>
          <a:ext cx="720000" cy="72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295275</xdr:colOff>
      <xdr:row>0</xdr:row>
      <xdr:rowOff>19050</xdr:rowOff>
    </xdr:from>
    <xdr:to>
      <xdr:col>9</xdr:col>
      <xdr:colOff>1015275</xdr:colOff>
      <xdr:row>3</xdr:row>
      <xdr:rowOff>24675</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81622875" y="19050"/>
          <a:ext cx="720000" cy="7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3.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44.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7"/>
  <sheetViews>
    <sheetView showGridLines="0" rightToLeft="1" view="pageBreakPreview" zoomScaleNormal="100" zoomScaleSheetLayoutView="100" workbookViewId="0">
      <selection activeCell="O40" sqref="O40"/>
    </sheetView>
  </sheetViews>
  <sheetFormatPr defaultRowHeight="12.75"/>
  <cols>
    <col min="1" max="7" width="9.7109375" customWidth="1"/>
  </cols>
  <sheetData>
    <row r="17" ht="6.75" customHeight="1"/>
  </sheetData>
  <phoneticPr fontId="19"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rightToLeft="1" view="pageBreakPreview" zoomScaleNormal="100" zoomScaleSheetLayoutView="100" workbookViewId="0">
      <selection activeCell="A6" sqref="A6:A10"/>
    </sheetView>
  </sheetViews>
  <sheetFormatPr defaultRowHeight="12.75"/>
  <cols>
    <col min="1" max="1" width="19" style="63" customWidth="1"/>
    <col min="2" max="2" width="12.28515625" style="45" customWidth="1"/>
    <col min="3" max="10" width="10.42578125" style="45" customWidth="1"/>
    <col min="11" max="11" width="12.28515625" style="45" customWidth="1"/>
    <col min="12" max="12" width="19" style="68" customWidth="1"/>
    <col min="13" max="13" width="11.28515625" style="45" customWidth="1"/>
    <col min="14" max="16384" width="9.140625" style="63"/>
  </cols>
  <sheetData>
    <row r="1" spans="1:17" s="64" customFormat="1" ht="20.25">
      <c r="A1" s="855" t="s">
        <v>858</v>
      </c>
      <c r="B1" s="855"/>
      <c r="C1" s="855"/>
      <c r="D1" s="855"/>
      <c r="E1" s="855"/>
      <c r="F1" s="855"/>
      <c r="G1" s="855"/>
      <c r="H1" s="855"/>
      <c r="I1" s="855"/>
      <c r="J1" s="855"/>
      <c r="K1" s="855"/>
      <c r="L1" s="855"/>
      <c r="M1" s="79"/>
    </row>
    <row r="2" spans="1:17" s="81" customFormat="1" ht="20.25">
      <c r="B2" s="858" t="s">
        <v>1069</v>
      </c>
      <c r="C2" s="858"/>
      <c r="D2" s="858"/>
      <c r="E2" s="858"/>
      <c r="F2" s="858"/>
      <c r="G2" s="858"/>
      <c r="H2" s="858"/>
      <c r="I2" s="858"/>
      <c r="J2" s="858"/>
      <c r="K2" s="858"/>
      <c r="L2" s="80"/>
      <c r="M2" s="79"/>
    </row>
    <row r="3" spans="1:17" ht="18.75" customHeight="1">
      <c r="A3" s="970" t="s">
        <v>859</v>
      </c>
      <c r="B3" s="970"/>
      <c r="C3" s="970"/>
      <c r="D3" s="970"/>
      <c r="E3" s="970"/>
      <c r="F3" s="970"/>
      <c r="G3" s="970"/>
      <c r="H3" s="970"/>
      <c r="I3" s="970"/>
      <c r="J3" s="970"/>
      <c r="K3" s="970"/>
      <c r="L3" s="970"/>
      <c r="M3" s="76"/>
    </row>
    <row r="4" spans="1:17" ht="15.75">
      <c r="B4" s="850" t="s">
        <v>1066</v>
      </c>
      <c r="C4" s="850"/>
      <c r="D4" s="850"/>
      <c r="E4" s="850"/>
      <c r="F4" s="850"/>
      <c r="G4" s="850"/>
      <c r="H4" s="850"/>
      <c r="I4" s="850"/>
      <c r="J4" s="850"/>
      <c r="K4" s="850"/>
      <c r="L4" s="75"/>
      <c r="M4" s="76"/>
    </row>
    <row r="5" spans="1:17" ht="15.75">
      <c r="A5" s="12" t="s">
        <v>577</v>
      </c>
      <c r="B5" s="231"/>
      <c r="C5" s="231"/>
      <c r="D5" s="231"/>
      <c r="E5" s="231"/>
      <c r="F5" s="231"/>
      <c r="G5" s="231"/>
      <c r="H5" s="231"/>
      <c r="I5" s="231"/>
      <c r="J5" s="231"/>
      <c r="K5" s="16"/>
      <c r="L5" s="16" t="s">
        <v>578</v>
      </c>
      <c r="M5" s="76"/>
    </row>
    <row r="6" spans="1:17" ht="18.75" customHeight="1" thickBot="1">
      <c r="A6" s="964" t="s">
        <v>866</v>
      </c>
      <c r="B6" s="961" t="s">
        <v>854</v>
      </c>
      <c r="C6" s="900" t="s">
        <v>478</v>
      </c>
      <c r="D6" s="900"/>
      <c r="E6" s="900"/>
      <c r="F6" s="900"/>
      <c r="G6" s="898" t="s">
        <v>1333</v>
      </c>
      <c r="H6" s="919"/>
      <c r="I6" s="919"/>
      <c r="J6" s="899"/>
      <c r="K6" s="958" t="s">
        <v>460</v>
      </c>
      <c r="L6" s="958" t="s">
        <v>457</v>
      </c>
      <c r="M6" s="63"/>
    </row>
    <row r="7" spans="1:17" ht="15" customHeight="1" thickBot="1">
      <c r="A7" s="965"/>
      <c r="B7" s="962"/>
      <c r="C7" s="885" t="s">
        <v>1302</v>
      </c>
      <c r="D7" s="885"/>
      <c r="E7" s="885"/>
      <c r="F7" s="885"/>
      <c r="G7" s="885" t="s">
        <v>838</v>
      </c>
      <c r="H7" s="885"/>
      <c r="I7" s="885"/>
      <c r="J7" s="885"/>
      <c r="K7" s="959"/>
      <c r="L7" s="959"/>
      <c r="M7" s="63"/>
    </row>
    <row r="8" spans="1:17" s="141" customFormat="1" ht="33.75" customHeight="1" thickBot="1">
      <c r="A8" s="965"/>
      <c r="B8" s="962"/>
      <c r="C8" s="967" t="s">
        <v>856</v>
      </c>
      <c r="D8" s="967"/>
      <c r="E8" s="967" t="s">
        <v>1157</v>
      </c>
      <c r="F8" s="967"/>
      <c r="G8" s="967" t="s">
        <v>856</v>
      </c>
      <c r="H8" s="967"/>
      <c r="I8" s="967" t="s">
        <v>1157</v>
      </c>
      <c r="J8" s="967"/>
      <c r="K8" s="959"/>
      <c r="L8" s="959"/>
    </row>
    <row r="9" spans="1:17" s="141" customFormat="1" ht="16.5" customHeight="1" thickBot="1">
      <c r="A9" s="965"/>
      <c r="B9" s="962"/>
      <c r="C9" s="437" t="s">
        <v>9</v>
      </c>
      <c r="D9" s="437" t="s">
        <v>560</v>
      </c>
      <c r="E9" s="437" t="s">
        <v>9</v>
      </c>
      <c r="F9" s="437" t="s">
        <v>560</v>
      </c>
      <c r="G9" s="437" t="s">
        <v>9</v>
      </c>
      <c r="H9" s="437" t="s">
        <v>560</v>
      </c>
      <c r="I9" s="437" t="s">
        <v>9</v>
      </c>
      <c r="J9" s="437" t="s">
        <v>560</v>
      </c>
      <c r="K9" s="959"/>
      <c r="L9" s="959"/>
    </row>
    <row r="10" spans="1:17" s="141" customFormat="1" ht="14.25" customHeight="1">
      <c r="A10" s="966"/>
      <c r="B10" s="963"/>
      <c r="C10" s="311" t="s">
        <v>561</v>
      </c>
      <c r="D10" s="311" t="s">
        <v>562</v>
      </c>
      <c r="E10" s="311" t="s">
        <v>561</v>
      </c>
      <c r="F10" s="311" t="s">
        <v>562</v>
      </c>
      <c r="G10" s="311" t="s">
        <v>561</v>
      </c>
      <c r="H10" s="311" t="s">
        <v>562</v>
      </c>
      <c r="I10" s="311" t="s">
        <v>561</v>
      </c>
      <c r="J10" s="311" t="s">
        <v>562</v>
      </c>
      <c r="K10" s="960"/>
      <c r="L10" s="960"/>
    </row>
    <row r="11" spans="1:17" ht="16.5" customHeight="1" thickBot="1">
      <c r="A11" s="968" t="s">
        <v>1146</v>
      </c>
      <c r="B11" s="440" t="s">
        <v>10</v>
      </c>
      <c r="C11" s="441">
        <v>4336</v>
      </c>
      <c r="D11" s="374">
        <v>4745</v>
      </c>
      <c r="E11" s="374">
        <v>4256</v>
      </c>
      <c r="F11" s="374">
        <v>4667</v>
      </c>
      <c r="G11" s="374">
        <v>10066</v>
      </c>
      <c r="H11" s="374">
        <v>9220</v>
      </c>
      <c r="I11" s="374">
        <v>9782</v>
      </c>
      <c r="J11" s="374">
        <v>8997</v>
      </c>
      <c r="K11" s="433" t="s">
        <v>444</v>
      </c>
      <c r="L11" s="848" t="s">
        <v>3</v>
      </c>
      <c r="M11" s="261"/>
      <c r="N11" s="261"/>
      <c r="O11" s="261"/>
      <c r="P11" s="261"/>
      <c r="Q11" s="261"/>
    </row>
    <row r="12" spans="1:17" ht="16.5" customHeight="1" thickBot="1">
      <c r="A12" s="969"/>
      <c r="B12" s="438" t="s">
        <v>11</v>
      </c>
      <c r="C12" s="439">
        <v>4429</v>
      </c>
      <c r="D12" s="326">
        <v>4854</v>
      </c>
      <c r="E12" s="326">
        <v>4386</v>
      </c>
      <c r="F12" s="326">
        <v>4801</v>
      </c>
      <c r="G12" s="326">
        <v>9703</v>
      </c>
      <c r="H12" s="326">
        <v>8632</v>
      </c>
      <c r="I12" s="326">
        <v>9510</v>
      </c>
      <c r="J12" s="326">
        <v>8472</v>
      </c>
      <c r="K12" s="421" t="s">
        <v>448</v>
      </c>
      <c r="L12" s="835"/>
      <c r="M12" s="261"/>
      <c r="N12" s="261"/>
    </row>
    <row r="13" spans="1:17" ht="16.5" customHeight="1" thickBot="1">
      <c r="A13" s="969"/>
      <c r="B13" s="382" t="s">
        <v>12</v>
      </c>
      <c r="C13" s="323">
        <v>4472</v>
      </c>
      <c r="D13" s="329">
        <v>4730</v>
      </c>
      <c r="E13" s="329">
        <v>4421</v>
      </c>
      <c r="F13" s="329">
        <v>4688</v>
      </c>
      <c r="G13" s="329">
        <v>8949</v>
      </c>
      <c r="H13" s="329">
        <v>8173</v>
      </c>
      <c r="I13" s="329">
        <v>8755</v>
      </c>
      <c r="J13" s="329">
        <v>8023</v>
      </c>
      <c r="K13" s="423" t="s">
        <v>441</v>
      </c>
      <c r="L13" s="835"/>
      <c r="M13" s="261"/>
      <c r="N13" s="261"/>
    </row>
    <row r="14" spans="1:17" ht="16.5" customHeight="1" thickBot="1">
      <c r="A14" s="969"/>
      <c r="B14" s="438" t="s">
        <v>454</v>
      </c>
      <c r="C14" s="439">
        <v>4615</v>
      </c>
      <c r="D14" s="326">
        <v>5069</v>
      </c>
      <c r="E14" s="326">
        <v>4350</v>
      </c>
      <c r="F14" s="326">
        <v>4836</v>
      </c>
      <c r="G14" s="326">
        <v>8545</v>
      </c>
      <c r="H14" s="326">
        <v>7646</v>
      </c>
      <c r="I14" s="326">
        <v>8379</v>
      </c>
      <c r="J14" s="326">
        <v>7523</v>
      </c>
      <c r="K14" s="421" t="s">
        <v>453</v>
      </c>
      <c r="L14" s="835"/>
      <c r="M14" s="261"/>
      <c r="N14" s="261"/>
    </row>
    <row r="15" spans="1:17" ht="16.5" customHeight="1" thickBot="1">
      <c r="A15" s="969"/>
      <c r="B15" s="382" t="s">
        <v>452</v>
      </c>
      <c r="C15" s="323">
        <v>4541</v>
      </c>
      <c r="D15" s="329">
        <v>4529</v>
      </c>
      <c r="E15" s="329">
        <v>4173</v>
      </c>
      <c r="F15" s="329">
        <v>4447</v>
      </c>
      <c r="G15" s="329">
        <v>7824</v>
      </c>
      <c r="H15" s="329">
        <v>6672</v>
      </c>
      <c r="I15" s="329">
        <v>7656</v>
      </c>
      <c r="J15" s="329">
        <v>6561</v>
      </c>
      <c r="K15" s="423" t="s">
        <v>451</v>
      </c>
      <c r="L15" s="835"/>
      <c r="M15" s="261"/>
      <c r="N15" s="261"/>
    </row>
    <row r="16" spans="1:17" ht="16.5" customHeight="1" thickBot="1">
      <c r="A16" s="969"/>
      <c r="B16" s="442" t="s">
        <v>450</v>
      </c>
      <c r="C16" s="443">
        <v>4176</v>
      </c>
      <c r="D16" s="378">
        <v>4706</v>
      </c>
      <c r="E16" s="378">
        <v>3945</v>
      </c>
      <c r="F16" s="378">
        <v>4608</v>
      </c>
      <c r="G16" s="378">
        <v>6969</v>
      </c>
      <c r="H16" s="378">
        <v>5947</v>
      </c>
      <c r="I16" s="378">
        <v>6826</v>
      </c>
      <c r="J16" s="378">
        <v>5839</v>
      </c>
      <c r="K16" s="444" t="s">
        <v>449</v>
      </c>
      <c r="L16" s="835"/>
      <c r="M16" s="261"/>
      <c r="N16" s="261"/>
    </row>
    <row r="17" spans="1:14" ht="16.5" customHeight="1" thickBot="1">
      <c r="A17" s="969"/>
      <c r="B17" s="446" t="s">
        <v>7</v>
      </c>
      <c r="C17" s="413">
        <f>SUM(C11:C16)</f>
        <v>26569</v>
      </c>
      <c r="D17" s="413">
        <f t="shared" ref="D17:J17" si="0">SUM(D11:D16)</f>
        <v>28633</v>
      </c>
      <c r="E17" s="413">
        <f t="shared" si="0"/>
        <v>25531</v>
      </c>
      <c r="F17" s="413">
        <f t="shared" si="0"/>
        <v>28047</v>
      </c>
      <c r="G17" s="413">
        <f t="shared" si="0"/>
        <v>52056</v>
      </c>
      <c r="H17" s="413">
        <f t="shared" si="0"/>
        <v>46290</v>
      </c>
      <c r="I17" s="413">
        <f t="shared" si="0"/>
        <v>50908</v>
      </c>
      <c r="J17" s="413">
        <f t="shared" si="0"/>
        <v>45415</v>
      </c>
      <c r="K17" s="414" t="s">
        <v>8</v>
      </c>
      <c r="L17" s="835"/>
      <c r="M17" s="261"/>
      <c r="N17" s="261"/>
    </row>
    <row r="18" spans="1:14" ht="16.5" customHeight="1" thickBot="1">
      <c r="A18" s="915" t="s">
        <v>488</v>
      </c>
      <c r="B18" s="429" t="s">
        <v>10</v>
      </c>
      <c r="C18" s="428">
        <v>4508</v>
      </c>
      <c r="D18" s="428">
        <v>4989</v>
      </c>
      <c r="E18" s="428">
        <v>4054</v>
      </c>
      <c r="F18" s="428">
        <v>4714</v>
      </c>
      <c r="G18" s="428">
        <v>6009</v>
      </c>
      <c r="H18" s="428">
        <v>5246</v>
      </c>
      <c r="I18" s="428">
        <v>5827</v>
      </c>
      <c r="J18" s="428">
        <v>5146</v>
      </c>
      <c r="K18" s="430" t="s">
        <v>444</v>
      </c>
      <c r="L18" s="833" t="s">
        <v>4</v>
      </c>
      <c r="M18" s="63"/>
    </row>
    <row r="19" spans="1:14" ht="16.5" customHeight="1" thickBot="1">
      <c r="A19" s="915"/>
      <c r="B19" s="382" t="s">
        <v>11</v>
      </c>
      <c r="C19" s="329">
        <v>4492</v>
      </c>
      <c r="D19" s="329">
        <v>4790</v>
      </c>
      <c r="E19" s="329">
        <v>4190</v>
      </c>
      <c r="F19" s="329">
        <v>4662</v>
      </c>
      <c r="G19" s="329">
        <v>5654</v>
      </c>
      <c r="H19" s="329">
        <v>4770</v>
      </c>
      <c r="I19" s="329">
        <v>5459</v>
      </c>
      <c r="J19" s="329">
        <v>4680</v>
      </c>
      <c r="K19" s="423" t="s">
        <v>448</v>
      </c>
      <c r="L19" s="833"/>
      <c r="M19" s="63"/>
    </row>
    <row r="20" spans="1:14" ht="16.5" customHeight="1" thickBot="1">
      <c r="A20" s="915"/>
      <c r="B20" s="408" t="s">
        <v>12</v>
      </c>
      <c r="C20" s="378">
        <v>4254</v>
      </c>
      <c r="D20" s="378">
        <v>4641</v>
      </c>
      <c r="E20" s="378">
        <v>3993</v>
      </c>
      <c r="F20" s="378">
        <v>4504</v>
      </c>
      <c r="G20" s="378">
        <v>5122</v>
      </c>
      <c r="H20" s="378">
        <v>4279</v>
      </c>
      <c r="I20" s="378">
        <v>4868</v>
      </c>
      <c r="J20" s="378">
        <v>4175</v>
      </c>
      <c r="K20" s="444" t="s">
        <v>441</v>
      </c>
      <c r="L20" s="833"/>
      <c r="M20" s="63"/>
    </row>
    <row r="21" spans="1:14" ht="16.5" customHeight="1" thickBot="1">
      <c r="A21" s="915"/>
      <c r="B21" s="446" t="s">
        <v>7</v>
      </c>
      <c r="C21" s="413">
        <f>SUM(C18:C20)</f>
        <v>13254</v>
      </c>
      <c r="D21" s="413">
        <f t="shared" ref="D21:J21" si="1">SUM(D18:D20)</f>
        <v>14420</v>
      </c>
      <c r="E21" s="413">
        <f t="shared" si="1"/>
        <v>12237</v>
      </c>
      <c r="F21" s="413">
        <f t="shared" si="1"/>
        <v>13880</v>
      </c>
      <c r="G21" s="413">
        <f t="shared" si="1"/>
        <v>16785</v>
      </c>
      <c r="H21" s="413">
        <f t="shared" si="1"/>
        <v>14295</v>
      </c>
      <c r="I21" s="413">
        <f t="shared" si="1"/>
        <v>16154</v>
      </c>
      <c r="J21" s="413">
        <f t="shared" si="1"/>
        <v>14001</v>
      </c>
      <c r="K21" s="414" t="s">
        <v>8</v>
      </c>
      <c r="L21" s="833"/>
      <c r="M21" s="63"/>
    </row>
    <row r="22" spans="1:14" ht="16.5" customHeight="1" thickBot="1">
      <c r="A22" s="969" t="s">
        <v>970</v>
      </c>
      <c r="B22" s="429" t="s">
        <v>10</v>
      </c>
      <c r="C22" s="428">
        <v>4567</v>
      </c>
      <c r="D22" s="428">
        <v>4730</v>
      </c>
      <c r="E22" s="428">
        <v>3347</v>
      </c>
      <c r="F22" s="428">
        <v>4389</v>
      </c>
      <c r="G22" s="428">
        <v>4411</v>
      </c>
      <c r="H22" s="428">
        <v>3781</v>
      </c>
      <c r="I22" s="428">
        <v>4226</v>
      </c>
      <c r="J22" s="428">
        <v>3681</v>
      </c>
      <c r="K22" s="430" t="s">
        <v>444</v>
      </c>
      <c r="L22" s="944" t="s">
        <v>5</v>
      </c>
      <c r="M22" s="63"/>
    </row>
    <row r="23" spans="1:14" ht="16.5" customHeight="1" thickBot="1">
      <c r="A23" s="969"/>
      <c r="B23" s="382" t="s">
        <v>443</v>
      </c>
      <c r="C23" s="329">
        <v>3647</v>
      </c>
      <c r="D23" s="329">
        <v>4224</v>
      </c>
      <c r="E23" s="329">
        <v>3261</v>
      </c>
      <c r="F23" s="329">
        <v>4085</v>
      </c>
      <c r="G23" s="329">
        <v>3896</v>
      </c>
      <c r="H23" s="329">
        <v>3225</v>
      </c>
      <c r="I23" s="329">
        <v>3576</v>
      </c>
      <c r="J23" s="329">
        <v>3056</v>
      </c>
      <c r="K23" s="423" t="s">
        <v>442</v>
      </c>
      <c r="L23" s="944"/>
      <c r="M23" s="63"/>
    </row>
    <row r="24" spans="1:14" ht="16.5" customHeight="1" thickBot="1">
      <c r="A24" s="969"/>
      <c r="B24" s="408" t="s">
        <v>446</v>
      </c>
      <c r="C24" s="378">
        <v>3921</v>
      </c>
      <c r="D24" s="378">
        <v>4278</v>
      </c>
      <c r="E24" s="378">
        <v>2528</v>
      </c>
      <c r="F24" s="378">
        <v>3701</v>
      </c>
      <c r="G24" s="378">
        <v>3537</v>
      </c>
      <c r="H24" s="378">
        <v>2958</v>
      </c>
      <c r="I24" s="378">
        <v>3223</v>
      </c>
      <c r="J24" s="378">
        <v>2840</v>
      </c>
      <c r="K24" s="444" t="s">
        <v>445</v>
      </c>
      <c r="L24" s="944"/>
      <c r="M24" s="63"/>
    </row>
    <row r="25" spans="1:14" ht="16.5" customHeight="1" thickBot="1">
      <c r="A25" s="969"/>
      <c r="B25" s="446" t="s">
        <v>7</v>
      </c>
      <c r="C25" s="413">
        <f>SUM(C22:C24)</f>
        <v>12135</v>
      </c>
      <c r="D25" s="413">
        <f t="shared" ref="D25:J25" si="2">SUM(D22:D24)</f>
        <v>13232</v>
      </c>
      <c r="E25" s="413">
        <f t="shared" si="2"/>
        <v>9136</v>
      </c>
      <c r="F25" s="413">
        <f t="shared" si="2"/>
        <v>12175</v>
      </c>
      <c r="G25" s="413">
        <f t="shared" si="2"/>
        <v>11844</v>
      </c>
      <c r="H25" s="413">
        <f t="shared" si="2"/>
        <v>9964</v>
      </c>
      <c r="I25" s="413">
        <f t="shared" si="2"/>
        <v>11025</v>
      </c>
      <c r="J25" s="413">
        <f t="shared" si="2"/>
        <v>9577</v>
      </c>
      <c r="K25" s="414" t="s">
        <v>8</v>
      </c>
      <c r="L25" s="944"/>
      <c r="M25" s="63"/>
    </row>
    <row r="26" spans="1:14" ht="16.5" customHeight="1" thickBot="1">
      <c r="A26" s="971" t="s">
        <v>357</v>
      </c>
      <c r="B26" s="429" t="s">
        <v>10</v>
      </c>
      <c r="C26" s="428">
        <v>261</v>
      </c>
      <c r="D26" s="428">
        <v>37</v>
      </c>
      <c r="E26" s="428">
        <v>201</v>
      </c>
      <c r="F26" s="428">
        <v>37</v>
      </c>
      <c r="G26" s="428">
        <v>0</v>
      </c>
      <c r="H26" s="428">
        <v>0</v>
      </c>
      <c r="I26" s="428">
        <v>0</v>
      </c>
      <c r="J26" s="428">
        <v>0</v>
      </c>
      <c r="K26" s="430" t="s">
        <v>444</v>
      </c>
      <c r="L26" s="973" t="s">
        <v>846</v>
      </c>
      <c r="M26" s="63"/>
    </row>
    <row r="27" spans="1:14" ht="16.5" customHeight="1" thickBot="1">
      <c r="A27" s="971"/>
      <c r="B27" s="382" t="s">
        <v>443</v>
      </c>
      <c r="C27" s="329">
        <v>151</v>
      </c>
      <c r="D27" s="329">
        <v>31</v>
      </c>
      <c r="E27" s="329">
        <v>143</v>
      </c>
      <c r="F27" s="329">
        <v>31</v>
      </c>
      <c r="G27" s="329">
        <v>0</v>
      </c>
      <c r="H27" s="329">
        <v>0</v>
      </c>
      <c r="I27" s="329">
        <v>0</v>
      </c>
      <c r="J27" s="329">
        <v>0</v>
      </c>
      <c r="K27" s="423" t="s">
        <v>442</v>
      </c>
      <c r="L27" s="973"/>
      <c r="M27" s="63"/>
    </row>
    <row r="28" spans="1:14" ht="16.5" customHeight="1" thickBot="1">
      <c r="A28" s="971"/>
      <c r="B28" s="408" t="s">
        <v>12</v>
      </c>
      <c r="C28" s="378">
        <v>188</v>
      </c>
      <c r="D28" s="378">
        <v>22</v>
      </c>
      <c r="E28" s="378">
        <v>135</v>
      </c>
      <c r="F28" s="378">
        <v>22</v>
      </c>
      <c r="G28" s="378">
        <v>0</v>
      </c>
      <c r="H28" s="378">
        <v>0</v>
      </c>
      <c r="I28" s="378">
        <v>0</v>
      </c>
      <c r="J28" s="378">
        <v>0</v>
      </c>
      <c r="K28" s="444" t="s">
        <v>441</v>
      </c>
      <c r="L28" s="973"/>
      <c r="M28" s="63"/>
    </row>
    <row r="29" spans="1:14" ht="16.5" customHeight="1">
      <c r="A29" s="972"/>
      <c r="B29" s="446" t="s">
        <v>7</v>
      </c>
      <c r="C29" s="413">
        <f>SUM(C26:C28)</f>
        <v>600</v>
      </c>
      <c r="D29" s="413">
        <f t="shared" ref="D29:J29" si="3">SUM(D26:D28)</f>
        <v>90</v>
      </c>
      <c r="E29" s="413">
        <f t="shared" si="3"/>
        <v>479</v>
      </c>
      <c r="F29" s="413">
        <f t="shared" si="3"/>
        <v>90</v>
      </c>
      <c r="G29" s="413">
        <f t="shared" si="3"/>
        <v>0</v>
      </c>
      <c r="H29" s="413">
        <f t="shared" si="3"/>
        <v>0</v>
      </c>
      <c r="I29" s="413">
        <f t="shared" si="3"/>
        <v>0</v>
      </c>
      <c r="J29" s="413">
        <f t="shared" si="3"/>
        <v>0</v>
      </c>
      <c r="K29" s="414" t="s">
        <v>8</v>
      </c>
      <c r="L29" s="974"/>
      <c r="M29" s="63"/>
    </row>
    <row r="30" spans="1:14" s="52" customFormat="1" ht="24.75" customHeight="1">
      <c r="A30" s="975" t="s">
        <v>28</v>
      </c>
      <c r="B30" s="976"/>
      <c r="C30" s="415">
        <f>C17+C21+C25+C29</f>
        <v>52558</v>
      </c>
      <c r="D30" s="415">
        <f t="shared" ref="D30:J30" si="4">D17+D21+D25+D29</f>
        <v>56375</v>
      </c>
      <c r="E30" s="415">
        <f t="shared" si="4"/>
        <v>47383</v>
      </c>
      <c r="F30" s="415">
        <f t="shared" si="4"/>
        <v>54192</v>
      </c>
      <c r="G30" s="415">
        <f t="shared" si="4"/>
        <v>80685</v>
      </c>
      <c r="H30" s="415">
        <f t="shared" si="4"/>
        <v>70549</v>
      </c>
      <c r="I30" s="415">
        <f t="shared" si="4"/>
        <v>78087</v>
      </c>
      <c r="J30" s="415">
        <f t="shared" si="4"/>
        <v>68993</v>
      </c>
      <c r="K30" s="977" t="s">
        <v>539</v>
      </c>
      <c r="L30" s="978"/>
    </row>
    <row r="31" spans="1:14">
      <c r="A31" s="903" t="s">
        <v>857</v>
      </c>
      <c r="B31" s="903"/>
      <c r="J31" s="844" t="s">
        <v>839</v>
      </c>
      <c r="K31" s="844"/>
      <c r="L31" s="844"/>
      <c r="N31" s="68"/>
    </row>
  </sheetData>
  <mergeCells count="28">
    <mergeCell ref="A22:A25"/>
    <mergeCell ref="L22:L25"/>
    <mergeCell ref="A26:A29"/>
    <mergeCell ref="L26:L29"/>
    <mergeCell ref="J31:L31"/>
    <mergeCell ref="A31:B31"/>
    <mergeCell ref="A30:B30"/>
    <mergeCell ref="K30:L30"/>
    <mergeCell ref="A11:A17"/>
    <mergeCell ref="L11:L17"/>
    <mergeCell ref="A18:A21"/>
    <mergeCell ref="L18:L21"/>
    <mergeCell ref="A3:L3"/>
    <mergeCell ref="A1:L1"/>
    <mergeCell ref="K6:K10"/>
    <mergeCell ref="L6:L10"/>
    <mergeCell ref="B2:K2"/>
    <mergeCell ref="B4:K4"/>
    <mergeCell ref="C6:F6"/>
    <mergeCell ref="G6:J6"/>
    <mergeCell ref="B6:B10"/>
    <mergeCell ref="A6:A10"/>
    <mergeCell ref="C8:D8"/>
    <mergeCell ref="E8:F8"/>
    <mergeCell ref="G8:H8"/>
    <mergeCell ref="I8:J8"/>
    <mergeCell ref="C7:F7"/>
    <mergeCell ref="G7:J7"/>
  </mergeCells>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rightToLeft="1" view="pageBreakPreview" zoomScaleNormal="100" zoomScaleSheetLayoutView="100" workbookViewId="0">
      <selection activeCell="D14" sqref="D14"/>
    </sheetView>
  </sheetViews>
  <sheetFormatPr defaultRowHeight="13.5"/>
  <cols>
    <col min="1" max="1" width="30.7109375" style="70" customWidth="1"/>
    <col min="2" max="2" width="9.7109375" style="82" customWidth="1"/>
    <col min="3" max="3" width="13.42578125" style="82" customWidth="1"/>
    <col min="4" max="4" width="10.28515625" style="82" customWidth="1"/>
    <col min="5" max="5" width="10.42578125" style="82" customWidth="1"/>
    <col min="6" max="6" width="11.5703125" style="82" customWidth="1"/>
    <col min="7" max="7" width="11" style="82" customWidth="1"/>
    <col min="8" max="8" width="10.42578125" style="82" customWidth="1"/>
    <col min="9" max="9" width="30.7109375" style="82" customWidth="1"/>
    <col min="10" max="16384" width="9.140625" style="82"/>
  </cols>
  <sheetData>
    <row r="1" spans="1:12" s="85" customFormat="1" ht="20.25">
      <c r="A1" s="855" t="s">
        <v>1123</v>
      </c>
      <c r="B1" s="855"/>
      <c r="C1" s="855"/>
      <c r="D1" s="855"/>
      <c r="E1" s="855"/>
      <c r="F1" s="855"/>
      <c r="G1" s="855"/>
      <c r="H1" s="855"/>
      <c r="I1" s="855"/>
    </row>
    <row r="2" spans="1:12" s="85" customFormat="1" ht="20.25">
      <c r="A2" s="858" t="s">
        <v>1069</v>
      </c>
      <c r="B2" s="858"/>
      <c r="C2" s="858"/>
      <c r="D2" s="858"/>
      <c r="E2" s="858"/>
      <c r="F2" s="858"/>
      <c r="G2" s="858"/>
      <c r="H2" s="858"/>
      <c r="I2" s="858"/>
    </row>
    <row r="3" spans="1:12" ht="18" customHeight="1">
      <c r="A3" s="849" t="s">
        <v>1124</v>
      </c>
      <c r="B3" s="849"/>
      <c r="C3" s="849"/>
      <c r="D3" s="849"/>
      <c r="E3" s="849"/>
      <c r="F3" s="849"/>
      <c r="G3" s="849"/>
      <c r="H3" s="849"/>
      <c r="I3" s="849"/>
    </row>
    <row r="4" spans="1:12" ht="15.75">
      <c r="A4" s="850" t="s">
        <v>1066</v>
      </c>
      <c r="B4" s="850"/>
      <c r="C4" s="850"/>
      <c r="D4" s="850"/>
      <c r="E4" s="850"/>
      <c r="F4" s="850"/>
      <c r="G4" s="850"/>
      <c r="H4" s="850"/>
      <c r="I4" s="850"/>
    </row>
    <row r="5" spans="1:12" s="52" customFormat="1" ht="15.75">
      <c r="A5" s="12" t="s">
        <v>579</v>
      </c>
      <c r="B5" s="83"/>
      <c r="C5" s="83"/>
      <c r="D5" s="83"/>
      <c r="E5" s="83"/>
      <c r="F5" s="83"/>
      <c r="G5" s="83"/>
      <c r="H5" s="83"/>
      <c r="I5" s="84" t="s">
        <v>580</v>
      </c>
      <c r="J5" s="83"/>
      <c r="K5" s="83"/>
      <c r="L5" s="83"/>
    </row>
    <row r="6" spans="1:12" ht="30.75" customHeight="1" thickBot="1">
      <c r="A6" s="990" t="s">
        <v>866</v>
      </c>
      <c r="B6" s="987" t="s">
        <v>541</v>
      </c>
      <c r="C6" s="987" t="s">
        <v>860</v>
      </c>
      <c r="D6" s="989" t="s">
        <v>869</v>
      </c>
      <c r="E6" s="989"/>
      <c r="F6" s="987" t="s">
        <v>862</v>
      </c>
      <c r="G6" s="987" t="s">
        <v>863</v>
      </c>
      <c r="H6" s="994" t="s">
        <v>868</v>
      </c>
      <c r="I6" s="992" t="s">
        <v>867</v>
      </c>
    </row>
    <row r="7" spans="1:12" ht="29.25" customHeight="1">
      <c r="A7" s="991"/>
      <c r="B7" s="988"/>
      <c r="C7" s="988"/>
      <c r="D7" s="466" t="s">
        <v>861</v>
      </c>
      <c r="E7" s="466" t="s">
        <v>667</v>
      </c>
      <c r="F7" s="988"/>
      <c r="G7" s="988"/>
      <c r="H7" s="995"/>
      <c r="I7" s="993"/>
    </row>
    <row r="8" spans="1:12" ht="24" customHeight="1" thickBot="1">
      <c r="A8" s="996" t="s">
        <v>546</v>
      </c>
      <c r="B8" s="463" t="s">
        <v>864</v>
      </c>
      <c r="C8" s="464">
        <v>4112</v>
      </c>
      <c r="D8" s="464">
        <v>0</v>
      </c>
      <c r="E8" s="464">
        <v>476</v>
      </c>
      <c r="F8" s="464">
        <v>32</v>
      </c>
      <c r="G8" s="464">
        <v>189</v>
      </c>
      <c r="H8" s="465" t="s">
        <v>1049</v>
      </c>
      <c r="I8" s="1000" t="s">
        <v>358</v>
      </c>
    </row>
    <row r="9" spans="1:12" ht="24" customHeight="1" thickBot="1">
      <c r="A9" s="997"/>
      <c r="B9" s="447" t="s">
        <v>865</v>
      </c>
      <c r="C9" s="448">
        <v>4815</v>
      </c>
      <c r="D9" s="448">
        <v>0</v>
      </c>
      <c r="E9" s="448">
        <v>561</v>
      </c>
      <c r="F9" s="448">
        <v>41</v>
      </c>
      <c r="G9" s="448">
        <v>225</v>
      </c>
      <c r="H9" s="449" t="s">
        <v>1050</v>
      </c>
      <c r="I9" s="998"/>
    </row>
    <row r="10" spans="1:12" ht="24" customHeight="1" thickBot="1">
      <c r="A10" s="997"/>
      <c r="B10" s="447" t="s">
        <v>1121</v>
      </c>
      <c r="C10" s="448">
        <v>66</v>
      </c>
      <c r="D10" s="448">
        <v>0</v>
      </c>
      <c r="E10" s="448">
        <v>20</v>
      </c>
      <c r="F10" s="448">
        <v>3</v>
      </c>
      <c r="G10" s="448">
        <v>7</v>
      </c>
      <c r="H10" s="449" t="s">
        <v>1122</v>
      </c>
      <c r="I10" s="998"/>
    </row>
    <row r="11" spans="1:12" ht="24" customHeight="1" thickBot="1">
      <c r="A11" s="985" t="s">
        <v>1158</v>
      </c>
      <c r="B11" s="450" t="s">
        <v>864</v>
      </c>
      <c r="C11" s="451">
        <v>26508</v>
      </c>
      <c r="D11" s="451">
        <v>763</v>
      </c>
      <c r="E11" s="451">
        <v>2437</v>
      </c>
      <c r="F11" s="451">
        <v>63</v>
      </c>
      <c r="G11" s="451">
        <v>989</v>
      </c>
      <c r="H11" s="452" t="s">
        <v>1049</v>
      </c>
      <c r="I11" s="982" t="s">
        <v>3</v>
      </c>
    </row>
    <row r="12" spans="1:12" ht="24" customHeight="1" thickBot="1">
      <c r="A12" s="985"/>
      <c r="B12" s="450" t="s">
        <v>865</v>
      </c>
      <c r="C12" s="451">
        <v>28613</v>
      </c>
      <c r="D12" s="451">
        <v>0</v>
      </c>
      <c r="E12" s="451">
        <v>3464</v>
      </c>
      <c r="F12" s="451">
        <v>57</v>
      </c>
      <c r="G12" s="451">
        <v>1065</v>
      </c>
      <c r="H12" s="452" t="s">
        <v>1050</v>
      </c>
      <c r="I12" s="982"/>
    </row>
    <row r="13" spans="1:12" ht="24" customHeight="1" thickBot="1">
      <c r="A13" s="985"/>
      <c r="B13" s="450" t="s">
        <v>1121</v>
      </c>
      <c r="C13" s="451">
        <v>81</v>
      </c>
      <c r="D13" s="451">
        <v>0</v>
      </c>
      <c r="E13" s="451">
        <v>36</v>
      </c>
      <c r="F13" s="451">
        <v>2</v>
      </c>
      <c r="G13" s="451">
        <v>15</v>
      </c>
      <c r="H13" s="452" t="s">
        <v>1122</v>
      </c>
      <c r="I13" s="982"/>
    </row>
    <row r="14" spans="1:12" ht="24" customHeight="1" thickBot="1">
      <c r="A14" s="997" t="s">
        <v>488</v>
      </c>
      <c r="B14" s="447" t="s">
        <v>864</v>
      </c>
      <c r="C14" s="448">
        <v>13254</v>
      </c>
      <c r="D14" s="448">
        <v>1399</v>
      </c>
      <c r="E14" s="448">
        <v>0</v>
      </c>
      <c r="F14" s="448">
        <v>31</v>
      </c>
      <c r="G14" s="448">
        <v>504</v>
      </c>
      <c r="H14" s="449" t="s">
        <v>1049</v>
      </c>
      <c r="I14" s="998" t="s">
        <v>154</v>
      </c>
    </row>
    <row r="15" spans="1:12" ht="24" customHeight="1" thickBot="1">
      <c r="A15" s="997"/>
      <c r="B15" s="447" t="s">
        <v>865</v>
      </c>
      <c r="C15" s="448">
        <v>14420</v>
      </c>
      <c r="D15" s="448">
        <v>0</v>
      </c>
      <c r="E15" s="448">
        <v>1626</v>
      </c>
      <c r="F15" s="448">
        <v>32</v>
      </c>
      <c r="G15" s="448">
        <v>542</v>
      </c>
      <c r="H15" s="449" t="s">
        <v>1050</v>
      </c>
      <c r="I15" s="998"/>
    </row>
    <row r="16" spans="1:12" ht="24" customHeight="1" thickBot="1">
      <c r="A16" s="985" t="s">
        <v>970</v>
      </c>
      <c r="B16" s="450" t="s">
        <v>864</v>
      </c>
      <c r="C16" s="451">
        <v>12135</v>
      </c>
      <c r="D16" s="451">
        <v>1437</v>
      </c>
      <c r="E16" s="451">
        <v>0</v>
      </c>
      <c r="F16" s="451">
        <v>31</v>
      </c>
      <c r="G16" s="451">
        <v>506</v>
      </c>
      <c r="H16" s="452" t="s">
        <v>1049</v>
      </c>
      <c r="I16" s="982" t="s">
        <v>463</v>
      </c>
    </row>
    <row r="17" spans="1:9" ht="24" customHeight="1" thickBot="1">
      <c r="A17" s="985"/>
      <c r="B17" s="450" t="s">
        <v>865</v>
      </c>
      <c r="C17" s="451">
        <v>13232</v>
      </c>
      <c r="D17" s="451">
        <v>0</v>
      </c>
      <c r="E17" s="451">
        <v>1485</v>
      </c>
      <c r="F17" s="451">
        <v>28</v>
      </c>
      <c r="G17" s="451">
        <v>509</v>
      </c>
      <c r="H17" s="452" t="s">
        <v>1050</v>
      </c>
      <c r="I17" s="982"/>
    </row>
    <row r="18" spans="1:9" ht="24" customHeight="1" thickBot="1">
      <c r="A18" s="997" t="s">
        <v>357</v>
      </c>
      <c r="B18" s="447" t="s">
        <v>864</v>
      </c>
      <c r="C18" s="448">
        <v>600</v>
      </c>
      <c r="D18" s="448">
        <v>114</v>
      </c>
      <c r="E18" s="448">
        <v>0</v>
      </c>
      <c r="F18" s="448">
        <v>2</v>
      </c>
      <c r="G18" s="448">
        <v>29</v>
      </c>
      <c r="H18" s="449" t="s">
        <v>1049</v>
      </c>
      <c r="I18" s="998" t="s">
        <v>823</v>
      </c>
    </row>
    <row r="19" spans="1:9" ht="24" customHeight="1">
      <c r="A19" s="1001"/>
      <c r="B19" s="457" t="s">
        <v>865</v>
      </c>
      <c r="C19" s="458">
        <v>90</v>
      </c>
      <c r="D19" s="458">
        <v>0</v>
      </c>
      <c r="E19" s="458">
        <v>23</v>
      </c>
      <c r="F19" s="458">
        <v>1</v>
      </c>
      <c r="G19" s="458">
        <v>6</v>
      </c>
      <c r="H19" s="459" t="s">
        <v>1050</v>
      </c>
      <c r="I19" s="999"/>
    </row>
    <row r="20" spans="1:9" ht="21.75" customHeight="1" thickBot="1">
      <c r="A20" s="984" t="s">
        <v>7</v>
      </c>
      <c r="B20" s="460" t="s">
        <v>864</v>
      </c>
      <c r="C20" s="461">
        <f>SUM(C8+C11+C14+C16+C18)</f>
        <v>56609</v>
      </c>
      <c r="D20" s="461">
        <f t="shared" ref="D20:G20" si="0">SUM(D8+D11+D14+D16+D18)</f>
        <v>3713</v>
      </c>
      <c r="E20" s="461">
        <f t="shared" si="0"/>
        <v>2913</v>
      </c>
      <c r="F20" s="461">
        <f t="shared" si="0"/>
        <v>159</v>
      </c>
      <c r="G20" s="461">
        <f t="shared" si="0"/>
        <v>2217</v>
      </c>
      <c r="H20" s="462" t="s">
        <v>1049</v>
      </c>
      <c r="I20" s="981" t="s">
        <v>8</v>
      </c>
    </row>
    <row r="21" spans="1:9" ht="21.75" customHeight="1" thickBot="1">
      <c r="A21" s="985"/>
      <c r="B21" s="450" t="s">
        <v>865</v>
      </c>
      <c r="C21" s="453">
        <f>SUM(C9+C12+C15+C17+C19)</f>
        <v>61170</v>
      </c>
      <c r="D21" s="453">
        <f t="shared" ref="D21:G21" si="1">SUM(D9+D12+D15+D17+D19)</f>
        <v>0</v>
      </c>
      <c r="E21" s="453">
        <f t="shared" si="1"/>
        <v>7159</v>
      </c>
      <c r="F21" s="453">
        <f t="shared" si="1"/>
        <v>159</v>
      </c>
      <c r="G21" s="453">
        <f t="shared" si="1"/>
        <v>2347</v>
      </c>
      <c r="H21" s="452" t="s">
        <v>1050</v>
      </c>
      <c r="I21" s="982"/>
    </row>
    <row r="22" spans="1:9" ht="21.75" customHeight="1" thickBot="1">
      <c r="A22" s="985"/>
      <c r="B22" s="450" t="s">
        <v>1121</v>
      </c>
      <c r="C22" s="453">
        <f>SUM(C10+C13)</f>
        <v>147</v>
      </c>
      <c r="D22" s="453">
        <f t="shared" ref="D22:G22" si="2">SUM(D10+D13)</f>
        <v>0</v>
      </c>
      <c r="E22" s="453">
        <f t="shared" si="2"/>
        <v>56</v>
      </c>
      <c r="F22" s="453">
        <f t="shared" si="2"/>
        <v>5</v>
      </c>
      <c r="G22" s="453">
        <f t="shared" si="2"/>
        <v>22</v>
      </c>
      <c r="H22" s="452" t="s">
        <v>1122</v>
      </c>
      <c r="I22" s="982"/>
    </row>
    <row r="23" spans="1:9" ht="18" customHeight="1">
      <c r="A23" s="986"/>
      <c r="B23" s="454" t="s">
        <v>7</v>
      </c>
      <c r="C23" s="455">
        <f>SUM(C20:C22)</f>
        <v>117926</v>
      </c>
      <c r="D23" s="455">
        <f t="shared" ref="D23:G23" si="3">SUM(D20:D22)</f>
        <v>3713</v>
      </c>
      <c r="E23" s="455">
        <f t="shared" si="3"/>
        <v>10128</v>
      </c>
      <c r="F23" s="455">
        <f t="shared" si="3"/>
        <v>323</v>
      </c>
      <c r="G23" s="455">
        <f t="shared" si="3"/>
        <v>4586</v>
      </c>
      <c r="H23" s="456" t="s">
        <v>8</v>
      </c>
      <c r="I23" s="983"/>
    </row>
    <row r="24" spans="1:9" ht="12.75">
      <c r="A24" s="979"/>
      <c r="B24" s="979"/>
      <c r="C24" s="979"/>
      <c r="D24" s="979"/>
      <c r="E24" s="979"/>
      <c r="F24" s="979"/>
      <c r="G24" s="980"/>
      <c r="H24" s="980"/>
      <c r="I24" s="980"/>
    </row>
    <row r="26" spans="1:9">
      <c r="B26" s="253"/>
    </row>
  </sheetData>
  <mergeCells count="26">
    <mergeCell ref="A8:A10"/>
    <mergeCell ref="A14:A15"/>
    <mergeCell ref="A11:A13"/>
    <mergeCell ref="I18:I19"/>
    <mergeCell ref="I8:I10"/>
    <mergeCell ref="I14:I15"/>
    <mergeCell ref="I11:I13"/>
    <mergeCell ref="A18:A19"/>
    <mergeCell ref="A16:A17"/>
    <mergeCell ref="I16:I17"/>
    <mergeCell ref="A24:F24"/>
    <mergeCell ref="G24:I24"/>
    <mergeCell ref="I20:I23"/>
    <mergeCell ref="A20:A23"/>
    <mergeCell ref="A1:I1"/>
    <mergeCell ref="G6:G7"/>
    <mergeCell ref="F6:F7"/>
    <mergeCell ref="C6:C7"/>
    <mergeCell ref="A2:I2"/>
    <mergeCell ref="A4:I4"/>
    <mergeCell ref="A3:I3"/>
    <mergeCell ref="D6:E6"/>
    <mergeCell ref="A6:A7"/>
    <mergeCell ref="B6:B7"/>
    <mergeCell ref="I6:I7"/>
    <mergeCell ref="H6:H7"/>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showGridLines="0" rightToLeft="1" view="pageBreakPreview" topLeftCell="A5" zoomScaleNormal="100" zoomScaleSheetLayoutView="100" workbookViewId="0">
      <selection activeCell="L26" sqref="L26"/>
    </sheetView>
  </sheetViews>
  <sheetFormatPr defaultRowHeight="12.75"/>
  <cols>
    <col min="1" max="1" width="13.85546875" style="192" customWidth="1"/>
    <col min="2" max="2" width="9.140625" style="192"/>
    <col min="3" max="5" width="7.7109375" style="192" customWidth="1"/>
    <col min="6" max="6" width="8.28515625" style="192" bestFit="1" customWidth="1"/>
    <col min="7" max="7" width="8.28515625" style="192" customWidth="1"/>
    <col min="8" max="8" width="8.28515625" style="192" bestFit="1" customWidth="1"/>
    <col min="9" max="9" width="8.42578125" style="192" customWidth="1"/>
    <col min="10" max="10" width="8.85546875" style="192" customWidth="1"/>
    <col min="11" max="11" width="8.42578125" style="192" customWidth="1"/>
    <col min="12" max="12" width="8.28515625" style="192" customWidth="1"/>
    <col min="13" max="14" width="8.7109375" style="192" customWidth="1"/>
    <col min="15" max="15" width="8.28515625" style="192" bestFit="1" customWidth="1"/>
    <col min="16" max="16" width="8.28515625" style="192" customWidth="1"/>
    <col min="17" max="17" width="8.28515625" style="192" bestFit="1" customWidth="1"/>
    <col min="18" max="18" width="8.5703125" style="192" customWidth="1"/>
    <col min="19" max="19" width="16.85546875" style="192" customWidth="1"/>
    <col min="20" max="16384" width="9.140625" style="19"/>
  </cols>
  <sheetData>
    <row r="1" spans="1:19" s="17" customFormat="1" ht="20.100000000000001" customHeight="1">
      <c r="A1" s="855" t="s">
        <v>872</v>
      </c>
      <c r="B1" s="855"/>
      <c r="C1" s="855"/>
      <c r="D1" s="855"/>
      <c r="E1" s="855"/>
      <c r="F1" s="855"/>
      <c r="G1" s="855"/>
      <c r="H1" s="855"/>
      <c r="I1" s="855"/>
      <c r="J1" s="855"/>
      <c r="K1" s="855"/>
      <c r="L1" s="855"/>
      <c r="M1" s="855"/>
      <c r="N1" s="855"/>
      <c r="O1" s="855"/>
      <c r="P1" s="855"/>
      <c r="Q1" s="855"/>
      <c r="R1" s="855"/>
      <c r="S1" s="855"/>
    </row>
    <row r="2" spans="1:19" s="18" customFormat="1" ht="20.100000000000001" customHeight="1">
      <c r="A2" s="858" t="s">
        <v>1069</v>
      </c>
      <c r="B2" s="858"/>
      <c r="C2" s="858"/>
      <c r="D2" s="858"/>
      <c r="E2" s="858"/>
      <c r="F2" s="858"/>
      <c r="G2" s="858"/>
      <c r="H2" s="858"/>
      <c r="I2" s="858"/>
      <c r="J2" s="858"/>
      <c r="K2" s="858"/>
      <c r="L2" s="858"/>
      <c r="M2" s="858"/>
      <c r="N2" s="858"/>
      <c r="O2" s="858"/>
      <c r="P2" s="858"/>
      <c r="Q2" s="858"/>
      <c r="R2" s="858"/>
      <c r="S2" s="858"/>
    </row>
    <row r="3" spans="1:19" ht="20.100000000000001" customHeight="1">
      <c r="A3" s="849" t="s">
        <v>871</v>
      </c>
      <c r="B3" s="849"/>
      <c r="C3" s="849"/>
      <c r="D3" s="849"/>
      <c r="E3" s="849"/>
      <c r="F3" s="849"/>
      <c r="G3" s="849"/>
      <c r="H3" s="849"/>
      <c r="I3" s="849"/>
      <c r="J3" s="849"/>
      <c r="K3" s="849"/>
      <c r="L3" s="849"/>
      <c r="M3" s="849"/>
      <c r="N3" s="849"/>
      <c r="O3" s="849"/>
      <c r="P3" s="849"/>
      <c r="Q3" s="849"/>
      <c r="R3" s="849"/>
      <c r="S3" s="849"/>
    </row>
    <row r="4" spans="1:19" ht="20.100000000000001" customHeight="1">
      <c r="A4" s="850" t="s">
        <v>1066</v>
      </c>
      <c r="B4" s="850"/>
      <c r="C4" s="850"/>
      <c r="D4" s="850"/>
      <c r="E4" s="850"/>
      <c r="F4" s="850"/>
      <c r="G4" s="850"/>
      <c r="H4" s="850"/>
      <c r="I4" s="850"/>
      <c r="J4" s="850"/>
      <c r="K4" s="850"/>
      <c r="L4" s="850"/>
      <c r="M4" s="850"/>
      <c r="N4" s="850"/>
      <c r="O4" s="850"/>
      <c r="P4" s="850"/>
      <c r="Q4" s="850"/>
      <c r="R4" s="850"/>
      <c r="S4" s="850"/>
    </row>
    <row r="5" spans="1:19" ht="16.5" customHeight="1">
      <c r="A5" s="12" t="s">
        <v>581</v>
      </c>
      <c r="B5" s="15"/>
      <c r="C5" s="15"/>
      <c r="D5" s="15"/>
      <c r="E5" s="15"/>
      <c r="F5" s="15"/>
      <c r="G5" s="15"/>
      <c r="H5" s="15"/>
      <c r="I5" s="15"/>
      <c r="J5" s="15"/>
      <c r="K5" s="15"/>
      <c r="L5" s="15"/>
      <c r="M5" s="15"/>
      <c r="N5" s="15"/>
      <c r="O5" s="15"/>
      <c r="P5" s="15"/>
      <c r="Q5" s="15"/>
      <c r="R5" s="15"/>
      <c r="S5" s="26" t="s">
        <v>582</v>
      </c>
    </row>
    <row r="6" spans="1:19" s="187" customFormat="1" ht="18" customHeight="1" thickBot="1">
      <c r="A6" s="852" t="s">
        <v>1037</v>
      </c>
      <c r="B6" s="852"/>
      <c r="C6" s="1015" t="s">
        <v>546</v>
      </c>
      <c r="D6" s="1015"/>
      <c r="E6" s="1015"/>
      <c r="F6" s="1015" t="s">
        <v>202</v>
      </c>
      <c r="G6" s="1015"/>
      <c r="H6" s="1015"/>
      <c r="I6" s="1015" t="s">
        <v>489</v>
      </c>
      <c r="J6" s="1015"/>
      <c r="K6" s="1015" t="s">
        <v>201</v>
      </c>
      <c r="L6" s="1015"/>
      <c r="M6" s="1020" t="s">
        <v>357</v>
      </c>
      <c r="N6" s="1020"/>
      <c r="O6" s="1016" t="s">
        <v>7</v>
      </c>
      <c r="P6" s="1016"/>
      <c r="Q6" s="1016"/>
      <c r="R6" s="856" t="s">
        <v>1036</v>
      </c>
      <c r="S6" s="856"/>
    </row>
    <row r="7" spans="1:19" s="187" customFormat="1" ht="24" customHeight="1" thickBot="1">
      <c r="A7" s="1010"/>
      <c r="B7" s="1010"/>
      <c r="C7" s="1013" t="s">
        <v>358</v>
      </c>
      <c r="D7" s="1013"/>
      <c r="E7" s="1013"/>
      <c r="F7" s="1013" t="s">
        <v>313</v>
      </c>
      <c r="G7" s="1013"/>
      <c r="H7" s="1013"/>
      <c r="I7" s="1013" t="s">
        <v>154</v>
      </c>
      <c r="J7" s="1013"/>
      <c r="K7" s="1013" t="s">
        <v>870</v>
      </c>
      <c r="L7" s="1013"/>
      <c r="M7" s="1013" t="s">
        <v>823</v>
      </c>
      <c r="N7" s="1013"/>
      <c r="O7" s="1017" t="s">
        <v>8</v>
      </c>
      <c r="P7" s="1017"/>
      <c r="Q7" s="1017"/>
      <c r="R7" s="1014"/>
      <c r="S7" s="1014"/>
    </row>
    <row r="8" spans="1:19" s="187" customFormat="1" ht="16.5" customHeight="1" thickBot="1">
      <c r="A8" s="1010"/>
      <c r="B8" s="1010"/>
      <c r="C8" s="495" t="s">
        <v>864</v>
      </c>
      <c r="D8" s="495" t="s">
        <v>865</v>
      </c>
      <c r="E8" s="495" t="s">
        <v>1121</v>
      </c>
      <c r="F8" s="495" t="s">
        <v>864</v>
      </c>
      <c r="G8" s="495" t="s">
        <v>865</v>
      </c>
      <c r="H8" s="495" t="s">
        <v>1121</v>
      </c>
      <c r="I8" s="495" t="s">
        <v>864</v>
      </c>
      <c r="J8" s="495" t="s">
        <v>865</v>
      </c>
      <c r="K8" s="495" t="s">
        <v>864</v>
      </c>
      <c r="L8" s="495" t="s">
        <v>865</v>
      </c>
      <c r="M8" s="495" t="s">
        <v>864</v>
      </c>
      <c r="N8" s="495" t="s">
        <v>865</v>
      </c>
      <c r="O8" s="495" t="s">
        <v>864</v>
      </c>
      <c r="P8" s="495" t="s">
        <v>865</v>
      </c>
      <c r="Q8" s="495" t="s">
        <v>1121</v>
      </c>
      <c r="R8" s="1014"/>
      <c r="S8" s="1014"/>
    </row>
    <row r="9" spans="1:19" s="187" customFormat="1" ht="14.25" customHeight="1">
      <c r="A9" s="853"/>
      <c r="B9" s="853"/>
      <c r="C9" s="496" t="s">
        <v>1049</v>
      </c>
      <c r="D9" s="496" t="s">
        <v>1050</v>
      </c>
      <c r="E9" s="496" t="s">
        <v>1122</v>
      </c>
      <c r="F9" s="496" t="s">
        <v>1049</v>
      </c>
      <c r="G9" s="496" t="s">
        <v>1050</v>
      </c>
      <c r="H9" s="496" t="s">
        <v>1122</v>
      </c>
      <c r="I9" s="496" t="s">
        <v>1049</v>
      </c>
      <c r="J9" s="496" t="s">
        <v>1050</v>
      </c>
      <c r="K9" s="496" t="s">
        <v>1049</v>
      </c>
      <c r="L9" s="496" t="s">
        <v>1050</v>
      </c>
      <c r="M9" s="496" t="s">
        <v>1049</v>
      </c>
      <c r="N9" s="496" t="s">
        <v>1050</v>
      </c>
      <c r="O9" s="496" t="s">
        <v>1049</v>
      </c>
      <c r="P9" s="496" t="s">
        <v>1050</v>
      </c>
      <c r="Q9" s="496" t="s">
        <v>1122</v>
      </c>
      <c r="R9" s="857"/>
      <c r="S9" s="857"/>
    </row>
    <row r="10" spans="1:19" ht="18" customHeight="1" thickBot="1">
      <c r="A10" s="1002" t="s">
        <v>17</v>
      </c>
      <c r="B10" s="491" t="s">
        <v>18</v>
      </c>
      <c r="C10" s="492">
        <v>590</v>
      </c>
      <c r="D10" s="492">
        <v>729</v>
      </c>
      <c r="E10" s="492">
        <v>48</v>
      </c>
      <c r="F10" s="374">
        <v>6245</v>
      </c>
      <c r="G10" s="374">
        <v>7295</v>
      </c>
      <c r="H10" s="374">
        <v>36</v>
      </c>
      <c r="I10" s="493">
        <v>3912</v>
      </c>
      <c r="J10" s="493">
        <v>4049</v>
      </c>
      <c r="K10" s="374">
        <v>4395</v>
      </c>
      <c r="L10" s="374">
        <v>4071</v>
      </c>
      <c r="M10" s="374">
        <v>0</v>
      </c>
      <c r="N10" s="374">
        <v>90</v>
      </c>
      <c r="O10" s="432">
        <f>SUM(C10+F10+I10+K10+M10)</f>
        <v>15142</v>
      </c>
      <c r="P10" s="432">
        <f>SUM(D10+G10+J10+L10+N10)</f>
        <v>16234</v>
      </c>
      <c r="Q10" s="432">
        <f t="shared" ref="Q10:Q25" si="0">SUM(E10+H10)</f>
        <v>84</v>
      </c>
      <c r="R10" s="494" t="s">
        <v>19</v>
      </c>
      <c r="S10" s="1006" t="s">
        <v>20</v>
      </c>
    </row>
    <row r="11" spans="1:19" ht="18" customHeight="1" thickBot="1">
      <c r="A11" s="1003"/>
      <c r="B11" s="467" t="s">
        <v>6</v>
      </c>
      <c r="C11" s="471">
        <v>6</v>
      </c>
      <c r="D11" s="471">
        <v>8</v>
      </c>
      <c r="E11" s="468">
        <v>2</v>
      </c>
      <c r="F11" s="472">
        <v>14</v>
      </c>
      <c r="G11" s="472">
        <v>14</v>
      </c>
      <c r="H11" s="329">
        <v>1</v>
      </c>
      <c r="I11" s="473">
        <v>7</v>
      </c>
      <c r="J11" s="473">
        <v>7</v>
      </c>
      <c r="K11" s="472">
        <v>8</v>
      </c>
      <c r="L11" s="472">
        <v>8</v>
      </c>
      <c r="M11" s="329">
        <v>0</v>
      </c>
      <c r="N11" s="329">
        <v>1</v>
      </c>
      <c r="O11" s="387">
        <f t="shared" ref="O11:O25" si="1">SUM(C11+F11+I11+K11+M11)</f>
        <v>35</v>
      </c>
      <c r="P11" s="387">
        <f t="shared" ref="P11:P25" si="2">SUM(D11+G11+J11+L11+N11)</f>
        <v>38</v>
      </c>
      <c r="Q11" s="387">
        <f t="shared" si="0"/>
        <v>3</v>
      </c>
      <c r="R11" s="470" t="s">
        <v>21</v>
      </c>
      <c r="S11" s="1007"/>
    </row>
    <row r="12" spans="1:19" ht="18" customHeight="1" thickBot="1">
      <c r="A12" s="1005" t="s">
        <v>22</v>
      </c>
      <c r="B12" s="475" t="s">
        <v>18</v>
      </c>
      <c r="C12" s="476">
        <v>2273</v>
      </c>
      <c r="D12" s="476">
        <v>2462</v>
      </c>
      <c r="E12" s="476">
        <v>0</v>
      </c>
      <c r="F12" s="326">
        <v>11898</v>
      </c>
      <c r="G12" s="326">
        <v>12512</v>
      </c>
      <c r="H12" s="326">
        <v>0</v>
      </c>
      <c r="I12" s="477">
        <v>5868</v>
      </c>
      <c r="J12" s="477">
        <v>6014</v>
      </c>
      <c r="K12" s="326">
        <v>4591</v>
      </c>
      <c r="L12" s="326">
        <v>4868</v>
      </c>
      <c r="M12" s="326">
        <v>600</v>
      </c>
      <c r="N12" s="326">
        <v>0</v>
      </c>
      <c r="O12" s="327">
        <f t="shared" si="1"/>
        <v>25230</v>
      </c>
      <c r="P12" s="327">
        <f t="shared" si="2"/>
        <v>25856</v>
      </c>
      <c r="Q12" s="327">
        <f t="shared" si="0"/>
        <v>0</v>
      </c>
      <c r="R12" s="478" t="s">
        <v>19</v>
      </c>
      <c r="S12" s="1004" t="s">
        <v>1159</v>
      </c>
    </row>
    <row r="13" spans="1:19" ht="18" customHeight="1" thickBot="1">
      <c r="A13" s="1005"/>
      <c r="B13" s="475" t="s">
        <v>6</v>
      </c>
      <c r="C13" s="476">
        <v>16</v>
      </c>
      <c r="D13" s="476">
        <v>19</v>
      </c>
      <c r="E13" s="476">
        <v>0</v>
      </c>
      <c r="F13" s="326">
        <v>22</v>
      </c>
      <c r="G13" s="326">
        <v>22</v>
      </c>
      <c r="H13" s="326">
        <v>0</v>
      </c>
      <c r="I13" s="477">
        <v>11</v>
      </c>
      <c r="J13" s="477">
        <v>10</v>
      </c>
      <c r="K13" s="326">
        <v>10</v>
      </c>
      <c r="L13" s="326">
        <v>8</v>
      </c>
      <c r="M13" s="326">
        <v>2</v>
      </c>
      <c r="N13" s="326">
        <v>0</v>
      </c>
      <c r="O13" s="327">
        <f t="shared" si="1"/>
        <v>61</v>
      </c>
      <c r="P13" s="327">
        <f t="shared" si="2"/>
        <v>59</v>
      </c>
      <c r="Q13" s="327">
        <f t="shared" si="0"/>
        <v>0</v>
      </c>
      <c r="R13" s="478" t="s">
        <v>21</v>
      </c>
      <c r="S13" s="1004"/>
    </row>
    <row r="14" spans="1:19" ht="18" customHeight="1" thickBot="1">
      <c r="A14" s="1003" t="s">
        <v>23</v>
      </c>
      <c r="B14" s="467" t="s">
        <v>18</v>
      </c>
      <c r="C14" s="468">
        <v>260</v>
      </c>
      <c r="D14" s="468">
        <v>277</v>
      </c>
      <c r="E14" s="468"/>
      <c r="F14" s="329">
        <v>2194</v>
      </c>
      <c r="G14" s="329">
        <v>1975</v>
      </c>
      <c r="H14" s="329">
        <v>0</v>
      </c>
      <c r="I14" s="469">
        <v>935</v>
      </c>
      <c r="J14" s="469">
        <v>1183</v>
      </c>
      <c r="K14" s="329">
        <v>954</v>
      </c>
      <c r="L14" s="329">
        <v>914</v>
      </c>
      <c r="M14" s="329">
        <v>0</v>
      </c>
      <c r="N14" s="329">
        <v>0</v>
      </c>
      <c r="O14" s="387">
        <f t="shared" si="1"/>
        <v>4343</v>
      </c>
      <c r="P14" s="387">
        <f t="shared" si="2"/>
        <v>4349</v>
      </c>
      <c r="Q14" s="387">
        <f t="shared" si="0"/>
        <v>0</v>
      </c>
      <c r="R14" s="470" t="s">
        <v>19</v>
      </c>
      <c r="S14" s="1007" t="s">
        <v>1160</v>
      </c>
    </row>
    <row r="15" spans="1:19" ht="18" customHeight="1" thickBot="1">
      <c r="A15" s="1003"/>
      <c r="B15" s="467" t="s">
        <v>6</v>
      </c>
      <c r="C15" s="471">
        <v>2</v>
      </c>
      <c r="D15" s="471">
        <v>2</v>
      </c>
      <c r="E15" s="468">
        <v>0</v>
      </c>
      <c r="F15" s="471">
        <v>5</v>
      </c>
      <c r="G15" s="329">
        <v>4</v>
      </c>
      <c r="H15" s="329">
        <v>0</v>
      </c>
      <c r="I15" s="480">
        <v>2</v>
      </c>
      <c r="J15" s="480">
        <v>3</v>
      </c>
      <c r="K15" s="471">
        <v>2</v>
      </c>
      <c r="L15" s="471">
        <v>2</v>
      </c>
      <c r="M15" s="329">
        <v>0</v>
      </c>
      <c r="N15" s="329">
        <v>0</v>
      </c>
      <c r="O15" s="387">
        <f t="shared" si="1"/>
        <v>11</v>
      </c>
      <c r="P15" s="387">
        <f t="shared" si="2"/>
        <v>11</v>
      </c>
      <c r="Q15" s="387">
        <f t="shared" si="0"/>
        <v>0</v>
      </c>
      <c r="R15" s="470" t="s">
        <v>21</v>
      </c>
      <c r="S15" s="1007"/>
    </row>
    <row r="16" spans="1:19" ht="18" customHeight="1" thickBot="1">
      <c r="A16" s="1005" t="s">
        <v>1163</v>
      </c>
      <c r="B16" s="475" t="s">
        <v>18</v>
      </c>
      <c r="C16" s="476">
        <v>391</v>
      </c>
      <c r="D16" s="476">
        <v>480</v>
      </c>
      <c r="E16" s="476">
        <v>0</v>
      </c>
      <c r="F16" s="326">
        <v>2361</v>
      </c>
      <c r="G16" s="326">
        <v>2197</v>
      </c>
      <c r="H16" s="326">
        <v>0</v>
      </c>
      <c r="I16" s="477">
        <v>713</v>
      </c>
      <c r="J16" s="477">
        <v>722</v>
      </c>
      <c r="K16" s="326">
        <v>1034</v>
      </c>
      <c r="L16" s="326">
        <v>750</v>
      </c>
      <c r="M16" s="326">
        <v>0</v>
      </c>
      <c r="N16" s="326">
        <v>0</v>
      </c>
      <c r="O16" s="327">
        <f t="shared" si="1"/>
        <v>4499</v>
      </c>
      <c r="P16" s="327">
        <f t="shared" si="2"/>
        <v>4149</v>
      </c>
      <c r="Q16" s="327">
        <f t="shared" si="0"/>
        <v>0</v>
      </c>
      <c r="R16" s="478" t="s">
        <v>19</v>
      </c>
      <c r="S16" s="1004" t="s">
        <v>24</v>
      </c>
    </row>
    <row r="17" spans="1:19" ht="18" customHeight="1" thickBot="1">
      <c r="A17" s="1005"/>
      <c r="B17" s="475" t="s">
        <v>6</v>
      </c>
      <c r="C17" s="476">
        <v>2</v>
      </c>
      <c r="D17" s="476">
        <v>3</v>
      </c>
      <c r="E17" s="476">
        <v>0</v>
      </c>
      <c r="F17" s="326">
        <v>5</v>
      </c>
      <c r="G17" s="326">
        <v>3</v>
      </c>
      <c r="H17" s="326">
        <v>0</v>
      </c>
      <c r="I17" s="477">
        <v>1</v>
      </c>
      <c r="J17" s="477">
        <v>1</v>
      </c>
      <c r="K17" s="326">
        <v>2</v>
      </c>
      <c r="L17" s="326">
        <v>1</v>
      </c>
      <c r="M17" s="326">
        <v>0</v>
      </c>
      <c r="N17" s="326">
        <v>0</v>
      </c>
      <c r="O17" s="327">
        <f t="shared" si="1"/>
        <v>10</v>
      </c>
      <c r="P17" s="327">
        <f t="shared" si="2"/>
        <v>8</v>
      </c>
      <c r="Q17" s="327">
        <f t="shared" si="0"/>
        <v>0</v>
      </c>
      <c r="R17" s="478" t="s">
        <v>21</v>
      </c>
      <c r="S17" s="1004"/>
    </row>
    <row r="18" spans="1:19" ht="18" customHeight="1" thickBot="1">
      <c r="A18" s="1003" t="s">
        <v>25</v>
      </c>
      <c r="B18" s="467" t="s">
        <v>18</v>
      </c>
      <c r="C18" s="468">
        <v>175</v>
      </c>
      <c r="D18" s="468">
        <v>182</v>
      </c>
      <c r="E18" s="468">
        <v>0</v>
      </c>
      <c r="F18" s="329">
        <v>859</v>
      </c>
      <c r="G18" s="329">
        <v>1305</v>
      </c>
      <c r="H18" s="329">
        <v>0</v>
      </c>
      <c r="I18" s="469">
        <v>481</v>
      </c>
      <c r="J18" s="469">
        <v>499</v>
      </c>
      <c r="K18" s="329">
        <v>419</v>
      </c>
      <c r="L18" s="329">
        <v>553</v>
      </c>
      <c r="M18" s="329">
        <v>0</v>
      </c>
      <c r="N18" s="329">
        <v>0</v>
      </c>
      <c r="O18" s="387">
        <f t="shared" si="1"/>
        <v>1934</v>
      </c>
      <c r="P18" s="387">
        <f t="shared" si="2"/>
        <v>2539</v>
      </c>
      <c r="Q18" s="387">
        <f t="shared" si="0"/>
        <v>0</v>
      </c>
      <c r="R18" s="470" t="s">
        <v>19</v>
      </c>
      <c r="S18" s="1007" t="s">
        <v>1161</v>
      </c>
    </row>
    <row r="19" spans="1:19" ht="18" customHeight="1" thickBot="1">
      <c r="A19" s="1003"/>
      <c r="B19" s="467" t="s">
        <v>6</v>
      </c>
      <c r="C19" s="471">
        <v>2</v>
      </c>
      <c r="D19" s="471">
        <v>2</v>
      </c>
      <c r="E19" s="468">
        <v>0</v>
      </c>
      <c r="F19" s="471">
        <v>4</v>
      </c>
      <c r="G19" s="329">
        <v>5</v>
      </c>
      <c r="H19" s="329">
        <v>0</v>
      </c>
      <c r="I19" s="480">
        <v>3</v>
      </c>
      <c r="J19" s="480">
        <v>3</v>
      </c>
      <c r="K19" s="471">
        <v>2</v>
      </c>
      <c r="L19" s="471">
        <v>2</v>
      </c>
      <c r="M19" s="329">
        <v>0</v>
      </c>
      <c r="N19" s="329">
        <v>0</v>
      </c>
      <c r="O19" s="387">
        <f t="shared" si="1"/>
        <v>11</v>
      </c>
      <c r="P19" s="387">
        <f t="shared" si="2"/>
        <v>12</v>
      </c>
      <c r="Q19" s="387">
        <f t="shared" si="0"/>
        <v>0</v>
      </c>
      <c r="R19" s="470" t="s">
        <v>21</v>
      </c>
      <c r="S19" s="1007"/>
    </row>
    <row r="20" spans="1:19" ht="18" customHeight="1" thickBot="1">
      <c r="A20" s="1005" t="s">
        <v>26</v>
      </c>
      <c r="B20" s="475" t="s">
        <v>18</v>
      </c>
      <c r="C20" s="476">
        <v>29</v>
      </c>
      <c r="D20" s="476">
        <v>39</v>
      </c>
      <c r="E20" s="476">
        <v>0</v>
      </c>
      <c r="F20" s="326">
        <v>307</v>
      </c>
      <c r="G20" s="326">
        <v>325</v>
      </c>
      <c r="H20" s="326">
        <v>0</v>
      </c>
      <c r="I20" s="477">
        <v>147</v>
      </c>
      <c r="J20" s="477">
        <v>152</v>
      </c>
      <c r="K20" s="326">
        <v>117</v>
      </c>
      <c r="L20" s="326">
        <v>128</v>
      </c>
      <c r="M20" s="326">
        <v>0</v>
      </c>
      <c r="N20" s="326">
        <v>0</v>
      </c>
      <c r="O20" s="327">
        <f t="shared" si="1"/>
        <v>600</v>
      </c>
      <c r="P20" s="327">
        <f t="shared" si="2"/>
        <v>644</v>
      </c>
      <c r="Q20" s="327">
        <f t="shared" si="0"/>
        <v>0</v>
      </c>
      <c r="R20" s="478" t="s">
        <v>19</v>
      </c>
      <c r="S20" s="1004" t="s">
        <v>1162</v>
      </c>
    </row>
    <row r="21" spans="1:19" ht="18" customHeight="1" thickBot="1">
      <c r="A21" s="1005"/>
      <c r="B21" s="475" t="s">
        <v>6</v>
      </c>
      <c r="C21" s="476">
        <v>1</v>
      </c>
      <c r="D21" s="476">
        <v>1</v>
      </c>
      <c r="E21" s="476">
        <v>0</v>
      </c>
      <c r="F21" s="326">
        <v>3</v>
      </c>
      <c r="G21" s="326">
        <v>1</v>
      </c>
      <c r="H21" s="326">
        <v>0</v>
      </c>
      <c r="I21" s="477">
        <v>1</v>
      </c>
      <c r="J21" s="477">
        <v>1</v>
      </c>
      <c r="K21" s="326">
        <v>1</v>
      </c>
      <c r="L21" s="326">
        <v>1</v>
      </c>
      <c r="M21" s="326">
        <v>0</v>
      </c>
      <c r="N21" s="326">
        <v>0</v>
      </c>
      <c r="O21" s="327">
        <f t="shared" si="1"/>
        <v>6</v>
      </c>
      <c r="P21" s="327">
        <f t="shared" si="2"/>
        <v>4</v>
      </c>
      <c r="Q21" s="327">
        <f t="shared" si="0"/>
        <v>0</v>
      </c>
      <c r="R21" s="478" t="s">
        <v>21</v>
      </c>
      <c r="S21" s="1004"/>
    </row>
    <row r="22" spans="1:19" ht="18" customHeight="1" thickBot="1">
      <c r="A22" s="1003" t="s">
        <v>199</v>
      </c>
      <c r="B22" s="467" t="s">
        <v>18</v>
      </c>
      <c r="C22" s="468">
        <v>233</v>
      </c>
      <c r="D22" s="468">
        <v>332</v>
      </c>
      <c r="E22" s="468">
        <v>18</v>
      </c>
      <c r="F22" s="329">
        <v>1589</v>
      </c>
      <c r="G22" s="329">
        <v>1830</v>
      </c>
      <c r="H22" s="329">
        <v>45</v>
      </c>
      <c r="I22" s="469">
        <v>670</v>
      </c>
      <c r="J22" s="469">
        <v>1318</v>
      </c>
      <c r="K22" s="329">
        <v>126</v>
      </c>
      <c r="L22" s="329">
        <v>1539</v>
      </c>
      <c r="M22" s="329">
        <v>0</v>
      </c>
      <c r="N22" s="329">
        <v>0</v>
      </c>
      <c r="O22" s="387">
        <f t="shared" si="1"/>
        <v>2618</v>
      </c>
      <c r="P22" s="387">
        <f t="shared" si="2"/>
        <v>5019</v>
      </c>
      <c r="Q22" s="387">
        <f t="shared" si="0"/>
        <v>63</v>
      </c>
      <c r="R22" s="470" t="s">
        <v>19</v>
      </c>
      <c r="S22" s="1007" t="s">
        <v>332</v>
      </c>
    </row>
    <row r="23" spans="1:19" ht="18" customHeight="1" thickBot="1">
      <c r="A23" s="1003"/>
      <c r="B23" s="467" t="s">
        <v>6</v>
      </c>
      <c r="C23" s="471">
        <v>2</v>
      </c>
      <c r="D23" s="471">
        <v>2</v>
      </c>
      <c r="E23" s="468">
        <v>1</v>
      </c>
      <c r="F23" s="471">
        <v>4</v>
      </c>
      <c r="G23" s="329">
        <v>3</v>
      </c>
      <c r="H23" s="329">
        <v>1</v>
      </c>
      <c r="I23" s="480">
        <v>2</v>
      </c>
      <c r="J23" s="480">
        <v>3</v>
      </c>
      <c r="K23" s="471">
        <v>1</v>
      </c>
      <c r="L23" s="471">
        <v>2</v>
      </c>
      <c r="M23" s="329">
        <v>0</v>
      </c>
      <c r="N23" s="329">
        <v>0</v>
      </c>
      <c r="O23" s="387">
        <f t="shared" si="1"/>
        <v>9</v>
      </c>
      <c r="P23" s="387">
        <f t="shared" si="2"/>
        <v>10</v>
      </c>
      <c r="Q23" s="387">
        <f t="shared" si="0"/>
        <v>2</v>
      </c>
      <c r="R23" s="470" t="s">
        <v>21</v>
      </c>
      <c r="S23" s="1007"/>
    </row>
    <row r="24" spans="1:19" ht="18" customHeight="1" thickBot="1">
      <c r="A24" s="1005" t="s">
        <v>1164</v>
      </c>
      <c r="B24" s="475" t="s">
        <v>18</v>
      </c>
      <c r="C24" s="476">
        <v>161</v>
      </c>
      <c r="D24" s="476">
        <v>314</v>
      </c>
      <c r="E24" s="476">
        <v>0</v>
      </c>
      <c r="F24" s="326">
        <v>1055</v>
      </c>
      <c r="G24" s="326">
        <v>1174</v>
      </c>
      <c r="H24" s="326">
        <v>0</v>
      </c>
      <c r="I24" s="477">
        <v>528</v>
      </c>
      <c r="J24" s="477">
        <v>483</v>
      </c>
      <c r="K24" s="326">
        <v>499</v>
      </c>
      <c r="L24" s="326">
        <v>409</v>
      </c>
      <c r="M24" s="326">
        <v>0</v>
      </c>
      <c r="N24" s="326">
        <v>0</v>
      </c>
      <c r="O24" s="327">
        <f t="shared" si="1"/>
        <v>2243</v>
      </c>
      <c r="P24" s="327">
        <f t="shared" si="2"/>
        <v>2380</v>
      </c>
      <c r="Q24" s="327">
        <f t="shared" si="0"/>
        <v>0</v>
      </c>
      <c r="R24" s="478" t="s">
        <v>19</v>
      </c>
      <c r="S24" s="1004" t="s">
        <v>549</v>
      </c>
    </row>
    <row r="25" spans="1:19" ht="18" customHeight="1">
      <c r="A25" s="1018"/>
      <c r="B25" s="484" t="s">
        <v>6</v>
      </c>
      <c r="C25" s="485">
        <v>1</v>
      </c>
      <c r="D25" s="485">
        <v>4</v>
      </c>
      <c r="E25" s="485">
        <v>0</v>
      </c>
      <c r="F25" s="378">
        <v>6</v>
      </c>
      <c r="G25" s="378">
        <v>5</v>
      </c>
      <c r="H25" s="378">
        <v>0</v>
      </c>
      <c r="I25" s="486">
        <v>4</v>
      </c>
      <c r="J25" s="486">
        <v>4</v>
      </c>
      <c r="K25" s="378">
        <v>5</v>
      </c>
      <c r="L25" s="378">
        <v>4</v>
      </c>
      <c r="M25" s="378">
        <v>0</v>
      </c>
      <c r="N25" s="378">
        <v>0</v>
      </c>
      <c r="O25" s="408">
        <f t="shared" si="1"/>
        <v>16</v>
      </c>
      <c r="P25" s="408">
        <f t="shared" si="2"/>
        <v>17</v>
      </c>
      <c r="Q25" s="408">
        <f t="shared" si="0"/>
        <v>0</v>
      </c>
      <c r="R25" s="487" t="s">
        <v>21</v>
      </c>
      <c r="S25" s="1019"/>
    </row>
    <row r="26" spans="1:19" ht="24.75" customHeight="1" thickBot="1">
      <c r="A26" s="1008" t="s">
        <v>7</v>
      </c>
      <c r="B26" s="488" t="s">
        <v>18</v>
      </c>
      <c r="C26" s="489">
        <f>SUM(C10+C12+C14+C16+C18+C20+C22+C24)</f>
        <v>4112</v>
      </c>
      <c r="D26" s="489">
        <f t="shared" ref="D26:Q26" si="3">SUM(D10+D12+D14+D16+D18+D20+D22+D24)</f>
        <v>4815</v>
      </c>
      <c r="E26" s="489">
        <f t="shared" si="3"/>
        <v>66</v>
      </c>
      <c r="F26" s="489">
        <f t="shared" si="3"/>
        <v>26508</v>
      </c>
      <c r="G26" s="489">
        <f t="shared" si="3"/>
        <v>28613</v>
      </c>
      <c r="H26" s="489">
        <f t="shared" si="3"/>
        <v>81</v>
      </c>
      <c r="I26" s="489">
        <f t="shared" si="3"/>
        <v>13254</v>
      </c>
      <c r="J26" s="489">
        <f t="shared" si="3"/>
        <v>14420</v>
      </c>
      <c r="K26" s="489">
        <f t="shared" si="3"/>
        <v>12135</v>
      </c>
      <c r="L26" s="489">
        <f t="shared" si="3"/>
        <v>13232</v>
      </c>
      <c r="M26" s="489">
        <f t="shared" si="3"/>
        <v>600</v>
      </c>
      <c r="N26" s="489">
        <f t="shared" si="3"/>
        <v>90</v>
      </c>
      <c r="O26" s="489">
        <f t="shared" si="3"/>
        <v>56609</v>
      </c>
      <c r="P26" s="489">
        <f t="shared" si="3"/>
        <v>61170</v>
      </c>
      <c r="Q26" s="489">
        <f t="shared" si="3"/>
        <v>147</v>
      </c>
      <c r="R26" s="490" t="s">
        <v>19</v>
      </c>
      <c r="S26" s="1011" t="s">
        <v>27</v>
      </c>
    </row>
    <row r="27" spans="1:19" ht="24.75" customHeight="1">
      <c r="A27" s="1009"/>
      <c r="B27" s="481" t="s">
        <v>6</v>
      </c>
      <c r="C27" s="482">
        <f>SUM(C11+C13+C15+C17+C19+C21+C23+C25)</f>
        <v>32</v>
      </c>
      <c r="D27" s="482">
        <f t="shared" ref="D27:Q27" si="4">SUM(D11+D13+D15+D17+D19+D21+D23+D25)</f>
        <v>41</v>
      </c>
      <c r="E27" s="482">
        <f t="shared" si="4"/>
        <v>3</v>
      </c>
      <c r="F27" s="482">
        <f t="shared" si="4"/>
        <v>63</v>
      </c>
      <c r="G27" s="482">
        <f t="shared" si="4"/>
        <v>57</v>
      </c>
      <c r="H27" s="482">
        <f t="shared" si="4"/>
        <v>2</v>
      </c>
      <c r="I27" s="482">
        <f t="shared" si="4"/>
        <v>31</v>
      </c>
      <c r="J27" s="482">
        <f t="shared" si="4"/>
        <v>32</v>
      </c>
      <c r="K27" s="482">
        <f t="shared" si="4"/>
        <v>31</v>
      </c>
      <c r="L27" s="482">
        <f t="shared" si="4"/>
        <v>28</v>
      </c>
      <c r="M27" s="482">
        <f t="shared" si="4"/>
        <v>2</v>
      </c>
      <c r="N27" s="482">
        <f t="shared" si="4"/>
        <v>1</v>
      </c>
      <c r="O27" s="482">
        <f t="shared" si="4"/>
        <v>159</v>
      </c>
      <c r="P27" s="482">
        <f t="shared" si="4"/>
        <v>159</v>
      </c>
      <c r="Q27" s="482">
        <f t="shared" si="4"/>
        <v>5</v>
      </c>
      <c r="R27" s="483" t="s">
        <v>21</v>
      </c>
      <c r="S27" s="1012"/>
    </row>
  </sheetData>
  <mergeCells count="36">
    <mergeCell ref="F6:H6"/>
    <mergeCell ref="F7:H7"/>
    <mergeCell ref="I6:J6"/>
    <mergeCell ref="I7:J7"/>
    <mergeCell ref="A2:S2"/>
    <mergeCell ref="A4:S4"/>
    <mergeCell ref="A3:S3"/>
    <mergeCell ref="M6:N6"/>
    <mergeCell ref="C6:E6"/>
    <mergeCell ref="C7:E7"/>
    <mergeCell ref="A1:S1"/>
    <mergeCell ref="A26:A27"/>
    <mergeCell ref="A6:B9"/>
    <mergeCell ref="S26:S27"/>
    <mergeCell ref="S18:S19"/>
    <mergeCell ref="S22:S23"/>
    <mergeCell ref="S20:S21"/>
    <mergeCell ref="S16:S17"/>
    <mergeCell ref="M7:N7"/>
    <mergeCell ref="R6:S9"/>
    <mergeCell ref="K6:L6"/>
    <mergeCell ref="K7:L7"/>
    <mergeCell ref="O6:Q6"/>
    <mergeCell ref="O7:Q7"/>
    <mergeCell ref="A24:A25"/>
    <mergeCell ref="S24:S25"/>
    <mergeCell ref="A10:A11"/>
    <mergeCell ref="A14:A15"/>
    <mergeCell ref="A18:A19"/>
    <mergeCell ref="A22:A23"/>
    <mergeCell ref="S12:S13"/>
    <mergeCell ref="A20:A21"/>
    <mergeCell ref="A16:A17"/>
    <mergeCell ref="A12:A13"/>
    <mergeCell ref="S10:S11"/>
    <mergeCell ref="S14:S15"/>
  </mergeCells>
  <phoneticPr fontId="19" type="noConversion"/>
  <printOptions horizontalCentered="1" verticalCentered="1"/>
  <pageMargins left="0" right="0" top="0" bottom="0" header="0" footer="0"/>
  <pageSetup paperSize="9" scale="8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rightToLeft="1" view="pageBreakPreview" zoomScaleNormal="100" zoomScaleSheetLayoutView="100" workbookViewId="0">
      <selection activeCell="G12" sqref="G12"/>
    </sheetView>
  </sheetViews>
  <sheetFormatPr defaultRowHeight="12.75"/>
  <cols>
    <col min="1" max="1" width="25.7109375" style="197" customWidth="1"/>
    <col min="2" max="9" width="9.7109375" style="197" customWidth="1"/>
    <col min="10" max="10" width="10.7109375" style="197" customWidth="1"/>
    <col min="11" max="11" width="26.140625" style="197" customWidth="1"/>
    <col min="12" max="16384" width="9.140625" style="195"/>
  </cols>
  <sheetData>
    <row r="1" spans="1:14" s="19" customFormat="1" ht="20.100000000000001" customHeight="1">
      <c r="A1" s="855" t="s">
        <v>1165</v>
      </c>
      <c r="B1" s="855"/>
      <c r="C1" s="855"/>
      <c r="D1" s="855"/>
      <c r="E1" s="855"/>
      <c r="F1" s="855"/>
      <c r="G1" s="855"/>
      <c r="H1" s="855"/>
      <c r="I1" s="855"/>
      <c r="J1" s="855"/>
      <c r="K1" s="855"/>
    </row>
    <row r="2" spans="1:14" s="20" customFormat="1" ht="20.100000000000001" customHeight="1">
      <c r="A2" s="858" t="s">
        <v>1069</v>
      </c>
      <c r="B2" s="858"/>
      <c r="C2" s="858"/>
      <c r="D2" s="858"/>
      <c r="E2" s="858"/>
      <c r="F2" s="858"/>
      <c r="G2" s="858"/>
      <c r="H2" s="858"/>
      <c r="I2" s="858"/>
      <c r="J2" s="858"/>
      <c r="K2" s="858"/>
    </row>
    <row r="3" spans="1:14" s="19" customFormat="1" ht="31.5" customHeight="1">
      <c r="A3" s="849" t="s">
        <v>1035</v>
      </c>
      <c r="B3" s="849"/>
      <c r="C3" s="849"/>
      <c r="D3" s="849"/>
      <c r="E3" s="849"/>
      <c r="F3" s="849"/>
      <c r="G3" s="849"/>
      <c r="H3" s="849"/>
      <c r="I3" s="849"/>
      <c r="J3" s="849"/>
      <c r="K3" s="849"/>
    </row>
    <row r="4" spans="1:14" s="19" customFormat="1" ht="20.100000000000001" customHeight="1">
      <c r="A4" s="850" t="s">
        <v>1066</v>
      </c>
      <c r="B4" s="850"/>
      <c r="C4" s="850"/>
      <c r="D4" s="850"/>
      <c r="E4" s="850"/>
      <c r="F4" s="850"/>
      <c r="G4" s="850"/>
      <c r="H4" s="850"/>
      <c r="I4" s="850"/>
      <c r="J4" s="850"/>
      <c r="K4" s="850"/>
    </row>
    <row r="5" spans="1:14" s="19" customFormat="1" ht="20.100000000000001" customHeight="1">
      <c r="A5" s="12" t="s">
        <v>583</v>
      </c>
      <c r="B5" s="15"/>
      <c r="C5" s="15"/>
      <c r="D5" s="15"/>
      <c r="E5" s="15"/>
      <c r="F5" s="15"/>
      <c r="G5" s="15"/>
      <c r="H5" s="15"/>
      <c r="I5" s="15"/>
      <c r="J5" s="15"/>
      <c r="K5" s="26" t="s">
        <v>584</v>
      </c>
    </row>
    <row r="6" spans="1:14" s="193" customFormat="1" ht="25.5" customHeight="1" thickBot="1">
      <c r="A6" s="1021" t="s">
        <v>873</v>
      </c>
      <c r="B6" s="829" t="s">
        <v>1149</v>
      </c>
      <c r="C6" s="829"/>
      <c r="D6" s="829"/>
      <c r="E6" s="829" t="s">
        <v>1150</v>
      </c>
      <c r="F6" s="829"/>
      <c r="G6" s="829"/>
      <c r="H6" s="829" t="s">
        <v>396</v>
      </c>
      <c r="I6" s="829"/>
      <c r="J6" s="829"/>
      <c r="K6" s="1023" t="s">
        <v>315</v>
      </c>
    </row>
    <row r="7" spans="1:14" s="193" customFormat="1" ht="25.5" customHeight="1" thickTop="1">
      <c r="A7" s="1022"/>
      <c r="B7" s="497" t="s">
        <v>666</v>
      </c>
      <c r="C7" s="497" t="s">
        <v>667</v>
      </c>
      <c r="D7" s="497" t="s">
        <v>400</v>
      </c>
      <c r="E7" s="497" t="s">
        <v>666</v>
      </c>
      <c r="F7" s="497" t="s">
        <v>667</v>
      </c>
      <c r="G7" s="497" t="s">
        <v>400</v>
      </c>
      <c r="H7" s="497" t="s">
        <v>666</v>
      </c>
      <c r="I7" s="497" t="s">
        <v>667</v>
      </c>
      <c r="J7" s="498" t="s">
        <v>399</v>
      </c>
      <c r="K7" s="1024"/>
      <c r="N7" s="281"/>
    </row>
    <row r="8" spans="1:14" ht="27" customHeight="1" thickBot="1">
      <c r="A8" s="499" t="s">
        <v>546</v>
      </c>
      <c r="B8" s="384">
        <v>0</v>
      </c>
      <c r="C8" s="384">
        <v>681</v>
      </c>
      <c r="D8" s="385">
        <f t="shared" ref="D8:D14" si="0">SUM(B8:C8)</f>
        <v>681</v>
      </c>
      <c r="E8" s="384">
        <v>0</v>
      </c>
      <c r="F8" s="384">
        <v>376</v>
      </c>
      <c r="G8" s="385">
        <f t="shared" ref="G8:G14" si="1">SUM(E8:F8)</f>
        <v>376</v>
      </c>
      <c r="H8" s="385">
        <f t="shared" ref="H8:I14" si="2">SUM(B8+E8)</f>
        <v>0</v>
      </c>
      <c r="I8" s="385">
        <f t="shared" si="2"/>
        <v>1057</v>
      </c>
      <c r="J8" s="385">
        <f t="shared" ref="J8:J14" si="3">SUM(H8:I8)</f>
        <v>1057</v>
      </c>
      <c r="K8" s="500" t="s">
        <v>358</v>
      </c>
    </row>
    <row r="9" spans="1:14" ht="27" customHeight="1" thickBot="1">
      <c r="A9" s="501" t="s">
        <v>1166</v>
      </c>
      <c r="B9" s="326">
        <v>45</v>
      </c>
      <c r="C9" s="326">
        <v>2153</v>
      </c>
      <c r="D9" s="327">
        <f t="shared" si="0"/>
        <v>2198</v>
      </c>
      <c r="E9" s="326">
        <v>718</v>
      </c>
      <c r="F9" s="326">
        <v>3784</v>
      </c>
      <c r="G9" s="327">
        <f t="shared" si="1"/>
        <v>4502</v>
      </c>
      <c r="H9" s="327">
        <f t="shared" si="2"/>
        <v>763</v>
      </c>
      <c r="I9" s="327">
        <f t="shared" si="2"/>
        <v>5937</v>
      </c>
      <c r="J9" s="327">
        <f t="shared" si="3"/>
        <v>6700</v>
      </c>
      <c r="K9" s="502" t="s">
        <v>313</v>
      </c>
    </row>
    <row r="10" spans="1:14" ht="27" customHeight="1" thickBot="1">
      <c r="A10" s="503" t="s">
        <v>489</v>
      </c>
      <c r="B10" s="329">
        <v>113</v>
      </c>
      <c r="C10" s="329">
        <v>552</v>
      </c>
      <c r="D10" s="387">
        <f t="shared" si="0"/>
        <v>665</v>
      </c>
      <c r="E10" s="329">
        <v>1286</v>
      </c>
      <c r="F10" s="329">
        <v>1074</v>
      </c>
      <c r="G10" s="387">
        <f t="shared" si="1"/>
        <v>2360</v>
      </c>
      <c r="H10" s="387">
        <f t="shared" si="2"/>
        <v>1399</v>
      </c>
      <c r="I10" s="387">
        <f t="shared" si="2"/>
        <v>1626</v>
      </c>
      <c r="J10" s="387">
        <f t="shared" si="3"/>
        <v>3025</v>
      </c>
      <c r="K10" s="504" t="s">
        <v>4</v>
      </c>
    </row>
    <row r="11" spans="1:14" ht="27" customHeight="1" thickBot="1">
      <c r="A11" s="501" t="s">
        <v>201</v>
      </c>
      <c r="B11" s="326">
        <v>58</v>
      </c>
      <c r="C11" s="326">
        <v>334</v>
      </c>
      <c r="D11" s="327">
        <f t="shared" si="0"/>
        <v>392</v>
      </c>
      <c r="E11" s="326">
        <v>1379</v>
      </c>
      <c r="F11" s="326">
        <v>1151</v>
      </c>
      <c r="G11" s="327">
        <f t="shared" si="1"/>
        <v>2530</v>
      </c>
      <c r="H11" s="327">
        <f t="shared" si="2"/>
        <v>1437</v>
      </c>
      <c r="I11" s="327">
        <f t="shared" si="2"/>
        <v>1485</v>
      </c>
      <c r="J11" s="327">
        <f t="shared" si="3"/>
        <v>2922</v>
      </c>
      <c r="K11" s="502" t="s">
        <v>5</v>
      </c>
    </row>
    <row r="12" spans="1:14" ht="27" customHeight="1">
      <c r="A12" s="505" t="s">
        <v>200</v>
      </c>
      <c r="B12" s="434">
        <v>9</v>
      </c>
      <c r="C12" s="434">
        <v>9</v>
      </c>
      <c r="D12" s="425">
        <f t="shared" si="0"/>
        <v>18</v>
      </c>
      <c r="E12" s="434">
        <v>105</v>
      </c>
      <c r="F12" s="434">
        <v>14</v>
      </c>
      <c r="G12" s="425">
        <f>SUM(E12:F12)</f>
        <v>119</v>
      </c>
      <c r="H12" s="425">
        <f t="shared" si="2"/>
        <v>114</v>
      </c>
      <c r="I12" s="425">
        <f t="shared" si="2"/>
        <v>23</v>
      </c>
      <c r="J12" s="425">
        <f t="shared" si="3"/>
        <v>137</v>
      </c>
      <c r="K12" s="506" t="s">
        <v>15</v>
      </c>
    </row>
    <row r="13" spans="1:14" ht="27" customHeight="1">
      <c r="A13" s="507" t="s">
        <v>131</v>
      </c>
      <c r="B13" s="508">
        <f>SUM(B8:B12)</f>
        <v>225</v>
      </c>
      <c r="C13" s="508">
        <f>SUM(C8:C12)</f>
        <v>3729</v>
      </c>
      <c r="D13" s="508">
        <f>SUM(B13:C13)</f>
        <v>3954</v>
      </c>
      <c r="E13" s="508">
        <f>SUM(E8:E12)</f>
        <v>3488</v>
      </c>
      <c r="F13" s="508">
        <f>SUM(F8:F12)</f>
        <v>6399</v>
      </c>
      <c r="G13" s="508">
        <f>SUM(E13:F13)</f>
        <v>9887</v>
      </c>
      <c r="H13" s="508">
        <f>SUM(B13+E13)</f>
        <v>3713</v>
      </c>
      <c r="I13" s="508">
        <f>SUM(C13+F13)</f>
        <v>10128</v>
      </c>
      <c r="J13" s="508">
        <f>SUM(H13:I13)</f>
        <v>13841</v>
      </c>
      <c r="K13" s="509" t="s">
        <v>33</v>
      </c>
    </row>
    <row r="14" spans="1:14" ht="27" customHeight="1">
      <c r="A14" s="510" t="s">
        <v>292</v>
      </c>
      <c r="B14" s="511">
        <v>525</v>
      </c>
      <c r="C14" s="511">
        <v>5045</v>
      </c>
      <c r="D14" s="511">
        <f t="shared" si="0"/>
        <v>5570</v>
      </c>
      <c r="E14" s="511">
        <v>1233</v>
      </c>
      <c r="F14" s="511">
        <v>1030</v>
      </c>
      <c r="G14" s="511">
        <f t="shared" si="1"/>
        <v>2263</v>
      </c>
      <c r="H14" s="511">
        <f t="shared" si="2"/>
        <v>1758</v>
      </c>
      <c r="I14" s="511">
        <f t="shared" si="2"/>
        <v>6075</v>
      </c>
      <c r="J14" s="511">
        <f t="shared" si="3"/>
        <v>7833</v>
      </c>
      <c r="K14" s="512" t="s">
        <v>132</v>
      </c>
    </row>
    <row r="15" spans="1:14" ht="30" customHeight="1">
      <c r="A15" s="513" t="s">
        <v>31</v>
      </c>
      <c r="B15" s="417">
        <f t="shared" ref="B15:J15" si="4">SUM(B13+B14)</f>
        <v>750</v>
      </c>
      <c r="C15" s="417">
        <f t="shared" si="4"/>
        <v>8774</v>
      </c>
      <c r="D15" s="417">
        <f t="shared" si="4"/>
        <v>9524</v>
      </c>
      <c r="E15" s="417">
        <f t="shared" si="4"/>
        <v>4721</v>
      </c>
      <c r="F15" s="417">
        <f t="shared" si="4"/>
        <v>7429</v>
      </c>
      <c r="G15" s="417">
        <f t="shared" si="4"/>
        <v>12150</v>
      </c>
      <c r="H15" s="417">
        <f t="shared" si="4"/>
        <v>5471</v>
      </c>
      <c r="I15" s="417">
        <f t="shared" si="4"/>
        <v>16203</v>
      </c>
      <c r="J15" s="417">
        <f t="shared" si="4"/>
        <v>21674</v>
      </c>
      <c r="K15" s="514" t="s">
        <v>14</v>
      </c>
    </row>
    <row r="18" spans="1:11" ht="12.75" customHeight="1">
      <c r="A18" s="196"/>
      <c r="B18" s="364">
        <f>SUM(B8:B12)</f>
        <v>225</v>
      </c>
      <c r="C18" s="10"/>
      <c r="D18" s="11"/>
      <c r="F18" s="195"/>
      <c r="G18" s="195"/>
      <c r="H18" s="195"/>
      <c r="I18" s="195"/>
      <c r="J18" s="195"/>
      <c r="K18" s="195"/>
    </row>
    <row r="19" spans="1:11" ht="12.75" customHeight="1">
      <c r="A19" s="196"/>
      <c r="B19" s="196"/>
      <c r="C19" s="196"/>
      <c r="D19" s="196"/>
      <c r="F19" s="195"/>
      <c r="G19" s="195"/>
      <c r="H19" s="195"/>
      <c r="I19" s="195"/>
      <c r="J19" s="195"/>
      <c r="K19" s="195"/>
    </row>
    <row r="20" spans="1:11">
      <c r="A20" s="196"/>
      <c r="B20" s="196"/>
      <c r="C20" s="196"/>
      <c r="D20" s="196"/>
      <c r="E20" s="196"/>
      <c r="F20" s="196"/>
      <c r="G20" s="106"/>
    </row>
    <row r="21" spans="1:11">
      <c r="A21" s="196"/>
      <c r="B21" s="196"/>
      <c r="C21" s="196"/>
      <c r="D21" s="196"/>
      <c r="E21" s="196"/>
      <c r="F21" s="196"/>
      <c r="G21" s="106"/>
    </row>
    <row r="22" spans="1:11">
      <c r="A22" s="196"/>
      <c r="B22" s="196"/>
      <c r="C22" s="196"/>
      <c r="D22" s="196"/>
      <c r="E22" s="196"/>
      <c r="F22" s="196"/>
      <c r="G22" s="106"/>
    </row>
    <row r="23" spans="1:11">
      <c r="A23" s="196"/>
      <c r="B23" s="196"/>
      <c r="C23" s="196"/>
      <c r="D23" s="196"/>
      <c r="E23" s="196"/>
      <c r="F23" s="196"/>
      <c r="G23" s="106"/>
    </row>
    <row r="24" spans="1:11">
      <c r="A24" s="196"/>
      <c r="B24" s="196"/>
      <c r="C24" s="196"/>
      <c r="D24" s="196"/>
      <c r="E24" s="196"/>
      <c r="F24" s="196"/>
      <c r="G24" s="106"/>
    </row>
  </sheetData>
  <mergeCells count="9">
    <mergeCell ref="A1:K1"/>
    <mergeCell ref="A6:A7"/>
    <mergeCell ref="B6:D6"/>
    <mergeCell ref="E6:G6"/>
    <mergeCell ref="K6:K7"/>
    <mergeCell ref="A4:K4"/>
    <mergeCell ref="A3:K3"/>
    <mergeCell ref="A2:K2"/>
    <mergeCell ref="H6:J6"/>
  </mergeCells>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rightToLeft="1" view="pageBreakPreview" zoomScaleNormal="100" zoomScaleSheetLayoutView="100" workbookViewId="0">
      <selection activeCell="E19" sqref="E19:I19"/>
    </sheetView>
  </sheetViews>
  <sheetFormatPr defaultRowHeight="14.25"/>
  <cols>
    <col min="1" max="1" width="15.140625" style="106" customWidth="1"/>
    <col min="2" max="2" width="11.140625" style="200" customWidth="1"/>
    <col min="3" max="7" width="14.28515625" style="106" customWidth="1"/>
    <col min="8" max="8" width="11.42578125" style="106" customWidth="1"/>
    <col min="9" max="9" width="16.140625" style="106" customWidth="1"/>
    <col min="10" max="10" width="21.42578125" style="106" customWidth="1"/>
    <col min="11" max="16384" width="9.140625" style="13"/>
  </cols>
  <sheetData>
    <row r="1" spans="1:12" s="28" customFormat="1" ht="20.100000000000001" customHeight="1">
      <c r="A1" s="855" t="s">
        <v>300</v>
      </c>
      <c r="B1" s="855"/>
      <c r="C1" s="855"/>
      <c r="D1" s="855"/>
      <c r="E1" s="855"/>
      <c r="F1" s="855"/>
      <c r="G1" s="855"/>
      <c r="H1" s="855"/>
      <c r="I1" s="855"/>
      <c r="J1" s="2"/>
    </row>
    <row r="2" spans="1:12" s="29" customFormat="1" ht="20.100000000000001" customHeight="1">
      <c r="A2" s="858" t="s">
        <v>1068</v>
      </c>
      <c r="B2" s="858"/>
      <c r="C2" s="858"/>
      <c r="D2" s="858"/>
      <c r="E2" s="858"/>
      <c r="F2" s="858"/>
      <c r="G2" s="858"/>
      <c r="H2" s="858"/>
      <c r="I2" s="858"/>
      <c r="J2" s="2"/>
    </row>
    <row r="3" spans="1:12" s="28" customFormat="1" ht="20.100000000000001" customHeight="1">
      <c r="A3" s="849" t="s">
        <v>299</v>
      </c>
      <c r="B3" s="849"/>
      <c r="C3" s="849"/>
      <c r="D3" s="849"/>
      <c r="E3" s="849"/>
      <c r="F3" s="849"/>
      <c r="G3" s="849"/>
      <c r="H3" s="849"/>
      <c r="I3" s="849"/>
      <c r="J3" s="3"/>
    </row>
    <row r="4" spans="1:12" s="28" customFormat="1" ht="20.100000000000001" customHeight="1">
      <c r="A4" s="850" t="s">
        <v>1067</v>
      </c>
      <c r="B4" s="850"/>
      <c r="C4" s="850"/>
      <c r="D4" s="850"/>
      <c r="E4" s="850"/>
      <c r="F4" s="850"/>
      <c r="G4" s="850"/>
      <c r="H4" s="850"/>
      <c r="I4" s="850"/>
      <c r="J4" s="3"/>
    </row>
    <row r="5" spans="1:12" ht="20.100000000000001" customHeight="1">
      <c r="A5" s="12" t="s">
        <v>585</v>
      </c>
      <c r="B5" s="198"/>
      <c r="C5" s="199"/>
      <c r="D5" s="199"/>
      <c r="E5" s="199"/>
      <c r="F5" s="199"/>
      <c r="G5" s="199"/>
      <c r="H5" s="199"/>
      <c r="I5" s="26" t="s">
        <v>586</v>
      </c>
      <c r="J5" s="13"/>
    </row>
    <row r="6" spans="1:12" s="193" customFormat="1" ht="22.5" customHeight="1" thickBot="1">
      <c r="A6" s="1029" t="s">
        <v>875</v>
      </c>
      <c r="B6" s="1029"/>
      <c r="C6" s="1038" t="s">
        <v>516</v>
      </c>
      <c r="D6" s="1038" t="s">
        <v>548</v>
      </c>
      <c r="E6" s="1038" t="s">
        <v>632</v>
      </c>
      <c r="F6" s="1035" t="s">
        <v>694</v>
      </c>
      <c r="G6" s="1035" t="s">
        <v>1066</v>
      </c>
      <c r="H6" s="1032" t="s">
        <v>876</v>
      </c>
      <c r="I6" s="1032"/>
    </row>
    <row r="7" spans="1:12" s="193" customFormat="1" ht="22.5" customHeight="1" thickTop="1" thickBot="1">
      <c r="A7" s="1030"/>
      <c r="B7" s="1030"/>
      <c r="C7" s="1039"/>
      <c r="D7" s="1039"/>
      <c r="E7" s="1039"/>
      <c r="F7" s="1036"/>
      <c r="G7" s="1036"/>
      <c r="H7" s="1033"/>
      <c r="I7" s="1033"/>
    </row>
    <row r="8" spans="1:12" s="193" customFormat="1" ht="22.5" customHeight="1" thickTop="1">
      <c r="A8" s="1031"/>
      <c r="B8" s="1031"/>
      <c r="C8" s="1040"/>
      <c r="D8" s="1040"/>
      <c r="E8" s="1040"/>
      <c r="F8" s="1037"/>
      <c r="G8" s="1037"/>
      <c r="H8" s="1034"/>
      <c r="I8" s="1034"/>
    </row>
    <row r="9" spans="1:12" ht="21.75" customHeight="1" thickBot="1">
      <c r="A9" s="873" t="s">
        <v>1033</v>
      </c>
      <c r="B9" s="515" t="s">
        <v>9</v>
      </c>
      <c r="C9" s="384">
        <v>5780</v>
      </c>
      <c r="D9" s="384">
        <v>5824</v>
      </c>
      <c r="E9" s="384">
        <v>6519</v>
      </c>
      <c r="F9" s="384">
        <v>6156</v>
      </c>
      <c r="G9" s="384">
        <v>6222</v>
      </c>
      <c r="H9" s="445" t="s">
        <v>561</v>
      </c>
      <c r="I9" s="871" t="s">
        <v>659</v>
      </c>
      <c r="J9" s="13"/>
      <c r="K9" s="13">
        <v>6058</v>
      </c>
      <c r="L9" s="13">
        <v>3752</v>
      </c>
    </row>
    <row r="10" spans="1:12" ht="21.75" customHeight="1" thickBot="1">
      <c r="A10" s="851"/>
      <c r="B10" s="424" t="s">
        <v>560</v>
      </c>
      <c r="C10" s="434">
        <v>3760</v>
      </c>
      <c r="D10" s="434">
        <v>3790</v>
      </c>
      <c r="E10" s="434">
        <v>4298</v>
      </c>
      <c r="F10" s="434">
        <v>4070</v>
      </c>
      <c r="G10" s="434">
        <v>3860</v>
      </c>
      <c r="H10" s="426" t="s">
        <v>562</v>
      </c>
      <c r="I10" s="835"/>
      <c r="J10" s="13"/>
    </row>
    <row r="11" spans="1:12" ht="21.75" customHeight="1" thickBot="1">
      <c r="A11" s="851"/>
      <c r="B11" s="416" t="s">
        <v>7</v>
      </c>
      <c r="C11" s="522">
        <f t="shared" ref="C11:G11" si="0">SUM(C10+C9)</f>
        <v>9540</v>
      </c>
      <c r="D11" s="522">
        <f t="shared" si="0"/>
        <v>9614</v>
      </c>
      <c r="E11" s="522">
        <f t="shared" si="0"/>
        <v>10817</v>
      </c>
      <c r="F11" s="522">
        <f>SUM(F10+F9)</f>
        <v>10226</v>
      </c>
      <c r="G11" s="522">
        <f t="shared" si="0"/>
        <v>10082</v>
      </c>
      <c r="H11" s="414" t="s">
        <v>8</v>
      </c>
      <c r="I11" s="835"/>
      <c r="J11" s="13"/>
    </row>
    <row r="12" spans="1:12" ht="21.75" customHeight="1" thickBot="1">
      <c r="A12" s="827" t="s">
        <v>1034</v>
      </c>
      <c r="B12" s="427" t="s">
        <v>9</v>
      </c>
      <c r="C12" s="428">
        <v>72368</v>
      </c>
      <c r="D12" s="428">
        <v>82736</v>
      </c>
      <c r="E12" s="428">
        <v>89555</v>
      </c>
      <c r="F12" s="428">
        <v>95197</v>
      </c>
      <c r="G12" s="428">
        <v>98914</v>
      </c>
      <c r="H12" s="430" t="s">
        <v>561</v>
      </c>
      <c r="I12" s="833" t="s">
        <v>874</v>
      </c>
      <c r="J12" s="13"/>
    </row>
    <row r="13" spans="1:12" ht="21.75" customHeight="1" thickBot="1">
      <c r="A13" s="827"/>
      <c r="B13" s="518" t="s">
        <v>560</v>
      </c>
      <c r="C13" s="378">
        <v>64416</v>
      </c>
      <c r="D13" s="378">
        <v>73833</v>
      </c>
      <c r="E13" s="378">
        <v>80276</v>
      </c>
      <c r="F13" s="378">
        <v>85335</v>
      </c>
      <c r="G13" s="378">
        <v>88878</v>
      </c>
      <c r="H13" s="444" t="s">
        <v>562</v>
      </c>
      <c r="I13" s="833"/>
      <c r="J13" s="13"/>
    </row>
    <row r="14" spans="1:12" ht="21.75" customHeight="1">
      <c r="A14" s="828"/>
      <c r="B14" s="435" t="s">
        <v>7</v>
      </c>
      <c r="C14" s="524">
        <f t="shared" ref="C14:G14" si="1">SUM(C13+C12)</f>
        <v>136784</v>
      </c>
      <c r="D14" s="524">
        <f t="shared" si="1"/>
        <v>156569</v>
      </c>
      <c r="E14" s="524">
        <f t="shared" si="1"/>
        <v>169831</v>
      </c>
      <c r="F14" s="524">
        <f>SUM(F13+F12)</f>
        <v>180532</v>
      </c>
      <c r="G14" s="524">
        <f t="shared" si="1"/>
        <v>187792</v>
      </c>
      <c r="H14" s="436" t="s">
        <v>8</v>
      </c>
      <c r="I14" s="834"/>
      <c r="J14" s="13"/>
    </row>
    <row r="15" spans="1:12" ht="21.75" customHeight="1" thickBot="1">
      <c r="A15" s="1008" t="s">
        <v>29</v>
      </c>
      <c r="B15" s="520" t="s">
        <v>9</v>
      </c>
      <c r="C15" s="410">
        <f t="shared" ref="C15:G17" si="2">SUM(C12+C9)</f>
        <v>78148</v>
      </c>
      <c r="D15" s="410">
        <f t="shared" si="2"/>
        <v>88560</v>
      </c>
      <c r="E15" s="410">
        <f t="shared" si="2"/>
        <v>96074</v>
      </c>
      <c r="F15" s="410">
        <f>SUM(F12+F9)</f>
        <v>101353</v>
      </c>
      <c r="G15" s="410">
        <f t="shared" si="2"/>
        <v>105136</v>
      </c>
      <c r="H15" s="521" t="s">
        <v>561</v>
      </c>
      <c r="I15" s="1011" t="s">
        <v>30</v>
      </c>
      <c r="J15" s="13"/>
    </row>
    <row r="16" spans="1:12" ht="21.75" customHeight="1" thickBot="1">
      <c r="A16" s="1041"/>
      <c r="B16" s="796" t="s">
        <v>560</v>
      </c>
      <c r="C16" s="797">
        <f t="shared" si="2"/>
        <v>68176</v>
      </c>
      <c r="D16" s="797">
        <f t="shared" si="2"/>
        <v>77623</v>
      </c>
      <c r="E16" s="797">
        <f t="shared" si="2"/>
        <v>84574</v>
      </c>
      <c r="F16" s="797">
        <f>SUM(F13+F10)</f>
        <v>89405</v>
      </c>
      <c r="G16" s="797">
        <f t="shared" si="2"/>
        <v>92738</v>
      </c>
      <c r="H16" s="798" t="s">
        <v>562</v>
      </c>
      <c r="I16" s="1025"/>
      <c r="J16" s="13"/>
    </row>
    <row r="17" spans="1:12" ht="21.75" customHeight="1">
      <c r="A17" s="1009"/>
      <c r="B17" s="799" t="s">
        <v>28</v>
      </c>
      <c r="C17" s="511">
        <f t="shared" si="2"/>
        <v>146324</v>
      </c>
      <c r="D17" s="511">
        <f t="shared" si="2"/>
        <v>166183</v>
      </c>
      <c r="E17" s="511">
        <f t="shared" si="2"/>
        <v>180648</v>
      </c>
      <c r="F17" s="511">
        <f>SUM(F14+F11)</f>
        <v>190758</v>
      </c>
      <c r="G17" s="511">
        <f t="shared" si="2"/>
        <v>197874</v>
      </c>
      <c r="H17" s="800" t="s">
        <v>539</v>
      </c>
      <c r="I17" s="1012"/>
      <c r="J17" s="13"/>
    </row>
    <row r="18" spans="1:12" ht="15" customHeight="1">
      <c r="A18" s="914" t="s">
        <v>877</v>
      </c>
      <c r="B18" s="914"/>
      <c r="C18" s="914"/>
      <c r="D18" s="282"/>
      <c r="E18" s="1026" t="s">
        <v>878</v>
      </c>
      <c r="F18" s="1026"/>
      <c r="G18" s="1026"/>
      <c r="H18" s="1026"/>
      <c r="I18" s="1027"/>
    </row>
    <row r="19" spans="1:12" ht="14.25" customHeight="1">
      <c r="A19" s="903" t="s">
        <v>1167</v>
      </c>
      <c r="B19" s="903"/>
      <c r="C19" s="903"/>
      <c r="D19" s="903"/>
      <c r="E19" s="1028" t="s">
        <v>879</v>
      </c>
      <c r="F19" s="1028"/>
      <c r="G19" s="1028"/>
      <c r="H19" s="1028"/>
      <c r="I19" s="1028"/>
      <c r="J19" s="13"/>
    </row>
    <row r="20" spans="1:12" ht="12.75">
      <c r="A20" s="196"/>
      <c r="B20" s="10"/>
      <c r="D20" s="197"/>
      <c r="E20" s="197"/>
      <c r="F20" s="197"/>
      <c r="G20" s="197"/>
      <c r="H20" s="197"/>
      <c r="I20" s="197"/>
      <c r="J20" s="197"/>
      <c r="K20" s="197"/>
      <c r="L20" s="197"/>
    </row>
    <row r="21" spans="1:12" ht="12.75">
      <c r="A21" s="196"/>
      <c r="B21" s="196"/>
      <c r="D21" s="197"/>
      <c r="E21" s="197"/>
      <c r="F21" s="197"/>
      <c r="G21" s="197"/>
      <c r="H21" s="197"/>
      <c r="I21" s="197"/>
      <c r="J21" s="197"/>
      <c r="K21" s="197"/>
      <c r="L21" s="197"/>
    </row>
    <row r="22" spans="1:12" ht="12.75">
      <c r="A22" s="196"/>
      <c r="B22" s="196"/>
      <c r="D22" s="197"/>
      <c r="E22" s="197"/>
      <c r="F22" s="197"/>
      <c r="G22" s="197"/>
      <c r="H22" s="197"/>
      <c r="I22" s="197"/>
      <c r="J22" s="197"/>
      <c r="K22" s="197"/>
      <c r="L22" s="197"/>
    </row>
    <row r="23" spans="1:12" ht="12.75">
      <c r="A23" s="196"/>
      <c r="B23" s="196"/>
      <c r="D23" s="197"/>
      <c r="E23" s="197"/>
      <c r="F23" s="197"/>
      <c r="G23" s="197"/>
      <c r="H23" s="197"/>
      <c r="I23" s="197"/>
      <c r="J23" s="197"/>
      <c r="K23" s="197"/>
      <c r="L23" s="197"/>
    </row>
    <row r="24" spans="1:12" ht="12.75">
      <c r="A24" s="196"/>
      <c r="B24" s="196"/>
      <c r="D24" s="197"/>
      <c r="E24" s="197"/>
      <c r="F24" s="197"/>
      <c r="G24" s="197"/>
      <c r="H24" s="197"/>
      <c r="I24" s="197"/>
      <c r="J24" s="197"/>
      <c r="K24" s="197"/>
      <c r="L24" s="197"/>
    </row>
    <row r="25" spans="1:12" ht="12.75">
      <c r="A25" s="196"/>
      <c r="B25" s="196"/>
      <c r="D25" s="197"/>
      <c r="E25" s="197"/>
      <c r="F25" s="197"/>
      <c r="G25" s="197"/>
      <c r="H25" s="197"/>
      <c r="I25" s="197"/>
      <c r="J25" s="197"/>
      <c r="K25" s="197"/>
      <c r="L25" s="197"/>
    </row>
    <row r="26" spans="1:12" ht="12.75">
      <c r="A26" s="196"/>
      <c r="B26" s="196"/>
      <c r="D26" s="197"/>
      <c r="E26" s="197"/>
      <c r="F26" s="197"/>
      <c r="G26" s="197"/>
      <c r="H26" s="197"/>
      <c r="I26" s="197"/>
      <c r="J26" s="197"/>
      <c r="K26" s="197"/>
      <c r="L26" s="197"/>
    </row>
    <row r="27" spans="1:12">
      <c r="C27" s="13"/>
      <c r="D27" s="13"/>
      <c r="E27" s="13"/>
      <c r="F27" s="13"/>
      <c r="G27" s="13"/>
      <c r="H27" s="13"/>
      <c r="I27" s="13"/>
      <c r="J27" s="13"/>
    </row>
    <row r="28" spans="1:12">
      <c r="C28" s="13"/>
      <c r="D28" s="13"/>
      <c r="E28" s="13"/>
      <c r="F28" s="13"/>
      <c r="G28" s="13"/>
      <c r="H28" s="13"/>
      <c r="I28" s="13"/>
      <c r="J28" s="13"/>
    </row>
    <row r="29" spans="1:12">
      <c r="C29" s="13"/>
      <c r="D29" s="13"/>
      <c r="E29" s="13"/>
      <c r="F29" s="13"/>
      <c r="G29" s="13"/>
      <c r="H29" s="13"/>
      <c r="I29" s="13"/>
      <c r="J29" s="13"/>
    </row>
    <row r="30" spans="1:12">
      <c r="C30" s="13"/>
      <c r="D30" s="13"/>
      <c r="E30" s="13"/>
      <c r="F30" s="13"/>
      <c r="G30" s="13"/>
      <c r="H30" s="13"/>
      <c r="I30" s="13"/>
      <c r="J30" s="13"/>
    </row>
  </sheetData>
  <mergeCells count="21">
    <mergeCell ref="A18:C18"/>
    <mergeCell ref="A19:D19"/>
    <mergeCell ref="E18:I18"/>
    <mergeCell ref="E19:I19"/>
    <mergeCell ref="A1:I1"/>
    <mergeCell ref="A2:I2"/>
    <mergeCell ref="A3:I3"/>
    <mergeCell ref="A4:I4"/>
    <mergeCell ref="A6:B8"/>
    <mergeCell ref="H6:I8"/>
    <mergeCell ref="G6:G8"/>
    <mergeCell ref="C6:C8"/>
    <mergeCell ref="D6:D8"/>
    <mergeCell ref="E6:E8"/>
    <mergeCell ref="F6:F8"/>
    <mergeCell ref="A15:A17"/>
    <mergeCell ref="I15:I17"/>
    <mergeCell ref="A9:A11"/>
    <mergeCell ref="I9:I11"/>
    <mergeCell ref="A12:A14"/>
    <mergeCell ref="I12:I14"/>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rightToLeft="1" view="pageBreakPreview" topLeftCell="A4" zoomScaleNormal="100" zoomScaleSheetLayoutView="100" workbookViewId="0">
      <selection activeCell="I9" sqref="I9:J24"/>
    </sheetView>
  </sheetViews>
  <sheetFormatPr defaultRowHeight="12.75"/>
  <cols>
    <col min="1" max="1" width="18.140625" style="106" customWidth="1"/>
    <col min="2" max="2" width="10.5703125" style="106" customWidth="1"/>
    <col min="3" max="3" width="7.7109375" style="106" customWidth="1"/>
    <col min="4" max="4" width="8.5703125" style="106" customWidth="1"/>
    <col min="5" max="6" width="8.7109375" style="106" customWidth="1"/>
    <col min="7" max="7" width="8.85546875" style="106" customWidth="1"/>
    <col min="8" max="8" width="9.28515625" style="106" customWidth="1"/>
    <col min="9" max="9" width="9.5703125" style="106" customWidth="1"/>
    <col min="10" max="10" width="8.7109375" style="106" customWidth="1"/>
    <col min="11" max="11" width="9.28515625" style="106" customWidth="1"/>
    <col min="12" max="12" width="10.7109375" style="106" customWidth="1"/>
    <col min="13" max="13" width="16.85546875" style="14" customWidth="1"/>
    <col min="14" max="16384" width="9.140625" style="13"/>
  </cols>
  <sheetData>
    <row r="1" spans="1:13" s="30" customFormat="1" ht="20.100000000000001" customHeight="1">
      <c r="A1" s="855" t="s">
        <v>880</v>
      </c>
      <c r="B1" s="855"/>
      <c r="C1" s="855"/>
      <c r="D1" s="855"/>
      <c r="E1" s="855"/>
      <c r="F1" s="855"/>
      <c r="G1" s="855"/>
      <c r="H1" s="855"/>
      <c r="I1" s="855"/>
      <c r="J1" s="855"/>
      <c r="K1" s="855"/>
      <c r="L1" s="855"/>
      <c r="M1" s="855"/>
    </row>
    <row r="2" spans="1:13" s="31" customFormat="1" ht="20.100000000000001" customHeight="1">
      <c r="A2" s="858" t="s">
        <v>1069</v>
      </c>
      <c r="B2" s="858"/>
      <c r="C2" s="858"/>
      <c r="D2" s="858"/>
      <c r="E2" s="858"/>
      <c r="F2" s="858"/>
      <c r="G2" s="858"/>
      <c r="H2" s="858"/>
      <c r="I2" s="858"/>
      <c r="J2" s="858"/>
      <c r="K2" s="858"/>
      <c r="L2" s="858"/>
      <c r="M2" s="858"/>
    </row>
    <row r="3" spans="1:13" s="28" customFormat="1" ht="20.100000000000001" customHeight="1">
      <c r="A3" s="849" t="s">
        <v>881</v>
      </c>
      <c r="B3" s="849"/>
      <c r="C3" s="849"/>
      <c r="D3" s="849"/>
      <c r="E3" s="849"/>
      <c r="F3" s="849"/>
      <c r="G3" s="849"/>
      <c r="H3" s="849"/>
      <c r="I3" s="849"/>
      <c r="J3" s="849"/>
      <c r="K3" s="849"/>
      <c r="L3" s="849"/>
      <c r="M3" s="849"/>
    </row>
    <row r="4" spans="1:13" s="28" customFormat="1" ht="20.100000000000001" customHeight="1">
      <c r="A4" s="850" t="s">
        <v>1066</v>
      </c>
      <c r="B4" s="850"/>
      <c r="C4" s="850"/>
      <c r="D4" s="850"/>
      <c r="E4" s="850"/>
      <c r="F4" s="850"/>
      <c r="G4" s="850"/>
      <c r="H4" s="850"/>
      <c r="I4" s="850"/>
      <c r="J4" s="850"/>
      <c r="K4" s="850"/>
      <c r="L4" s="850"/>
      <c r="M4" s="850"/>
    </row>
    <row r="5" spans="1:13" ht="20.100000000000001" customHeight="1">
      <c r="A5" s="12" t="s">
        <v>588</v>
      </c>
      <c r="B5" s="199"/>
      <c r="C5" s="199"/>
      <c r="D5" s="199"/>
      <c r="E5" s="199"/>
      <c r="F5" s="199"/>
      <c r="G5" s="199"/>
      <c r="H5" s="199"/>
      <c r="I5" s="199"/>
      <c r="J5" s="199"/>
      <c r="K5" s="199"/>
      <c r="L5" s="199"/>
      <c r="M5" s="26" t="s">
        <v>587</v>
      </c>
    </row>
    <row r="6" spans="1:13" s="193" customFormat="1" ht="18.75" customHeight="1" thickBot="1">
      <c r="A6" s="852" t="s">
        <v>1186</v>
      </c>
      <c r="B6" s="852"/>
      <c r="C6" s="1054" t="s">
        <v>133</v>
      </c>
      <c r="D6" s="1054" t="s">
        <v>134</v>
      </c>
      <c r="E6" s="1053" t="s">
        <v>1151</v>
      </c>
      <c r="F6" s="1053"/>
      <c r="G6" s="1053" t="s">
        <v>1152</v>
      </c>
      <c r="H6" s="1053"/>
      <c r="I6" s="1056" t="s">
        <v>396</v>
      </c>
      <c r="J6" s="1057"/>
      <c r="K6" s="859" t="s">
        <v>397</v>
      </c>
      <c r="L6" s="856" t="s">
        <v>1185</v>
      </c>
      <c r="M6" s="856"/>
    </row>
    <row r="7" spans="1:13" s="193" customFormat="1" ht="17.25" customHeight="1" thickBot="1">
      <c r="A7" s="1010"/>
      <c r="B7" s="1010"/>
      <c r="C7" s="1055"/>
      <c r="D7" s="1055"/>
      <c r="E7" s="1050" t="s">
        <v>666</v>
      </c>
      <c r="F7" s="1050" t="s">
        <v>667</v>
      </c>
      <c r="G7" s="1050" t="s">
        <v>666</v>
      </c>
      <c r="H7" s="1050" t="s">
        <v>667</v>
      </c>
      <c r="I7" s="1050" t="s">
        <v>666</v>
      </c>
      <c r="J7" s="1050" t="s">
        <v>667</v>
      </c>
      <c r="K7" s="1052"/>
      <c r="L7" s="1014"/>
      <c r="M7" s="1014"/>
    </row>
    <row r="8" spans="1:13" s="193" customFormat="1" ht="22.5" customHeight="1">
      <c r="A8" s="853"/>
      <c r="B8" s="853"/>
      <c r="C8" s="1051"/>
      <c r="D8" s="1051"/>
      <c r="E8" s="1051"/>
      <c r="F8" s="1051"/>
      <c r="G8" s="1051"/>
      <c r="H8" s="1051"/>
      <c r="I8" s="1051"/>
      <c r="J8" s="1051"/>
      <c r="K8" s="860"/>
      <c r="L8" s="857"/>
      <c r="M8" s="857"/>
    </row>
    <row r="9" spans="1:13" s="193" customFormat="1" ht="22.5" customHeight="1" thickBot="1">
      <c r="A9" s="854" t="s">
        <v>1169</v>
      </c>
      <c r="B9" s="431" t="s">
        <v>1180</v>
      </c>
      <c r="C9" s="374">
        <v>14</v>
      </c>
      <c r="D9" s="374">
        <v>60</v>
      </c>
      <c r="E9" s="374">
        <v>50</v>
      </c>
      <c r="F9" s="374">
        <v>42</v>
      </c>
      <c r="G9" s="374">
        <v>114</v>
      </c>
      <c r="H9" s="374">
        <v>66</v>
      </c>
      <c r="I9" s="432">
        <f t="shared" ref="I9:J13" si="0">SUM(E9+G9)</f>
        <v>164</v>
      </c>
      <c r="J9" s="432">
        <f t="shared" si="0"/>
        <v>108</v>
      </c>
      <c r="K9" s="525">
        <f>SUM(J9+I9)</f>
        <v>272</v>
      </c>
      <c r="L9" s="433" t="s">
        <v>1183</v>
      </c>
      <c r="M9" s="1047" t="s">
        <v>1175</v>
      </c>
    </row>
    <row r="10" spans="1:13" s="193" customFormat="1" ht="22.5" customHeight="1" thickBot="1">
      <c r="A10" s="851"/>
      <c r="B10" s="424" t="s">
        <v>1170</v>
      </c>
      <c r="C10" s="434">
        <v>163</v>
      </c>
      <c r="D10" s="434">
        <v>1280</v>
      </c>
      <c r="E10" s="434">
        <v>1403</v>
      </c>
      <c r="F10" s="434">
        <v>1250</v>
      </c>
      <c r="G10" s="434">
        <v>2353</v>
      </c>
      <c r="H10" s="434">
        <v>1944</v>
      </c>
      <c r="I10" s="425">
        <f t="shared" si="0"/>
        <v>3756</v>
      </c>
      <c r="J10" s="425">
        <f t="shared" si="0"/>
        <v>3194</v>
      </c>
      <c r="K10" s="526">
        <f>SUM(J10+I10)</f>
        <v>6950</v>
      </c>
      <c r="L10" s="426" t="s">
        <v>1182</v>
      </c>
      <c r="M10" s="1048"/>
    </row>
    <row r="11" spans="1:13" s="193" customFormat="1" ht="22.5" customHeight="1" thickBot="1">
      <c r="A11" s="851"/>
      <c r="B11" s="416" t="s">
        <v>7</v>
      </c>
      <c r="C11" s="522">
        <f t="shared" ref="C11:H11" si="1">SUM(C9:C10)</f>
        <v>177</v>
      </c>
      <c r="D11" s="522">
        <f t="shared" si="1"/>
        <v>1340</v>
      </c>
      <c r="E11" s="522">
        <f t="shared" si="1"/>
        <v>1453</v>
      </c>
      <c r="F11" s="522">
        <f t="shared" si="1"/>
        <v>1292</v>
      </c>
      <c r="G11" s="522">
        <f t="shared" si="1"/>
        <v>2467</v>
      </c>
      <c r="H11" s="522">
        <f t="shared" si="1"/>
        <v>2010</v>
      </c>
      <c r="I11" s="522">
        <f>SUM(E11+G11)</f>
        <v>3920</v>
      </c>
      <c r="J11" s="522">
        <f>SUM(F11+H11)</f>
        <v>3302</v>
      </c>
      <c r="K11" s="522">
        <f>SUM(J11+I11)</f>
        <v>7222</v>
      </c>
      <c r="L11" s="414" t="s">
        <v>27</v>
      </c>
      <c r="M11" s="1048"/>
    </row>
    <row r="12" spans="1:13" ht="21.95" customHeight="1" thickBot="1">
      <c r="A12" s="1049" t="s">
        <v>1171</v>
      </c>
      <c r="B12" s="427" t="s">
        <v>1180</v>
      </c>
      <c r="C12" s="428">
        <v>26</v>
      </c>
      <c r="D12" s="428">
        <v>170</v>
      </c>
      <c r="E12" s="428">
        <v>193</v>
      </c>
      <c r="F12" s="428">
        <v>157</v>
      </c>
      <c r="G12" s="428">
        <v>1725</v>
      </c>
      <c r="H12" s="428">
        <v>1576</v>
      </c>
      <c r="I12" s="429">
        <f t="shared" si="0"/>
        <v>1918</v>
      </c>
      <c r="J12" s="429">
        <f t="shared" si="0"/>
        <v>1733</v>
      </c>
      <c r="K12" s="528">
        <f t="shared" ref="K12:K22" si="2">SUM(J12+I12)</f>
        <v>3651</v>
      </c>
      <c r="L12" s="430" t="s">
        <v>1183</v>
      </c>
      <c r="M12" s="833" t="s">
        <v>1176</v>
      </c>
    </row>
    <row r="13" spans="1:13" ht="21.95" customHeight="1" thickBot="1">
      <c r="A13" s="1049"/>
      <c r="B13" s="518" t="s">
        <v>1170</v>
      </c>
      <c r="C13" s="378">
        <v>194</v>
      </c>
      <c r="D13" s="378">
        <v>1613</v>
      </c>
      <c r="E13" s="378">
        <v>3809</v>
      </c>
      <c r="F13" s="378">
        <v>3190</v>
      </c>
      <c r="G13" s="378">
        <v>14804</v>
      </c>
      <c r="H13" s="378">
        <v>13964</v>
      </c>
      <c r="I13" s="408">
        <f t="shared" si="0"/>
        <v>18613</v>
      </c>
      <c r="J13" s="408">
        <f t="shared" si="0"/>
        <v>17154</v>
      </c>
      <c r="K13" s="519">
        <f t="shared" si="2"/>
        <v>35767</v>
      </c>
      <c r="L13" s="444" t="s">
        <v>1182</v>
      </c>
      <c r="M13" s="833"/>
    </row>
    <row r="14" spans="1:13" ht="21.95" customHeight="1" thickBot="1">
      <c r="A14" s="1049"/>
      <c r="B14" s="435" t="s">
        <v>7</v>
      </c>
      <c r="C14" s="524">
        <f t="shared" ref="C14:H14" si="3">SUM(C12:C13)</f>
        <v>220</v>
      </c>
      <c r="D14" s="524">
        <f t="shared" si="3"/>
        <v>1783</v>
      </c>
      <c r="E14" s="524">
        <f t="shared" si="3"/>
        <v>4002</v>
      </c>
      <c r="F14" s="524">
        <f t="shared" si="3"/>
        <v>3347</v>
      </c>
      <c r="G14" s="524">
        <f t="shared" si="3"/>
        <v>16529</v>
      </c>
      <c r="H14" s="524">
        <f t="shared" si="3"/>
        <v>15540</v>
      </c>
      <c r="I14" s="524">
        <f>SUM(E14+G14)</f>
        <v>20531</v>
      </c>
      <c r="J14" s="524">
        <f>SUM(F14+H14)</f>
        <v>18887</v>
      </c>
      <c r="K14" s="524">
        <f>SUM(J14+I14)</f>
        <v>39418</v>
      </c>
      <c r="L14" s="436" t="s">
        <v>27</v>
      </c>
      <c r="M14" s="833"/>
    </row>
    <row r="15" spans="1:13" ht="21.95" customHeight="1" thickBot="1">
      <c r="A15" s="851" t="s">
        <v>1172</v>
      </c>
      <c r="B15" s="431" t="s">
        <v>1168</v>
      </c>
      <c r="C15" s="374">
        <v>8</v>
      </c>
      <c r="D15" s="374">
        <v>141</v>
      </c>
      <c r="E15" s="374">
        <v>810</v>
      </c>
      <c r="F15" s="374">
        <v>182</v>
      </c>
      <c r="G15" s="374">
        <v>1174</v>
      </c>
      <c r="H15" s="374">
        <v>1032</v>
      </c>
      <c r="I15" s="432">
        <f t="shared" ref="I15:J22" si="4">SUM(E15+G15)</f>
        <v>1984</v>
      </c>
      <c r="J15" s="432">
        <f t="shared" si="4"/>
        <v>1214</v>
      </c>
      <c r="K15" s="525">
        <f t="shared" si="2"/>
        <v>3198</v>
      </c>
      <c r="L15" s="433" t="s">
        <v>1183</v>
      </c>
      <c r="M15" s="835" t="s">
        <v>1177</v>
      </c>
    </row>
    <row r="16" spans="1:13" ht="21.95" customHeight="1" thickBot="1">
      <c r="A16" s="851"/>
      <c r="B16" s="424" t="s">
        <v>1170</v>
      </c>
      <c r="C16" s="434">
        <v>158</v>
      </c>
      <c r="D16" s="434">
        <v>3893</v>
      </c>
      <c r="E16" s="434">
        <v>9092</v>
      </c>
      <c r="F16" s="434">
        <v>7372</v>
      </c>
      <c r="G16" s="434">
        <v>40980</v>
      </c>
      <c r="H16" s="434">
        <v>37704</v>
      </c>
      <c r="I16" s="425">
        <f t="shared" si="4"/>
        <v>50072</v>
      </c>
      <c r="J16" s="425">
        <f t="shared" si="4"/>
        <v>45076</v>
      </c>
      <c r="K16" s="526">
        <f t="shared" si="2"/>
        <v>95148</v>
      </c>
      <c r="L16" s="426" t="s">
        <v>1182</v>
      </c>
      <c r="M16" s="835"/>
    </row>
    <row r="17" spans="1:13" ht="21.95" customHeight="1" thickBot="1">
      <c r="A17" s="851"/>
      <c r="B17" s="416" t="s">
        <v>7</v>
      </c>
      <c r="C17" s="522">
        <f t="shared" ref="C17:H17" si="5">SUM(C15:C16)</f>
        <v>166</v>
      </c>
      <c r="D17" s="522">
        <f t="shared" si="5"/>
        <v>4034</v>
      </c>
      <c r="E17" s="522">
        <f t="shared" si="5"/>
        <v>9902</v>
      </c>
      <c r="F17" s="522">
        <f t="shared" si="5"/>
        <v>7554</v>
      </c>
      <c r="G17" s="522">
        <f t="shared" si="5"/>
        <v>42154</v>
      </c>
      <c r="H17" s="522">
        <f t="shared" si="5"/>
        <v>38736</v>
      </c>
      <c r="I17" s="522">
        <f>SUM(E17+G17)</f>
        <v>52056</v>
      </c>
      <c r="J17" s="522">
        <f>SUM(F17+H17)</f>
        <v>46290</v>
      </c>
      <c r="K17" s="522">
        <f>SUM(J17+I17)</f>
        <v>98346</v>
      </c>
      <c r="L17" s="414" t="s">
        <v>27</v>
      </c>
      <c r="M17" s="835"/>
    </row>
    <row r="18" spans="1:13" ht="21.95" customHeight="1" thickBot="1">
      <c r="A18" s="827" t="s">
        <v>1173</v>
      </c>
      <c r="B18" s="427" t="s">
        <v>1180</v>
      </c>
      <c r="C18" s="428">
        <v>7</v>
      </c>
      <c r="D18" s="428">
        <v>63</v>
      </c>
      <c r="E18" s="428">
        <v>613</v>
      </c>
      <c r="F18" s="428">
        <v>136</v>
      </c>
      <c r="G18" s="428">
        <v>313</v>
      </c>
      <c r="H18" s="428">
        <v>320</v>
      </c>
      <c r="I18" s="429">
        <f t="shared" si="4"/>
        <v>926</v>
      </c>
      <c r="J18" s="429">
        <f t="shared" si="4"/>
        <v>456</v>
      </c>
      <c r="K18" s="528">
        <f t="shared" si="2"/>
        <v>1382</v>
      </c>
      <c r="L18" s="430" t="s">
        <v>1183</v>
      </c>
      <c r="M18" s="833" t="s">
        <v>1178</v>
      </c>
    </row>
    <row r="19" spans="1:13" ht="21.95" customHeight="1" thickBot="1">
      <c r="A19" s="827"/>
      <c r="B19" s="518" t="s">
        <v>1170</v>
      </c>
      <c r="C19" s="378">
        <v>101</v>
      </c>
      <c r="D19" s="378">
        <v>1224</v>
      </c>
      <c r="E19" s="378">
        <v>2758</v>
      </c>
      <c r="F19" s="378">
        <v>1934</v>
      </c>
      <c r="G19" s="378">
        <v>13101</v>
      </c>
      <c r="H19" s="378">
        <v>11905</v>
      </c>
      <c r="I19" s="519">
        <f t="shared" si="4"/>
        <v>15859</v>
      </c>
      <c r="J19" s="519">
        <f t="shared" si="4"/>
        <v>13839</v>
      </c>
      <c r="K19" s="519">
        <f t="shared" si="2"/>
        <v>29698</v>
      </c>
      <c r="L19" s="444" t="s">
        <v>1182</v>
      </c>
      <c r="M19" s="833"/>
    </row>
    <row r="20" spans="1:13" ht="21.95" customHeight="1" thickBot="1">
      <c r="A20" s="827"/>
      <c r="B20" s="435" t="s">
        <v>16</v>
      </c>
      <c r="C20" s="524">
        <f t="shared" ref="C20:H20" si="6">SUM(C18:C19)</f>
        <v>108</v>
      </c>
      <c r="D20" s="524">
        <f t="shared" si="6"/>
        <v>1287</v>
      </c>
      <c r="E20" s="524">
        <f t="shared" si="6"/>
        <v>3371</v>
      </c>
      <c r="F20" s="524">
        <f t="shared" si="6"/>
        <v>2070</v>
      </c>
      <c r="G20" s="524">
        <f t="shared" si="6"/>
        <v>13414</v>
      </c>
      <c r="H20" s="524">
        <f t="shared" si="6"/>
        <v>12225</v>
      </c>
      <c r="I20" s="524">
        <f>SUM(E20+G20)</f>
        <v>16785</v>
      </c>
      <c r="J20" s="524">
        <f>SUM(F20+H20)</f>
        <v>14295</v>
      </c>
      <c r="K20" s="524">
        <f>SUM(J20+I20)</f>
        <v>31080</v>
      </c>
      <c r="L20" s="436" t="s">
        <v>8</v>
      </c>
      <c r="M20" s="833"/>
    </row>
    <row r="21" spans="1:13" ht="21.95" customHeight="1" thickBot="1">
      <c r="A21" s="851" t="s">
        <v>1174</v>
      </c>
      <c r="B21" s="431" t="s">
        <v>1180</v>
      </c>
      <c r="C21" s="374">
        <v>6</v>
      </c>
      <c r="D21" s="374">
        <v>69</v>
      </c>
      <c r="E21" s="374">
        <v>821</v>
      </c>
      <c r="F21" s="374">
        <v>86</v>
      </c>
      <c r="G21" s="374">
        <v>409</v>
      </c>
      <c r="H21" s="374">
        <v>263</v>
      </c>
      <c r="I21" s="525">
        <f t="shared" si="4"/>
        <v>1230</v>
      </c>
      <c r="J21" s="525">
        <f t="shared" si="4"/>
        <v>349</v>
      </c>
      <c r="K21" s="525">
        <f t="shared" si="2"/>
        <v>1579</v>
      </c>
      <c r="L21" s="433" t="s">
        <v>1181</v>
      </c>
      <c r="M21" s="835" t="s">
        <v>1179</v>
      </c>
    </row>
    <row r="22" spans="1:13" ht="21.95" customHeight="1" thickBot="1">
      <c r="A22" s="851"/>
      <c r="B22" s="424" t="s">
        <v>1170</v>
      </c>
      <c r="C22" s="434">
        <v>81</v>
      </c>
      <c r="D22" s="434">
        <v>947</v>
      </c>
      <c r="E22" s="434">
        <v>1650</v>
      </c>
      <c r="F22" s="434">
        <v>1195</v>
      </c>
      <c r="G22" s="434">
        <v>8964</v>
      </c>
      <c r="H22" s="434">
        <v>8420</v>
      </c>
      <c r="I22" s="425">
        <f t="shared" si="4"/>
        <v>10614</v>
      </c>
      <c r="J22" s="425">
        <f t="shared" si="4"/>
        <v>9615</v>
      </c>
      <c r="K22" s="526">
        <f t="shared" si="2"/>
        <v>20229</v>
      </c>
      <c r="L22" s="426" t="s">
        <v>1184</v>
      </c>
      <c r="M22" s="835"/>
    </row>
    <row r="23" spans="1:13" ht="21.95" customHeight="1">
      <c r="A23" s="904"/>
      <c r="B23" s="416" t="s">
        <v>7</v>
      </c>
      <c r="C23" s="522">
        <f t="shared" ref="C23:H23" si="7">SUM(C21:C22)</f>
        <v>87</v>
      </c>
      <c r="D23" s="522">
        <f t="shared" si="7"/>
        <v>1016</v>
      </c>
      <c r="E23" s="522">
        <f t="shared" si="7"/>
        <v>2471</v>
      </c>
      <c r="F23" s="522">
        <f t="shared" si="7"/>
        <v>1281</v>
      </c>
      <c r="G23" s="522">
        <f t="shared" si="7"/>
        <v>9373</v>
      </c>
      <c r="H23" s="522">
        <f t="shared" si="7"/>
        <v>8683</v>
      </c>
      <c r="I23" s="522">
        <f>SUM(E23+G23)</f>
        <v>11844</v>
      </c>
      <c r="J23" s="522">
        <f>SUM(F23+H23)</f>
        <v>9964</v>
      </c>
      <c r="K23" s="522">
        <f>SUM(J23+I23)</f>
        <v>21808</v>
      </c>
      <c r="L23" s="414" t="s">
        <v>8</v>
      </c>
      <c r="M23" s="1046"/>
    </row>
    <row r="24" spans="1:13" ht="27.75" customHeight="1">
      <c r="A24" s="1042" t="s">
        <v>37</v>
      </c>
      <c r="B24" s="1043"/>
      <c r="C24" s="527">
        <f>SUM(C11+C14+C17+C20+C23)</f>
        <v>758</v>
      </c>
      <c r="D24" s="527">
        <f t="shared" ref="D24:K24" si="8">SUM(D11+D14+D17+D20+D23)</f>
        <v>9460</v>
      </c>
      <c r="E24" s="527">
        <f t="shared" si="8"/>
        <v>21199</v>
      </c>
      <c r="F24" s="527">
        <f t="shared" si="8"/>
        <v>15544</v>
      </c>
      <c r="G24" s="527">
        <f t="shared" si="8"/>
        <v>83937</v>
      </c>
      <c r="H24" s="527">
        <f t="shared" si="8"/>
        <v>77194</v>
      </c>
      <c r="I24" s="527">
        <f t="shared" si="8"/>
        <v>105136</v>
      </c>
      <c r="J24" s="527">
        <f t="shared" si="8"/>
        <v>92738</v>
      </c>
      <c r="K24" s="527">
        <f t="shared" si="8"/>
        <v>197874</v>
      </c>
      <c r="L24" s="1044" t="s">
        <v>14</v>
      </c>
      <c r="M24" s="1045"/>
    </row>
    <row r="48" spans="7:7">
      <c r="G48" s="201"/>
    </row>
  </sheetData>
  <mergeCells count="30">
    <mergeCell ref="A2:M2"/>
    <mergeCell ref="A1:M1"/>
    <mergeCell ref="A3:M3"/>
    <mergeCell ref="A4:M4"/>
    <mergeCell ref="E7:E8"/>
    <mergeCell ref="F7:F8"/>
    <mergeCell ref="K6:K8"/>
    <mergeCell ref="I7:I8"/>
    <mergeCell ref="J7:J8"/>
    <mergeCell ref="E6:F6"/>
    <mergeCell ref="C6:C8"/>
    <mergeCell ref="D6:D8"/>
    <mergeCell ref="G6:H6"/>
    <mergeCell ref="I6:J6"/>
    <mergeCell ref="G7:G8"/>
    <mergeCell ref="H7:H8"/>
    <mergeCell ref="M9:M11"/>
    <mergeCell ref="M12:M14"/>
    <mergeCell ref="M15:M17"/>
    <mergeCell ref="A6:B8"/>
    <mergeCell ref="L6:M8"/>
    <mergeCell ref="A9:A11"/>
    <mergeCell ref="A12:A14"/>
    <mergeCell ref="A15:A17"/>
    <mergeCell ref="A24:B24"/>
    <mergeCell ref="L24:M24"/>
    <mergeCell ref="M18:M20"/>
    <mergeCell ref="M21:M23"/>
    <mergeCell ref="A18:A20"/>
    <mergeCell ref="A21:A23"/>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rightToLeft="1" view="pageBreakPreview" topLeftCell="A4" zoomScaleNormal="100" zoomScaleSheetLayoutView="100" workbookViewId="0">
      <selection activeCell="G11" sqref="G11"/>
    </sheetView>
  </sheetViews>
  <sheetFormatPr defaultRowHeight="12.75"/>
  <cols>
    <col min="1" max="1" width="13.42578125" style="192" customWidth="1"/>
    <col min="2" max="2" width="11.140625" style="192" customWidth="1"/>
    <col min="3" max="3" width="11" style="192" customWidth="1"/>
    <col min="4" max="8" width="13.7109375" style="192" customWidth="1"/>
    <col min="9" max="9" width="11.7109375" style="192" customWidth="1"/>
    <col min="10" max="10" width="14.5703125" style="192" customWidth="1"/>
    <col min="11" max="11" width="14.7109375" style="192" customWidth="1"/>
    <col min="12" max="16384" width="9.140625" style="19"/>
  </cols>
  <sheetData>
    <row r="1" spans="1:11" ht="20.25">
      <c r="A1" s="855" t="s">
        <v>1307</v>
      </c>
      <c r="B1" s="855"/>
      <c r="C1" s="855"/>
      <c r="D1" s="855"/>
      <c r="E1" s="855"/>
      <c r="F1" s="855"/>
      <c r="G1" s="855"/>
      <c r="H1" s="855"/>
      <c r="I1" s="855"/>
      <c r="J1" s="855"/>
      <c r="K1" s="855"/>
    </row>
    <row r="2" spans="1:11" s="20" customFormat="1" ht="20.25">
      <c r="A2" s="858" t="s">
        <v>1068</v>
      </c>
      <c r="B2" s="858"/>
      <c r="C2" s="858"/>
      <c r="D2" s="858"/>
      <c r="E2" s="858"/>
      <c r="F2" s="858"/>
      <c r="G2" s="858"/>
      <c r="H2" s="858"/>
      <c r="I2" s="858"/>
      <c r="J2" s="858"/>
      <c r="K2" s="858"/>
    </row>
    <row r="3" spans="1:11" ht="33" customHeight="1">
      <c r="A3" s="849" t="s">
        <v>664</v>
      </c>
      <c r="B3" s="849"/>
      <c r="C3" s="849"/>
      <c r="D3" s="849"/>
      <c r="E3" s="849"/>
      <c r="F3" s="849"/>
      <c r="G3" s="849"/>
      <c r="H3" s="849"/>
      <c r="I3" s="849"/>
      <c r="J3" s="849"/>
      <c r="K3" s="849"/>
    </row>
    <row r="4" spans="1:11" ht="15.75">
      <c r="A4" s="850" t="s">
        <v>1067</v>
      </c>
      <c r="B4" s="850"/>
      <c r="C4" s="850"/>
      <c r="D4" s="850"/>
      <c r="E4" s="850"/>
      <c r="F4" s="850"/>
      <c r="G4" s="850"/>
      <c r="H4" s="850"/>
      <c r="I4" s="850"/>
      <c r="J4" s="850"/>
      <c r="K4" s="850"/>
    </row>
    <row r="5" spans="1:11" ht="15.75">
      <c r="A5" s="12" t="s">
        <v>589</v>
      </c>
      <c r="B5" s="12"/>
      <c r="C5" s="15"/>
      <c r="D5" s="15"/>
      <c r="E5" s="15"/>
      <c r="F5" s="15"/>
      <c r="G5" s="15"/>
      <c r="H5" s="15"/>
      <c r="I5" s="15"/>
      <c r="J5" s="15"/>
      <c r="K5" s="26" t="s">
        <v>590</v>
      </c>
    </row>
    <row r="6" spans="1:11" s="187" customFormat="1" ht="22.5" customHeight="1" thickBot="1">
      <c r="A6" s="1069" t="s">
        <v>882</v>
      </c>
      <c r="B6" s="1070"/>
      <c r="C6" s="1070"/>
      <c r="D6" s="1015" t="s">
        <v>516</v>
      </c>
      <c r="E6" s="1015" t="s">
        <v>548</v>
      </c>
      <c r="F6" s="1015" t="s">
        <v>632</v>
      </c>
      <c r="G6" s="1020" t="s">
        <v>694</v>
      </c>
      <c r="H6" s="1020" t="s">
        <v>1066</v>
      </c>
      <c r="I6" s="1063" t="s">
        <v>883</v>
      </c>
      <c r="J6" s="1063"/>
      <c r="K6" s="1064"/>
    </row>
    <row r="7" spans="1:11" s="187" customFormat="1" ht="22.5" customHeight="1" thickTop="1">
      <c r="A7" s="1071"/>
      <c r="B7" s="1072"/>
      <c r="C7" s="1072"/>
      <c r="D7" s="1067"/>
      <c r="E7" s="1067"/>
      <c r="F7" s="1067"/>
      <c r="G7" s="1068"/>
      <c r="H7" s="1068"/>
      <c r="I7" s="1065"/>
      <c r="J7" s="1065"/>
      <c r="K7" s="1066"/>
    </row>
    <row r="8" spans="1:11" s="28" customFormat="1" ht="15.95" customHeight="1" thickBot="1">
      <c r="A8" s="854" t="s">
        <v>173</v>
      </c>
      <c r="B8" s="1080" t="s">
        <v>32</v>
      </c>
      <c r="C8" s="645" t="s">
        <v>9</v>
      </c>
      <c r="D8" s="529">
        <v>244</v>
      </c>
      <c r="E8" s="529">
        <v>269</v>
      </c>
      <c r="F8" s="529">
        <v>273</v>
      </c>
      <c r="G8" s="529">
        <v>264</v>
      </c>
      <c r="H8" s="529">
        <v>268</v>
      </c>
      <c r="I8" s="646" t="s">
        <v>561</v>
      </c>
      <c r="J8" s="1081" t="s">
        <v>33</v>
      </c>
      <c r="K8" s="848" t="s">
        <v>174</v>
      </c>
    </row>
    <row r="9" spans="1:11" s="28" customFormat="1" ht="15.95" customHeight="1" thickBot="1">
      <c r="A9" s="851"/>
      <c r="B9" s="1061"/>
      <c r="C9" s="641" t="s">
        <v>560</v>
      </c>
      <c r="D9" s="540">
        <v>481</v>
      </c>
      <c r="E9" s="540">
        <v>379</v>
      </c>
      <c r="F9" s="540">
        <v>539</v>
      </c>
      <c r="G9" s="540">
        <v>390</v>
      </c>
      <c r="H9" s="540">
        <v>420</v>
      </c>
      <c r="I9" s="642" t="s">
        <v>562</v>
      </c>
      <c r="J9" s="1058"/>
      <c r="K9" s="835"/>
    </row>
    <row r="10" spans="1:11" s="28" customFormat="1" ht="15.95" customHeight="1" thickBot="1">
      <c r="A10" s="851"/>
      <c r="B10" s="1061"/>
      <c r="C10" s="416" t="s">
        <v>7</v>
      </c>
      <c r="D10" s="546">
        <f>SUM(D9+D8)</f>
        <v>725</v>
      </c>
      <c r="E10" s="546">
        <f>SUM(E9+E8)</f>
        <v>648</v>
      </c>
      <c r="F10" s="546">
        <f>SUM(F9+F8)</f>
        <v>812</v>
      </c>
      <c r="G10" s="546">
        <f>SUM(G9+G8)</f>
        <v>654</v>
      </c>
      <c r="H10" s="546">
        <f>SUM(H9+H8)</f>
        <v>688</v>
      </c>
      <c r="I10" s="414" t="s">
        <v>8</v>
      </c>
      <c r="J10" s="1058"/>
      <c r="K10" s="835"/>
    </row>
    <row r="11" spans="1:11" s="28" customFormat="1" ht="15" customHeight="1" thickBot="1">
      <c r="A11" s="851"/>
      <c r="B11" s="1061" t="s">
        <v>490</v>
      </c>
      <c r="C11" s="427" t="s">
        <v>9</v>
      </c>
      <c r="D11" s="544">
        <v>88</v>
      </c>
      <c r="E11" s="544">
        <v>81</v>
      </c>
      <c r="F11" s="544">
        <v>108</v>
      </c>
      <c r="G11" s="544">
        <v>91</v>
      </c>
      <c r="H11" s="544">
        <v>96</v>
      </c>
      <c r="I11" s="430" t="s">
        <v>561</v>
      </c>
      <c r="J11" s="1058" t="s">
        <v>132</v>
      </c>
      <c r="K11" s="835"/>
    </row>
    <row r="12" spans="1:11" s="28" customFormat="1" ht="15" customHeight="1" thickBot="1">
      <c r="A12" s="851"/>
      <c r="B12" s="1061"/>
      <c r="C12" s="644" t="s">
        <v>560</v>
      </c>
      <c r="D12" s="541">
        <v>220</v>
      </c>
      <c r="E12" s="541">
        <v>225</v>
      </c>
      <c r="F12" s="541">
        <v>306</v>
      </c>
      <c r="G12" s="541">
        <v>241</v>
      </c>
      <c r="H12" s="541">
        <v>219</v>
      </c>
      <c r="I12" s="643" t="s">
        <v>562</v>
      </c>
      <c r="J12" s="1058"/>
      <c r="K12" s="835"/>
    </row>
    <row r="13" spans="1:11" s="28" customFormat="1" ht="15" customHeight="1" thickBot="1">
      <c r="A13" s="851"/>
      <c r="B13" s="1061"/>
      <c r="C13" s="435" t="s">
        <v>7</v>
      </c>
      <c r="D13" s="549">
        <f>SUM(D12+D11)</f>
        <v>308</v>
      </c>
      <c r="E13" s="549">
        <f>SUM(E12+E11)</f>
        <v>306</v>
      </c>
      <c r="F13" s="549">
        <f>SUM(F12+F11)</f>
        <v>414</v>
      </c>
      <c r="G13" s="549">
        <f>SUM(G12+G11)</f>
        <v>332</v>
      </c>
      <c r="H13" s="549">
        <f>SUM(H12+H11)</f>
        <v>315</v>
      </c>
      <c r="I13" s="436" t="s">
        <v>8</v>
      </c>
      <c r="J13" s="1058"/>
      <c r="K13" s="835"/>
    </row>
    <row r="14" spans="1:11" s="28" customFormat="1" ht="15" customHeight="1" thickBot="1">
      <c r="A14" s="827" t="s">
        <v>171</v>
      </c>
      <c r="B14" s="1005" t="s">
        <v>34</v>
      </c>
      <c r="C14" s="645" t="s">
        <v>9</v>
      </c>
      <c r="D14" s="529">
        <v>2203</v>
      </c>
      <c r="E14" s="529">
        <v>2469</v>
      </c>
      <c r="F14" s="529">
        <v>2659</v>
      </c>
      <c r="G14" s="529">
        <v>2829</v>
      </c>
      <c r="H14" s="529">
        <v>3077</v>
      </c>
      <c r="I14" s="646" t="s">
        <v>561</v>
      </c>
      <c r="J14" s="1004" t="s">
        <v>33</v>
      </c>
      <c r="K14" s="833" t="s">
        <v>172</v>
      </c>
    </row>
    <row r="15" spans="1:11" s="28" customFormat="1" ht="15" customHeight="1" thickBot="1">
      <c r="A15" s="827"/>
      <c r="B15" s="1005"/>
      <c r="C15" s="641" t="s">
        <v>560</v>
      </c>
      <c r="D15" s="540">
        <v>6901</v>
      </c>
      <c r="E15" s="540">
        <v>7721</v>
      </c>
      <c r="F15" s="540">
        <v>7730</v>
      </c>
      <c r="G15" s="540">
        <v>8419</v>
      </c>
      <c r="H15" s="540">
        <v>9250</v>
      </c>
      <c r="I15" s="642" t="s">
        <v>562</v>
      </c>
      <c r="J15" s="1004"/>
      <c r="K15" s="833"/>
    </row>
    <row r="16" spans="1:11" s="28" customFormat="1" ht="15" customHeight="1" thickBot="1">
      <c r="A16" s="827"/>
      <c r="B16" s="1005"/>
      <c r="C16" s="416" t="s">
        <v>7</v>
      </c>
      <c r="D16" s="546">
        <f>SUM(D15+D14)</f>
        <v>9104</v>
      </c>
      <c r="E16" s="546">
        <f>SUM(E15+E14)</f>
        <v>10190</v>
      </c>
      <c r="F16" s="546">
        <f>SUM(F15+F14)</f>
        <v>10389</v>
      </c>
      <c r="G16" s="546">
        <f t="shared" ref="G16:H16" si="0">SUM(G15+G14)</f>
        <v>11248</v>
      </c>
      <c r="H16" s="546">
        <f t="shared" si="0"/>
        <v>12327</v>
      </c>
      <c r="I16" s="414" t="s">
        <v>8</v>
      </c>
      <c r="J16" s="1004"/>
      <c r="K16" s="833"/>
    </row>
    <row r="17" spans="1:11" s="28" customFormat="1" ht="15.95" customHeight="1" thickBot="1">
      <c r="A17" s="827"/>
      <c r="B17" s="1005" t="s">
        <v>491</v>
      </c>
      <c r="C17" s="427" t="s">
        <v>9</v>
      </c>
      <c r="D17" s="544">
        <v>620</v>
      </c>
      <c r="E17" s="544">
        <v>659</v>
      </c>
      <c r="F17" s="544">
        <v>901</v>
      </c>
      <c r="G17" s="544">
        <v>911</v>
      </c>
      <c r="H17" s="544">
        <v>963</v>
      </c>
      <c r="I17" s="430" t="s">
        <v>561</v>
      </c>
      <c r="J17" s="1004" t="s">
        <v>132</v>
      </c>
      <c r="K17" s="833"/>
    </row>
    <row r="18" spans="1:11" s="28" customFormat="1" ht="15.95" customHeight="1" thickBot="1">
      <c r="A18" s="827"/>
      <c r="B18" s="1005"/>
      <c r="C18" s="644" t="s">
        <v>560</v>
      </c>
      <c r="D18" s="541">
        <v>2827</v>
      </c>
      <c r="E18" s="541">
        <v>3421</v>
      </c>
      <c r="F18" s="541">
        <v>4817</v>
      </c>
      <c r="G18" s="541">
        <v>3873</v>
      </c>
      <c r="H18" s="541">
        <v>3927</v>
      </c>
      <c r="I18" s="643" t="s">
        <v>562</v>
      </c>
      <c r="J18" s="1004"/>
      <c r="K18" s="833"/>
    </row>
    <row r="19" spans="1:11" s="28" customFormat="1" ht="15.95" customHeight="1">
      <c r="A19" s="828"/>
      <c r="B19" s="1018"/>
      <c r="C19" s="801" t="s">
        <v>7</v>
      </c>
      <c r="D19" s="802">
        <f>SUM(D18+D17)</f>
        <v>3447</v>
      </c>
      <c r="E19" s="802">
        <f>SUM(E18+E17)</f>
        <v>4080</v>
      </c>
      <c r="F19" s="802">
        <f>SUM(F18+F17)</f>
        <v>5718</v>
      </c>
      <c r="G19" s="802">
        <f>SUM(G18+G17)</f>
        <v>4784</v>
      </c>
      <c r="H19" s="802">
        <f>SUM(H18+H17)</f>
        <v>4890</v>
      </c>
      <c r="I19" s="803" t="s">
        <v>8</v>
      </c>
      <c r="J19" s="1019"/>
      <c r="K19" s="834"/>
    </row>
    <row r="20" spans="1:11" s="28" customFormat="1" ht="15.95" customHeight="1" thickBot="1">
      <c r="A20" s="873" t="s">
        <v>35</v>
      </c>
      <c r="B20" s="1060" t="s">
        <v>34</v>
      </c>
      <c r="C20" s="515" t="s">
        <v>9</v>
      </c>
      <c r="D20" s="804">
        <f t="shared" ref="D20:H21" si="1">SUM(D14+D8)</f>
        <v>2447</v>
      </c>
      <c r="E20" s="804">
        <f t="shared" si="1"/>
        <v>2738</v>
      </c>
      <c r="F20" s="804">
        <f t="shared" si="1"/>
        <v>2932</v>
      </c>
      <c r="G20" s="804">
        <f t="shared" si="1"/>
        <v>3093</v>
      </c>
      <c r="H20" s="804">
        <f t="shared" si="1"/>
        <v>3345</v>
      </c>
      <c r="I20" s="445" t="s">
        <v>561</v>
      </c>
      <c r="J20" s="1062" t="s">
        <v>33</v>
      </c>
      <c r="K20" s="871" t="s">
        <v>36</v>
      </c>
    </row>
    <row r="21" spans="1:11" s="28" customFormat="1" ht="15.95" customHeight="1" thickBot="1">
      <c r="A21" s="851"/>
      <c r="B21" s="1061"/>
      <c r="C21" s="641" t="s">
        <v>560</v>
      </c>
      <c r="D21" s="815">
        <f t="shared" si="1"/>
        <v>7382</v>
      </c>
      <c r="E21" s="815">
        <f t="shared" si="1"/>
        <v>8100</v>
      </c>
      <c r="F21" s="815">
        <f t="shared" si="1"/>
        <v>8269</v>
      </c>
      <c r="G21" s="815">
        <f t="shared" si="1"/>
        <v>8809</v>
      </c>
      <c r="H21" s="815">
        <f t="shared" si="1"/>
        <v>9670</v>
      </c>
      <c r="I21" s="642" t="s">
        <v>562</v>
      </c>
      <c r="J21" s="1058"/>
      <c r="K21" s="835"/>
    </row>
    <row r="22" spans="1:11" s="28" customFormat="1" ht="15.95" customHeight="1" thickBot="1">
      <c r="A22" s="851"/>
      <c r="B22" s="1061"/>
      <c r="C22" s="416" t="s">
        <v>7</v>
      </c>
      <c r="D22" s="546">
        <f>D20+D21</f>
        <v>9829</v>
      </c>
      <c r="E22" s="546">
        <f>E20+E21</f>
        <v>10838</v>
      </c>
      <c r="F22" s="546">
        <f>F20+F21</f>
        <v>11201</v>
      </c>
      <c r="G22" s="546">
        <f>G20+G21</f>
        <v>11902</v>
      </c>
      <c r="H22" s="546">
        <f>H20+H21</f>
        <v>13015</v>
      </c>
      <c r="I22" s="414" t="s">
        <v>8</v>
      </c>
      <c r="J22" s="1058"/>
      <c r="K22" s="835"/>
    </row>
    <row r="23" spans="1:11" s="28" customFormat="1" ht="15" customHeight="1" thickBot="1">
      <c r="A23" s="851"/>
      <c r="B23" s="1061" t="s">
        <v>491</v>
      </c>
      <c r="C23" s="427" t="s">
        <v>9</v>
      </c>
      <c r="D23" s="542">
        <f t="shared" ref="D23:H24" si="2">SUM(D17+D11)</f>
        <v>708</v>
      </c>
      <c r="E23" s="542">
        <f t="shared" si="2"/>
        <v>740</v>
      </c>
      <c r="F23" s="542">
        <f t="shared" si="2"/>
        <v>1009</v>
      </c>
      <c r="G23" s="542">
        <f t="shared" si="2"/>
        <v>1002</v>
      </c>
      <c r="H23" s="542">
        <f t="shared" si="2"/>
        <v>1059</v>
      </c>
      <c r="I23" s="430" t="s">
        <v>561</v>
      </c>
      <c r="J23" s="1058" t="s">
        <v>132</v>
      </c>
      <c r="K23" s="835"/>
    </row>
    <row r="24" spans="1:11" s="28" customFormat="1" ht="15" customHeight="1" thickBot="1">
      <c r="A24" s="851"/>
      <c r="B24" s="1061"/>
      <c r="C24" s="644" t="s">
        <v>560</v>
      </c>
      <c r="D24" s="539">
        <f t="shared" si="2"/>
        <v>3047</v>
      </c>
      <c r="E24" s="539">
        <f t="shared" si="2"/>
        <v>3646</v>
      </c>
      <c r="F24" s="539">
        <f t="shared" si="2"/>
        <v>5123</v>
      </c>
      <c r="G24" s="539">
        <f t="shared" si="2"/>
        <v>4114</v>
      </c>
      <c r="H24" s="539">
        <f t="shared" si="2"/>
        <v>4146</v>
      </c>
      <c r="I24" s="643" t="s">
        <v>562</v>
      </c>
      <c r="J24" s="1058"/>
      <c r="K24" s="835"/>
    </row>
    <row r="25" spans="1:11" s="28" customFormat="1" ht="15" customHeight="1">
      <c r="A25" s="904"/>
      <c r="B25" s="1079"/>
      <c r="C25" s="435" t="s">
        <v>7</v>
      </c>
      <c r="D25" s="549">
        <f>SUM(D23:D24)</f>
        <v>3755</v>
      </c>
      <c r="E25" s="549">
        <f>SUM(E23:E24)</f>
        <v>4386</v>
      </c>
      <c r="F25" s="549">
        <f>SUM(F23:F24)</f>
        <v>6132</v>
      </c>
      <c r="G25" s="549">
        <f>SUM(G23:G24)</f>
        <v>5116</v>
      </c>
      <c r="H25" s="549">
        <f>SUM(H23:H24)</f>
        <v>5205</v>
      </c>
      <c r="I25" s="436" t="s">
        <v>8</v>
      </c>
      <c r="J25" s="1059"/>
      <c r="K25" s="1046"/>
    </row>
    <row r="26" spans="1:11" ht="20.25" customHeight="1" thickBot="1">
      <c r="A26" s="1073" t="s">
        <v>540</v>
      </c>
      <c r="B26" s="1073"/>
      <c r="C26" s="640" t="s">
        <v>9</v>
      </c>
      <c r="D26" s="543">
        <f t="shared" ref="D26:H28" si="3">SUM(D20+D23)</f>
        <v>3155</v>
      </c>
      <c r="E26" s="543">
        <f t="shared" si="3"/>
        <v>3478</v>
      </c>
      <c r="F26" s="543">
        <f t="shared" si="3"/>
        <v>3941</v>
      </c>
      <c r="G26" s="543">
        <f t="shared" si="3"/>
        <v>4095</v>
      </c>
      <c r="H26" s="543">
        <f t="shared" si="3"/>
        <v>4404</v>
      </c>
      <c r="I26" s="646" t="s">
        <v>561</v>
      </c>
      <c r="J26" s="1076" t="s">
        <v>14</v>
      </c>
      <c r="K26" s="1076"/>
    </row>
    <row r="27" spans="1:11" ht="20.25" customHeight="1" thickBot="1">
      <c r="A27" s="1074"/>
      <c r="B27" s="1074"/>
      <c r="C27" s="805" t="s">
        <v>560</v>
      </c>
      <c r="D27" s="815">
        <f t="shared" si="3"/>
        <v>10429</v>
      </c>
      <c r="E27" s="815">
        <f t="shared" si="3"/>
        <v>11746</v>
      </c>
      <c r="F27" s="815">
        <f t="shared" si="3"/>
        <v>13392</v>
      </c>
      <c r="G27" s="815">
        <f t="shared" si="3"/>
        <v>12923</v>
      </c>
      <c r="H27" s="815">
        <f t="shared" si="3"/>
        <v>13816</v>
      </c>
      <c r="I27" s="642" t="s">
        <v>562</v>
      </c>
      <c r="J27" s="1077"/>
      <c r="K27" s="1077"/>
    </row>
    <row r="28" spans="1:11" ht="20.25" customHeight="1">
      <c r="A28" s="1075"/>
      <c r="B28" s="1075"/>
      <c r="C28" s="816" t="s">
        <v>28</v>
      </c>
      <c r="D28" s="611">
        <f t="shared" si="3"/>
        <v>13584</v>
      </c>
      <c r="E28" s="611">
        <f t="shared" si="3"/>
        <v>15224</v>
      </c>
      <c r="F28" s="611">
        <f t="shared" si="3"/>
        <v>17333</v>
      </c>
      <c r="G28" s="611">
        <f t="shared" si="3"/>
        <v>17018</v>
      </c>
      <c r="H28" s="611">
        <f t="shared" si="3"/>
        <v>18220</v>
      </c>
      <c r="I28" s="817" t="s">
        <v>539</v>
      </c>
      <c r="J28" s="1078"/>
      <c r="K28" s="1078"/>
    </row>
  </sheetData>
  <mergeCells count="31">
    <mergeCell ref="K20:K25"/>
    <mergeCell ref="K14:K19"/>
    <mergeCell ref="K8:K13"/>
    <mergeCell ref="A26:B28"/>
    <mergeCell ref="J26:K28"/>
    <mergeCell ref="B23:B25"/>
    <mergeCell ref="B11:B13"/>
    <mergeCell ref="B8:B10"/>
    <mergeCell ref="A8:A13"/>
    <mergeCell ref="B14:B16"/>
    <mergeCell ref="B17:B19"/>
    <mergeCell ref="A14:A19"/>
    <mergeCell ref="A20:A25"/>
    <mergeCell ref="J8:J10"/>
    <mergeCell ref="J11:J13"/>
    <mergeCell ref="A2:K2"/>
    <mergeCell ref="A1:K1"/>
    <mergeCell ref="A3:K3"/>
    <mergeCell ref="A4:K4"/>
    <mergeCell ref="J23:J25"/>
    <mergeCell ref="B20:B22"/>
    <mergeCell ref="J20:J22"/>
    <mergeCell ref="I6:K7"/>
    <mergeCell ref="J14:J16"/>
    <mergeCell ref="J17:J19"/>
    <mergeCell ref="D6:D7"/>
    <mergeCell ref="E6:E7"/>
    <mergeCell ref="F6:F7"/>
    <mergeCell ref="G6:G7"/>
    <mergeCell ref="H6:H7"/>
    <mergeCell ref="A6:C7"/>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rightToLeft="1" view="pageBreakPreview" zoomScaleNormal="100" zoomScaleSheetLayoutView="100" workbookViewId="0">
      <selection activeCell="D8" sqref="D8"/>
    </sheetView>
  </sheetViews>
  <sheetFormatPr defaultRowHeight="12.75"/>
  <cols>
    <col min="1" max="1" width="25.7109375" style="197" customWidth="1"/>
    <col min="2" max="9" width="9.7109375" style="197" customWidth="1"/>
    <col min="10" max="10" width="10.7109375" style="197" customWidth="1"/>
    <col min="11" max="11" width="25.7109375" style="197" customWidth="1"/>
    <col min="12" max="16384" width="9.140625" style="195"/>
  </cols>
  <sheetData>
    <row r="1" spans="1:14" s="19" customFormat="1" ht="20.100000000000001" customHeight="1">
      <c r="A1" s="855" t="s">
        <v>885</v>
      </c>
      <c r="B1" s="855"/>
      <c r="C1" s="855"/>
      <c r="D1" s="855"/>
      <c r="E1" s="855"/>
      <c r="F1" s="855"/>
      <c r="G1" s="855"/>
      <c r="H1" s="855"/>
      <c r="I1" s="855"/>
      <c r="J1" s="855"/>
      <c r="K1" s="855"/>
    </row>
    <row r="2" spans="1:14" s="20" customFormat="1" ht="20.100000000000001" customHeight="1">
      <c r="A2" s="858" t="s">
        <v>1069</v>
      </c>
      <c r="B2" s="858"/>
      <c r="C2" s="858"/>
      <c r="D2" s="858"/>
      <c r="E2" s="858"/>
      <c r="F2" s="858"/>
      <c r="G2" s="858"/>
      <c r="H2" s="858"/>
      <c r="I2" s="858"/>
      <c r="J2" s="858"/>
      <c r="K2" s="858"/>
    </row>
    <row r="3" spans="1:14" s="19" customFormat="1" ht="34.5" customHeight="1">
      <c r="A3" s="849" t="s">
        <v>886</v>
      </c>
      <c r="B3" s="849"/>
      <c r="C3" s="849"/>
      <c r="D3" s="849"/>
      <c r="E3" s="849"/>
      <c r="F3" s="849"/>
      <c r="G3" s="849"/>
      <c r="H3" s="849"/>
      <c r="I3" s="849"/>
      <c r="J3" s="849"/>
      <c r="K3" s="849"/>
    </row>
    <row r="4" spans="1:14" s="19" customFormat="1" ht="20.100000000000001" customHeight="1">
      <c r="A4" s="850" t="s">
        <v>1066</v>
      </c>
      <c r="B4" s="850"/>
      <c r="C4" s="850"/>
      <c r="D4" s="850"/>
      <c r="E4" s="850"/>
      <c r="F4" s="850"/>
      <c r="G4" s="850"/>
      <c r="H4" s="850"/>
      <c r="I4" s="850"/>
      <c r="J4" s="850"/>
      <c r="K4" s="850"/>
    </row>
    <row r="5" spans="1:14" s="19" customFormat="1" ht="20.100000000000001" customHeight="1">
      <c r="A5" s="12" t="s">
        <v>591</v>
      </c>
      <c r="B5" s="15"/>
      <c r="C5" s="15"/>
      <c r="D5" s="15"/>
      <c r="E5" s="15"/>
      <c r="F5" s="15"/>
      <c r="G5" s="15"/>
      <c r="H5" s="15"/>
      <c r="I5" s="15"/>
      <c r="J5" s="15"/>
      <c r="K5" s="26" t="s">
        <v>592</v>
      </c>
    </row>
    <row r="6" spans="1:14" s="193" customFormat="1" ht="25.5" customHeight="1" thickBot="1">
      <c r="A6" s="852" t="s">
        <v>873</v>
      </c>
      <c r="B6" s="1053" t="s">
        <v>1151</v>
      </c>
      <c r="C6" s="1053"/>
      <c r="D6" s="1053"/>
      <c r="E6" s="1053" t="s">
        <v>1153</v>
      </c>
      <c r="F6" s="1053"/>
      <c r="G6" s="1053"/>
      <c r="H6" s="829" t="s">
        <v>396</v>
      </c>
      <c r="I6" s="829"/>
      <c r="J6" s="829"/>
      <c r="K6" s="1082" t="s">
        <v>1032</v>
      </c>
    </row>
    <row r="7" spans="1:14" s="193" customFormat="1" ht="25.5" customHeight="1">
      <c r="A7" s="853"/>
      <c r="B7" s="497" t="s">
        <v>666</v>
      </c>
      <c r="C7" s="497" t="s">
        <v>667</v>
      </c>
      <c r="D7" s="497" t="s">
        <v>400</v>
      </c>
      <c r="E7" s="497" t="s">
        <v>666</v>
      </c>
      <c r="F7" s="497" t="s">
        <v>667</v>
      </c>
      <c r="G7" s="497" t="s">
        <v>400</v>
      </c>
      <c r="H7" s="497" t="s">
        <v>666</v>
      </c>
      <c r="I7" s="497" t="s">
        <v>667</v>
      </c>
      <c r="J7" s="498" t="s">
        <v>399</v>
      </c>
      <c r="K7" s="1083"/>
      <c r="N7" s="281"/>
    </row>
    <row r="8" spans="1:14" ht="23.25" customHeight="1" thickBot="1">
      <c r="A8" s="552" t="s">
        <v>884</v>
      </c>
      <c r="B8" s="374">
        <v>0</v>
      </c>
      <c r="C8" s="374">
        <v>8</v>
      </c>
      <c r="D8" s="432">
        <f t="shared" ref="D8:D13" si="0">SUM(B8:C8)</f>
        <v>8</v>
      </c>
      <c r="E8" s="374">
        <v>3</v>
      </c>
      <c r="F8" s="374">
        <v>3401</v>
      </c>
      <c r="G8" s="432">
        <f t="shared" ref="G8:G13" si="1">SUM(E8:F8)</f>
        <v>3404</v>
      </c>
      <c r="H8" s="432">
        <f t="shared" ref="H8:I13" si="2">SUM(B8+E8)</f>
        <v>3</v>
      </c>
      <c r="I8" s="432">
        <f t="shared" si="2"/>
        <v>3409</v>
      </c>
      <c r="J8" s="432">
        <f t="shared" ref="J8:J13" si="3">SUM(H8:I8)</f>
        <v>3412</v>
      </c>
      <c r="K8" s="553" t="s">
        <v>833</v>
      </c>
    </row>
    <row r="9" spans="1:14" ht="23.25" customHeight="1" thickBot="1">
      <c r="A9" s="501" t="s">
        <v>1166</v>
      </c>
      <c r="B9" s="326">
        <v>4</v>
      </c>
      <c r="C9" s="326">
        <v>10</v>
      </c>
      <c r="D9" s="327">
        <f t="shared" si="0"/>
        <v>14</v>
      </c>
      <c r="E9" s="326">
        <v>1785</v>
      </c>
      <c r="F9" s="326">
        <v>4150</v>
      </c>
      <c r="G9" s="327">
        <f t="shared" si="1"/>
        <v>5935</v>
      </c>
      <c r="H9" s="327">
        <f t="shared" si="2"/>
        <v>1789</v>
      </c>
      <c r="I9" s="327">
        <f t="shared" si="2"/>
        <v>4160</v>
      </c>
      <c r="J9" s="327">
        <f t="shared" si="3"/>
        <v>5949</v>
      </c>
      <c r="K9" s="502" t="s">
        <v>313</v>
      </c>
    </row>
    <row r="10" spans="1:14" ht="23.25" customHeight="1" thickBot="1">
      <c r="A10" s="503" t="s">
        <v>489</v>
      </c>
      <c r="B10" s="329">
        <v>1</v>
      </c>
      <c r="C10" s="329">
        <v>4</v>
      </c>
      <c r="D10" s="387">
        <f t="shared" si="0"/>
        <v>5</v>
      </c>
      <c r="E10" s="329">
        <v>805</v>
      </c>
      <c r="F10" s="329">
        <v>1229</v>
      </c>
      <c r="G10" s="387">
        <f t="shared" si="1"/>
        <v>2034</v>
      </c>
      <c r="H10" s="387">
        <f t="shared" si="2"/>
        <v>806</v>
      </c>
      <c r="I10" s="387">
        <f t="shared" si="2"/>
        <v>1233</v>
      </c>
      <c r="J10" s="387">
        <f t="shared" si="3"/>
        <v>2039</v>
      </c>
      <c r="K10" s="504" t="s">
        <v>4</v>
      </c>
    </row>
    <row r="11" spans="1:14" ht="23.25" customHeight="1">
      <c r="A11" s="558" t="s">
        <v>201</v>
      </c>
      <c r="B11" s="378">
        <v>1</v>
      </c>
      <c r="C11" s="378">
        <v>4</v>
      </c>
      <c r="D11" s="408">
        <f t="shared" si="0"/>
        <v>5</v>
      </c>
      <c r="E11" s="378">
        <v>746</v>
      </c>
      <c r="F11" s="378">
        <v>864</v>
      </c>
      <c r="G11" s="408">
        <f t="shared" si="1"/>
        <v>1610</v>
      </c>
      <c r="H11" s="408">
        <f t="shared" si="2"/>
        <v>747</v>
      </c>
      <c r="I11" s="408">
        <f t="shared" si="2"/>
        <v>868</v>
      </c>
      <c r="J11" s="408">
        <f t="shared" si="3"/>
        <v>1615</v>
      </c>
      <c r="K11" s="559" t="s">
        <v>5</v>
      </c>
    </row>
    <row r="12" spans="1:14" ht="23.25" customHeight="1">
      <c r="A12" s="560" t="s">
        <v>131</v>
      </c>
      <c r="B12" s="413">
        <f>SUM(B8:B11)</f>
        <v>6</v>
      </c>
      <c r="C12" s="413">
        <f>SUM(C8:C11)</f>
        <v>26</v>
      </c>
      <c r="D12" s="413">
        <f>SUM(B12:C12)</f>
        <v>32</v>
      </c>
      <c r="E12" s="413">
        <f>SUM(E8:E11)</f>
        <v>3339</v>
      </c>
      <c r="F12" s="413">
        <f>SUM(F8:F11)</f>
        <v>9644</v>
      </c>
      <c r="G12" s="413">
        <f>SUM(E12:F12)</f>
        <v>12983</v>
      </c>
      <c r="H12" s="413">
        <f>SUM(B12+E12)</f>
        <v>3345</v>
      </c>
      <c r="I12" s="413">
        <f>SUM(C12+F12)</f>
        <v>9670</v>
      </c>
      <c r="J12" s="413">
        <f>SUM(H12:I12)</f>
        <v>13015</v>
      </c>
      <c r="K12" s="561" t="s">
        <v>33</v>
      </c>
    </row>
    <row r="13" spans="1:14" ht="23.25" customHeight="1">
      <c r="A13" s="556" t="s">
        <v>292</v>
      </c>
      <c r="B13" s="417">
        <v>22</v>
      </c>
      <c r="C13" s="417">
        <v>61</v>
      </c>
      <c r="D13" s="417">
        <f t="shared" si="0"/>
        <v>83</v>
      </c>
      <c r="E13" s="417">
        <v>1037</v>
      </c>
      <c r="F13" s="417">
        <v>4085</v>
      </c>
      <c r="G13" s="417">
        <f t="shared" si="1"/>
        <v>5122</v>
      </c>
      <c r="H13" s="417">
        <f t="shared" si="2"/>
        <v>1059</v>
      </c>
      <c r="I13" s="417">
        <f t="shared" si="2"/>
        <v>4146</v>
      </c>
      <c r="J13" s="417">
        <f t="shared" si="3"/>
        <v>5205</v>
      </c>
      <c r="K13" s="557" t="s">
        <v>132</v>
      </c>
    </row>
    <row r="14" spans="1:14" ht="23.25" customHeight="1">
      <c r="A14" s="554" t="s">
        <v>31</v>
      </c>
      <c r="B14" s="413">
        <f t="shared" ref="B14:J14" si="4">SUM(B12+B13)</f>
        <v>28</v>
      </c>
      <c r="C14" s="413">
        <f t="shared" si="4"/>
        <v>87</v>
      </c>
      <c r="D14" s="413">
        <f t="shared" si="4"/>
        <v>115</v>
      </c>
      <c r="E14" s="413">
        <f t="shared" si="4"/>
        <v>4376</v>
      </c>
      <c r="F14" s="413">
        <f t="shared" si="4"/>
        <v>13729</v>
      </c>
      <c r="G14" s="413">
        <f t="shared" si="4"/>
        <v>18105</v>
      </c>
      <c r="H14" s="413">
        <f t="shared" si="4"/>
        <v>4404</v>
      </c>
      <c r="I14" s="413">
        <f t="shared" si="4"/>
        <v>13816</v>
      </c>
      <c r="J14" s="413">
        <f t="shared" si="4"/>
        <v>18220</v>
      </c>
      <c r="K14" s="555" t="s">
        <v>14</v>
      </c>
    </row>
    <row r="15" spans="1:14">
      <c r="A15" s="142" t="s">
        <v>822</v>
      </c>
      <c r="K15" s="145" t="s">
        <v>821</v>
      </c>
    </row>
    <row r="17" spans="1:7" s="197" customFormat="1">
      <c r="A17" s="196"/>
      <c r="B17" s="10"/>
      <c r="C17" s="10"/>
      <c r="D17" s="11"/>
      <c r="E17" s="10"/>
      <c r="F17" s="10"/>
      <c r="G17" s="106"/>
    </row>
    <row r="18" spans="1:7" s="197" customFormat="1">
      <c r="A18" s="196"/>
      <c r="B18" s="196"/>
      <c r="C18" s="196"/>
      <c r="D18" s="196"/>
      <c r="E18" s="196"/>
      <c r="F18" s="196"/>
      <c r="G18" s="106"/>
    </row>
    <row r="19" spans="1:7" s="197" customFormat="1">
      <c r="A19" s="196"/>
      <c r="B19" s="196"/>
      <c r="C19" s="196"/>
      <c r="D19" s="196"/>
      <c r="E19" s="196"/>
      <c r="F19" s="196"/>
      <c r="G19" s="106"/>
    </row>
    <row r="20" spans="1:7" s="197" customFormat="1">
      <c r="A20" s="196"/>
      <c r="B20" s="196"/>
      <c r="C20" s="196"/>
      <c r="D20" s="196"/>
      <c r="E20" s="196"/>
      <c r="F20" s="196"/>
      <c r="G20" s="106"/>
    </row>
    <row r="21" spans="1:7" s="197" customFormat="1">
      <c r="A21" s="196"/>
      <c r="B21" s="196"/>
      <c r="C21" s="196"/>
      <c r="D21" s="196"/>
      <c r="E21" s="196"/>
      <c r="F21" s="196"/>
      <c r="G21" s="106"/>
    </row>
    <row r="22" spans="1:7" s="197" customFormat="1">
      <c r="A22" s="196"/>
      <c r="B22" s="196"/>
      <c r="C22" s="196"/>
      <c r="D22" s="196"/>
      <c r="E22" s="196"/>
      <c r="F22" s="196"/>
      <c r="G22" s="106"/>
    </row>
  </sheetData>
  <mergeCells count="9">
    <mergeCell ref="A1:K1"/>
    <mergeCell ref="A6:A7"/>
    <mergeCell ref="B6:D6"/>
    <mergeCell ref="E6:G6"/>
    <mergeCell ref="K6:K7"/>
    <mergeCell ref="A2:K2"/>
    <mergeCell ref="A3:K3"/>
    <mergeCell ref="A4:K4"/>
    <mergeCell ref="H6:J6"/>
  </mergeCells>
  <printOptions horizontalCentered="1" verticalCentered="1"/>
  <pageMargins left="0" right="0" top="0" bottom="0" header="0" footer="0"/>
  <pageSetup paperSize="9"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rightToLeft="1" view="pageBreakPreview" zoomScaleNormal="100" zoomScaleSheetLayoutView="100" workbookViewId="0">
      <selection activeCell="K9" sqref="K9"/>
    </sheetView>
  </sheetViews>
  <sheetFormatPr defaultRowHeight="12.75"/>
  <cols>
    <col min="1" max="1" width="17.5703125" style="192" customWidth="1"/>
    <col min="2" max="2" width="11.42578125" style="192" customWidth="1"/>
    <col min="3" max="7" width="13.140625" style="192" customWidth="1"/>
    <col min="8" max="8" width="11.7109375" style="192" customWidth="1"/>
    <col min="9" max="9" width="19" style="192" customWidth="1"/>
    <col min="10" max="16384" width="9.140625" style="19"/>
  </cols>
  <sheetData>
    <row r="1" spans="1:9" s="17" customFormat="1" ht="19.5" customHeight="1">
      <c r="A1" s="855" t="s">
        <v>307</v>
      </c>
      <c r="B1" s="855"/>
      <c r="C1" s="855"/>
      <c r="D1" s="855"/>
      <c r="E1" s="855"/>
      <c r="F1" s="855"/>
      <c r="G1" s="855"/>
      <c r="H1" s="855"/>
      <c r="I1" s="855"/>
    </row>
    <row r="2" spans="1:9" s="18" customFormat="1" ht="20.25">
      <c r="A2" s="858" t="s">
        <v>1068</v>
      </c>
      <c r="B2" s="858"/>
      <c r="C2" s="858"/>
      <c r="D2" s="858"/>
      <c r="E2" s="858"/>
      <c r="F2" s="858"/>
      <c r="G2" s="858"/>
      <c r="H2" s="858"/>
      <c r="I2" s="858"/>
    </row>
    <row r="3" spans="1:9" ht="33.75" customHeight="1">
      <c r="A3" s="849" t="s">
        <v>543</v>
      </c>
      <c r="B3" s="849"/>
      <c r="C3" s="849"/>
      <c r="D3" s="849"/>
      <c r="E3" s="849"/>
      <c r="F3" s="849"/>
      <c r="G3" s="849"/>
      <c r="H3" s="849"/>
      <c r="I3" s="849"/>
    </row>
    <row r="4" spans="1:9" ht="15.75">
      <c r="A4" s="850" t="s">
        <v>1067</v>
      </c>
      <c r="B4" s="850"/>
      <c r="C4" s="850"/>
      <c r="D4" s="850"/>
      <c r="E4" s="850"/>
      <c r="F4" s="850"/>
      <c r="G4" s="850"/>
      <c r="H4" s="850"/>
      <c r="I4" s="850"/>
    </row>
    <row r="5" spans="1:9" ht="15.75">
      <c r="A5" s="12" t="s">
        <v>594</v>
      </c>
      <c r="B5" s="15"/>
      <c r="C5" s="15"/>
      <c r="D5" s="15"/>
      <c r="E5" s="15"/>
      <c r="F5" s="15"/>
      <c r="G5" s="15"/>
      <c r="H5" s="15"/>
      <c r="I5" s="26" t="s">
        <v>593</v>
      </c>
    </row>
    <row r="6" spans="1:9" s="187" customFormat="1" ht="22.5" customHeight="1" thickBot="1">
      <c r="A6" s="1087" t="s">
        <v>888</v>
      </c>
      <c r="B6" s="1087"/>
      <c r="C6" s="1084" t="s">
        <v>516</v>
      </c>
      <c r="D6" s="1084" t="s">
        <v>548</v>
      </c>
      <c r="E6" s="1084" t="s">
        <v>632</v>
      </c>
      <c r="F6" s="1054" t="s">
        <v>694</v>
      </c>
      <c r="G6" s="1054" t="s">
        <v>1066</v>
      </c>
      <c r="H6" s="856" t="s">
        <v>887</v>
      </c>
      <c r="I6" s="856"/>
    </row>
    <row r="7" spans="1:9" s="187" customFormat="1" ht="22.5" customHeight="1" thickBot="1">
      <c r="A7" s="1088"/>
      <c r="B7" s="1088"/>
      <c r="C7" s="1085"/>
      <c r="D7" s="1085"/>
      <c r="E7" s="1085"/>
      <c r="F7" s="1055"/>
      <c r="G7" s="1055"/>
      <c r="H7" s="1014"/>
      <c r="I7" s="1014"/>
    </row>
    <row r="8" spans="1:9" s="187" customFormat="1" ht="22.5" customHeight="1">
      <c r="A8" s="1089"/>
      <c r="B8" s="1089"/>
      <c r="C8" s="1086"/>
      <c r="D8" s="1086"/>
      <c r="E8" s="1086"/>
      <c r="F8" s="1051"/>
      <c r="G8" s="1051"/>
      <c r="H8" s="857"/>
      <c r="I8" s="857"/>
    </row>
    <row r="9" spans="1:9" s="187" customFormat="1" ht="21.95" customHeight="1" thickBot="1">
      <c r="A9" s="373"/>
      <c r="B9" s="431" t="s">
        <v>9</v>
      </c>
      <c r="C9" s="374">
        <v>255</v>
      </c>
      <c r="D9" s="374">
        <v>358</v>
      </c>
      <c r="E9" s="374">
        <v>80</v>
      </c>
      <c r="F9" s="374">
        <v>49</v>
      </c>
      <c r="G9" s="374">
        <v>46</v>
      </c>
      <c r="H9" s="433" t="s">
        <v>561</v>
      </c>
      <c r="I9" s="530"/>
    </row>
    <row r="10" spans="1:9" s="28" customFormat="1" ht="21.95" customHeight="1" thickBot="1">
      <c r="A10" s="322" t="s">
        <v>38</v>
      </c>
      <c r="B10" s="424" t="s">
        <v>560</v>
      </c>
      <c r="C10" s="434">
        <v>478</v>
      </c>
      <c r="D10" s="434">
        <v>805</v>
      </c>
      <c r="E10" s="434">
        <v>399</v>
      </c>
      <c r="F10" s="434">
        <v>377</v>
      </c>
      <c r="G10" s="434">
        <v>314</v>
      </c>
      <c r="H10" s="426" t="s">
        <v>562</v>
      </c>
      <c r="I10" s="388" t="s">
        <v>39</v>
      </c>
    </row>
    <row r="11" spans="1:9" s="28" customFormat="1" ht="21.95" customHeight="1" thickBot="1">
      <c r="A11" s="322"/>
      <c r="B11" s="416" t="s">
        <v>7</v>
      </c>
      <c r="C11" s="522">
        <f>SUM(C10+C9)</f>
        <v>733</v>
      </c>
      <c r="D11" s="522">
        <f>SUM(D10+D9)</f>
        <v>1163</v>
      </c>
      <c r="E11" s="522">
        <f>SUM(E10+E9)</f>
        <v>479</v>
      </c>
      <c r="F11" s="522">
        <f>SUM(F10+F9)</f>
        <v>426</v>
      </c>
      <c r="G11" s="522">
        <f>SUM(G10+G9)</f>
        <v>360</v>
      </c>
      <c r="H11" s="414" t="s">
        <v>8</v>
      </c>
      <c r="I11" s="388"/>
    </row>
    <row r="12" spans="1:9" s="28" customFormat="1" ht="21.95" customHeight="1" thickBot="1">
      <c r="A12" s="827" t="s">
        <v>492</v>
      </c>
      <c r="B12" s="427" t="s">
        <v>9</v>
      </c>
      <c r="C12" s="428">
        <v>934</v>
      </c>
      <c r="D12" s="428">
        <v>1320</v>
      </c>
      <c r="E12" s="428">
        <v>230</v>
      </c>
      <c r="F12" s="428">
        <v>53</v>
      </c>
      <c r="G12" s="428">
        <v>74</v>
      </c>
      <c r="H12" s="430" t="s">
        <v>561</v>
      </c>
      <c r="I12" s="833" t="s">
        <v>40</v>
      </c>
    </row>
    <row r="13" spans="1:9" s="28" customFormat="1" ht="21.95" customHeight="1" thickBot="1">
      <c r="A13" s="827"/>
      <c r="B13" s="518" t="s">
        <v>560</v>
      </c>
      <c r="C13" s="378">
        <v>404</v>
      </c>
      <c r="D13" s="378">
        <v>639</v>
      </c>
      <c r="E13" s="378">
        <v>269</v>
      </c>
      <c r="F13" s="378">
        <v>266</v>
      </c>
      <c r="G13" s="378">
        <v>231</v>
      </c>
      <c r="H13" s="444" t="s">
        <v>562</v>
      </c>
      <c r="I13" s="833"/>
    </row>
    <row r="14" spans="1:9" s="28" customFormat="1" ht="21.95" customHeight="1" thickBot="1">
      <c r="A14" s="827"/>
      <c r="B14" s="435" t="s">
        <v>7</v>
      </c>
      <c r="C14" s="524">
        <f>SUM(C13+C12)</f>
        <v>1338</v>
      </c>
      <c r="D14" s="524">
        <f>SUM(D13+D12)</f>
        <v>1959</v>
      </c>
      <c r="E14" s="524">
        <f>SUM(E13+E12)</f>
        <v>499</v>
      </c>
      <c r="F14" s="524">
        <f>SUM(F13+F12)</f>
        <v>319</v>
      </c>
      <c r="G14" s="524">
        <f>SUM(G13+G12)</f>
        <v>305</v>
      </c>
      <c r="H14" s="436" t="s">
        <v>8</v>
      </c>
      <c r="I14" s="833"/>
    </row>
    <row r="15" spans="1:9" s="28" customFormat="1" ht="21.95" customHeight="1" thickBot="1">
      <c r="A15" s="322"/>
      <c r="B15" s="431" t="s">
        <v>9</v>
      </c>
      <c r="C15" s="374">
        <v>2059</v>
      </c>
      <c r="D15" s="374">
        <v>2021</v>
      </c>
      <c r="E15" s="374">
        <v>550</v>
      </c>
      <c r="F15" s="374">
        <v>188</v>
      </c>
      <c r="G15" s="374">
        <v>209</v>
      </c>
      <c r="H15" s="433" t="s">
        <v>561</v>
      </c>
      <c r="I15" s="388"/>
    </row>
    <row r="16" spans="1:9" s="28" customFormat="1" ht="21.95" customHeight="1" thickBot="1">
      <c r="A16" s="322" t="s">
        <v>1336</v>
      </c>
      <c r="B16" s="424" t="s">
        <v>560</v>
      </c>
      <c r="C16" s="434">
        <v>833</v>
      </c>
      <c r="D16" s="434">
        <v>1144</v>
      </c>
      <c r="E16" s="434">
        <v>650</v>
      </c>
      <c r="F16" s="434">
        <v>607</v>
      </c>
      <c r="G16" s="434">
        <v>404</v>
      </c>
      <c r="H16" s="426" t="s">
        <v>562</v>
      </c>
      <c r="I16" s="388" t="s">
        <v>1337</v>
      </c>
    </row>
    <row r="17" spans="1:9" s="28" customFormat="1" ht="21.95" customHeight="1">
      <c r="A17" s="536"/>
      <c r="B17" s="416" t="s">
        <v>7</v>
      </c>
      <c r="C17" s="522">
        <f>SUM(C16+C15)</f>
        <v>2892</v>
      </c>
      <c r="D17" s="522">
        <f>SUM(D16+D15)</f>
        <v>3165</v>
      </c>
      <c r="E17" s="522">
        <f>SUM(E16+E15)</f>
        <v>1200</v>
      </c>
      <c r="F17" s="522">
        <f>SUM(F16+F15)</f>
        <v>795</v>
      </c>
      <c r="G17" s="522">
        <f>SUM(G16+G15)</f>
        <v>613</v>
      </c>
      <c r="H17" s="414" t="s">
        <v>8</v>
      </c>
      <c r="I17" s="537"/>
    </row>
    <row r="18" spans="1:9" ht="21.75" customHeight="1" thickBot="1">
      <c r="A18" s="1073" t="s">
        <v>29</v>
      </c>
      <c r="B18" s="551" t="s">
        <v>9</v>
      </c>
      <c r="C18" s="566">
        <f t="shared" ref="C18:G20" si="0">SUM(C15+C12+C9)</f>
        <v>3248</v>
      </c>
      <c r="D18" s="566">
        <f t="shared" si="0"/>
        <v>3699</v>
      </c>
      <c r="E18" s="566">
        <f t="shared" si="0"/>
        <v>860</v>
      </c>
      <c r="F18" s="566">
        <f t="shared" si="0"/>
        <v>290</v>
      </c>
      <c r="G18" s="566">
        <f t="shared" si="0"/>
        <v>329</v>
      </c>
      <c r="H18" s="430" t="s">
        <v>561</v>
      </c>
      <c r="I18" s="1076" t="s">
        <v>30</v>
      </c>
    </row>
    <row r="19" spans="1:9" ht="21.75" customHeight="1" thickBot="1">
      <c r="A19" s="1074" t="s">
        <v>29</v>
      </c>
      <c r="B19" s="805" t="s">
        <v>560</v>
      </c>
      <c r="C19" s="806">
        <f t="shared" si="0"/>
        <v>1715</v>
      </c>
      <c r="D19" s="806">
        <f t="shared" si="0"/>
        <v>2588</v>
      </c>
      <c r="E19" s="806">
        <f t="shared" si="0"/>
        <v>1318</v>
      </c>
      <c r="F19" s="806">
        <f t="shared" si="0"/>
        <v>1250</v>
      </c>
      <c r="G19" s="806">
        <f t="shared" si="0"/>
        <v>949</v>
      </c>
      <c r="H19" s="642" t="s">
        <v>562</v>
      </c>
      <c r="I19" s="1077"/>
    </row>
    <row r="20" spans="1:9" ht="25.5" customHeight="1">
      <c r="A20" s="1075"/>
      <c r="B20" s="807" t="s">
        <v>28</v>
      </c>
      <c r="C20" s="808">
        <f t="shared" si="0"/>
        <v>4963</v>
      </c>
      <c r="D20" s="808">
        <f t="shared" si="0"/>
        <v>6287</v>
      </c>
      <c r="E20" s="808">
        <f t="shared" si="0"/>
        <v>2178</v>
      </c>
      <c r="F20" s="808">
        <f t="shared" si="0"/>
        <v>1540</v>
      </c>
      <c r="G20" s="808">
        <f t="shared" si="0"/>
        <v>1278</v>
      </c>
      <c r="H20" s="809" t="s">
        <v>539</v>
      </c>
      <c r="I20" s="1078"/>
    </row>
    <row r="21" spans="1:9">
      <c r="A21" s="914" t="s">
        <v>1188</v>
      </c>
      <c r="B21" s="914"/>
      <c r="I21" s="351" t="s">
        <v>1187</v>
      </c>
    </row>
  </sheetData>
  <mergeCells count="16">
    <mergeCell ref="A21:B21"/>
    <mergeCell ref="A2:I2"/>
    <mergeCell ref="A3:I3"/>
    <mergeCell ref="A4:I4"/>
    <mergeCell ref="A1:I1"/>
    <mergeCell ref="A18:A20"/>
    <mergeCell ref="D6:D8"/>
    <mergeCell ref="A12:A14"/>
    <mergeCell ref="I12:I14"/>
    <mergeCell ref="I18:I20"/>
    <mergeCell ref="A6:B8"/>
    <mergeCell ref="H6:I8"/>
    <mergeCell ref="C6:C8"/>
    <mergeCell ref="G6:G8"/>
    <mergeCell ref="E6:E8"/>
    <mergeCell ref="F6:F8"/>
  </mergeCells>
  <phoneticPr fontId="19" type="noConversion"/>
  <printOptions horizontalCentered="1" verticalCentered="1"/>
  <pageMargins left="0" right="0.59055118110236227" top="0" bottom="0" header="0" footer="0"/>
  <pageSetup paperSize="9"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
  <sheetViews>
    <sheetView showGridLines="0" rightToLeft="1" view="pageBreakPreview" topLeftCell="A4" zoomScaleNormal="100" zoomScaleSheetLayoutView="100" workbookViewId="0">
      <selection activeCell="F30" sqref="F30"/>
    </sheetView>
  </sheetViews>
  <sheetFormatPr defaultRowHeight="12.75"/>
  <cols>
    <col min="1" max="1" width="16" style="106" customWidth="1"/>
    <col min="2" max="2" width="16.28515625" style="106" customWidth="1"/>
    <col min="3" max="3" width="7.7109375" style="106" customWidth="1"/>
    <col min="4" max="4" width="8.28515625" style="106" customWidth="1"/>
    <col min="5" max="6" width="7.7109375" style="106" customWidth="1"/>
    <col min="7" max="7" width="8.140625" style="106" customWidth="1"/>
    <col min="8" max="9" width="7.7109375" style="106" customWidth="1"/>
    <col min="10" max="10" width="7.85546875" style="106" customWidth="1"/>
    <col min="11" max="11" width="8.140625" style="106" customWidth="1"/>
    <col min="12" max="12" width="14.85546875" style="106" customWidth="1"/>
    <col min="13" max="13" width="15.5703125" style="14" customWidth="1"/>
    <col min="14" max="16384" width="9.140625" style="13"/>
  </cols>
  <sheetData>
    <row r="1" spans="1:27" s="28" customFormat="1" ht="23.25">
      <c r="A1" s="855" t="s">
        <v>891</v>
      </c>
      <c r="B1" s="855"/>
      <c r="C1" s="855"/>
      <c r="D1" s="855"/>
      <c r="E1" s="855"/>
      <c r="F1" s="855"/>
      <c r="G1" s="855"/>
      <c r="H1" s="855"/>
      <c r="I1" s="855"/>
      <c r="J1" s="855"/>
      <c r="K1" s="855"/>
      <c r="L1" s="855"/>
      <c r="M1" s="855"/>
    </row>
    <row r="2" spans="1:27" s="29" customFormat="1" ht="20.25">
      <c r="A2" s="858" t="s">
        <v>1069</v>
      </c>
      <c r="B2" s="858"/>
      <c r="C2" s="858"/>
      <c r="D2" s="858"/>
      <c r="E2" s="858"/>
      <c r="F2" s="858"/>
      <c r="G2" s="858"/>
      <c r="H2" s="858"/>
      <c r="I2" s="858"/>
      <c r="J2" s="858"/>
      <c r="K2" s="858"/>
      <c r="L2" s="858"/>
      <c r="M2" s="858"/>
    </row>
    <row r="3" spans="1:27" s="28" customFormat="1" ht="34.5" customHeight="1">
      <c r="A3" s="849" t="s">
        <v>892</v>
      </c>
      <c r="B3" s="849"/>
      <c r="C3" s="849"/>
      <c r="D3" s="849"/>
      <c r="E3" s="849"/>
      <c r="F3" s="849"/>
      <c r="G3" s="849"/>
      <c r="H3" s="849"/>
      <c r="I3" s="849"/>
      <c r="J3" s="849"/>
      <c r="K3" s="849"/>
      <c r="L3" s="849"/>
      <c r="M3" s="849"/>
    </row>
    <row r="4" spans="1:27" s="28" customFormat="1" ht="15.75">
      <c r="A4" s="850" t="s">
        <v>1066</v>
      </c>
      <c r="B4" s="850"/>
      <c r="C4" s="850"/>
      <c r="D4" s="850"/>
      <c r="E4" s="850"/>
      <c r="F4" s="850"/>
      <c r="G4" s="850"/>
      <c r="H4" s="850"/>
      <c r="I4" s="850"/>
      <c r="J4" s="850"/>
      <c r="K4" s="850"/>
      <c r="L4" s="850"/>
      <c r="M4" s="850"/>
    </row>
    <row r="5" spans="1:27" ht="15.75">
      <c r="A5" s="12" t="s">
        <v>909</v>
      </c>
      <c r="B5" s="199"/>
      <c r="C5" s="199"/>
      <c r="D5" s="199"/>
      <c r="E5" s="199"/>
      <c r="F5" s="199"/>
      <c r="G5" s="199"/>
      <c r="H5" s="199"/>
      <c r="I5" s="199"/>
      <c r="J5" s="199"/>
      <c r="K5" s="199"/>
      <c r="L5" s="199"/>
      <c r="M5" s="26" t="s">
        <v>595</v>
      </c>
    </row>
    <row r="6" spans="1:27" s="193" customFormat="1" ht="18.75" customHeight="1" thickBot="1">
      <c r="A6" s="852" t="s">
        <v>890</v>
      </c>
      <c r="B6" s="852"/>
      <c r="C6" s="1053" t="s">
        <v>1151</v>
      </c>
      <c r="D6" s="1053"/>
      <c r="E6" s="1053"/>
      <c r="F6" s="1053" t="s">
        <v>1150</v>
      </c>
      <c r="G6" s="1053"/>
      <c r="H6" s="1053"/>
      <c r="I6" s="1057" t="s">
        <v>398</v>
      </c>
      <c r="J6" s="1057"/>
      <c r="K6" s="1057"/>
      <c r="L6" s="856" t="s">
        <v>1308</v>
      </c>
      <c r="M6" s="856"/>
    </row>
    <row r="7" spans="1:27" s="193" customFormat="1" ht="16.5" customHeight="1" thickBot="1">
      <c r="A7" s="1010"/>
      <c r="B7" s="1010"/>
      <c r="C7" s="1050" t="s">
        <v>666</v>
      </c>
      <c r="D7" s="1050" t="s">
        <v>889</v>
      </c>
      <c r="E7" s="1050" t="s">
        <v>400</v>
      </c>
      <c r="F7" s="1050" t="s">
        <v>666</v>
      </c>
      <c r="G7" s="1050" t="s">
        <v>889</v>
      </c>
      <c r="H7" s="1050" t="s">
        <v>400</v>
      </c>
      <c r="I7" s="1050" t="s">
        <v>666</v>
      </c>
      <c r="J7" s="1050" t="s">
        <v>889</v>
      </c>
      <c r="K7" s="1090" t="s">
        <v>399</v>
      </c>
      <c r="L7" s="1014"/>
      <c r="M7" s="1014"/>
    </row>
    <row r="8" spans="1:27" s="193" customFormat="1" ht="27.75" customHeight="1">
      <c r="A8" s="853"/>
      <c r="B8" s="853"/>
      <c r="C8" s="1051"/>
      <c r="D8" s="1051"/>
      <c r="E8" s="1051"/>
      <c r="F8" s="1051"/>
      <c r="G8" s="1051"/>
      <c r="H8" s="1051"/>
      <c r="I8" s="1051"/>
      <c r="J8" s="1051"/>
      <c r="K8" s="860"/>
      <c r="L8" s="857"/>
      <c r="M8" s="857"/>
    </row>
    <row r="9" spans="1:27" ht="15" customHeight="1" thickBot="1">
      <c r="A9" s="854" t="s">
        <v>1189</v>
      </c>
      <c r="B9" s="567" t="s">
        <v>42</v>
      </c>
      <c r="C9" s="374">
        <v>5</v>
      </c>
      <c r="D9" s="374">
        <v>67</v>
      </c>
      <c r="E9" s="525">
        <f>SUM(C9:D9)</f>
        <v>72</v>
      </c>
      <c r="F9" s="374">
        <v>2</v>
      </c>
      <c r="G9" s="374">
        <v>13</v>
      </c>
      <c r="H9" s="525">
        <f>SUM(F9:G9)</f>
        <v>15</v>
      </c>
      <c r="I9" s="525">
        <f t="shared" ref="I9:J12" si="0">SUM(C9+F9)</f>
        <v>7</v>
      </c>
      <c r="J9" s="525">
        <f t="shared" si="0"/>
        <v>80</v>
      </c>
      <c r="K9" s="525">
        <f>SUM(H9+E9)</f>
        <v>87</v>
      </c>
      <c r="L9" s="563" t="s">
        <v>43</v>
      </c>
      <c r="M9" s="848" t="s">
        <v>971</v>
      </c>
    </row>
    <row r="10" spans="1:27" ht="15" customHeight="1" thickBot="1">
      <c r="A10" s="851"/>
      <c r="B10" s="572" t="s">
        <v>44</v>
      </c>
      <c r="C10" s="326">
        <v>11</v>
      </c>
      <c r="D10" s="326">
        <v>54</v>
      </c>
      <c r="E10" s="327">
        <f t="shared" ref="E10:E12" si="1">SUM(C10:D10)</f>
        <v>65</v>
      </c>
      <c r="F10" s="326">
        <v>4</v>
      </c>
      <c r="G10" s="326">
        <v>13</v>
      </c>
      <c r="H10" s="327">
        <f t="shared" ref="H10:H12" si="2">SUM(F10:G10)</f>
        <v>17</v>
      </c>
      <c r="I10" s="517">
        <f t="shared" si="0"/>
        <v>15</v>
      </c>
      <c r="J10" s="517">
        <f t="shared" si="0"/>
        <v>67</v>
      </c>
      <c r="K10" s="517">
        <f>SUM(H10+E10)</f>
        <v>82</v>
      </c>
      <c r="L10" s="573" t="s">
        <v>45</v>
      </c>
      <c r="M10" s="835"/>
    </row>
    <row r="11" spans="1:27" ht="15" customHeight="1" thickBot="1">
      <c r="A11" s="851"/>
      <c r="B11" s="571" t="s">
        <v>46</v>
      </c>
      <c r="C11" s="329">
        <v>9</v>
      </c>
      <c r="D11" s="329">
        <v>88</v>
      </c>
      <c r="E11" s="516">
        <f t="shared" si="1"/>
        <v>97</v>
      </c>
      <c r="F11" s="329">
        <v>4</v>
      </c>
      <c r="G11" s="329">
        <v>12</v>
      </c>
      <c r="H11" s="516">
        <f t="shared" si="2"/>
        <v>16</v>
      </c>
      <c r="I11" s="516">
        <f t="shared" si="0"/>
        <v>13</v>
      </c>
      <c r="J11" s="516">
        <f t="shared" si="0"/>
        <v>100</v>
      </c>
      <c r="K11" s="516">
        <f>SUM(H11+E11)</f>
        <v>113</v>
      </c>
      <c r="L11" s="562" t="s">
        <v>47</v>
      </c>
      <c r="M11" s="835"/>
    </row>
    <row r="12" spans="1:27" ht="15" customHeight="1" thickBot="1">
      <c r="A12" s="851"/>
      <c r="B12" s="570" t="s">
        <v>48</v>
      </c>
      <c r="C12" s="378">
        <v>11</v>
      </c>
      <c r="D12" s="378">
        <v>56</v>
      </c>
      <c r="E12" s="408">
        <f t="shared" si="1"/>
        <v>67</v>
      </c>
      <c r="F12" s="378">
        <v>0</v>
      </c>
      <c r="G12" s="378">
        <v>11</v>
      </c>
      <c r="H12" s="408">
        <f t="shared" si="2"/>
        <v>11</v>
      </c>
      <c r="I12" s="519">
        <f t="shared" si="0"/>
        <v>11</v>
      </c>
      <c r="J12" s="519">
        <f t="shared" si="0"/>
        <v>67</v>
      </c>
      <c r="K12" s="519">
        <f>SUM(H12+E12)</f>
        <v>78</v>
      </c>
      <c r="L12" s="574" t="s">
        <v>49</v>
      </c>
      <c r="M12" s="835"/>
    </row>
    <row r="13" spans="1:27" ht="18" customHeight="1" thickBot="1">
      <c r="A13" s="851"/>
      <c r="B13" s="568" t="s">
        <v>29</v>
      </c>
      <c r="C13" s="413">
        <f t="shared" ref="C13:K13" si="3">SUM(C9:C12)</f>
        <v>36</v>
      </c>
      <c r="D13" s="413">
        <f t="shared" si="3"/>
        <v>265</v>
      </c>
      <c r="E13" s="522">
        <f t="shared" si="3"/>
        <v>301</v>
      </c>
      <c r="F13" s="413">
        <f t="shared" si="3"/>
        <v>10</v>
      </c>
      <c r="G13" s="413">
        <f t="shared" si="3"/>
        <v>49</v>
      </c>
      <c r="H13" s="522">
        <f t="shared" ref="H13" si="4">SUM(H9:H12)</f>
        <v>59</v>
      </c>
      <c r="I13" s="522">
        <f t="shared" si="3"/>
        <v>46</v>
      </c>
      <c r="J13" s="522">
        <f t="shared" si="3"/>
        <v>314</v>
      </c>
      <c r="K13" s="522">
        <f t="shared" si="3"/>
        <v>360</v>
      </c>
      <c r="L13" s="577" t="s">
        <v>30</v>
      </c>
      <c r="M13" s="835"/>
    </row>
    <row r="14" spans="1:27" ht="15" customHeight="1" thickBot="1">
      <c r="A14" s="948" t="s">
        <v>492</v>
      </c>
      <c r="B14" s="569" t="s">
        <v>10</v>
      </c>
      <c r="C14" s="428">
        <v>22</v>
      </c>
      <c r="D14" s="428">
        <v>65</v>
      </c>
      <c r="E14" s="429">
        <f t="shared" ref="E14:E16" si="5">SUM(C14:D14)</f>
        <v>87</v>
      </c>
      <c r="F14" s="428">
        <v>1</v>
      </c>
      <c r="G14" s="428">
        <v>17</v>
      </c>
      <c r="H14" s="429">
        <f t="shared" ref="H14:H16" si="6">SUM(F14:G14)</f>
        <v>18</v>
      </c>
      <c r="I14" s="528">
        <f t="shared" ref="I14:I23" si="7">SUM(C14+F14)</f>
        <v>23</v>
      </c>
      <c r="J14" s="528">
        <f t="shared" ref="J14:J24" si="8">SUM(D14+G14)</f>
        <v>82</v>
      </c>
      <c r="K14" s="528">
        <f>SUM(H14+E14)</f>
        <v>105</v>
      </c>
      <c r="L14" s="576" t="s">
        <v>43</v>
      </c>
      <c r="M14" s="833" t="s">
        <v>4</v>
      </c>
    </row>
    <row r="15" spans="1:27" ht="15" customHeight="1" thickBot="1">
      <c r="A15" s="948"/>
      <c r="B15" s="571" t="s">
        <v>11</v>
      </c>
      <c r="C15" s="329">
        <v>27</v>
      </c>
      <c r="D15" s="329">
        <v>53</v>
      </c>
      <c r="E15" s="516">
        <f t="shared" si="5"/>
        <v>80</v>
      </c>
      <c r="F15" s="329">
        <v>0</v>
      </c>
      <c r="G15" s="329">
        <v>15</v>
      </c>
      <c r="H15" s="516">
        <f t="shared" si="6"/>
        <v>15</v>
      </c>
      <c r="I15" s="516">
        <f t="shared" si="7"/>
        <v>27</v>
      </c>
      <c r="J15" s="516">
        <f t="shared" si="8"/>
        <v>68</v>
      </c>
      <c r="K15" s="516">
        <f>SUM(H15+E15)</f>
        <v>95</v>
      </c>
      <c r="L15" s="562" t="s">
        <v>45</v>
      </c>
      <c r="M15" s="833"/>
    </row>
    <row r="16" spans="1:27" ht="15" customHeight="1" thickBot="1">
      <c r="A16" s="948"/>
      <c r="B16" s="570" t="s">
        <v>12</v>
      </c>
      <c r="C16" s="378">
        <v>24</v>
      </c>
      <c r="D16" s="378">
        <v>70</v>
      </c>
      <c r="E16" s="408">
        <f t="shared" si="5"/>
        <v>94</v>
      </c>
      <c r="F16" s="378">
        <v>0</v>
      </c>
      <c r="G16" s="378">
        <v>11</v>
      </c>
      <c r="H16" s="408">
        <f t="shared" si="6"/>
        <v>11</v>
      </c>
      <c r="I16" s="519">
        <f t="shared" si="7"/>
        <v>24</v>
      </c>
      <c r="J16" s="519">
        <f t="shared" si="8"/>
        <v>81</v>
      </c>
      <c r="K16" s="519">
        <f>SUM(H16+E16)</f>
        <v>105</v>
      </c>
      <c r="L16" s="574" t="s">
        <v>47</v>
      </c>
      <c r="M16" s="833"/>
      <c r="O16" s="849"/>
      <c r="P16" s="849"/>
      <c r="Q16" s="849"/>
      <c r="R16" s="849"/>
      <c r="S16" s="849"/>
      <c r="T16" s="849"/>
      <c r="U16" s="849"/>
      <c r="V16" s="849"/>
      <c r="W16" s="849"/>
      <c r="X16" s="849"/>
      <c r="Y16" s="849"/>
      <c r="Z16" s="849"/>
      <c r="AA16" s="849"/>
    </row>
    <row r="17" spans="1:13" ht="18" customHeight="1" thickBot="1">
      <c r="A17" s="948"/>
      <c r="B17" s="568" t="s">
        <v>29</v>
      </c>
      <c r="C17" s="413">
        <f t="shared" ref="C17:G17" si="9">SUM(C14:C16)</f>
        <v>73</v>
      </c>
      <c r="D17" s="413">
        <f t="shared" si="9"/>
        <v>188</v>
      </c>
      <c r="E17" s="522">
        <f t="shared" si="9"/>
        <v>261</v>
      </c>
      <c r="F17" s="413">
        <f t="shared" si="9"/>
        <v>1</v>
      </c>
      <c r="G17" s="413">
        <f t="shared" si="9"/>
        <v>43</v>
      </c>
      <c r="H17" s="522">
        <f t="shared" ref="H17" si="10">SUM(H14:H16)</f>
        <v>44</v>
      </c>
      <c r="I17" s="522">
        <f>SUM(I14:I16)</f>
        <v>74</v>
      </c>
      <c r="J17" s="522">
        <f>SUM(J14:J16)</f>
        <v>231</v>
      </c>
      <c r="K17" s="522">
        <f>SUM(K14:K16)</f>
        <v>305</v>
      </c>
      <c r="L17" s="577" t="s">
        <v>30</v>
      </c>
      <c r="M17" s="833"/>
    </row>
    <row r="18" spans="1:13" ht="18" customHeight="1" thickBot="1">
      <c r="A18" s="851" t="s">
        <v>970</v>
      </c>
      <c r="B18" s="569" t="s">
        <v>10</v>
      </c>
      <c r="C18" s="428">
        <v>50</v>
      </c>
      <c r="D18" s="428">
        <v>109</v>
      </c>
      <c r="E18" s="429">
        <f>SUM(C18:D18)</f>
        <v>159</v>
      </c>
      <c r="F18" s="428">
        <v>1</v>
      </c>
      <c r="G18" s="428">
        <v>18</v>
      </c>
      <c r="H18" s="429">
        <f>SUM(F18:G18)</f>
        <v>19</v>
      </c>
      <c r="I18" s="528">
        <f t="shared" ref="I18:I19" si="11">SUM(C18+F18)</f>
        <v>51</v>
      </c>
      <c r="J18" s="528">
        <f t="shared" ref="J18:J20" si="12">SUM(D18+G18)</f>
        <v>127</v>
      </c>
      <c r="K18" s="528">
        <f>SUM(H18+E18)</f>
        <v>178</v>
      </c>
      <c r="L18" s="576" t="s">
        <v>43</v>
      </c>
      <c r="M18" s="835" t="s">
        <v>41</v>
      </c>
    </row>
    <row r="19" spans="1:13" ht="18" customHeight="1" thickBot="1">
      <c r="A19" s="851"/>
      <c r="B19" s="571" t="s">
        <v>443</v>
      </c>
      <c r="C19" s="329">
        <v>51</v>
      </c>
      <c r="D19" s="329">
        <v>68</v>
      </c>
      <c r="E19" s="516">
        <f>SUM(C19:D19)</f>
        <v>119</v>
      </c>
      <c r="F19" s="329">
        <v>0</v>
      </c>
      <c r="G19" s="329">
        <v>17</v>
      </c>
      <c r="H19" s="516">
        <f>SUM(F19:G19)</f>
        <v>17</v>
      </c>
      <c r="I19" s="516">
        <f t="shared" si="11"/>
        <v>51</v>
      </c>
      <c r="J19" s="516">
        <f t="shared" si="12"/>
        <v>85</v>
      </c>
      <c r="K19" s="516">
        <f>SUM(H19+E19)</f>
        <v>136</v>
      </c>
      <c r="L19" s="562" t="s">
        <v>532</v>
      </c>
      <c r="M19" s="835"/>
    </row>
    <row r="20" spans="1:13" ht="18" customHeight="1" thickBot="1">
      <c r="A20" s="851"/>
      <c r="B20" s="570" t="s">
        <v>446</v>
      </c>
      <c r="C20" s="378">
        <v>74</v>
      </c>
      <c r="D20" s="378">
        <v>167</v>
      </c>
      <c r="E20" s="408">
        <f>SUM(C20:D20)</f>
        <v>241</v>
      </c>
      <c r="F20" s="378">
        <v>3</v>
      </c>
      <c r="G20" s="378">
        <v>25</v>
      </c>
      <c r="H20" s="408">
        <f>SUM(F20:G20)</f>
        <v>28</v>
      </c>
      <c r="I20" s="519">
        <f>SUM(C20+F20)</f>
        <v>77</v>
      </c>
      <c r="J20" s="519">
        <f t="shared" si="12"/>
        <v>192</v>
      </c>
      <c r="K20" s="519">
        <f>SUM(H20+E20)</f>
        <v>269</v>
      </c>
      <c r="L20" s="574" t="s">
        <v>47</v>
      </c>
      <c r="M20" s="835"/>
    </row>
    <row r="21" spans="1:13" ht="18" customHeight="1" thickBot="1">
      <c r="A21" s="851"/>
      <c r="B21" s="568" t="s">
        <v>7</v>
      </c>
      <c r="C21" s="413">
        <f t="shared" ref="C21:K21" si="13">SUM(C18:C20)</f>
        <v>175</v>
      </c>
      <c r="D21" s="413">
        <f t="shared" si="13"/>
        <v>344</v>
      </c>
      <c r="E21" s="522">
        <f t="shared" si="13"/>
        <v>519</v>
      </c>
      <c r="F21" s="413">
        <f t="shared" si="13"/>
        <v>4</v>
      </c>
      <c r="G21" s="413">
        <f t="shared" si="13"/>
        <v>60</v>
      </c>
      <c r="H21" s="522">
        <f t="shared" ref="H21" si="14">SUM(H18:H20)</f>
        <v>64</v>
      </c>
      <c r="I21" s="522">
        <f t="shared" si="13"/>
        <v>179</v>
      </c>
      <c r="J21" s="522">
        <f t="shared" si="13"/>
        <v>404</v>
      </c>
      <c r="K21" s="522">
        <f t="shared" si="13"/>
        <v>583</v>
      </c>
      <c r="L21" s="577" t="s">
        <v>30</v>
      </c>
      <c r="M21" s="835"/>
    </row>
    <row r="22" spans="1:13" ht="15" customHeight="1" thickBot="1">
      <c r="A22" s="948" t="s">
        <v>357</v>
      </c>
      <c r="B22" s="569" t="s">
        <v>10</v>
      </c>
      <c r="C22" s="428">
        <v>25</v>
      </c>
      <c r="D22" s="428">
        <v>0</v>
      </c>
      <c r="E22" s="429">
        <f t="shared" ref="E22:E24" si="15">SUM(C22:D22)</f>
        <v>25</v>
      </c>
      <c r="F22" s="428">
        <v>5</v>
      </c>
      <c r="G22" s="428">
        <v>0</v>
      </c>
      <c r="H22" s="429">
        <f t="shared" ref="H22:H24" si="16">SUM(F22:G22)</f>
        <v>5</v>
      </c>
      <c r="I22" s="528">
        <f t="shared" si="7"/>
        <v>30</v>
      </c>
      <c r="J22" s="528">
        <f t="shared" si="8"/>
        <v>0</v>
      </c>
      <c r="K22" s="528">
        <f>SUM(H22+E22)</f>
        <v>30</v>
      </c>
      <c r="L22" s="576" t="s">
        <v>43</v>
      </c>
      <c r="M22" s="833" t="s">
        <v>823</v>
      </c>
    </row>
    <row r="23" spans="1:13" ht="15" customHeight="1" thickBot="1">
      <c r="A23" s="948"/>
      <c r="B23" s="571" t="s">
        <v>443</v>
      </c>
      <c r="C23" s="329">
        <v>0</v>
      </c>
      <c r="D23" s="329">
        <v>0</v>
      </c>
      <c r="E23" s="516">
        <f t="shared" si="15"/>
        <v>0</v>
      </c>
      <c r="F23" s="329">
        <v>0</v>
      </c>
      <c r="G23" s="329">
        <v>0</v>
      </c>
      <c r="H23" s="516">
        <f t="shared" si="16"/>
        <v>0</v>
      </c>
      <c r="I23" s="516">
        <f t="shared" si="7"/>
        <v>0</v>
      </c>
      <c r="J23" s="516">
        <f t="shared" si="8"/>
        <v>0</v>
      </c>
      <c r="K23" s="516">
        <f>SUM(H23+E23)</f>
        <v>0</v>
      </c>
      <c r="L23" s="562" t="s">
        <v>532</v>
      </c>
      <c r="M23" s="833"/>
    </row>
    <row r="24" spans="1:13" ht="15" customHeight="1" thickBot="1">
      <c r="A24" s="948"/>
      <c r="B24" s="570" t="s">
        <v>446</v>
      </c>
      <c r="C24" s="378">
        <v>0</v>
      </c>
      <c r="D24" s="378">
        <v>0</v>
      </c>
      <c r="E24" s="408">
        <f t="shared" si="15"/>
        <v>0</v>
      </c>
      <c r="F24" s="378">
        <v>0</v>
      </c>
      <c r="G24" s="378">
        <v>0</v>
      </c>
      <c r="H24" s="408">
        <f t="shared" si="16"/>
        <v>0</v>
      </c>
      <c r="I24" s="519">
        <f>SUM(C24+F24)</f>
        <v>0</v>
      </c>
      <c r="J24" s="519">
        <f t="shared" si="8"/>
        <v>0</v>
      </c>
      <c r="K24" s="519">
        <f>SUM(H24+E24)</f>
        <v>0</v>
      </c>
      <c r="L24" s="574" t="s">
        <v>47</v>
      </c>
      <c r="M24" s="833"/>
    </row>
    <row r="25" spans="1:13" ht="18" customHeight="1">
      <c r="A25" s="1095"/>
      <c r="B25" s="568" t="s">
        <v>7</v>
      </c>
      <c r="C25" s="413">
        <f t="shared" ref="C25:K25" si="17">SUM(C22:C24)</f>
        <v>25</v>
      </c>
      <c r="D25" s="413">
        <f t="shared" si="17"/>
        <v>0</v>
      </c>
      <c r="E25" s="522">
        <f t="shared" si="17"/>
        <v>25</v>
      </c>
      <c r="F25" s="413">
        <f t="shared" si="17"/>
        <v>5</v>
      </c>
      <c r="G25" s="413">
        <f t="shared" si="17"/>
        <v>0</v>
      </c>
      <c r="H25" s="522">
        <f t="shared" si="17"/>
        <v>5</v>
      </c>
      <c r="I25" s="522">
        <f t="shared" si="17"/>
        <v>30</v>
      </c>
      <c r="J25" s="522">
        <f t="shared" si="17"/>
        <v>0</v>
      </c>
      <c r="K25" s="522">
        <f t="shared" si="17"/>
        <v>30</v>
      </c>
      <c r="L25" s="577" t="s">
        <v>30</v>
      </c>
      <c r="M25" s="834"/>
    </row>
    <row r="26" spans="1:13" ht="27.75" customHeight="1">
      <c r="A26" s="1096" t="s">
        <v>37</v>
      </c>
      <c r="B26" s="1097"/>
      <c r="C26" s="575">
        <f>SUM(C25,C21,C17,C13)</f>
        <v>309</v>
      </c>
      <c r="D26" s="575">
        <f t="shared" ref="D26:K26" si="18">SUM(D25,D21,D17,D13)</f>
        <v>797</v>
      </c>
      <c r="E26" s="575">
        <f t="shared" si="18"/>
        <v>1106</v>
      </c>
      <c r="F26" s="575">
        <f t="shared" si="18"/>
        <v>20</v>
      </c>
      <c r="G26" s="575">
        <f t="shared" si="18"/>
        <v>152</v>
      </c>
      <c r="H26" s="575">
        <f t="shared" si="18"/>
        <v>172</v>
      </c>
      <c r="I26" s="575">
        <f t="shared" si="18"/>
        <v>329</v>
      </c>
      <c r="J26" s="575">
        <f t="shared" si="18"/>
        <v>949</v>
      </c>
      <c r="K26" s="575">
        <f t="shared" si="18"/>
        <v>1278</v>
      </c>
      <c r="L26" s="1098" t="s">
        <v>14</v>
      </c>
      <c r="M26" s="1099"/>
    </row>
    <row r="27" spans="1:13" ht="15" customHeight="1">
      <c r="A27" s="1092" t="s">
        <v>50</v>
      </c>
      <c r="B27" s="1092"/>
      <c r="C27" s="1092"/>
      <c r="D27" s="1092"/>
      <c r="J27" s="1094" t="s">
        <v>51</v>
      </c>
      <c r="K27" s="1094"/>
      <c r="L27" s="1094"/>
      <c r="M27" s="1094"/>
    </row>
    <row r="28" spans="1:13" ht="12" customHeight="1">
      <c r="A28" s="1093" t="s">
        <v>1192</v>
      </c>
      <c r="B28" s="1093"/>
      <c r="C28" s="1093"/>
      <c r="D28" s="1093"/>
      <c r="J28" s="1091" t="s">
        <v>1197</v>
      </c>
      <c r="K28" s="1091"/>
      <c r="L28" s="1091"/>
      <c r="M28" s="1091"/>
    </row>
    <row r="29" spans="1:13" ht="12" customHeight="1">
      <c r="A29" s="1093" t="s">
        <v>1193</v>
      </c>
      <c r="B29" s="1093"/>
      <c r="C29" s="1093"/>
      <c r="D29" s="1093"/>
      <c r="J29" s="1091" t="s">
        <v>1196</v>
      </c>
      <c r="K29" s="1091"/>
      <c r="L29" s="1091"/>
      <c r="M29" s="1091"/>
    </row>
    <row r="30" spans="1:13" ht="12" customHeight="1">
      <c r="A30" s="1093" t="s">
        <v>1190</v>
      </c>
      <c r="B30" s="1093"/>
      <c r="C30" s="1093"/>
      <c r="D30" s="1093"/>
      <c r="J30" s="1091" t="s">
        <v>1194</v>
      </c>
      <c r="K30" s="1091"/>
      <c r="L30" s="1091"/>
      <c r="M30" s="1091"/>
    </row>
    <row r="31" spans="1:13" ht="12" customHeight="1">
      <c r="A31" s="1093" t="s">
        <v>1191</v>
      </c>
      <c r="B31" s="1093"/>
      <c r="C31" s="1093"/>
      <c r="D31" s="1093"/>
      <c r="J31" s="1091" t="s">
        <v>1195</v>
      </c>
      <c r="K31" s="1091"/>
      <c r="L31" s="1091"/>
      <c r="M31" s="1091"/>
    </row>
    <row r="32" spans="1:13">
      <c r="M32" s="4"/>
    </row>
    <row r="49" spans="5:5">
      <c r="E49" s="201"/>
    </row>
  </sheetData>
  <mergeCells count="39">
    <mergeCell ref="A22:A25"/>
    <mergeCell ref="M9:M13"/>
    <mergeCell ref="M14:M17"/>
    <mergeCell ref="M22:M25"/>
    <mergeCell ref="J29:M29"/>
    <mergeCell ref="A26:B26"/>
    <mergeCell ref="L26:M26"/>
    <mergeCell ref="A18:A21"/>
    <mergeCell ref="M18:M21"/>
    <mergeCell ref="J30:M30"/>
    <mergeCell ref="J31:M31"/>
    <mergeCell ref="A27:D27"/>
    <mergeCell ref="A29:D29"/>
    <mergeCell ref="A30:D30"/>
    <mergeCell ref="A31:D31"/>
    <mergeCell ref="A28:D28"/>
    <mergeCell ref="J27:M27"/>
    <mergeCell ref="J28:M28"/>
    <mergeCell ref="O16:AA16"/>
    <mergeCell ref="A2:M2"/>
    <mergeCell ref="A1:M1"/>
    <mergeCell ref="A3:M3"/>
    <mergeCell ref="A4:M4"/>
    <mergeCell ref="C6:E6"/>
    <mergeCell ref="F6:H6"/>
    <mergeCell ref="I6:K6"/>
    <mergeCell ref="A9:A13"/>
    <mergeCell ref="A14:A17"/>
    <mergeCell ref="A6:B8"/>
    <mergeCell ref="C7:C8"/>
    <mergeCell ref="D7:D8"/>
    <mergeCell ref="F7:F8"/>
    <mergeCell ref="G7:G8"/>
    <mergeCell ref="E7:E8"/>
    <mergeCell ref="H7:H8"/>
    <mergeCell ref="K7:K8"/>
    <mergeCell ref="I7:I8"/>
    <mergeCell ref="J7:J8"/>
    <mergeCell ref="L6:M8"/>
  </mergeCells>
  <phoneticPr fontId="19" type="noConversion"/>
  <printOptions horizontalCentered="1" verticalCentered="1"/>
  <pageMargins left="0" right="0" top="0" bottom="0" header="0" footer="0"/>
  <pageSetup paperSize="9" orientation="landscape" r:id="rId1"/>
  <headerFooter alignWithMargins="0"/>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46"/>
  <sheetViews>
    <sheetView rightToLeft="1" view="pageBreakPreview" zoomScaleNormal="100" zoomScaleSheetLayoutView="100" workbookViewId="0">
      <selection activeCell="A7" sqref="A7"/>
    </sheetView>
  </sheetViews>
  <sheetFormatPr defaultRowHeight="15"/>
  <cols>
    <col min="1" max="1" width="50.28515625" style="127" customWidth="1"/>
    <col min="2" max="2" width="11.140625" style="127" customWidth="1"/>
    <col min="3" max="3" width="50.28515625" style="1" customWidth="1"/>
    <col min="4" max="256" width="9.140625" style="127"/>
    <col min="257" max="257" width="50.28515625" style="127" customWidth="1"/>
    <col min="258" max="258" width="11.140625" style="127" customWidth="1"/>
    <col min="259" max="259" width="50.28515625" style="127" customWidth="1"/>
    <col min="260" max="512" width="9.140625" style="127"/>
    <col min="513" max="513" width="50.28515625" style="127" customWidth="1"/>
    <col min="514" max="514" width="11.140625" style="127" customWidth="1"/>
    <col min="515" max="515" width="50.28515625" style="127" customWidth="1"/>
    <col min="516" max="768" width="9.140625" style="127"/>
    <col min="769" max="769" width="50.28515625" style="127" customWidth="1"/>
    <col min="770" max="770" width="11.140625" style="127" customWidth="1"/>
    <col min="771" max="771" width="50.28515625" style="127" customWidth="1"/>
    <col min="772" max="1024" width="9.140625" style="127"/>
    <col min="1025" max="1025" width="50.28515625" style="127" customWidth="1"/>
    <col min="1026" max="1026" width="11.140625" style="127" customWidth="1"/>
    <col min="1027" max="1027" width="50.28515625" style="127" customWidth="1"/>
    <col min="1028" max="1280" width="9.140625" style="127"/>
    <col min="1281" max="1281" width="50.28515625" style="127" customWidth="1"/>
    <col min="1282" max="1282" width="11.140625" style="127" customWidth="1"/>
    <col min="1283" max="1283" width="50.28515625" style="127" customWidth="1"/>
    <col min="1284" max="1536" width="9.140625" style="127"/>
    <col min="1537" max="1537" width="50.28515625" style="127" customWidth="1"/>
    <col min="1538" max="1538" width="11.140625" style="127" customWidth="1"/>
    <col min="1539" max="1539" width="50.28515625" style="127" customWidth="1"/>
    <col min="1540" max="1792" width="9.140625" style="127"/>
    <col min="1793" max="1793" width="50.28515625" style="127" customWidth="1"/>
    <col min="1794" max="1794" width="11.140625" style="127" customWidth="1"/>
    <col min="1795" max="1795" width="50.28515625" style="127" customWidth="1"/>
    <col min="1796" max="2048" width="9.140625" style="127"/>
    <col min="2049" max="2049" width="50.28515625" style="127" customWidth="1"/>
    <col min="2050" max="2050" width="11.140625" style="127" customWidth="1"/>
    <col min="2051" max="2051" width="50.28515625" style="127" customWidth="1"/>
    <col min="2052" max="2304" width="9.140625" style="127"/>
    <col min="2305" max="2305" width="50.28515625" style="127" customWidth="1"/>
    <col min="2306" max="2306" width="11.140625" style="127" customWidth="1"/>
    <col min="2307" max="2307" width="50.28515625" style="127" customWidth="1"/>
    <col min="2308" max="2560" width="9.140625" style="127"/>
    <col min="2561" max="2561" width="50.28515625" style="127" customWidth="1"/>
    <col min="2562" max="2562" width="11.140625" style="127" customWidth="1"/>
    <col min="2563" max="2563" width="50.28515625" style="127" customWidth="1"/>
    <col min="2564" max="2816" width="9.140625" style="127"/>
    <col min="2817" max="2817" width="50.28515625" style="127" customWidth="1"/>
    <col min="2818" max="2818" width="11.140625" style="127" customWidth="1"/>
    <col min="2819" max="2819" width="50.28515625" style="127" customWidth="1"/>
    <col min="2820" max="3072" width="9.140625" style="127"/>
    <col min="3073" max="3073" width="50.28515625" style="127" customWidth="1"/>
    <col min="3074" max="3074" width="11.140625" style="127" customWidth="1"/>
    <col min="3075" max="3075" width="50.28515625" style="127" customWidth="1"/>
    <col min="3076" max="3328" width="9.140625" style="127"/>
    <col min="3329" max="3329" width="50.28515625" style="127" customWidth="1"/>
    <col min="3330" max="3330" width="11.140625" style="127" customWidth="1"/>
    <col min="3331" max="3331" width="50.28515625" style="127" customWidth="1"/>
    <col min="3332" max="3584" width="9.140625" style="127"/>
    <col min="3585" max="3585" width="50.28515625" style="127" customWidth="1"/>
    <col min="3586" max="3586" width="11.140625" style="127" customWidth="1"/>
    <col min="3587" max="3587" width="50.28515625" style="127" customWidth="1"/>
    <col min="3588" max="3840" width="9.140625" style="127"/>
    <col min="3841" max="3841" width="50.28515625" style="127" customWidth="1"/>
    <col min="3842" max="3842" width="11.140625" style="127" customWidth="1"/>
    <col min="3843" max="3843" width="50.28515625" style="127" customWidth="1"/>
    <col min="3844" max="4096" width="9.140625" style="127"/>
    <col min="4097" max="4097" width="50.28515625" style="127" customWidth="1"/>
    <col min="4098" max="4098" width="11.140625" style="127" customWidth="1"/>
    <col min="4099" max="4099" width="50.28515625" style="127" customWidth="1"/>
    <col min="4100" max="4352" width="9.140625" style="127"/>
    <col min="4353" max="4353" width="50.28515625" style="127" customWidth="1"/>
    <col min="4354" max="4354" width="11.140625" style="127" customWidth="1"/>
    <col min="4355" max="4355" width="50.28515625" style="127" customWidth="1"/>
    <col min="4356" max="4608" width="9.140625" style="127"/>
    <col min="4609" max="4609" width="50.28515625" style="127" customWidth="1"/>
    <col min="4610" max="4610" width="11.140625" style="127" customWidth="1"/>
    <col min="4611" max="4611" width="50.28515625" style="127" customWidth="1"/>
    <col min="4612" max="4864" width="9.140625" style="127"/>
    <col min="4865" max="4865" width="50.28515625" style="127" customWidth="1"/>
    <col min="4866" max="4866" width="11.140625" style="127" customWidth="1"/>
    <col min="4867" max="4867" width="50.28515625" style="127" customWidth="1"/>
    <col min="4868" max="5120" width="9.140625" style="127"/>
    <col min="5121" max="5121" width="50.28515625" style="127" customWidth="1"/>
    <col min="5122" max="5122" width="11.140625" style="127" customWidth="1"/>
    <col min="5123" max="5123" width="50.28515625" style="127" customWidth="1"/>
    <col min="5124" max="5376" width="9.140625" style="127"/>
    <col min="5377" max="5377" width="50.28515625" style="127" customWidth="1"/>
    <col min="5378" max="5378" width="11.140625" style="127" customWidth="1"/>
    <col min="5379" max="5379" width="50.28515625" style="127" customWidth="1"/>
    <col min="5380" max="5632" width="9.140625" style="127"/>
    <col min="5633" max="5633" width="50.28515625" style="127" customWidth="1"/>
    <col min="5634" max="5634" width="11.140625" style="127" customWidth="1"/>
    <col min="5635" max="5635" width="50.28515625" style="127" customWidth="1"/>
    <col min="5636" max="5888" width="9.140625" style="127"/>
    <col min="5889" max="5889" width="50.28515625" style="127" customWidth="1"/>
    <col min="5890" max="5890" width="11.140625" style="127" customWidth="1"/>
    <col min="5891" max="5891" width="50.28515625" style="127" customWidth="1"/>
    <col min="5892" max="6144" width="9.140625" style="127"/>
    <col min="6145" max="6145" width="50.28515625" style="127" customWidth="1"/>
    <col min="6146" max="6146" width="11.140625" style="127" customWidth="1"/>
    <col min="6147" max="6147" width="50.28515625" style="127" customWidth="1"/>
    <col min="6148" max="6400" width="9.140625" style="127"/>
    <col min="6401" max="6401" width="50.28515625" style="127" customWidth="1"/>
    <col min="6402" max="6402" width="11.140625" style="127" customWidth="1"/>
    <col min="6403" max="6403" width="50.28515625" style="127" customWidth="1"/>
    <col min="6404" max="6656" width="9.140625" style="127"/>
    <col min="6657" max="6657" width="50.28515625" style="127" customWidth="1"/>
    <col min="6658" max="6658" width="11.140625" style="127" customWidth="1"/>
    <col min="6659" max="6659" width="50.28515625" style="127" customWidth="1"/>
    <col min="6660" max="6912" width="9.140625" style="127"/>
    <col min="6913" max="6913" width="50.28515625" style="127" customWidth="1"/>
    <col min="6914" max="6914" width="11.140625" style="127" customWidth="1"/>
    <col min="6915" max="6915" width="50.28515625" style="127" customWidth="1"/>
    <col min="6916" max="7168" width="9.140625" style="127"/>
    <col min="7169" max="7169" width="50.28515625" style="127" customWidth="1"/>
    <col min="7170" max="7170" width="11.140625" style="127" customWidth="1"/>
    <col min="7171" max="7171" width="50.28515625" style="127" customWidth="1"/>
    <col min="7172" max="7424" width="9.140625" style="127"/>
    <col min="7425" max="7425" width="50.28515625" style="127" customWidth="1"/>
    <col min="7426" max="7426" width="11.140625" style="127" customWidth="1"/>
    <col min="7427" max="7427" width="50.28515625" style="127" customWidth="1"/>
    <col min="7428" max="7680" width="9.140625" style="127"/>
    <col min="7681" max="7681" width="50.28515625" style="127" customWidth="1"/>
    <col min="7682" max="7682" width="11.140625" style="127" customWidth="1"/>
    <col min="7683" max="7683" width="50.28515625" style="127" customWidth="1"/>
    <col min="7684" max="7936" width="9.140625" style="127"/>
    <col min="7937" max="7937" width="50.28515625" style="127" customWidth="1"/>
    <col min="7938" max="7938" width="11.140625" style="127" customWidth="1"/>
    <col min="7939" max="7939" width="50.28515625" style="127" customWidth="1"/>
    <col min="7940" max="8192" width="9.140625" style="127"/>
    <col min="8193" max="8193" width="50.28515625" style="127" customWidth="1"/>
    <col min="8194" max="8194" width="11.140625" style="127" customWidth="1"/>
    <col min="8195" max="8195" width="50.28515625" style="127" customWidth="1"/>
    <col min="8196" max="8448" width="9.140625" style="127"/>
    <col min="8449" max="8449" width="50.28515625" style="127" customWidth="1"/>
    <col min="8450" max="8450" width="11.140625" style="127" customWidth="1"/>
    <col min="8451" max="8451" width="50.28515625" style="127" customWidth="1"/>
    <col min="8452" max="8704" width="9.140625" style="127"/>
    <col min="8705" max="8705" width="50.28515625" style="127" customWidth="1"/>
    <col min="8706" max="8706" width="11.140625" style="127" customWidth="1"/>
    <col min="8707" max="8707" width="50.28515625" style="127" customWidth="1"/>
    <col min="8708" max="8960" width="9.140625" style="127"/>
    <col min="8961" max="8961" width="50.28515625" style="127" customWidth="1"/>
    <col min="8962" max="8962" width="11.140625" style="127" customWidth="1"/>
    <col min="8963" max="8963" width="50.28515625" style="127" customWidth="1"/>
    <col min="8964" max="9216" width="9.140625" style="127"/>
    <col min="9217" max="9217" width="50.28515625" style="127" customWidth="1"/>
    <col min="9218" max="9218" width="11.140625" style="127" customWidth="1"/>
    <col min="9219" max="9219" width="50.28515625" style="127" customWidth="1"/>
    <col min="9220" max="9472" width="9.140625" style="127"/>
    <col min="9473" max="9473" width="50.28515625" style="127" customWidth="1"/>
    <col min="9474" max="9474" width="11.140625" style="127" customWidth="1"/>
    <col min="9475" max="9475" width="50.28515625" style="127" customWidth="1"/>
    <col min="9476" max="9728" width="9.140625" style="127"/>
    <col min="9729" max="9729" width="50.28515625" style="127" customWidth="1"/>
    <col min="9730" max="9730" width="11.140625" style="127" customWidth="1"/>
    <col min="9731" max="9731" width="50.28515625" style="127" customWidth="1"/>
    <col min="9732" max="9984" width="9.140625" style="127"/>
    <col min="9985" max="9985" width="50.28515625" style="127" customWidth="1"/>
    <col min="9986" max="9986" width="11.140625" style="127" customWidth="1"/>
    <col min="9987" max="9987" width="50.28515625" style="127" customWidth="1"/>
    <col min="9988" max="10240" width="9.140625" style="127"/>
    <col min="10241" max="10241" width="50.28515625" style="127" customWidth="1"/>
    <col min="10242" max="10242" width="11.140625" style="127" customWidth="1"/>
    <col min="10243" max="10243" width="50.28515625" style="127" customWidth="1"/>
    <col min="10244" max="10496" width="9.140625" style="127"/>
    <col min="10497" max="10497" width="50.28515625" style="127" customWidth="1"/>
    <col min="10498" max="10498" width="11.140625" style="127" customWidth="1"/>
    <col min="10499" max="10499" width="50.28515625" style="127" customWidth="1"/>
    <col min="10500" max="10752" width="9.140625" style="127"/>
    <col min="10753" max="10753" width="50.28515625" style="127" customWidth="1"/>
    <col min="10754" max="10754" width="11.140625" style="127" customWidth="1"/>
    <col min="10755" max="10755" width="50.28515625" style="127" customWidth="1"/>
    <col min="10756" max="11008" width="9.140625" style="127"/>
    <col min="11009" max="11009" width="50.28515625" style="127" customWidth="1"/>
    <col min="11010" max="11010" width="11.140625" style="127" customWidth="1"/>
    <col min="11011" max="11011" width="50.28515625" style="127" customWidth="1"/>
    <col min="11012" max="11264" width="9.140625" style="127"/>
    <col min="11265" max="11265" width="50.28515625" style="127" customWidth="1"/>
    <col min="11266" max="11266" width="11.140625" style="127" customWidth="1"/>
    <col min="11267" max="11267" width="50.28515625" style="127" customWidth="1"/>
    <col min="11268" max="11520" width="9.140625" style="127"/>
    <col min="11521" max="11521" width="50.28515625" style="127" customWidth="1"/>
    <col min="11522" max="11522" width="11.140625" style="127" customWidth="1"/>
    <col min="11523" max="11523" width="50.28515625" style="127" customWidth="1"/>
    <col min="11524" max="11776" width="9.140625" style="127"/>
    <col min="11777" max="11777" width="50.28515625" style="127" customWidth="1"/>
    <col min="11778" max="11778" width="11.140625" style="127" customWidth="1"/>
    <col min="11779" max="11779" width="50.28515625" style="127" customWidth="1"/>
    <col min="11780" max="12032" width="9.140625" style="127"/>
    <col min="12033" max="12033" width="50.28515625" style="127" customWidth="1"/>
    <col min="12034" max="12034" width="11.140625" style="127" customWidth="1"/>
    <col min="12035" max="12035" width="50.28515625" style="127" customWidth="1"/>
    <col min="12036" max="12288" width="9.140625" style="127"/>
    <col min="12289" max="12289" width="50.28515625" style="127" customWidth="1"/>
    <col min="12290" max="12290" width="11.140625" style="127" customWidth="1"/>
    <col min="12291" max="12291" width="50.28515625" style="127" customWidth="1"/>
    <col min="12292" max="12544" width="9.140625" style="127"/>
    <col min="12545" max="12545" width="50.28515625" style="127" customWidth="1"/>
    <col min="12546" max="12546" width="11.140625" style="127" customWidth="1"/>
    <col min="12547" max="12547" width="50.28515625" style="127" customWidth="1"/>
    <col min="12548" max="12800" width="9.140625" style="127"/>
    <col min="12801" max="12801" width="50.28515625" style="127" customWidth="1"/>
    <col min="12802" max="12802" width="11.140625" style="127" customWidth="1"/>
    <col min="12803" max="12803" width="50.28515625" style="127" customWidth="1"/>
    <col min="12804" max="13056" width="9.140625" style="127"/>
    <col min="13057" max="13057" width="50.28515625" style="127" customWidth="1"/>
    <col min="13058" max="13058" width="11.140625" style="127" customWidth="1"/>
    <col min="13059" max="13059" width="50.28515625" style="127" customWidth="1"/>
    <col min="13060" max="13312" width="9.140625" style="127"/>
    <col min="13313" max="13313" width="50.28515625" style="127" customWidth="1"/>
    <col min="13314" max="13314" width="11.140625" style="127" customWidth="1"/>
    <col min="13315" max="13315" width="50.28515625" style="127" customWidth="1"/>
    <col min="13316" max="13568" width="9.140625" style="127"/>
    <col min="13569" max="13569" width="50.28515625" style="127" customWidth="1"/>
    <col min="13570" max="13570" width="11.140625" style="127" customWidth="1"/>
    <col min="13571" max="13571" width="50.28515625" style="127" customWidth="1"/>
    <col min="13572" max="13824" width="9.140625" style="127"/>
    <col min="13825" max="13825" width="50.28515625" style="127" customWidth="1"/>
    <col min="13826" max="13826" width="11.140625" style="127" customWidth="1"/>
    <col min="13827" max="13827" width="50.28515625" style="127" customWidth="1"/>
    <col min="13828" max="14080" width="9.140625" style="127"/>
    <col min="14081" max="14081" width="50.28515625" style="127" customWidth="1"/>
    <col min="14082" max="14082" width="11.140625" style="127" customWidth="1"/>
    <col min="14083" max="14083" width="50.28515625" style="127" customWidth="1"/>
    <col min="14084" max="14336" width="9.140625" style="127"/>
    <col min="14337" max="14337" width="50.28515625" style="127" customWidth="1"/>
    <col min="14338" max="14338" width="11.140625" style="127" customWidth="1"/>
    <col min="14339" max="14339" width="50.28515625" style="127" customWidth="1"/>
    <col min="14340" max="14592" width="9.140625" style="127"/>
    <col min="14593" max="14593" width="50.28515625" style="127" customWidth="1"/>
    <col min="14594" max="14594" width="11.140625" style="127" customWidth="1"/>
    <col min="14595" max="14595" width="50.28515625" style="127" customWidth="1"/>
    <col min="14596" max="14848" width="9.140625" style="127"/>
    <col min="14849" max="14849" width="50.28515625" style="127" customWidth="1"/>
    <col min="14850" max="14850" width="11.140625" style="127" customWidth="1"/>
    <col min="14851" max="14851" width="50.28515625" style="127" customWidth="1"/>
    <col min="14852" max="15104" width="9.140625" style="127"/>
    <col min="15105" max="15105" width="50.28515625" style="127" customWidth="1"/>
    <col min="15106" max="15106" width="11.140625" style="127" customWidth="1"/>
    <col min="15107" max="15107" width="50.28515625" style="127" customWidth="1"/>
    <col min="15108" max="15360" width="9.140625" style="127"/>
    <col min="15361" max="15361" width="50.28515625" style="127" customWidth="1"/>
    <col min="15362" max="15362" width="11.140625" style="127" customWidth="1"/>
    <col min="15363" max="15363" width="50.28515625" style="127" customWidth="1"/>
    <col min="15364" max="15616" width="9.140625" style="127"/>
    <col min="15617" max="15617" width="50.28515625" style="127" customWidth="1"/>
    <col min="15618" max="15618" width="11.140625" style="127" customWidth="1"/>
    <col min="15619" max="15619" width="50.28515625" style="127" customWidth="1"/>
    <col min="15620" max="15872" width="9.140625" style="127"/>
    <col min="15873" max="15873" width="50.28515625" style="127" customWidth="1"/>
    <col min="15874" max="15874" width="11.140625" style="127" customWidth="1"/>
    <col min="15875" max="15875" width="50.28515625" style="127" customWidth="1"/>
    <col min="15876" max="16128" width="9.140625" style="127"/>
    <col min="16129" max="16129" width="50.28515625" style="127" customWidth="1"/>
    <col min="16130" max="16130" width="11.140625" style="127" customWidth="1"/>
    <col min="16131" max="16131" width="50.28515625" style="127" customWidth="1"/>
    <col min="16132" max="16384" width="9.140625" style="127"/>
  </cols>
  <sheetData>
    <row r="1" spans="1:3" s="129" customFormat="1" ht="26.25" customHeight="1">
      <c r="A1" s="126" t="s">
        <v>361</v>
      </c>
      <c r="B1" s="127"/>
      <c r="C1" s="128" t="s">
        <v>362</v>
      </c>
    </row>
    <row r="2" spans="1:3" s="129" customFormat="1" ht="21" customHeight="1">
      <c r="A2" s="130" t="s">
        <v>0</v>
      </c>
      <c r="B2" s="127"/>
      <c r="C2" s="128" t="s">
        <v>1</v>
      </c>
    </row>
    <row r="3" spans="1:3" ht="29.25" customHeight="1">
      <c r="A3" s="161" t="s">
        <v>363</v>
      </c>
      <c r="B3" s="162" t="s">
        <v>391</v>
      </c>
      <c r="C3" s="163" t="s">
        <v>364</v>
      </c>
    </row>
    <row r="4" spans="1:3" s="131" customFormat="1" ht="29.25" customHeight="1" thickBot="1">
      <c r="A4" s="160" t="s">
        <v>414</v>
      </c>
      <c r="B4" s="175">
        <v>1</v>
      </c>
      <c r="C4" s="153" t="s">
        <v>415</v>
      </c>
    </row>
    <row r="5" spans="1:3" s="131" customFormat="1" ht="25.5" customHeight="1" thickBot="1">
      <c r="A5" s="158" t="s">
        <v>190</v>
      </c>
      <c r="B5" s="176">
        <v>2</v>
      </c>
      <c r="C5" s="154" t="s">
        <v>296</v>
      </c>
    </row>
    <row r="6" spans="1:3" ht="26.25" customHeight="1" thickBot="1">
      <c r="A6" s="157" t="s">
        <v>293</v>
      </c>
      <c r="B6" s="177">
        <v>3</v>
      </c>
      <c r="C6" s="155" t="s">
        <v>312</v>
      </c>
    </row>
    <row r="7" spans="1:3" s="131" customFormat="1" ht="26.25" customHeight="1" thickBot="1">
      <c r="A7" s="158" t="s">
        <v>294</v>
      </c>
      <c r="B7" s="176">
        <v>4</v>
      </c>
      <c r="C7" s="154" t="s">
        <v>295</v>
      </c>
    </row>
    <row r="8" spans="1:3" s="131" customFormat="1" ht="26.25" customHeight="1" thickBot="1">
      <c r="A8" s="226" t="s">
        <v>456</v>
      </c>
      <c r="B8" s="227"/>
      <c r="C8" s="228" t="s">
        <v>455</v>
      </c>
    </row>
    <row r="9" spans="1:3" s="131" customFormat="1" ht="26.25" customHeight="1" thickBot="1">
      <c r="A9" s="158" t="s">
        <v>416</v>
      </c>
      <c r="B9" s="176">
        <v>6</v>
      </c>
      <c r="C9" s="154" t="s">
        <v>417</v>
      </c>
    </row>
    <row r="10" spans="1:3" s="131" customFormat="1" ht="26.25" customHeight="1" thickBot="1">
      <c r="A10" s="226" t="s">
        <v>458</v>
      </c>
      <c r="B10" s="227">
        <v>7</v>
      </c>
      <c r="C10" s="228" t="s">
        <v>459</v>
      </c>
    </row>
    <row r="11" spans="1:3" s="132" customFormat="1" ht="24.75" customHeight="1" thickBot="1">
      <c r="A11" s="168" t="s">
        <v>394</v>
      </c>
      <c r="B11" s="176"/>
      <c r="C11" s="169" t="s">
        <v>365</v>
      </c>
    </row>
    <row r="12" spans="1:3" s="131" customFormat="1" ht="21.95" customHeight="1" thickBot="1">
      <c r="A12" s="229" t="s">
        <v>383</v>
      </c>
      <c r="B12" s="227"/>
      <c r="C12" s="230" t="s">
        <v>384</v>
      </c>
    </row>
    <row r="13" spans="1:3" ht="24.75" customHeight="1" thickBot="1">
      <c r="A13" s="157" t="s">
        <v>420</v>
      </c>
      <c r="B13" s="177">
        <v>8</v>
      </c>
      <c r="C13" s="155" t="s">
        <v>421</v>
      </c>
    </row>
    <row r="14" spans="1:3" ht="27.75" customHeight="1" thickBot="1">
      <c r="A14" s="158" t="s">
        <v>297</v>
      </c>
      <c r="B14" s="177">
        <v>9</v>
      </c>
      <c r="C14" s="154" t="s">
        <v>314</v>
      </c>
    </row>
    <row r="15" spans="1:3" ht="37.5" customHeight="1" thickBot="1">
      <c r="A15" s="157" t="s">
        <v>298</v>
      </c>
      <c r="B15" s="177">
        <v>10</v>
      </c>
      <c r="C15" s="155" t="s">
        <v>333</v>
      </c>
    </row>
    <row r="16" spans="1:3" ht="21.95" customHeight="1" thickBot="1">
      <c r="A16" s="164" t="s">
        <v>385</v>
      </c>
      <c r="B16" s="176"/>
      <c r="C16" s="165" t="s">
        <v>386</v>
      </c>
    </row>
    <row r="17" spans="1:3" ht="23.25" thickBot="1">
      <c r="A17" s="157" t="s">
        <v>300</v>
      </c>
      <c r="B17" s="177">
        <v>11</v>
      </c>
      <c r="C17" s="155" t="s">
        <v>299</v>
      </c>
    </row>
    <row r="18" spans="1:3" ht="26.25" customHeight="1" thickBot="1">
      <c r="A18" s="158" t="s">
        <v>302</v>
      </c>
      <c r="B18" s="176">
        <v>12</v>
      </c>
      <c r="C18" s="154" t="s">
        <v>301</v>
      </c>
    </row>
    <row r="19" spans="1:3" ht="23.25" thickBot="1">
      <c r="A19" s="157" t="s">
        <v>304</v>
      </c>
      <c r="B19" s="177">
        <v>13</v>
      </c>
      <c r="C19" s="155" t="s">
        <v>303</v>
      </c>
    </row>
    <row r="20" spans="1:3" ht="29.25" customHeight="1" thickBot="1">
      <c r="A20" s="158" t="s">
        <v>305</v>
      </c>
      <c r="B20" s="176">
        <v>14</v>
      </c>
      <c r="C20" s="154" t="s">
        <v>306</v>
      </c>
    </row>
    <row r="21" spans="1:3" ht="21.95" customHeight="1" thickBot="1">
      <c r="A21" s="166" t="s">
        <v>392</v>
      </c>
      <c r="B21" s="177"/>
      <c r="C21" s="167" t="s">
        <v>393</v>
      </c>
    </row>
    <row r="22" spans="1:3" ht="34.5" thickBot="1">
      <c r="A22" s="158" t="s">
        <v>307</v>
      </c>
      <c r="B22" s="176">
        <v>15</v>
      </c>
      <c r="C22" s="154" t="s">
        <v>308</v>
      </c>
    </row>
    <row r="23" spans="1:3" ht="34.5" thickBot="1">
      <c r="A23" s="157" t="s">
        <v>418</v>
      </c>
      <c r="B23" s="177">
        <v>16</v>
      </c>
      <c r="C23" s="155" t="s">
        <v>419</v>
      </c>
    </row>
    <row r="24" spans="1:3" s="132" customFormat="1" ht="24.75" customHeight="1" thickBot="1">
      <c r="A24" s="168" t="s">
        <v>395</v>
      </c>
      <c r="B24" s="176"/>
      <c r="C24" s="169" t="s">
        <v>366</v>
      </c>
    </row>
    <row r="25" spans="1:3" ht="21.95" customHeight="1" thickBot="1">
      <c r="A25" s="170" t="s">
        <v>367</v>
      </c>
      <c r="B25" s="177"/>
      <c r="C25" s="171" t="s">
        <v>368</v>
      </c>
    </row>
    <row r="26" spans="1:3" ht="18" customHeight="1" thickBot="1">
      <c r="A26" s="158" t="s">
        <v>412</v>
      </c>
      <c r="B26" s="176">
        <v>17</v>
      </c>
      <c r="C26" s="154" t="s">
        <v>413</v>
      </c>
    </row>
    <row r="27" spans="1:3" ht="23.25" thickBot="1">
      <c r="A27" s="157" t="s">
        <v>411</v>
      </c>
      <c r="B27" s="177">
        <v>18</v>
      </c>
      <c r="C27" s="155" t="s">
        <v>410</v>
      </c>
    </row>
    <row r="28" spans="1:3" ht="26.25" customHeight="1" thickBot="1">
      <c r="A28" s="158" t="s">
        <v>309</v>
      </c>
      <c r="B28" s="176">
        <v>19</v>
      </c>
      <c r="C28" s="154" t="s">
        <v>405</v>
      </c>
    </row>
    <row r="29" spans="1:3" ht="25.5" customHeight="1" thickBot="1">
      <c r="A29" s="157" t="s">
        <v>95</v>
      </c>
      <c r="B29" s="177">
        <v>20</v>
      </c>
      <c r="C29" s="155" t="s">
        <v>96</v>
      </c>
    </row>
    <row r="30" spans="1:3" ht="25.5" customHeight="1" thickBot="1">
      <c r="A30" s="158" t="s">
        <v>409</v>
      </c>
      <c r="B30" s="176">
        <v>21</v>
      </c>
      <c r="C30" s="154" t="s">
        <v>423</v>
      </c>
    </row>
    <row r="31" spans="1:3" ht="23.25" thickBot="1">
      <c r="A31" s="157" t="s">
        <v>408</v>
      </c>
      <c r="B31" s="177">
        <v>22</v>
      </c>
      <c r="C31" s="155" t="s">
        <v>422</v>
      </c>
    </row>
    <row r="32" spans="1:3" ht="21.95" customHeight="1" thickBot="1">
      <c r="A32" s="172" t="s">
        <v>369</v>
      </c>
      <c r="B32" s="176"/>
      <c r="C32" s="173" t="s">
        <v>370</v>
      </c>
    </row>
    <row r="33" spans="1:3" ht="15.75" thickBot="1">
      <c r="A33" s="157" t="s">
        <v>371</v>
      </c>
      <c r="B33" s="177">
        <v>23</v>
      </c>
      <c r="C33" s="155" t="s">
        <v>372</v>
      </c>
    </row>
    <row r="34" spans="1:3" ht="15.75" thickBot="1">
      <c r="A34" s="158" t="s">
        <v>407</v>
      </c>
      <c r="B34" s="176">
        <v>24</v>
      </c>
      <c r="C34" s="154" t="s">
        <v>360</v>
      </c>
    </row>
    <row r="35" spans="1:3" ht="26.25" thickBot="1">
      <c r="A35" s="157" t="s">
        <v>373</v>
      </c>
      <c r="B35" s="177">
        <v>25</v>
      </c>
      <c r="C35" s="155" t="s">
        <v>374</v>
      </c>
    </row>
    <row r="36" spans="1:3" ht="21.95" customHeight="1" thickBot="1">
      <c r="A36" s="172" t="s">
        <v>375</v>
      </c>
      <c r="B36" s="176"/>
      <c r="C36" s="174" t="s">
        <v>376</v>
      </c>
    </row>
    <row r="37" spans="1:3" ht="23.25" thickBot="1">
      <c r="A37" s="157" t="s">
        <v>402</v>
      </c>
      <c r="B37" s="177">
        <v>26</v>
      </c>
      <c r="C37" s="155" t="s">
        <v>387</v>
      </c>
    </row>
    <row r="38" spans="1:3" ht="26.25" thickBot="1">
      <c r="A38" s="158" t="s">
        <v>403</v>
      </c>
      <c r="B38" s="176">
        <v>27</v>
      </c>
      <c r="C38" s="154" t="s">
        <v>311</v>
      </c>
    </row>
    <row r="39" spans="1:3" ht="23.25" thickBot="1">
      <c r="A39" s="157" t="s">
        <v>377</v>
      </c>
      <c r="B39" s="177">
        <v>28</v>
      </c>
      <c r="C39" s="155" t="s">
        <v>267</v>
      </c>
    </row>
    <row r="40" spans="1:3" ht="23.25" thickBot="1">
      <c r="A40" s="158" t="s">
        <v>406</v>
      </c>
      <c r="B40" s="176">
        <v>29</v>
      </c>
      <c r="C40" s="154" t="s">
        <v>378</v>
      </c>
    </row>
    <row r="41" spans="1:3" ht="23.25" thickBot="1">
      <c r="A41" s="157" t="s">
        <v>379</v>
      </c>
      <c r="B41" s="177">
        <v>30</v>
      </c>
      <c r="C41" s="155" t="s">
        <v>289</v>
      </c>
    </row>
    <row r="42" spans="1:3" ht="23.25" thickBot="1">
      <c r="A42" s="158" t="s">
        <v>380</v>
      </c>
      <c r="B42" s="176">
        <v>31</v>
      </c>
      <c r="C42" s="154" t="s">
        <v>291</v>
      </c>
    </row>
    <row r="43" spans="1:3" ht="22.5">
      <c r="A43" s="159" t="s">
        <v>381</v>
      </c>
      <c r="B43" s="178">
        <v>32</v>
      </c>
      <c r="C43" s="156" t="s">
        <v>382</v>
      </c>
    </row>
    <row r="44" spans="1:3" ht="15.75">
      <c r="A44" s="133"/>
      <c r="C44" s="134"/>
    </row>
    <row r="45" spans="1:3" ht="15.75">
      <c r="A45" s="133"/>
      <c r="C45" s="134"/>
    </row>
    <row r="46" spans="1:3" ht="15.75">
      <c r="A46" s="133"/>
      <c r="C46" s="13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rightToLeft="1" view="pageBreakPreview" zoomScaleNormal="100" zoomScaleSheetLayoutView="100" workbookViewId="0">
      <selection activeCell="A15" sqref="A15:A17"/>
    </sheetView>
  </sheetViews>
  <sheetFormatPr defaultRowHeight="12.75"/>
  <cols>
    <col min="1" max="1" width="13.42578125" style="14" customWidth="1"/>
    <col min="2" max="2" width="10.28515625" style="14" customWidth="1"/>
    <col min="3" max="14" width="7.7109375" style="14" customWidth="1"/>
    <col min="15" max="15" width="11.5703125" style="14" customWidth="1"/>
    <col min="16" max="16" width="12.85546875" style="14" customWidth="1"/>
    <col min="17" max="16384" width="9.140625" style="28"/>
  </cols>
  <sheetData>
    <row r="1" spans="1:16" ht="24" customHeight="1">
      <c r="A1" s="855" t="s">
        <v>898</v>
      </c>
      <c r="B1" s="855"/>
      <c r="C1" s="855"/>
      <c r="D1" s="855"/>
      <c r="E1" s="855"/>
      <c r="F1" s="855"/>
      <c r="G1" s="855"/>
      <c r="H1" s="855"/>
      <c r="I1" s="855"/>
      <c r="J1" s="855"/>
      <c r="K1" s="855"/>
      <c r="L1" s="855"/>
      <c r="M1" s="855"/>
      <c r="N1" s="855"/>
      <c r="O1" s="855"/>
      <c r="P1" s="855"/>
    </row>
    <row r="2" spans="1:16" s="29" customFormat="1" ht="20.100000000000001" customHeight="1">
      <c r="A2" s="858" t="s">
        <v>1070</v>
      </c>
      <c r="B2" s="858"/>
      <c r="C2" s="858"/>
      <c r="D2" s="858"/>
      <c r="E2" s="858"/>
      <c r="F2" s="858"/>
      <c r="G2" s="858"/>
      <c r="H2" s="858"/>
      <c r="I2" s="858"/>
      <c r="J2" s="858"/>
      <c r="K2" s="858"/>
      <c r="L2" s="858"/>
      <c r="M2" s="858"/>
      <c r="N2" s="858"/>
      <c r="O2" s="858"/>
      <c r="P2" s="858"/>
    </row>
    <row r="3" spans="1:16" ht="34.5" customHeight="1">
      <c r="A3" s="849" t="s">
        <v>899</v>
      </c>
      <c r="B3" s="849"/>
      <c r="C3" s="849"/>
      <c r="D3" s="849"/>
      <c r="E3" s="849"/>
      <c r="F3" s="849"/>
      <c r="G3" s="849"/>
      <c r="H3" s="849"/>
      <c r="I3" s="849"/>
      <c r="J3" s="849"/>
      <c r="K3" s="849"/>
      <c r="L3" s="849"/>
      <c r="M3" s="849"/>
      <c r="N3" s="849"/>
      <c r="O3" s="849"/>
      <c r="P3" s="849"/>
    </row>
    <row r="4" spans="1:16" ht="20.100000000000001" customHeight="1">
      <c r="A4" s="849" t="s">
        <v>1071</v>
      </c>
      <c r="B4" s="849"/>
      <c r="C4" s="849"/>
      <c r="D4" s="849"/>
      <c r="E4" s="849"/>
      <c r="F4" s="849"/>
      <c r="G4" s="849"/>
      <c r="H4" s="849"/>
      <c r="I4" s="849"/>
      <c r="J4" s="849"/>
      <c r="K4" s="849"/>
      <c r="L4" s="849"/>
      <c r="M4" s="849"/>
      <c r="N4" s="849"/>
      <c r="O4" s="849"/>
      <c r="P4" s="849"/>
    </row>
    <row r="5" spans="1:16" ht="20.100000000000001" customHeight="1">
      <c r="A5" s="12" t="s">
        <v>596</v>
      </c>
      <c r="B5" s="12"/>
      <c r="C5" s="15"/>
      <c r="D5" s="15"/>
      <c r="E5" s="15"/>
      <c r="F5" s="15"/>
      <c r="G5" s="15"/>
      <c r="H5" s="15"/>
      <c r="I5" s="15"/>
      <c r="J5" s="15"/>
      <c r="K5" s="15"/>
      <c r="L5" s="15"/>
      <c r="M5" s="15"/>
      <c r="N5" s="15"/>
      <c r="O5" s="15"/>
      <c r="P5" s="26" t="s">
        <v>597</v>
      </c>
    </row>
    <row r="6" spans="1:16" s="187" customFormat="1" ht="25.5" customHeight="1" thickBot="1">
      <c r="A6" s="1122" t="s">
        <v>556</v>
      </c>
      <c r="B6" s="1126" t="s">
        <v>557</v>
      </c>
      <c r="C6" s="1134" t="s">
        <v>548</v>
      </c>
      <c r="D6" s="1135"/>
      <c r="E6" s="1136"/>
      <c r="F6" s="1134" t="s">
        <v>632</v>
      </c>
      <c r="G6" s="1135"/>
      <c r="H6" s="1136"/>
      <c r="I6" s="1125" t="s">
        <v>694</v>
      </c>
      <c r="J6" s="1125"/>
      <c r="K6" s="1125"/>
      <c r="L6" s="1125" t="s">
        <v>1066</v>
      </c>
      <c r="M6" s="1125"/>
      <c r="N6" s="1125"/>
      <c r="O6" s="1129" t="s">
        <v>558</v>
      </c>
      <c r="P6" s="1119" t="s">
        <v>559</v>
      </c>
    </row>
    <row r="7" spans="1:16" s="187" customFormat="1" ht="19.5" customHeight="1" thickBot="1">
      <c r="A7" s="1123"/>
      <c r="B7" s="1127"/>
      <c r="C7" s="309" t="s">
        <v>9</v>
      </c>
      <c r="D7" s="309" t="s">
        <v>560</v>
      </c>
      <c r="E7" s="309" t="s">
        <v>7</v>
      </c>
      <c r="F7" s="309" t="s">
        <v>9</v>
      </c>
      <c r="G7" s="309" t="s">
        <v>560</v>
      </c>
      <c r="H7" s="309" t="s">
        <v>7</v>
      </c>
      <c r="I7" s="309" t="s">
        <v>9</v>
      </c>
      <c r="J7" s="309" t="s">
        <v>560</v>
      </c>
      <c r="K7" s="309" t="s">
        <v>7</v>
      </c>
      <c r="L7" s="309" t="s">
        <v>9</v>
      </c>
      <c r="M7" s="309" t="s">
        <v>560</v>
      </c>
      <c r="N7" s="309" t="s">
        <v>7</v>
      </c>
      <c r="O7" s="1130"/>
      <c r="P7" s="1120"/>
    </row>
    <row r="8" spans="1:16" s="187" customFormat="1" ht="19.5" customHeight="1">
      <c r="A8" s="1124"/>
      <c r="B8" s="1128"/>
      <c r="C8" s="310" t="s">
        <v>561</v>
      </c>
      <c r="D8" s="310" t="s">
        <v>562</v>
      </c>
      <c r="E8" s="310" t="s">
        <v>8</v>
      </c>
      <c r="F8" s="310" t="s">
        <v>561</v>
      </c>
      <c r="G8" s="310" t="s">
        <v>562</v>
      </c>
      <c r="H8" s="310" t="s">
        <v>8</v>
      </c>
      <c r="I8" s="310" t="s">
        <v>561</v>
      </c>
      <c r="J8" s="310" t="s">
        <v>562</v>
      </c>
      <c r="K8" s="310" t="s">
        <v>8</v>
      </c>
      <c r="L8" s="310" t="s">
        <v>561</v>
      </c>
      <c r="M8" s="310" t="s">
        <v>562</v>
      </c>
      <c r="N8" s="310" t="s">
        <v>8</v>
      </c>
      <c r="O8" s="1131"/>
      <c r="P8" s="1121"/>
    </row>
    <row r="9" spans="1:16" ht="24.95" customHeight="1" thickBot="1">
      <c r="A9" s="1132" t="s">
        <v>893</v>
      </c>
      <c r="B9" s="283" t="s">
        <v>1144</v>
      </c>
      <c r="C9" s="284">
        <v>83</v>
      </c>
      <c r="D9" s="284">
        <v>85</v>
      </c>
      <c r="E9" s="285">
        <f>C9+D9</f>
        <v>168</v>
      </c>
      <c r="F9" s="284">
        <v>28</v>
      </c>
      <c r="G9" s="284">
        <v>102</v>
      </c>
      <c r="H9" s="285">
        <f>F9+G9</f>
        <v>130</v>
      </c>
      <c r="I9" s="284">
        <v>21</v>
      </c>
      <c r="J9" s="284">
        <v>91</v>
      </c>
      <c r="K9" s="285">
        <f>I9+J9</f>
        <v>112</v>
      </c>
      <c r="L9" s="284">
        <v>13</v>
      </c>
      <c r="M9" s="284">
        <v>40</v>
      </c>
      <c r="N9" s="285">
        <f>L9+M9</f>
        <v>53</v>
      </c>
      <c r="O9" s="288" t="s">
        <v>90</v>
      </c>
      <c r="P9" s="1116" t="s">
        <v>900</v>
      </c>
    </row>
    <row r="10" spans="1:16" ht="24.95" customHeight="1" thickBot="1">
      <c r="A10" s="1133"/>
      <c r="B10" s="290" t="s">
        <v>1145</v>
      </c>
      <c r="C10" s="291">
        <v>5</v>
      </c>
      <c r="D10" s="291">
        <v>11</v>
      </c>
      <c r="E10" s="292">
        <f>C10+D10</f>
        <v>16</v>
      </c>
      <c r="F10" s="291">
        <v>7</v>
      </c>
      <c r="G10" s="291">
        <v>21</v>
      </c>
      <c r="H10" s="293">
        <f>F10+G10</f>
        <v>28</v>
      </c>
      <c r="I10" s="291">
        <v>1</v>
      </c>
      <c r="J10" s="291">
        <v>22</v>
      </c>
      <c r="K10" s="293">
        <f>I10+J10</f>
        <v>23</v>
      </c>
      <c r="L10" s="291">
        <v>1</v>
      </c>
      <c r="M10" s="291">
        <v>10</v>
      </c>
      <c r="N10" s="293">
        <f>L10+M10</f>
        <v>11</v>
      </c>
      <c r="O10" s="294" t="s">
        <v>922</v>
      </c>
      <c r="P10" s="1117"/>
    </row>
    <row r="11" spans="1:16" ht="24.95" customHeight="1" thickBot="1">
      <c r="A11" s="1133"/>
      <c r="B11" s="299" t="s">
        <v>7</v>
      </c>
      <c r="C11" s="286">
        <f>C9+C10</f>
        <v>88</v>
      </c>
      <c r="D11" s="286">
        <f>D9+D10</f>
        <v>96</v>
      </c>
      <c r="E11" s="286">
        <f>E9+E10</f>
        <v>184</v>
      </c>
      <c r="F11" s="286">
        <f t="shared" ref="F11:K11" si="0">SUM(F9:F10)</f>
        <v>35</v>
      </c>
      <c r="G11" s="286">
        <f t="shared" si="0"/>
        <v>123</v>
      </c>
      <c r="H11" s="286">
        <f t="shared" si="0"/>
        <v>158</v>
      </c>
      <c r="I11" s="286">
        <f t="shared" si="0"/>
        <v>22</v>
      </c>
      <c r="J11" s="286">
        <f t="shared" si="0"/>
        <v>113</v>
      </c>
      <c r="K11" s="286">
        <f t="shared" si="0"/>
        <v>135</v>
      </c>
      <c r="L11" s="286">
        <f>SUM(L9:L10)</f>
        <v>14</v>
      </c>
      <c r="M11" s="286">
        <f>SUM(M9:M10)</f>
        <v>50</v>
      </c>
      <c r="N11" s="286">
        <f>SUM(N9:N10)</f>
        <v>64</v>
      </c>
      <c r="O11" s="300" t="s">
        <v>8</v>
      </c>
      <c r="P11" s="1118"/>
    </row>
    <row r="12" spans="1:16" ht="24.95" customHeight="1" thickBot="1">
      <c r="A12" s="1105" t="s">
        <v>894</v>
      </c>
      <c r="B12" s="295" t="s">
        <v>1144</v>
      </c>
      <c r="C12" s="296">
        <v>78</v>
      </c>
      <c r="D12" s="296">
        <v>34</v>
      </c>
      <c r="E12" s="297">
        <f>C12+D12</f>
        <v>112</v>
      </c>
      <c r="F12" s="296">
        <v>140</v>
      </c>
      <c r="G12" s="296">
        <v>100</v>
      </c>
      <c r="H12" s="297">
        <f>SUM(F12:G12)</f>
        <v>240</v>
      </c>
      <c r="I12" s="296">
        <v>86</v>
      </c>
      <c r="J12" s="296">
        <v>85</v>
      </c>
      <c r="K12" s="297">
        <f>SUM(I12:J12)</f>
        <v>171</v>
      </c>
      <c r="L12" s="296">
        <v>36</v>
      </c>
      <c r="M12" s="296">
        <v>96</v>
      </c>
      <c r="N12" s="297">
        <f>SUM(L12:M12)</f>
        <v>132</v>
      </c>
      <c r="O12" s="298" t="s">
        <v>90</v>
      </c>
      <c r="P12" s="1107" t="s">
        <v>901</v>
      </c>
    </row>
    <row r="13" spans="1:16" ht="24.95" customHeight="1" thickBot="1">
      <c r="A13" s="1105"/>
      <c r="B13" s="301" t="s">
        <v>1145</v>
      </c>
      <c r="C13" s="302">
        <v>36</v>
      </c>
      <c r="D13" s="302">
        <v>50</v>
      </c>
      <c r="E13" s="303">
        <f>C13+D13</f>
        <v>86</v>
      </c>
      <c r="F13" s="302">
        <v>36</v>
      </c>
      <c r="G13" s="302">
        <v>57</v>
      </c>
      <c r="H13" s="303">
        <f>SUM(F13:G13)</f>
        <v>93</v>
      </c>
      <c r="I13" s="302">
        <v>44</v>
      </c>
      <c r="J13" s="302">
        <v>69</v>
      </c>
      <c r="K13" s="303">
        <f>SUM(I13:J13)</f>
        <v>113</v>
      </c>
      <c r="L13" s="302">
        <v>22</v>
      </c>
      <c r="M13" s="302">
        <v>58</v>
      </c>
      <c r="N13" s="303">
        <f>SUM(L13:M13)</f>
        <v>80</v>
      </c>
      <c r="O13" s="304" t="s">
        <v>922</v>
      </c>
      <c r="P13" s="1108"/>
    </row>
    <row r="14" spans="1:16" ht="24.95" customHeight="1">
      <c r="A14" s="1106"/>
      <c r="B14" s="305" t="s">
        <v>7</v>
      </c>
      <c r="C14" s="306">
        <f>C12+C13</f>
        <v>114</v>
      </c>
      <c r="D14" s="306">
        <f>D12+D13</f>
        <v>84</v>
      </c>
      <c r="E14" s="306">
        <f>E12+E13</f>
        <v>198</v>
      </c>
      <c r="F14" s="306">
        <f t="shared" ref="F14:K14" si="1">SUM(F12:F13)</f>
        <v>176</v>
      </c>
      <c r="G14" s="306">
        <f t="shared" si="1"/>
        <v>157</v>
      </c>
      <c r="H14" s="306">
        <f t="shared" si="1"/>
        <v>333</v>
      </c>
      <c r="I14" s="306">
        <f t="shared" si="1"/>
        <v>130</v>
      </c>
      <c r="J14" s="306">
        <f t="shared" si="1"/>
        <v>154</v>
      </c>
      <c r="K14" s="306">
        <f t="shared" si="1"/>
        <v>284</v>
      </c>
      <c r="L14" s="306">
        <f>SUM(L12:L13)</f>
        <v>58</v>
      </c>
      <c r="M14" s="306">
        <f>SUM(M12:M13)</f>
        <v>154</v>
      </c>
      <c r="N14" s="306">
        <f>SUM(N12:N13)</f>
        <v>212</v>
      </c>
      <c r="O14" s="307" t="s">
        <v>8</v>
      </c>
      <c r="P14" s="1109"/>
    </row>
    <row r="15" spans="1:16" ht="24.95" customHeight="1" thickBot="1">
      <c r="A15" s="1110" t="s">
        <v>28</v>
      </c>
      <c r="B15" s="283" t="s">
        <v>1144</v>
      </c>
      <c r="C15" s="285">
        <f t="shared" ref="C15:E17" si="2">C9+C12</f>
        <v>161</v>
      </c>
      <c r="D15" s="285">
        <f t="shared" si="2"/>
        <v>119</v>
      </c>
      <c r="E15" s="285">
        <f t="shared" si="2"/>
        <v>280</v>
      </c>
      <c r="F15" s="285">
        <f t="shared" ref="F15:K15" si="3">SUM(F9+F12)</f>
        <v>168</v>
      </c>
      <c r="G15" s="285">
        <f t="shared" si="3"/>
        <v>202</v>
      </c>
      <c r="H15" s="285">
        <f t="shared" si="3"/>
        <v>370</v>
      </c>
      <c r="I15" s="285">
        <f t="shared" si="3"/>
        <v>107</v>
      </c>
      <c r="J15" s="285">
        <f t="shared" si="3"/>
        <v>176</v>
      </c>
      <c r="K15" s="285">
        <f t="shared" si="3"/>
        <v>283</v>
      </c>
      <c r="L15" s="285">
        <f t="shared" ref="L15:N16" si="4">SUM(L9+L12)</f>
        <v>49</v>
      </c>
      <c r="M15" s="285">
        <f t="shared" si="4"/>
        <v>136</v>
      </c>
      <c r="N15" s="285">
        <f t="shared" si="4"/>
        <v>185</v>
      </c>
      <c r="O15" s="289" t="s">
        <v>90</v>
      </c>
      <c r="P15" s="1113" t="s">
        <v>539</v>
      </c>
    </row>
    <row r="16" spans="1:16" ht="24.95" customHeight="1">
      <c r="A16" s="1111"/>
      <c r="B16" s="290" t="s">
        <v>1145</v>
      </c>
      <c r="C16" s="308">
        <f t="shared" si="2"/>
        <v>41</v>
      </c>
      <c r="D16" s="308">
        <f t="shared" si="2"/>
        <v>61</v>
      </c>
      <c r="E16" s="308">
        <f t="shared" si="2"/>
        <v>102</v>
      </c>
      <c r="F16" s="308">
        <f t="shared" ref="F16:K16" si="5">SUM(F10+F13)</f>
        <v>43</v>
      </c>
      <c r="G16" s="308">
        <f t="shared" si="5"/>
        <v>78</v>
      </c>
      <c r="H16" s="308">
        <f t="shared" si="5"/>
        <v>121</v>
      </c>
      <c r="I16" s="308">
        <f t="shared" si="5"/>
        <v>45</v>
      </c>
      <c r="J16" s="308">
        <f t="shared" si="5"/>
        <v>91</v>
      </c>
      <c r="K16" s="308">
        <f t="shared" si="5"/>
        <v>136</v>
      </c>
      <c r="L16" s="308">
        <f t="shared" si="4"/>
        <v>23</v>
      </c>
      <c r="M16" s="308">
        <f t="shared" si="4"/>
        <v>68</v>
      </c>
      <c r="N16" s="308">
        <f t="shared" si="4"/>
        <v>91</v>
      </c>
      <c r="O16" s="294" t="s">
        <v>922</v>
      </c>
      <c r="P16" s="1114"/>
    </row>
    <row r="17" spans="1:16" ht="24.95" customHeight="1">
      <c r="A17" s="1112"/>
      <c r="B17" s="299" t="s">
        <v>7</v>
      </c>
      <c r="C17" s="286">
        <f t="shared" si="2"/>
        <v>202</v>
      </c>
      <c r="D17" s="286">
        <f t="shared" si="2"/>
        <v>180</v>
      </c>
      <c r="E17" s="286">
        <f t="shared" si="2"/>
        <v>382</v>
      </c>
      <c r="F17" s="286">
        <f t="shared" ref="F17:K17" si="6">SUM(F15:F16)</f>
        <v>211</v>
      </c>
      <c r="G17" s="286">
        <f t="shared" si="6"/>
        <v>280</v>
      </c>
      <c r="H17" s="286">
        <f t="shared" si="6"/>
        <v>491</v>
      </c>
      <c r="I17" s="286">
        <f t="shared" si="6"/>
        <v>152</v>
      </c>
      <c r="J17" s="286">
        <f t="shared" si="6"/>
        <v>267</v>
      </c>
      <c r="K17" s="286">
        <f t="shared" si="6"/>
        <v>419</v>
      </c>
      <c r="L17" s="286">
        <f>SUM(L15:L16)</f>
        <v>72</v>
      </c>
      <c r="M17" s="286">
        <f>SUM(M15:M16)</f>
        <v>204</v>
      </c>
      <c r="N17" s="286">
        <f>SUM(N15:N16)</f>
        <v>276</v>
      </c>
      <c r="O17" s="300" t="s">
        <v>8</v>
      </c>
      <c r="P17" s="1115"/>
    </row>
    <row r="18" spans="1:16" ht="13.5" customHeight="1">
      <c r="A18" s="1100" t="s">
        <v>895</v>
      </c>
      <c r="B18" s="1100"/>
      <c r="C18" s="1100"/>
      <c r="D18" s="1100"/>
      <c r="E18" s="1100"/>
      <c r="F18" s="1100"/>
      <c r="G18" s="287"/>
      <c r="H18" s="287"/>
      <c r="I18" s="287"/>
      <c r="J18" s="1102" t="s">
        <v>897</v>
      </c>
      <c r="K18" s="1102"/>
      <c r="L18" s="1102"/>
      <c r="M18" s="1102"/>
      <c r="N18" s="1102"/>
      <c r="O18" s="1102"/>
      <c r="P18" s="1103"/>
    </row>
    <row r="19" spans="1:16">
      <c r="A19" s="1101" t="s">
        <v>896</v>
      </c>
      <c r="B19" s="1101"/>
      <c r="C19" s="1101"/>
      <c r="D19" s="1101"/>
      <c r="E19" s="1101"/>
      <c r="F19" s="1101"/>
      <c r="G19" s="287"/>
      <c r="H19" s="287"/>
      <c r="I19" s="287"/>
      <c r="J19" s="1104" t="s">
        <v>1198</v>
      </c>
      <c r="K19" s="1104"/>
      <c r="L19" s="1104"/>
      <c r="M19" s="1104"/>
      <c r="N19" s="1104"/>
      <c r="O19" s="1104"/>
      <c r="P19" s="1104"/>
    </row>
    <row r="20" spans="1:16">
      <c r="C20" s="254"/>
      <c r="D20" s="254"/>
      <c r="F20" s="254"/>
      <c r="G20" s="254"/>
      <c r="I20" s="254"/>
      <c r="J20" s="254"/>
      <c r="L20" s="254"/>
      <c r="M20" s="254"/>
    </row>
  </sheetData>
  <mergeCells count="22">
    <mergeCell ref="P9:P11"/>
    <mergeCell ref="P6:P8"/>
    <mergeCell ref="A1:P1"/>
    <mergeCell ref="A2:P2"/>
    <mergeCell ref="A3:P3"/>
    <mergeCell ref="A4:P4"/>
    <mergeCell ref="A6:A8"/>
    <mergeCell ref="L6:N6"/>
    <mergeCell ref="I6:K6"/>
    <mergeCell ref="B6:B8"/>
    <mergeCell ref="O6:O8"/>
    <mergeCell ref="A9:A11"/>
    <mergeCell ref="F6:H6"/>
    <mergeCell ref="C6:E6"/>
    <mergeCell ref="A18:F18"/>
    <mergeCell ref="A19:F19"/>
    <mergeCell ref="J18:P18"/>
    <mergeCell ref="J19:P19"/>
    <mergeCell ref="A12:A14"/>
    <mergeCell ref="P12:P14"/>
    <mergeCell ref="A15:A17"/>
    <mergeCell ref="P15:P17"/>
  </mergeCells>
  <printOptions horizontalCentered="1" verticalCentered="1"/>
  <pageMargins left="0" right="0" top="0.74803149606299213" bottom="0" header="0" footer="0"/>
  <pageSetup paperSize="9" scale="95"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rightToLeft="1" view="pageBreakPreview" zoomScaleNormal="100" zoomScaleSheetLayoutView="100" workbookViewId="0">
      <selection activeCell="C18" sqref="B18:C18"/>
    </sheetView>
  </sheetViews>
  <sheetFormatPr defaultRowHeight="12.75"/>
  <cols>
    <col min="1" max="1" width="26.140625" style="14" customWidth="1"/>
    <col min="2" max="11" width="8.5703125" style="14" customWidth="1"/>
    <col min="12" max="12" width="28.42578125" style="14" customWidth="1"/>
    <col min="13" max="16384" width="9.140625" style="28"/>
  </cols>
  <sheetData>
    <row r="1" spans="1:12" ht="24" customHeight="1">
      <c r="A1" s="855" t="s">
        <v>902</v>
      </c>
      <c r="B1" s="855"/>
      <c r="C1" s="855"/>
      <c r="D1" s="855"/>
      <c r="E1" s="855"/>
      <c r="F1" s="855"/>
      <c r="G1" s="855"/>
      <c r="H1" s="855"/>
      <c r="I1" s="855"/>
      <c r="J1" s="855"/>
      <c r="K1" s="855"/>
      <c r="L1" s="855"/>
    </row>
    <row r="2" spans="1:12" s="29" customFormat="1" ht="20.100000000000001" customHeight="1">
      <c r="A2" s="858" t="s">
        <v>1068</v>
      </c>
      <c r="B2" s="858"/>
      <c r="C2" s="858"/>
      <c r="D2" s="858"/>
      <c r="E2" s="858"/>
      <c r="F2" s="858"/>
      <c r="G2" s="858"/>
      <c r="H2" s="858"/>
      <c r="I2" s="858"/>
      <c r="J2" s="858"/>
      <c r="K2" s="858"/>
      <c r="L2" s="858"/>
    </row>
    <row r="3" spans="1:12" ht="20.100000000000001" customHeight="1">
      <c r="A3" s="849" t="s">
        <v>1045</v>
      </c>
      <c r="B3" s="849"/>
      <c r="C3" s="849"/>
      <c r="D3" s="849"/>
      <c r="E3" s="849"/>
      <c r="F3" s="849"/>
      <c r="G3" s="849"/>
      <c r="H3" s="849"/>
      <c r="I3" s="849"/>
      <c r="J3" s="849"/>
      <c r="K3" s="849"/>
      <c r="L3" s="849"/>
    </row>
    <row r="4" spans="1:12" ht="20.100000000000001" customHeight="1">
      <c r="A4" s="849" t="s">
        <v>1067</v>
      </c>
      <c r="B4" s="849"/>
      <c r="C4" s="849"/>
      <c r="D4" s="849"/>
      <c r="E4" s="849"/>
      <c r="F4" s="849"/>
      <c r="G4" s="849"/>
      <c r="H4" s="849"/>
      <c r="I4" s="849"/>
      <c r="J4" s="849"/>
      <c r="K4" s="849"/>
      <c r="L4" s="849"/>
    </row>
    <row r="5" spans="1:12" ht="20.100000000000001" customHeight="1">
      <c r="A5" s="12" t="s">
        <v>598</v>
      </c>
      <c r="B5" s="15"/>
      <c r="C5" s="15"/>
      <c r="D5" s="15"/>
      <c r="E5" s="15"/>
      <c r="F5" s="15"/>
      <c r="G5" s="15"/>
      <c r="H5" s="15"/>
      <c r="I5" s="15"/>
      <c r="J5" s="15"/>
      <c r="K5" s="15"/>
      <c r="L5" s="26" t="s">
        <v>599</v>
      </c>
    </row>
    <row r="6" spans="1:12" s="187" customFormat="1" ht="20.25" customHeight="1" thickBot="1">
      <c r="A6" s="852" t="s">
        <v>969</v>
      </c>
      <c r="B6" s="1015" t="s">
        <v>516</v>
      </c>
      <c r="C6" s="1015"/>
      <c r="D6" s="1015" t="s">
        <v>548</v>
      </c>
      <c r="E6" s="1015"/>
      <c r="F6" s="1015" t="s">
        <v>632</v>
      </c>
      <c r="G6" s="1015"/>
      <c r="H6" s="1015" t="s">
        <v>694</v>
      </c>
      <c r="I6" s="1015"/>
      <c r="J6" s="1015" t="s">
        <v>1066</v>
      </c>
      <c r="K6" s="1015"/>
      <c r="L6" s="856" t="s">
        <v>1044</v>
      </c>
    </row>
    <row r="7" spans="1:12" s="187" customFormat="1" ht="16.5" customHeight="1" thickBot="1">
      <c r="A7" s="1010"/>
      <c r="B7" s="309" t="s">
        <v>9</v>
      </c>
      <c r="C7" s="309" t="s">
        <v>560</v>
      </c>
      <c r="D7" s="309" t="s">
        <v>9</v>
      </c>
      <c r="E7" s="309" t="s">
        <v>560</v>
      </c>
      <c r="F7" s="309" t="s">
        <v>9</v>
      </c>
      <c r="G7" s="309" t="s">
        <v>560</v>
      </c>
      <c r="H7" s="309" t="s">
        <v>9</v>
      </c>
      <c r="I7" s="309" t="s">
        <v>560</v>
      </c>
      <c r="J7" s="309" t="s">
        <v>9</v>
      </c>
      <c r="K7" s="309" t="s">
        <v>560</v>
      </c>
      <c r="L7" s="1014"/>
    </row>
    <row r="8" spans="1:12" s="187" customFormat="1" ht="16.5" customHeight="1">
      <c r="A8" s="853"/>
      <c r="B8" s="311" t="s">
        <v>561</v>
      </c>
      <c r="C8" s="311" t="s">
        <v>562</v>
      </c>
      <c r="D8" s="311" t="s">
        <v>561</v>
      </c>
      <c r="E8" s="311" t="s">
        <v>562</v>
      </c>
      <c r="F8" s="311" t="s">
        <v>561</v>
      </c>
      <c r="G8" s="311" t="s">
        <v>562</v>
      </c>
      <c r="H8" s="311" t="s">
        <v>561</v>
      </c>
      <c r="I8" s="311" t="s">
        <v>562</v>
      </c>
      <c r="J8" s="311" t="s">
        <v>561</v>
      </c>
      <c r="K8" s="311" t="s">
        <v>562</v>
      </c>
      <c r="L8" s="857"/>
    </row>
    <row r="9" spans="1:12" ht="24.95" customHeight="1" thickBot="1">
      <c r="A9" s="491" t="s">
        <v>68</v>
      </c>
      <c r="B9" s="374">
        <v>116</v>
      </c>
      <c r="C9" s="374">
        <v>1112</v>
      </c>
      <c r="D9" s="374">
        <v>77</v>
      </c>
      <c r="E9" s="374">
        <v>1264</v>
      </c>
      <c r="F9" s="374">
        <v>62</v>
      </c>
      <c r="G9" s="374">
        <v>1413</v>
      </c>
      <c r="H9" s="374">
        <v>85</v>
      </c>
      <c r="I9" s="374">
        <v>1694</v>
      </c>
      <c r="J9" s="374">
        <v>74</v>
      </c>
      <c r="K9" s="374">
        <v>1929</v>
      </c>
      <c r="L9" s="563" t="s">
        <v>69</v>
      </c>
    </row>
    <row r="10" spans="1:12" ht="24.95" customHeight="1" thickBot="1">
      <c r="A10" s="475" t="s">
        <v>493</v>
      </c>
      <c r="B10" s="326">
        <v>1173</v>
      </c>
      <c r="C10" s="326">
        <v>5228</v>
      </c>
      <c r="D10" s="326">
        <v>1099</v>
      </c>
      <c r="E10" s="326">
        <v>5386</v>
      </c>
      <c r="F10" s="326">
        <v>1000</v>
      </c>
      <c r="G10" s="326">
        <v>5387</v>
      </c>
      <c r="H10" s="326">
        <v>1064</v>
      </c>
      <c r="I10" s="326">
        <v>5058</v>
      </c>
      <c r="J10" s="326">
        <v>1091</v>
      </c>
      <c r="K10" s="326">
        <v>5389</v>
      </c>
      <c r="L10" s="573" t="s">
        <v>141</v>
      </c>
    </row>
    <row r="11" spans="1:12" ht="24.95" customHeight="1" thickBot="1">
      <c r="A11" s="467" t="s">
        <v>70</v>
      </c>
      <c r="B11" s="329">
        <v>215</v>
      </c>
      <c r="C11" s="329">
        <v>603</v>
      </c>
      <c r="D11" s="329">
        <v>206</v>
      </c>
      <c r="E11" s="329">
        <v>626</v>
      </c>
      <c r="F11" s="329">
        <v>188</v>
      </c>
      <c r="G11" s="329">
        <v>616</v>
      </c>
      <c r="H11" s="329">
        <v>200</v>
      </c>
      <c r="I11" s="329">
        <v>843</v>
      </c>
      <c r="J11" s="329">
        <v>177</v>
      </c>
      <c r="K11" s="329">
        <v>956</v>
      </c>
      <c r="L11" s="562" t="s">
        <v>71</v>
      </c>
    </row>
    <row r="12" spans="1:12" ht="24.95" customHeight="1" thickBot="1">
      <c r="A12" s="475" t="s">
        <v>72</v>
      </c>
      <c r="B12" s="326">
        <v>1336</v>
      </c>
      <c r="C12" s="326">
        <v>1254</v>
      </c>
      <c r="D12" s="326">
        <v>1465</v>
      </c>
      <c r="E12" s="326">
        <v>1238</v>
      </c>
      <c r="F12" s="326">
        <v>1467</v>
      </c>
      <c r="G12" s="326">
        <v>1400</v>
      </c>
      <c r="H12" s="326">
        <v>1396</v>
      </c>
      <c r="I12" s="326">
        <v>1442</v>
      </c>
      <c r="J12" s="326">
        <v>1389</v>
      </c>
      <c r="K12" s="326">
        <v>1443</v>
      </c>
      <c r="L12" s="573" t="s">
        <v>73</v>
      </c>
    </row>
    <row r="13" spans="1:12" ht="24.95" customHeight="1" thickBot="1">
      <c r="A13" s="467" t="s">
        <v>74</v>
      </c>
      <c r="B13" s="329">
        <v>1361</v>
      </c>
      <c r="C13" s="329">
        <v>2285</v>
      </c>
      <c r="D13" s="329">
        <v>1332</v>
      </c>
      <c r="E13" s="329">
        <v>2596</v>
      </c>
      <c r="F13" s="329">
        <v>1172</v>
      </c>
      <c r="G13" s="329">
        <v>2808</v>
      </c>
      <c r="H13" s="329">
        <v>1345</v>
      </c>
      <c r="I13" s="329">
        <v>3203</v>
      </c>
      <c r="J13" s="329">
        <v>1288</v>
      </c>
      <c r="K13" s="329">
        <v>3214</v>
      </c>
      <c r="L13" s="562" t="s">
        <v>910</v>
      </c>
    </row>
    <row r="14" spans="1:12" ht="24.95" customHeight="1" thickBot="1">
      <c r="A14" s="475" t="s">
        <v>142</v>
      </c>
      <c r="B14" s="326">
        <v>408</v>
      </c>
      <c r="C14" s="326">
        <v>608</v>
      </c>
      <c r="D14" s="326">
        <v>394</v>
      </c>
      <c r="E14" s="326">
        <v>762</v>
      </c>
      <c r="F14" s="326">
        <v>347</v>
      </c>
      <c r="G14" s="326">
        <v>806</v>
      </c>
      <c r="H14" s="326">
        <v>400</v>
      </c>
      <c r="I14" s="326">
        <v>947</v>
      </c>
      <c r="J14" s="326">
        <v>445</v>
      </c>
      <c r="K14" s="326">
        <v>1147</v>
      </c>
      <c r="L14" s="573" t="s">
        <v>143</v>
      </c>
    </row>
    <row r="15" spans="1:12" ht="24.95" customHeight="1" thickBot="1">
      <c r="A15" s="467" t="s">
        <v>480</v>
      </c>
      <c r="B15" s="329">
        <v>0</v>
      </c>
      <c r="C15" s="329">
        <v>174</v>
      </c>
      <c r="D15" s="329">
        <v>0</v>
      </c>
      <c r="E15" s="329">
        <v>156</v>
      </c>
      <c r="F15" s="329">
        <v>0</v>
      </c>
      <c r="G15" s="329">
        <v>167</v>
      </c>
      <c r="H15" s="329">
        <v>0</v>
      </c>
      <c r="I15" s="329">
        <v>177</v>
      </c>
      <c r="J15" s="329">
        <v>0</v>
      </c>
      <c r="K15" s="329">
        <v>204</v>
      </c>
      <c r="L15" s="562" t="s">
        <v>665</v>
      </c>
    </row>
    <row r="16" spans="1:12" ht="24.95" customHeight="1" thickBot="1">
      <c r="A16" s="475" t="s">
        <v>695</v>
      </c>
      <c r="B16" s="326" t="s">
        <v>425</v>
      </c>
      <c r="C16" s="326" t="s">
        <v>425</v>
      </c>
      <c r="D16" s="326" t="s">
        <v>425</v>
      </c>
      <c r="E16" s="326" t="s">
        <v>425</v>
      </c>
      <c r="F16" s="326">
        <v>23</v>
      </c>
      <c r="G16" s="326">
        <v>64</v>
      </c>
      <c r="H16" s="326">
        <v>46</v>
      </c>
      <c r="I16" s="326">
        <v>126</v>
      </c>
      <c r="J16" s="326">
        <v>61</v>
      </c>
      <c r="K16" s="326">
        <v>169</v>
      </c>
      <c r="L16" s="573" t="s">
        <v>908</v>
      </c>
    </row>
    <row r="17" spans="1:12" ht="24.95" customHeight="1" thickBot="1">
      <c r="A17" s="467" t="s">
        <v>906</v>
      </c>
      <c r="B17" s="329" t="s">
        <v>425</v>
      </c>
      <c r="C17" s="329" t="s">
        <v>425</v>
      </c>
      <c r="D17" s="329" t="s">
        <v>425</v>
      </c>
      <c r="E17" s="329" t="s">
        <v>425</v>
      </c>
      <c r="F17" s="329" t="s">
        <v>425</v>
      </c>
      <c r="G17" s="329" t="s">
        <v>425</v>
      </c>
      <c r="H17" s="329">
        <v>0</v>
      </c>
      <c r="I17" s="329">
        <v>456</v>
      </c>
      <c r="J17" s="329">
        <v>0</v>
      </c>
      <c r="K17" s="329">
        <v>509</v>
      </c>
      <c r="L17" s="562" t="s">
        <v>907</v>
      </c>
    </row>
    <row r="18" spans="1:12" ht="24.95" customHeight="1" thickBot="1">
      <c r="A18" s="475" t="s">
        <v>801</v>
      </c>
      <c r="B18" s="326">
        <v>539</v>
      </c>
      <c r="C18" s="326">
        <v>1586</v>
      </c>
      <c r="D18" s="326">
        <v>953</v>
      </c>
      <c r="E18" s="326">
        <v>2570</v>
      </c>
      <c r="F18" s="326">
        <v>1043</v>
      </c>
      <c r="G18" s="326">
        <v>2655</v>
      </c>
      <c r="H18" s="326">
        <v>1323</v>
      </c>
      <c r="I18" s="326">
        <v>3248</v>
      </c>
      <c r="J18" s="326">
        <v>1613</v>
      </c>
      <c r="K18" s="326">
        <v>3568</v>
      </c>
      <c r="L18" s="573" t="s">
        <v>1200</v>
      </c>
    </row>
    <row r="19" spans="1:12" ht="30" customHeight="1" thickBot="1">
      <c r="A19" s="467" t="s">
        <v>1205</v>
      </c>
      <c r="B19" s="329" t="s">
        <v>425</v>
      </c>
      <c r="C19" s="329" t="s">
        <v>425</v>
      </c>
      <c r="D19" s="329" t="s">
        <v>425</v>
      </c>
      <c r="E19" s="329" t="s">
        <v>425</v>
      </c>
      <c r="F19" s="329" t="s">
        <v>425</v>
      </c>
      <c r="G19" s="329" t="s">
        <v>425</v>
      </c>
      <c r="H19" s="329">
        <v>50</v>
      </c>
      <c r="I19" s="329">
        <v>1</v>
      </c>
      <c r="J19" s="329">
        <v>38</v>
      </c>
      <c r="K19" s="329">
        <v>1</v>
      </c>
      <c r="L19" s="562" t="s">
        <v>1199</v>
      </c>
    </row>
    <row r="20" spans="1:12" ht="24.95" customHeight="1" thickBot="1">
      <c r="A20" s="475" t="s">
        <v>139</v>
      </c>
      <c r="B20" s="326">
        <v>15</v>
      </c>
      <c r="C20" s="326">
        <v>19</v>
      </c>
      <c r="D20" s="326">
        <v>31</v>
      </c>
      <c r="E20" s="326">
        <v>89</v>
      </c>
      <c r="F20" s="326">
        <v>89</v>
      </c>
      <c r="G20" s="326">
        <v>253</v>
      </c>
      <c r="H20" s="326">
        <v>84</v>
      </c>
      <c r="I20" s="326">
        <v>201</v>
      </c>
      <c r="J20" s="326">
        <v>108</v>
      </c>
      <c r="K20" s="326">
        <v>136</v>
      </c>
      <c r="L20" s="573" t="s">
        <v>138</v>
      </c>
    </row>
    <row r="21" spans="1:12" ht="24.95" customHeight="1">
      <c r="A21" s="564" t="s">
        <v>128</v>
      </c>
      <c r="B21" s="434">
        <v>247</v>
      </c>
      <c r="C21" s="434">
        <v>345</v>
      </c>
      <c r="D21" s="434">
        <v>341</v>
      </c>
      <c r="E21" s="434">
        <v>544</v>
      </c>
      <c r="F21" s="434">
        <v>386</v>
      </c>
      <c r="G21" s="434">
        <v>571</v>
      </c>
      <c r="H21" s="434">
        <v>395</v>
      </c>
      <c r="I21" s="434">
        <v>642</v>
      </c>
      <c r="J21" s="434">
        <v>445</v>
      </c>
      <c r="K21" s="434">
        <v>706</v>
      </c>
      <c r="L21" s="565" t="s">
        <v>129</v>
      </c>
    </row>
    <row r="22" spans="1:12" ht="26.25" customHeight="1">
      <c r="A22" s="548" t="s">
        <v>29</v>
      </c>
      <c r="B22" s="578">
        <f t="shared" ref="B22:I22" si="0">SUM(B9:B21)</f>
        <v>5410</v>
      </c>
      <c r="C22" s="578">
        <f t="shared" si="0"/>
        <v>13214</v>
      </c>
      <c r="D22" s="578">
        <f t="shared" si="0"/>
        <v>5898</v>
      </c>
      <c r="E22" s="578">
        <f t="shared" si="0"/>
        <v>15231</v>
      </c>
      <c r="F22" s="578">
        <f t="shared" si="0"/>
        <v>5777</v>
      </c>
      <c r="G22" s="578">
        <f t="shared" si="0"/>
        <v>16140</v>
      </c>
      <c r="H22" s="578">
        <f t="shared" si="0"/>
        <v>6388</v>
      </c>
      <c r="I22" s="578">
        <f t="shared" si="0"/>
        <v>18038</v>
      </c>
      <c r="J22" s="578">
        <f>SUM(J9:J21)</f>
        <v>6729</v>
      </c>
      <c r="K22" s="578">
        <f>SUM(K9:K21)</f>
        <v>19371</v>
      </c>
      <c r="L22" s="550" t="s">
        <v>8</v>
      </c>
    </row>
    <row r="23" spans="1:12">
      <c r="A23" s="1137" t="s">
        <v>903</v>
      </c>
      <c r="B23" s="1137"/>
      <c r="J23" s="1142" t="s">
        <v>1202</v>
      </c>
      <c r="K23" s="1142"/>
      <c r="L23" s="1142"/>
    </row>
    <row r="24" spans="1:12">
      <c r="A24" s="1138" t="s">
        <v>1203</v>
      </c>
      <c r="B24" s="1138"/>
      <c r="K24" s="1140" t="s">
        <v>904</v>
      </c>
      <c r="L24" s="1140"/>
    </row>
    <row r="25" spans="1:12">
      <c r="A25" s="1139" t="s">
        <v>1204</v>
      </c>
      <c r="B25" s="1139"/>
      <c r="K25" s="1141" t="s">
        <v>905</v>
      </c>
      <c r="L25" s="1141"/>
    </row>
    <row r="26" spans="1:12">
      <c r="A26" s="1139" t="s">
        <v>1206</v>
      </c>
      <c r="B26" s="1139"/>
      <c r="K26" s="1141" t="s">
        <v>1201</v>
      </c>
      <c r="L26" s="1141"/>
    </row>
    <row r="27" spans="1:12">
      <c r="B27" s="254"/>
    </row>
  </sheetData>
  <mergeCells count="19">
    <mergeCell ref="H6:I6"/>
    <mergeCell ref="A1:L1"/>
    <mergeCell ref="D6:E6"/>
    <mergeCell ref="A3:L3"/>
    <mergeCell ref="J6:K6"/>
    <mergeCell ref="A6:A8"/>
    <mergeCell ref="A2:L2"/>
    <mergeCell ref="A4:L4"/>
    <mergeCell ref="L6:L8"/>
    <mergeCell ref="F6:G6"/>
    <mergeCell ref="B6:C6"/>
    <mergeCell ref="A23:B23"/>
    <mergeCell ref="A24:B24"/>
    <mergeCell ref="A25:B25"/>
    <mergeCell ref="A26:B26"/>
    <mergeCell ref="K24:L24"/>
    <mergeCell ref="K25:L25"/>
    <mergeCell ref="K26:L26"/>
    <mergeCell ref="J23:L23"/>
  </mergeCells>
  <phoneticPr fontId="19" type="noConversion"/>
  <printOptions horizontalCentered="1"/>
  <pageMargins left="0" right="0" top="0.74803149606299213" bottom="0" header="0" footer="0"/>
  <pageSetup paperSize="9" scale="96"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showGridLines="0" rightToLeft="1" view="pageBreakPreview" zoomScaleNormal="100" zoomScaleSheetLayoutView="100" workbookViewId="0">
      <selection activeCell="B10" sqref="B10"/>
    </sheetView>
  </sheetViews>
  <sheetFormatPr defaultRowHeight="12.75"/>
  <cols>
    <col min="1" max="1" width="16.42578125" style="14" customWidth="1"/>
    <col min="2" max="2" width="19.140625" style="14" customWidth="1"/>
    <col min="3" max="5" width="14" style="14" customWidth="1"/>
    <col min="6" max="6" width="19.42578125" style="14" customWidth="1"/>
    <col min="7" max="7" width="16.42578125" style="4" customWidth="1"/>
    <col min="8" max="16384" width="9.140625" style="28"/>
  </cols>
  <sheetData>
    <row r="1" spans="1:12" ht="23.25">
      <c r="A1" s="855" t="s">
        <v>911</v>
      </c>
      <c r="B1" s="855"/>
      <c r="C1" s="855"/>
      <c r="D1" s="855"/>
      <c r="E1" s="855"/>
      <c r="F1" s="855"/>
      <c r="G1" s="855"/>
    </row>
    <row r="2" spans="1:12" s="29" customFormat="1" ht="20.100000000000001" customHeight="1">
      <c r="A2" s="858" t="s">
        <v>1069</v>
      </c>
      <c r="B2" s="858"/>
      <c r="C2" s="858"/>
      <c r="D2" s="858"/>
      <c r="E2" s="858"/>
      <c r="F2" s="858"/>
      <c r="G2" s="858"/>
    </row>
    <row r="3" spans="1:12" ht="37.5" customHeight="1">
      <c r="A3" s="849" t="s">
        <v>912</v>
      </c>
      <c r="B3" s="849"/>
      <c r="C3" s="849"/>
      <c r="D3" s="849"/>
      <c r="E3" s="849"/>
      <c r="F3" s="849"/>
      <c r="G3" s="849"/>
    </row>
    <row r="4" spans="1:12" ht="20.100000000000001" customHeight="1">
      <c r="A4" s="850" t="s">
        <v>1066</v>
      </c>
      <c r="B4" s="850"/>
      <c r="C4" s="850"/>
      <c r="D4" s="850"/>
      <c r="E4" s="850"/>
      <c r="F4" s="850"/>
      <c r="G4" s="850"/>
    </row>
    <row r="5" spans="1:12" ht="20.100000000000001" customHeight="1">
      <c r="A5" s="12" t="s">
        <v>601</v>
      </c>
      <c r="B5" s="12"/>
      <c r="C5" s="15"/>
      <c r="D5" s="15"/>
      <c r="E5" s="15"/>
      <c r="F5" s="15"/>
      <c r="G5" s="26" t="s">
        <v>600</v>
      </c>
    </row>
    <row r="6" spans="1:12" ht="14.25" customHeight="1" thickBot="1">
      <c r="A6" s="1149" t="s">
        <v>1209</v>
      </c>
      <c r="B6" s="1149"/>
      <c r="C6" s="1084" t="s">
        <v>666</v>
      </c>
      <c r="D6" s="1084" t="s">
        <v>667</v>
      </c>
      <c r="E6" s="1084" t="s">
        <v>400</v>
      </c>
      <c r="F6" s="1146" t="s">
        <v>1208</v>
      </c>
      <c r="G6" s="1146"/>
    </row>
    <row r="7" spans="1:12" s="187" customFormat="1" ht="14.25" customHeight="1" thickBot="1">
      <c r="A7" s="1150"/>
      <c r="B7" s="1150"/>
      <c r="C7" s="1085"/>
      <c r="D7" s="1085"/>
      <c r="E7" s="1085"/>
      <c r="F7" s="1147"/>
      <c r="G7" s="1147"/>
    </row>
    <row r="8" spans="1:12" s="187" customFormat="1" ht="14.25" customHeight="1">
      <c r="A8" s="1151"/>
      <c r="B8" s="1151"/>
      <c r="C8" s="1086"/>
      <c r="D8" s="1086"/>
      <c r="E8" s="1086"/>
      <c r="F8" s="1148"/>
      <c r="G8" s="1148"/>
    </row>
    <row r="9" spans="1:12" ht="16.5" customHeight="1" thickBot="1">
      <c r="A9" s="854" t="s">
        <v>340</v>
      </c>
      <c r="B9" s="491" t="s">
        <v>52</v>
      </c>
      <c r="C9" s="374">
        <v>4101</v>
      </c>
      <c r="D9" s="374">
        <v>14527</v>
      </c>
      <c r="E9" s="525">
        <f t="shared" ref="E9:E14" si="0">SUM(C9+D9)</f>
        <v>18628</v>
      </c>
      <c r="F9" s="563" t="s">
        <v>53</v>
      </c>
      <c r="G9" s="1153" t="s">
        <v>547</v>
      </c>
      <c r="K9" s="346"/>
      <c r="L9" s="346"/>
    </row>
    <row r="10" spans="1:12" ht="16.5" customHeight="1" thickBot="1">
      <c r="A10" s="851"/>
      <c r="B10" s="475" t="s">
        <v>1340</v>
      </c>
      <c r="C10" s="326">
        <v>7</v>
      </c>
      <c r="D10" s="326">
        <v>59</v>
      </c>
      <c r="E10" s="517">
        <f t="shared" si="0"/>
        <v>66</v>
      </c>
      <c r="F10" s="573" t="s">
        <v>60</v>
      </c>
      <c r="G10" s="1154"/>
      <c r="K10" s="346"/>
      <c r="L10" s="346"/>
    </row>
    <row r="11" spans="1:12" ht="16.5" customHeight="1" thickBot="1">
      <c r="A11" s="851"/>
      <c r="B11" s="467" t="s">
        <v>54</v>
      </c>
      <c r="C11" s="329">
        <v>61</v>
      </c>
      <c r="D11" s="329">
        <v>175</v>
      </c>
      <c r="E11" s="516">
        <f t="shared" si="0"/>
        <v>236</v>
      </c>
      <c r="F11" s="562" t="s">
        <v>55</v>
      </c>
      <c r="G11" s="1154"/>
      <c r="K11" s="346"/>
      <c r="L11" s="346"/>
    </row>
    <row r="12" spans="1:12" ht="16.5" customHeight="1" thickBot="1">
      <c r="A12" s="851"/>
      <c r="B12" s="475" t="s">
        <v>75</v>
      </c>
      <c r="C12" s="326">
        <v>7</v>
      </c>
      <c r="D12" s="326">
        <v>34</v>
      </c>
      <c r="E12" s="517">
        <f t="shared" si="0"/>
        <v>41</v>
      </c>
      <c r="F12" s="573" t="s">
        <v>76</v>
      </c>
      <c r="G12" s="1154"/>
      <c r="K12" s="346"/>
      <c r="L12" s="346"/>
    </row>
    <row r="13" spans="1:12" ht="16.5" customHeight="1" thickBot="1">
      <c r="A13" s="851"/>
      <c r="B13" s="467" t="s">
        <v>56</v>
      </c>
      <c r="C13" s="329">
        <v>82</v>
      </c>
      <c r="D13" s="329">
        <v>378</v>
      </c>
      <c r="E13" s="516">
        <f t="shared" si="0"/>
        <v>460</v>
      </c>
      <c r="F13" s="562" t="s">
        <v>57</v>
      </c>
      <c r="G13" s="1154"/>
      <c r="K13" s="346"/>
      <c r="L13" s="346"/>
    </row>
    <row r="14" spans="1:12" ht="16.5" customHeight="1" thickBot="1">
      <c r="A14" s="851"/>
      <c r="B14" s="484" t="s">
        <v>58</v>
      </c>
      <c r="C14" s="378">
        <v>29</v>
      </c>
      <c r="D14" s="378">
        <v>123</v>
      </c>
      <c r="E14" s="519">
        <f t="shared" si="0"/>
        <v>152</v>
      </c>
      <c r="F14" s="574" t="s">
        <v>59</v>
      </c>
      <c r="G14" s="1154"/>
      <c r="K14" s="346"/>
      <c r="L14" s="346"/>
    </row>
    <row r="15" spans="1:12" ht="16.5" customHeight="1" thickBot="1">
      <c r="A15" s="851"/>
      <c r="B15" s="582" t="s">
        <v>7</v>
      </c>
      <c r="C15" s="413">
        <f>SUM(C9:C14)</f>
        <v>4287</v>
      </c>
      <c r="D15" s="413">
        <f t="shared" ref="D15:E15" si="1">SUM(D9:D14)</f>
        <v>15296</v>
      </c>
      <c r="E15" s="413">
        <f t="shared" si="1"/>
        <v>19583</v>
      </c>
      <c r="F15" s="577" t="s">
        <v>8</v>
      </c>
      <c r="G15" s="1154"/>
      <c r="K15" s="346"/>
      <c r="L15" s="346"/>
    </row>
    <row r="16" spans="1:12" ht="16.5" customHeight="1" thickBot="1">
      <c r="A16" s="1156" t="s">
        <v>341</v>
      </c>
      <c r="B16" s="581" t="s">
        <v>77</v>
      </c>
      <c r="C16" s="428">
        <v>46</v>
      </c>
      <c r="D16" s="428">
        <v>101</v>
      </c>
      <c r="E16" s="429">
        <f>SUM(C16:D16)</f>
        <v>147</v>
      </c>
      <c r="F16" s="576" t="s">
        <v>78</v>
      </c>
      <c r="G16" s="1155" t="s">
        <v>670</v>
      </c>
      <c r="K16" s="346"/>
      <c r="L16" s="346"/>
    </row>
    <row r="17" spans="1:12" ht="16.5" customHeight="1" thickBot="1">
      <c r="A17" s="1156"/>
      <c r="B17" s="467" t="s">
        <v>61</v>
      </c>
      <c r="C17" s="329">
        <v>279</v>
      </c>
      <c r="D17" s="329">
        <v>562</v>
      </c>
      <c r="E17" s="387">
        <f t="shared" ref="E17:E28" si="2">SUM(C17:D17)</f>
        <v>841</v>
      </c>
      <c r="F17" s="562" t="s">
        <v>62</v>
      </c>
      <c r="G17" s="1155"/>
      <c r="K17" s="346"/>
      <c r="L17" s="346"/>
    </row>
    <row r="18" spans="1:12" ht="16.5" customHeight="1" thickBot="1">
      <c r="A18" s="1156"/>
      <c r="B18" s="475" t="s">
        <v>63</v>
      </c>
      <c r="C18" s="326">
        <v>200</v>
      </c>
      <c r="D18" s="326">
        <v>465</v>
      </c>
      <c r="E18" s="327">
        <f t="shared" si="2"/>
        <v>665</v>
      </c>
      <c r="F18" s="573" t="s">
        <v>64</v>
      </c>
      <c r="G18" s="1155"/>
      <c r="K18" s="346"/>
      <c r="L18" s="346"/>
    </row>
    <row r="19" spans="1:12" ht="16.5" customHeight="1" thickBot="1">
      <c r="A19" s="1156"/>
      <c r="B19" s="467" t="s">
        <v>65</v>
      </c>
      <c r="C19" s="329">
        <v>233</v>
      </c>
      <c r="D19" s="329">
        <v>477</v>
      </c>
      <c r="E19" s="387">
        <f t="shared" si="2"/>
        <v>710</v>
      </c>
      <c r="F19" s="562" t="s">
        <v>66</v>
      </c>
      <c r="G19" s="1155"/>
      <c r="K19" s="346"/>
      <c r="L19" s="346"/>
    </row>
    <row r="20" spans="1:12" ht="16.5" customHeight="1" thickBot="1">
      <c r="A20" s="1156"/>
      <c r="B20" s="475" t="s">
        <v>83</v>
      </c>
      <c r="C20" s="326">
        <v>617</v>
      </c>
      <c r="D20" s="326">
        <v>671</v>
      </c>
      <c r="E20" s="327">
        <f t="shared" si="2"/>
        <v>1288</v>
      </c>
      <c r="F20" s="573" t="s">
        <v>84</v>
      </c>
      <c r="G20" s="1155"/>
      <c r="K20" s="346"/>
      <c r="L20" s="346"/>
    </row>
    <row r="21" spans="1:12" ht="16.5" customHeight="1" thickBot="1">
      <c r="A21" s="1156"/>
      <c r="B21" s="467" t="s">
        <v>79</v>
      </c>
      <c r="C21" s="329">
        <v>192</v>
      </c>
      <c r="D21" s="329">
        <v>286</v>
      </c>
      <c r="E21" s="387">
        <f t="shared" si="2"/>
        <v>478</v>
      </c>
      <c r="F21" s="562" t="s">
        <v>80</v>
      </c>
      <c r="G21" s="1155"/>
      <c r="K21" s="346"/>
      <c r="L21" s="346"/>
    </row>
    <row r="22" spans="1:12" ht="16.5" customHeight="1" thickBot="1">
      <c r="A22" s="1156"/>
      <c r="B22" s="475" t="s">
        <v>81</v>
      </c>
      <c r="C22" s="326">
        <v>21</v>
      </c>
      <c r="D22" s="326">
        <v>38</v>
      </c>
      <c r="E22" s="327">
        <f t="shared" si="2"/>
        <v>59</v>
      </c>
      <c r="F22" s="573" t="s">
        <v>82</v>
      </c>
      <c r="G22" s="1155"/>
      <c r="K22" s="346"/>
      <c r="L22" s="346"/>
    </row>
    <row r="23" spans="1:12" ht="16.5" customHeight="1" thickBot="1">
      <c r="A23" s="1156"/>
      <c r="B23" s="467" t="s">
        <v>85</v>
      </c>
      <c r="C23" s="329">
        <v>149</v>
      </c>
      <c r="D23" s="329">
        <v>328</v>
      </c>
      <c r="E23" s="387">
        <f t="shared" si="2"/>
        <v>477</v>
      </c>
      <c r="F23" s="562" t="s">
        <v>86</v>
      </c>
      <c r="G23" s="1155"/>
      <c r="K23" s="346"/>
      <c r="L23" s="346"/>
    </row>
    <row r="24" spans="1:12" ht="16.5" customHeight="1" thickBot="1">
      <c r="A24" s="1156"/>
      <c r="B24" s="475" t="s">
        <v>334</v>
      </c>
      <c r="C24" s="326">
        <v>54</v>
      </c>
      <c r="D24" s="326">
        <v>83</v>
      </c>
      <c r="E24" s="327">
        <f t="shared" si="2"/>
        <v>137</v>
      </c>
      <c r="F24" s="573" t="s">
        <v>67</v>
      </c>
      <c r="G24" s="1155"/>
      <c r="K24" s="346"/>
      <c r="L24" s="346"/>
    </row>
    <row r="25" spans="1:12" ht="16.5" customHeight="1" thickBot="1">
      <c r="A25" s="1156"/>
      <c r="B25" s="467" t="s">
        <v>335</v>
      </c>
      <c r="C25" s="329">
        <v>29</v>
      </c>
      <c r="D25" s="329">
        <v>68</v>
      </c>
      <c r="E25" s="387">
        <f t="shared" si="2"/>
        <v>97</v>
      </c>
      <c r="F25" s="562" t="s">
        <v>336</v>
      </c>
      <c r="G25" s="1155"/>
      <c r="K25" s="346"/>
      <c r="L25" s="346"/>
    </row>
    <row r="26" spans="1:12" ht="16.5" customHeight="1" thickBot="1">
      <c r="A26" s="1156"/>
      <c r="B26" s="475" t="s">
        <v>88</v>
      </c>
      <c r="C26" s="326">
        <v>20</v>
      </c>
      <c r="D26" s="326">
        <v>48</v>
      </c>
      <c r="E26" s="327">
        <f t="shared" si="2"/>
        <v>68</v>
      </c>
      <c r="F26" s="573" t="s">
        <v>89</v>
      </c>
      <c r="G26" s="1155"/>
      <c r="K26" s="346"/>
      <c r="L26" s="346"/>
    </row>
    <row r="27" spans="1:12" ht="16.5" customHeight="1" thickBot="1">
      <c r="A27" s="1156"/>
      <c r="B27" s="467" t="s">
        <v>87</v>
      </c>
      <c r="C27" s="329">
        <v>32</v>
      </c>
      <c r="D27" s="329">
        <v>33</v>
      </c>
      <c r="E27" s="387">
        <f t="shared" si="2"/>
        <v>65</v>
      </c>
      <c r="F27" s="562" t="s">
        <v>337</v>
      </c>
      <c r="G27" s="1155"/>
      <c r="K27" s="346"/>
      <c r="L27" s="346"/>
    </row>
    <row r="28" spans="1:12" ht="16.5" customHeight="1" thickBot="1">
      <c r="A28" s="1156"/>
      <c r="B28" s="484" t="s">
        <v>1309</v>
      </c>
      <c r="C28" s="378">
        <v>55</v>
      </c>
      <c r="D28" s="378">
        <v>110</v>
      </c>
      <c r="E28" s="408">
        <f t="shared" si="2"/>
        <v>165</v>
      </c>
      <c r="F28" s="574" t="s">
        <v>668</v>
      </c>
      <c r="G28" s="1155"/>
      <c r="K28" s="346"/>
      <c r="L28" s="346"/>
    </row>
    <row r="29" spans="1:12" ht="16.5" customHeight="1" thickBot="1">
      <c r="A29" s="1156"/>
      <c r="B29" s="582" t="s">
        <v>7</v>
      </c>
      <c r="C29" s="413">
        <f>SUM(C16:C28)</f>
        <v>1927</v>
      </c>
      <c r="D29" s="413">
        <f t="shared" ref="D29:E29" si="3">SUM(D16:D28)</f>
        <v>3270</v>
      </c>
      <c r="E29" s="413">
        <f t="shared" si="3"/>
        <v>5197</v>
      </c>
      <c r="F29" s="577" t="s">
        <v>8</v>
      </c>
      <c r="G29" s="1155"/>
      <c r="K29" s="346"/>
      <c r="L29" s="346"/>
    </row>
    <row r="30" spans="1:12" ht="16.5" customHeight="1" thickBot="1">
      <c r="A30" s="1157" t="s">
        <v>342</v>
      </c>
      <c r="B30" s="581" t="s">
        <v>215</v>
      </c>
      <c r="C30" s="428">
        <v>18</v>
      </c>
      <c r="D30" s="428">
        <v>40</v>
      </c>
      <c r="E30" s="429">
        <f>SUM(C30:D30)</f>
        <v>58</v>
      </c>
      <c r="F30" s="576" t="s">
        <v>214</v>
      </c>
      <c r="G30" s="1154" t="s">
        <v>669</v>
      </c>
      <c r="K30" s="346"/>
      <c r="L30" s="346"/>
    </row>
    <row r="31" spans="1:12" ht="16.5" customHeight="1" thickBot="1">
      <c r="A31" s="1157"/>
      <c r="B31" s="467" t="s">
        <v>213</v>
      </c>
      <c r="C31" s="329">
        <v>9</v>
      </c>
      <c r="D31" s="329">
        <v>18</v>
      </c>
      <c r="E31" s="387">
        <f t="shared" ref="E31:E36" si="4">SUM(C31:D31)</f>
        <v>27</v>
      </c>
      <c r="F31" s="562" t="s">
        <v>212</v>
      </c>
      <c r="G31" s="1154"/>
      <c r="K31" s="346"/>
      <c r="L31" s="346"/>
    </row>
    <row r="32" spans="1:12" ht="16.5" customHeight="1" thickBot="1">
      <c r="A32" s="1157"/>
      <c r="B32" s="475" t="s">
        <v>287</v>
      </c>
      <c r="C32" s="326">
        <v>10</v>
      </c>
      <c r="D32" s="326">
        <v>24</v>
      </c>
      <c r="E32" s="327">
        <f t="shared" si="4"/>
        <v>34</v>
      </c>
      <c r="F32" s="573" t="s">
        <v>286</v>
      </c>
      <c r="G32" s="1154"/>
      <c r="K32" s="346"/>
      <c r="L32" s="346"/>
    </row>
    <row r="33" spans="1:12" ht="16.5" customHeight="1" thickBot="1">
      <c r="A33" s="1157"/>
      <c r="B33" s="467" t="s">
        <v>209</v>
      </c>
      <c r="C33" s="329">
        <v>100</v>
      </c>
      <c r="D33" s="329">
        <v>207</v>
      </c>
      <c r="E33" s="387">
        <f t="shared" si="4"/>
        <v>307</v>
      </c>
      <c r="F33" s="562" t="s">
        <v>208</v>
      </c>
      <c r="G33" s="1154"/>
      <c r="K33" s="346"/>
      <c r="L33" s="346"/>
    </row>
    <row r="34" spans="1:12" ht="16.5" customHeight="1" thickBot="1">
      <c r="A34" s="1157"/>
      <c r="B34" s="475" t="s">
        <v>207</v>
      </c>
      <c r="C34" s="326">
        <v>80</v>
      </c>
      <c r="D34" s="326">
        <v>161</v>
      </c>
      <c r="E34" s="327">
        <f t="shared" si="4"/>
        <v>241</v>
      </c>
      <c r="F34" s="573" t="s">
        <v>206</v>
      </c>
      <c r="G34" s="1154"/>
      <c r="K34" s="346"/>
      <c r="L34" s="346"/>
    </row>
    <row r="35" spans="1:12" ht="16.5" customHeight="1" thickBot="1">
      <c r="A35" s="1157"/>
      <c r="B35" s="467" t="s">
        <v>338</v>
      </c>
      <c r="C35" s="329">
        <v>62</v>
      </c>
      <c r="D35" s="329">
        <v>124</v>
      </c>
      <c r="E35" s="387">
        <f t="shared" si="4"/>
        <v>186</v>
      </c>
      <c r="F35" s="562" t="s">
        <v>205</v>
      </c>
      <c r="G35" s="1154"/>
      <c r="K35" s="346"/>
      <c r="L35" s="346"/>
    </row>
    <row r="36" spans="1:12" ht="16.5" customHeight="1" thickBot="1">
      <c r="A36" s="1157"/>
      <c r="B36" s="484" t="s">
        <v>204</v>
      </c>
      <c r="C36" s="378">
        <v>236</v>
      </c>
      <c r="D36" s="378">
        <v>231</v>
      </c>
      <c r="E36" s="408">
        <f t="shared" si="4"/>
        <v>467</v>
      </c>
      <c r="F36" s="574" t="s">
        <v>203</v>
      </c>
      <c r="G36" s="1154"/>
      <c r="K36" s="346"/>
      <c r="L36" s="346"/>
    </row>
    <row r="37" spans="1:12" ht="16.5" customHeight="1">
      <c r="A37" s="1158"/>
      <c r="B37" s="582" t="s">
        <v>7</v>
      </c>
      <c r="C37" s="413">
        <f>SUM(C30:C36)</f>
        <v>515</v>
      </c>
      <c r="D37" s="413">
        <f t="shared" ref="D37:E37" si="5">SUM(D30:D36)</f>
        <v>805</v>
      </c>
      <c r="E37" s="413">
        <f t="shared" si="5"/>
        <v>1320</v>
      </c>
      <c r="F37" s="577" t="s">
        <v>8</v>
      </c>
      <c r="G37" s="1159"/>
      <c r="K37" s="346"/>
      <c r="L37" s="346"/>
    </row>
    <row r="38" spans="1:12" ht="24.75" customHeight="1">
      <c r="A38" s="1057" t="s">
        <v>28</v>
      </c>
      <c r="B38" s="1143"/>
      <c r="C38" s="580">
        <f>C15+C29+C37</f>
        <v>6729</v>
      </c>
      <c r="D38" s="580">
        <f>D15+D29+D37</f>
        <v>19371</v>
      </c>
      <c r="E38" s="580">
        <f>E15+E29+E37</f>
        <v>26100</v>
      </c>
      <c r="F38" s="1144" t="s">
        <v>14</v>
      </c>
      <c r="G38" s="1145"/>
    </row>
    <row r="39" spans="1:12" ht="15.75" customHeight="1">
      <c r="A39" s="143" t="s">
        <v>1043</v>
      </c>
      <c r="B39" s="354"/>
      <c r="C39" s="204"/>
      <c r="D39" s="1152" t="s">
        <v>1207</v>
      </c>
      <c r="E39" s="1152"/>
      <c r="F39" s="1152"/>
      <c r="G39" s="1152"/>
    </row>
    <row r="40" spans="1:12">
      <c r="C40" s="250"/>
      <c r="D40" s="250"/>
      <c r="E40" s="250"/>
      <c r="F40" s="250"/>
    </row>
    <row r="42" spans="1:12">
      <c r="C42" s="250"/>
      <c r="D42" s="250"/>
      <c r="E42" s="250"/>
      <c r="F42" s="250"/>
    </row>
    <row r="43" spans="1:12">
      <c r="C43" s="250"/>
      <c r="D43" s="250"/>
      <c r="E43" s="250"/>
      <c r="F43" s="250"/>
    </row>
  </sheetData>
  <mergeCells count="18">
    <mergeCell ref="A1:G1"/>
    <mergeCell ref="E6:E8"/>
    <mergeCell ref="C6:C8"/>
    <mergeCell ref="D6:D8"/>
    <mergeCell ref="A4:G4"/>
    <mergeCell ref="A2:G2"/>
    <mergeCell ref="A3:G3"/>
    <mergeCell ref="A38:B38"/>
    <mergeCell ref="F38:G38"/>
    <mergeCell ref="F6:G8"/>
    <mergeCell ref="A6:B8"/>
    <mergeCell ref="D39:G39"/>
    <mergeCell ref="A9:A15"/>
    <mergeCell ref="G9:G15"/>
    <mergeCell ref="G16:G29"/>
    <mergeCell ref="A16:A29"/>
    <mergeCell ref="A30:A37"/>
    <mergeCell ref="G30:G37"/>
  </mergeCells>
  <phoneticPr fontId="19" type="noConversion"/>
  <printOptions horizontalCentered="1" verticalCentered="1"/>
  <pageMargins left="0" right="0" top="0" bottom="0" header="0" footer="0"/>
  <pageSetup paperSize="9" scale="90"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showGridLines="0" rightToLeft="1" view="pageBreakPreview" zoomScaleNormal="100" zoomScaleSheetLayoutView="100" workbookViewId="0">
      <selection activeCell="E46" sqref="E46"/>
    </sheetView>
  </sheetViews>
  <sheetFormatPr defaultRowHeight="12.75"/>
  <cols>
    <col min="1" max="1" width="11.140625" style="67" customWidth="1"/>
    <col min="2" max="2" width="27.28515625" style="67" customWidth="1"/>
    <col min="3" max="11" width="9.5703125" style="67" customWidth="1"/>
    <col min="12" max="12" width="27.5703125" style="67" customWidth="1"/>
    <col min="13" max="13" width="12.7109375" style="67" customWidth="1"/>
    <col min="14" max="16384" width="9.140625" style="52"/>
  </cols>
  <sheetData>
    <row r="1" spans="1:13" s="56" customFormat="1" ht="20.25">
      <c r="A1" s="855" t="s">
        <v>914</v>
      </c>
      <c r="B1" s="855"/>
      <c r="C1" s="855"/>
      <c r="D1" s="855"/>
      <c r="E1" s="855"/>
      <c r="F1" s="855"/>
      <c r="G1" s="855"/>
      <c r="H1" s="855"/>
      <c r="I1" s="855"/>
      <c r="J1" s="855"/>
      <c r="K1" s="855"/>
      <c r="L1" s="855"/>
      <c r="M1" s="855"/>
    </row>
    <row r="2" spans="1:13" s="57" customFormat="1" ht="20.25">
      <c r="A2" s="858" t="s">
        <v>1069</v>
      </c>
      <c r="B2" s="858"/>
      <c r="C2" s="858"/>
      <c r="D2" s="858"/>
      <c r="E2" s="858"/>
      <c r="F2" s="858"/>
      <c r="G2" s="858"/>
      <c r="H2" s="858"/>
      <c r="I2" s="858"/>
      <c r="J2" s="858"/>
      <c r="K2" s="858"/>
      <c r="L2" s="858"/>
      <c r="M2" s="858"/>
    </row>
    <row r="3" spans="1:13" ht="31.5" customHeight="1">
      <c r="A3" s="849" t="s">
        <v>915</v>
      </c>
      <c r="B3" s="849"/>
      <c r="C3" s="849"/>
      <c r="D3" s="849"/>
      <c r="E3" s="849"/>
      <c r="F3" s="849"/>
      <c r="G3" s="849"/>
      <c r="H3" s="849"/>
      <c r="I3" s="849"/>
      <c r="J3" s="849"/>
      <c r="K3" s="849"/>
      <c r="L3" s="849"/>
      <c r="M3" s="849"/>
    </row>
    <row r="4" spans="1:13" ht="15.75">
      <c r="A4" s="850" t="s">
        <v>1066</v>
      </c>
      <c r="B4" s="850"/>
      <c r="C4" s="850"/>
      <c r="D4" s="850"/>
      <c r="E4" s="850"/>
      <c r="F4" s="850"/>
      <c r="G4" s="850"/>
      <c r="H4" s="850"/>
      <c r="I4" s="850"/>
      <c r="J4" s="850"/>
      <c r="K4" s="850"/>
      <c r="L4" s="850"/>
      <c r="M4" s="850"/>
    </row>
    <row r="5" spans="1:13" ht="20.100000000000001" customHeight="1">
      <c r="A5" s="12" t="s">
        <v>913</v>
      </c>
      <c r="B5" s="12"/>
      <c r="C5" s="15"/>
      <c r="D5" s="15"/>
      <c r="E5" s="15"/>
      <c r="F5" s="15"/>
      <c r="G5" s="15"/>
      <c r="H5" s="15"/>
      <c r="I5" s="15"/>
      <c r="J5" s="15"/>
      <c r="K5" s="15"/>
      <c r="L5" s="15"/>
      <c r="M5" s="26" t="s">
        <v>602</v>
      </c>
    </row>
    <row r="6" spans="1:13" s="141" customFormat="1" ht="24" customHeight="1" thickBot="1">
      <c r="A6" s="1149" t="s">
        <v>1220</v>
      </c>
      <c r="B6" s="1149"/>
      <c r="C6" s="829" t="s">
        <v>1155</v>
      </c>
      <c r="D6" s="829"/>
      <c r="E6" s="829"/>
      <c r="F6" s="829" t="s">
        <v>1154</v>
      </c>
      <c r="G6" s="829"/>
      <c r="H6" s="829"/>
      <c r="I6" s="1056" t="s">
        <v>400</v>
      </c>
      <c r="J6" s="1056"/>
      <c r="K6" s="1057"/>
      <c r="L6" s="1146" t="s">
        <v>1212</v>
      </c>
      <c r="M6" s="1146"/>
    </row>
    <row r="7" spans="1:13" s="141" customFormat="1" ht="17.25" customHeight="1" thickBot="1">
      <c r="A7" s="1150"/>
      <c r="B7" s="1150"/>
      <c r="C7" s="495" t="s">
        <v>9</v>
      </c>
      <c r="D7" s="495" t="s">
        <v>560</v>
      </c>
      <c r="E7" s="495" t="s">
        <v>7</v>
      </c>
      <c r="F7" s="495" t="s">
        <v>9</v>
      </c>
      <c r="G7" s="495" t="s">
        <v>560</v>
      </c>
      <c r="H7" s="495" t="s">
        <v>7</v>
      </c>
      <c r="I7" s="495" t="s">
        <v>9</v>
      </c>
      <c r="J7" s="495" t="s">
        <v>560</v>
      </c>
      <c r="K7" s="495" t="s">
        <v>7</v>
      </c>
      <c r="L7" s="1147"/>
      <c r="M7" s="1147"/>
    </row>
    <row r="8" spans="1:13" s="141" customFormat="1" ht="12" customHeight="1">
      <c r="A8" s="1151"/>
      <c r="B8" s="1151"/>
      <c r="C8" s="496" t="s">
        <v>561</v>
      </c>
      <c r="D8" s="496" t="s">
        <v>562</v>
      </c>
      <c r="E8" s="496" t="s">
        <v>8</v>
      </c>
      <c r="F8" s="496" t="s">
        <v>561</v>
      </c>
      <c r="G8" s="496" t="s">
        <v>562</v>
      </c>
      <c r="H8" s="496" t="s">
        <v>8</v>
      </c>
      <c r="I8" s="496" t="s">
        <v>561</v>
      </c>
      <c r="J8" s="496" t="s">
        <v>562</v>
      </c>
      <c r="K8" s="496" t="s">
        <v>8</v>
      </c>
      <c r="L8" s="1148"/>
      <c r="M8" s="1148"/>
    </row>
    <row r="9" spans="1:13" s="141" customFormat="1" ht="20.100000000000001" customHeight="1">
      <c r="A9" s="1277" t="s">
        <v>1210</v>
      </c>
      <c r="B9" s="1278"/>
      <c r="C9" s="1268"/>
      <c r="D9" s="1268"/>
      <c r="E9" s="1268"/>
      <c r="F9" s="1268"/>
      <c r="G9" s="1268"/>
      <c r="H9" s="1268"/>
      <c r="I9" s="1268"/>
      <c r="J9" s="1268"/>
      <c r="K9" s="1268"/>
      <c r="L9" s="1279" t="s">
        <v>1211</v>
      </c>
      <c r="M9" s="1280"/>
    </row>
    <row r="10" spans="1:13" s="141" customFormat="1" ht="15" customHeight="1" thickBot="1">
      <c r="A10" s="1264"/>
      <c r="B10" s="1265" t="s">
        <v>438</v>
      </c>
      <c r="C10" s="428">
        <v>223</v>
      </c>
      <c r="D10" s="428">
        <v>511</v>
      </c>
      <c r="E10" s="528">
        <f>C10+D10</f>
        <v>734</v>
      </c>
      <c r="F10" s="428">
        <v>3</v>
      </c>
      <c r="G10" s="428">
        <v>8</v>
      </c>
      <c r="H10" s="528">
        <f>F10+G10</f>
        <v>11</v>
      </c>
      <c r="I10" s="528">
        <f>SUM(C10+F10)</f>
        <v>226</v>
      </c>
      <c r="J10" s="528">
        <f>SUM(D10+G10)</f>
        <v>519</v>
      </c>
      <c r="K10" s="528">
        <f>SUM(I10:J10)</f>
        <v>745</v>
      </c>
      <c r="L10" s="1266" t="s">
        <v>439</v>
      </c>
      <c r="M10" s="1267"/>
    </row>
    <row r="11" spans="1:13" s="141" customFormat="1" ht="15" customHeight="1">
      <c r="A11" s="1281"/>
      <c r="B11" s="1282" t="s">
        <v>1339</v>
      </c>
      <c r="C11" s="1283">
        <v>20</v>
      </c>
      <c r="D11" s="1283">
        <v>1</v>
      </c>
      <c r="E11" s="1284">
        <v>21</v>
      </c>
      <c r="F11" s="1283" t="s">
        <v>425</v>
      </c>
      <c r="G11" s="1283" t="s">
        <v>425</v>
      </c>
      <c r="H11" s="1284" t="s">
        <v>425</v>
      </c>
      <c r="I11" s="1284">
        <v>20</v>
      </c>
      <c r="J11" s="1284">
        <v>1</v>
      </c>
      <c r="K11" s="1284">
        <f>SUM(I11:J11)</f>
        <v>21</v>
      </c>
      <c r="L11" s="1285" t="s">
        <v>1224</v>
      </c>
      <c r="M11" s="1286"/>
    </row>
    <row r="12" spans="1:13" s="141" customFormat="1" ht="15" customHeight="1" thickBot="1">
      <c r="A12" s="1294" t="s">
        <v>253</v>
      </c>
      <c r="B12" s="1295"/>
      <c r="C12" s="1287"/>
      <c r="D12" s="1287"/>
      <c r="E12" s="1288"/>
      <c r="F12" s="1287"/>
      <c r="G12" s="1287"/>
      <c r="H12" s="1288"/>
      <c r="I12" s="1288"/>
      <c r="J12" s="1288"/>
      <c r="K12" s="1288"/>
      <c r="L12" s="1300" t="s">
        <v>1055</v>
      </c>
      <c r="M12" s="1301"/>
    </row>
    <row r="13" spans="1:13" ht="15" customHeight="1" thickBot="1">
      <c r="A13" s="1273"/>
      <c r="B13" s="1269" t="s">
        <v>91</v>
      </c>
      <c r="C13" s="1270">
        <v>2</v>
      </c>
      <c r="D13" s="1270">
        <v>170</v>
      </c>
      <c r="E13" s="1271">
        <f t="shared" ref="E13:E20" si="0">C13+D13</f>
        <v>172</v>
      </c>
      <c r="F13" s="1270">
        <v>9</v>
      </c>
      <c r="G13" s="1270">
        <v>118</v>
      </c>
      <c r="H13" s="1271">
        <f t="shared" ref="H13:H20" si="1">F13+G13</f>
        <v>127</v>
      </c>
      <c r="I13" s="1271">
        <f t="shared" ref="I13:J20" si="2">SUM(C13+F13)</f>
        <v>11</v>
      </c>
      <c r="J13" s="1271">
        <f t="shared" si="2"/>
        <v>288</v>
      </c>
      <c r="K13" s="1271">
        <f t="shared" ref="K13:K20" si="3">SUM(I13:J13)</f>
        <v>299</v>
      </c>
      <c r="L13" s="1272" t="s">
        <v>92</v>
      </c>
      <c r="M13" s="1274"/>
    </row>
    <row r="14" spans="1:13" ht="15" customHeight="1" thickBot="1">
      <c r="A14" s="1262"/>
      <c r="B14" s="583" t="s">
        <v>1215</v>
      </c>
      <c r="C14" s="326">
        <v>75</v>
      </c>
      <c r="D14" s="326">
        <v>551</v>
      </c>
      <c r="E14" s="517">
        <f t="shared" si="0"/>
        <v>626</v>
      </c>
      <c r="F14" s="326">
        <v>87</v>
      </c>
      <c r="G14" s="326">
        <v>350</v>
      </c>
      <c r="H14" s="517">
        <f t="shared" si="1"/>
        <v>437</v>
      </c>
      <c r="I14" s="517">
        <f t="shared" si="2"/>
        <v>162</v>
      </c>
      <c r="J14" s="517">
        <f t="shared" si="2"/>
        <v>901</v>
      </c>
      <c r="K14" s="517">
        <f t="shared" si="3"/>
        <v>1063</v>
      </c>
      <c r="L14" s="584" t="s">
        <v>144</v>
      </c>
      <c r="M14" s="1263"/>
    </row>
    <row r="15" spans="1:13" ht="15" customHeight="1" thickBot="1">
      <c r="A15" s="1275"/>
      <c r="B15" s="1269" t="s">
        <v>93</v>
      </c>
      <c r="C15" s="1270">
        <v>19</v>
      </c>
      <c r="D15" s="1270">
        <v>88</v>
      </c>
      <c r="E15" s="1271">
        <f t="shared" si="0"/>
        <v>107</v>
      </c>
      <c r="F15" s="1270">
        <v>26</v>
      </c>
      <c r="G15" s="1270">
        <v>51</v>
      </c>
      <c r="H15" s="1271">
        <f t="shared" si="1"/>
        <v>77</v>
      </c>
      <c r="I15" s="1271">
        <f t="shared" si="2"/>
        <v>45</v>
      </c>
      <c r="J15" s="1271">
        <f t="shared" si="2"/>
        <v>139</v>
      </c>
      <c r="K15" s="1271">
        <f t="shared" si="3"/>
        <v>184</v>
      </c>
      <c r="L15" s="1272" t="s">
        <v>161</v>
      </c>
      <c r="M15" s="1276"/>
    </row>
    <row r="16" spans="1:13" ht="15" customHeight="1" thickBot="1">
      <c r="A16" s="1262"/>
      <c r="B16" s="583" t="s">
        <v>94</v>
      </c>
      <c r="C16" s="326">
        <v>23</v>
      </c>
      <c r="D16" s="326">
        <v>104</v>
      </c>
      <c r="E16" s="517">
        <f t="shared" si="0"/>
        <v>127</v>
      </c>
      <c r="F16" s="326">
        <v>199</v>
      </c>
      <c r="G16" s="326">
        <v>114</v>
      </c>
      <c r="H16" s="517">
        <f t="shared" si="1"/>
        <v>313</v>
      </c>
      <c r="I16" s="517">
        <f t="shared" si="2"/>
        <v>222</v>
      </c>
      <c r="J16" s="517">
        <f t="shared" si="2"/>
        <v>218</v>
      </c>
      <c r="K16" s="517">
        <f t="shared" si="3"/>
        <v>440</v>
      </c>
      <c r="L16" s="584" t="s">
        <v>162</v>
      </c>
      <c r="M16" s="1263"/>
    </row>
    <row r="17" spans="1:13" ht="15" customHeight="1" thickBot="1">
      <c r="A17" s="1275"/>
      <c r="B17" s="1269" t="s">
        <v>164</v>
      </c>
      <c r="C17" s="1270">
        <v>184</v>
      </c>
      <c r="D17" s="1270">
        <v>478</v>
      </c>
      <c r="E17" s="1271">
        <f t="shared" si="0"/>
        <v>662</v>
      </c>
      <c r="F17" s="1270">
        <v>67</v>
      </c>
      <c r="G17" s="1270">
        <v>126</v>
      </c>
      <c r="H17" s="1271">
        <f t="shared" si="1"/>
        <v>193</v>
      </c>
      <c r="I17" s="1271">
        <f t="shared" si="2"/>
        <v>251</v>
      </c>
      <c r="J17" s="1271">
        <f t="shared" si="2"/>
        <v>604</v>
      </c>
      <c r="K17" s="1271">
        <f t="shared" si="3"/>
        <v>855</v>
      </c>
      <c r="L17" s="1272" t="s">
        <v>163</v>
      </c>
      <c r="M17" s="1276"/>
    </row>
    <row r="18" spans="1:13" ht="15" customHeight="1" thickBot="1">
      <c r="A18" s="1262"/>
      <c r="B18" s="583" t="s">
        <v>145</v>
      </c>
      <c r="C18" s="326">
        <v>43</v>
      </c>
      <c r="D18" s="326">
        <v>123</v>
      </c>
      <c r="E18" s="517">
        <f t="shared" si="0"/>
        <v>166</v>
      </c>
      <c r="F18" s="326">
        <v>8</v>
      </c>
      <c r="G18" s="326">
        <v>19</v>
      </c>
      <c r="H18" s="517">
        <f t="shared" si="1"/>
        <v>27</v>
      </c>
      <c r="I18" s="517">
        <f t="shared" si="2"/>
        <v>51</v>
      </c>
      <c r="J18" s="517">
        <f t="shared" si="2"/>
        <v>142</v>
      </c>
      <c r="K18" s="517">
        <f t="shared" si="3"/>
        <v>193</v>
      </c>
      <c r="L18" s="584" t="s">
        <v>146</v>
      </c>
      <c r="M18" s="1263"/>
    </row>
    <row r="19" spans="1:13" ht="15" customHeight="1" thickBot="1">
      <c r="A19" s="1275"/>
      <c r="B19" s="1269" t="s">
        <v>1216</v>
      </c>
      <c r="C19" s="1270">
        <v>0</v>
      </c>
      <c r="D19" s="1270">
        <v>10</v>
      </c>
      <c r="E19" s="1271">
        <f t="shared" si="0"/>
        <v>10</v>
      </c>
      <c r="F19" s="1270">
        <v>0</v>
      </c>
      <c r="G19" s="1270">
        <v>77</v>
      </c>
      <c r="H19" s="1271">
        <f t="shared" si="1"/>
        <v>77</v>
      </c>
      <c r="I19" s="1271">
        <f t="shared" si="2"/>
        <v>0</v>
      </c>
      <c r="J19" s="1271">
        <f t="shared" si="2"/>
        <v>87</v>
      </c>
      <c r="K19" s="1271">
        <f t="shared" si="3"/>
        <v>87</v>
      </c>
      <c r="L19" s="1272" t="s">
        <v>743</v>
      </c>
      <c r="M19" s="1276"/>
    </row>
    <row r="20" spans="1:13" ht="15" customHeight="1">
      <c r="A20" s="1289"/>
      <c r="B20" s="1290" t="s">
        <v>345</v>
      </c>
      <c r="C20" s="389">
        <v>0</v>
      </c>
      <c r="D20" s="389">
        <v>0</v>
      </c>
      <c r="E20" s="523">
        <f t="shared" si="0"/>
        <v>0</v>
      </c>
      <c r="F20" s="389">
        <v>0</v>
      </c>
      <c r="G20" s="389">
        <v>23</v>
      </c>
      <c r="H20" s="523">
        <f t="shared" si="1"/>
        <v>23</v>
      </c>
      <c r="I20" s="523">
        <f t="shared" si="2"/>
        <v>0</v>
      </c>
      <c r="J20" s="523">
        <f t="shared" si="2"/>
        <v>23</v>
      </c>
      <c r="K20" s="523">
        <f t="shared" si="3"/>
        <v>23</v>
      </c>
      <c r="L20" s="585" t="s">
        <v>671</v>
      </c>
      <c r="M20" s="1291"/>
    </row>
    <row r="21" spans="1:13" s="141" customFormat="1" ht="20.100000000000001" customHeight="1" thickBot="1">
      <c r="A21" s="1277" t="s">
        <v>1342</v>
      </c>
      <c r="B21" s="1278"/>
      <c r="C21" s="1268"/>
      <c r="D21" s="1268"/>
      <c r="E21" s="1268"/>
      <c r="F21" s="1268"/>
      <c r="G21" s="1268"/>
      <c r="H21" s="1268"/>
      <c r="I21" s="1268"/>
      <c r="J21" s="1268"/>
      <c r="K21" s="1268"/>
      <c r="L21" s="1279" t="s">
        <v>250</v>
      </c>
      <c r="M21" s="1280"/>
    </row>
    <row r="22" spans="1:13" ht="15" customHeight="1" thickBot="1">
      <c r="A22" s="1262"/>
      <c r="B22" s="583" t="s">
        <v>696</v>
      </c>
      <c r="C22" s="326">
        <v>0</v>
      </c>
      <c r="D22" s="326">
        <v>4</v>
      </c>
      <c r="E22" s="517">
        <f>C22+D22</f>
        <v>4</v>
      </c>
      <c r="F22" s="326">
        <v>0</v>
      </c>
      <c r="G22" s="326">
        <v>1</v>
      </c>
      <c r="H22" s="517">
        <f>F22+G22</f>
        <v>1</v>
      </c>
      <c r="I22" s="517">
        <f>SUM(C22+F22)</f>
        <v>0</v>
      </c>
      <c r="J22" s="517">
        <f>SUM(D22+G22)</f>
        <v>5</v>
      </c>
      <c r="K22" s="517">
        <f>SUM(I22:J22)</f>
        <v>5</v>
      </c>
      <c r="L22" s="584" t="s">
        <v>698</v>
      </c>
      <c r="M22" s="1263"/>
    </row>
    <row r="23" spans="1:13" ht="15" customHeight="1" thickBot="1">
      <c r="A23" s="1275"/>
      <c r="B23" s="1269" t="s">
        <v>1217</v>
      </c>
      <c r="C23" s="1270">
        <v>0</v>
      </c>
      <c r="D23" s="1270">
        <v>0</v>
      </c>
      <c r="E23" s="1271">
        <f>C23+D23</f>
        <v>0</v>
      </c>
      <c r="F23" s="1270">
        <v>0</v>
      </c>
      <c r="G23" s="1270">
        <v>7</v>
      </c>
      <c r="H23" s="1271">
        <f t="shared" ref="H23:H57" si="4">F23+G23</f>
        <v>7</v>
      </c>
      <c r="I23" s="1271">
        <f t="shared" ref="I23:J41" si="5">SUM(C23+F23)</f>
        <v>0</v>
      </c>
      <c r="J23" s="1271">
        <f t="shared" si="5"/>
        <v>7</v>
      </c>
      <c r="K23" s="1271">
        <f>SUM(I23:J23)</f>
        <v>7</v>
      </c>
      <c r="L23" s="1272" t="s">
        <v>699</v>
      </c>
      <c r="M23" s="1276"/>
    </row>
    <row r="24" spans="1:13" ht="15" customHeight="1" thickBot="1">
      <c r="A24" s="1262"/>
      <c r="B24" s="583" t="s">
        <v>1096</v>
      </c>
      <c r="C24" s="326">
        <v>0</v>
      </c>
      <c r="D24" s="326">
        <v>1</v>
      </c>
      <c r="E24" s="517">
        <f>C24+D24</f>
        <v>1</v>
      </c>
      <c r="F24" s="326">
        <v>3</v>
      </c>
      <c r="G24" s="326">
        <v>0</v>
      </c>
      <c r="H24" s="517">
        <f t="shared" si="4"/>
        <v>3</v>
      </c>
      <c r="I24" s="517">
        <f t="shared" si="5"/>
        <v>3</v>
      </c>
      <c r="J24" s="517">
        <f t="shared" si="5"/>
        <v>1</v>
      </c>
      <c r="K24" s="517">
        <f>SUM(I24:J24)</f>
        <v>4</v>
      </c>
      <c r="L24" s="584" t="s">
        <v>1097</v>
      </c>
      <c r="M24" s="1263"/>
    </row>
    <row r="25" spans="1:13" ht="15" customHeight="1">
      <c r="A25" s="1275"/>
      <c r="B25" s="1282" t="s">
        <v>697</v>
      </c>
      <c r="C25" s="1283">
        <v>0</v>
      </c>
      <c r="D25" s="1283">
        <v>7</v>
      </c>
      <c r="E25" s="1284">
        <f t="shared" ref="E25:E57" si="6">C25+D25</f>
        <v>7</v>
      </c>
      <c r="F25" s="1283">
        <v>6</v>
      </c>
      <c r="G25" s="1283">
        <v>0</v>
      </c>
      <c r="H25" s="1284">
        <f t="shared" si="4"/>
        <v>6</v>
      </c>
      <c r="I25" s="1284">
        <f t="shared" si="5"/>
        <v>6</v>
      </c>
      <c r="J25" s="1284">
        <f t="shared" si="5"/>
        <v>7</v>
      </c>
      <c r="K25" s="1284">
        <f>SUM(I25:J25)</f>
        <v>13</v>
      </c>
      <c r="L25" s="1285" t="s">
        <v>700</v>
      </c>
      <c r="M25" s="1276"/>
    </row>
    <row r="26" spans="1:13" s="141" customFormat="1" ht="20.100000000000001" customHeight="1" thickBot="1">
      <c r="A26" s="1296" t="s">
        <v>1343</v>
      </c>
      <c r="B26" s="1297"/>
      <c r="C26" s="1292"/>
      <c r="D26" s="1292"/>
      <c r="E26" s="1293"/>
      <c r="F26" s="1292"/>
      <c r="G26" s="1292"/>
      <c r="H26" s="1293"/>
      <c r="I26" s="1293"/>
      <c r="J26" s="1293"/>
      <c r="K26" s="1293"/>
      <c r="L26" s="1298" t="s">
        <v>701</v>
      </c>
      <c r="M26" s="1299"/>
    </row>
    <row r="27" spans="1:13" ht="15" customHeight="1" thickBot="1">
      <c r="A27" s="1275"/>
      <c r="B27" s="1269" t="s">
        <v>1098</v>
      </c>
      <c r="C27" s="1270">
        <v>0</v>
      </c>
      <c r="D27" s="1270">
        <v>1</v>
      </c>
      <c r="E27" s="1271">
        <f t="shared" si="6"/>
        <v>1</v>
      </c>
      <c r="F27" s="1270">
        <v>0</v>
      </c>
      <c r="G27" s="1270">
        <v>1</v>
      </c>
      <c r="H27" s="1271">
        <f t="shared" si="4"/>
        <v>1</v>
      </c>
      <c r="I27" s="1271">
        <f t="shared" si="5"/>
        <v>0</v>
      </c>
      <c r="J27" s="1271">
        <f t="shared" si="5"/>
        <v>2</v>
      </c>
      <c r="K27" s="1271">
        <f t="shared" ref="K27:K41" si="7">SUM(I27:J27)</f>
        <v>2</v>
      </c>
      <c r="L27" s="1272" t="s">
        <v>1099</v>
      </c>
      <c r="M27" s="1276"/>
    </row>
    <row r="28" spans="1:13" ht="15" customHeight="1" thickBot="1">
      <c r="A28" s="1262"/>
      <c r="B28" s="583" t="s">
        <v>1218</v>
      </c>
      <c r="C28" s="326">
        <v>0</v>
      </c>
      <c r="D28" s="326">
        <v>6</v>
      </c>
      <c r="E28" s="517">
        <f>C28+D28</f>
        <v>6</v>
      </c>
      <c r="F28" s="326">
        <v>1</v>
      </c>
      <c r="G28" s="326">
        <v>3</v>
      </c>
      <c r="H28" s="517">
        <f t="shared" si="4"/>
        <v>4</v>
      </c>
      <c r="I28" s="517">
        <f t="shared" si="5"/>
        <v>1</v>
      </c>
      <c r="J28" s="517">
        <f t="shared" si="5"/>
        <v>9</v>
      </c>
      <c r="K28" s="517">
        <f t="shared" si="7"/>
        <v>10</v>
      </c>
      <c r="L28" s="584" t="s">
        <v>706</v>
      </c>
      <c r="M28" s="1263"/>
    </row>
    <row r="29" spans="1:13" ht="15" customHeight="1" thickBot="1">
      <c r="A29" s="1275"/>
      <c r="B29" s="1269" t="s">
        <v>703</v>
      </c>
      <c r="C29" s="1270">
        <v>1</v>
      </c>
      <c r="D29" s="1270">
        <v>0</v>
      </c>
      <c r="E29" s="1271">
        <f>C29+D29</f>
        <v>1</v>
      </c>
      <c r="F29" s="1270">
        <v>2</v>
      </c>
      <c r="G29" s="1270">
        <v>4</v>
      </c>
      <c r="H29" s="1271">
        <f t="shared" si="4"/>
        <v>6</v>
      </c>
      <c r="I29" s="1271">
        <f t="shared" si="5"/>
        <v>3</v>
      </c>
      <c r="J29" s="1271">
        <f t="shared" si="5"/>
        <v>4</v>
      </c>
      <c r="K29" s="1271">
        <f t="shared" si="7"/>
        <v>7</v>
      </c>
      <c r="L29" s="1272" t="s">
        <v>708</v>
      </c>
      <c r="M29" s="1276"/>
    </row>
    <row r="30" spans="1:13" ht="15" customHeight="1" thickBot="1">
      <c r="A30" s="1262"/>
      <c r="B30" s="583" t="s">
        <v>704</v>
      </c>
      <c r="C30" s="326">
        <v>1</v>
      </c>
      <c r="D30" s="326">
        <v>3</v>
      </c>
      <c r="E30" s="517">
        <f>C30+D30</f>
        <v>4</v>
      </c>
      <c r="F30" s="326">
        <v>0</v>
      </c>
      <c r="G30" s="326">
        <v>4</v>
      </c>
      <c r="H30" s="517">
        <f t="shared" si="4"/>
        <v>4</v>
      </c>
      <c r="I30" s="517">
        <f t="shared" si="5"/>
        <v>1</v>
      </c>
      <c r="J30" s="517">
        <f t="shared" si="5"/>
        <v>7</v>
      </c>
      <c r="K30" s="517">
        <f t="shared" si="7"/>
        <v>8</v>
      </c>
      <c r="L30" s="584" t="s">
        <v>709</v>
      </c>
      <c r="M30" s="1263"/>
    </row>
    <row r="31" spans="1:13" ht="15" customHeight="1" thickBot="1">
      <c r="A31" s="1275"/>
      <c r="B31" s="1269" t="s">
        <v>705</v>
      </c>
      <c r="C31" s="1270">
        <v>0</v>
      </c>
      <c r="D31" s="1270">
        <v>0</v>
      </c>
      <c r="E31" s="1271">
        <f t="shared" si="6"/>
        <v>0</v>
      </c>
      <c r="F31" s="1270">
        <v>2</v>
      </c>
      <c r="G31" s="1270">
        <v>4</v>
      </c>
      <c r="H31" s="1271">
        <f t="shared" si="4"/>
        <v>6</v>
      </c>
      <c r="I31" s="1271">
        <f t="shared" si="5"/>
        <v>2</v>
      </c>
      <c r="J31" s="1271">
        <f t="shared" si="5"/>
        <v>4</v>
      </c>
      <c r="K31" s="1271">
        <f t="shared" si="7"/>
        <v>6</v>
      </c>
      <c r="L31" s="1272" t="s">
        <v>1223</v>
      </c>
      <c r="M31" s="1276"/>
    </row>
    <row r="32" spans="1:13" ht="15" customHeight="1" thickBot="1">
      <c r="A32" s="1262"/>
      <c r="B32" s="583" t="s">
        <v>710</v>
      </c>
      <c r="C32" s="326">
        <v>0</v>
      </c>
      <c r="D32" s="326">
        <v>2</v>
      </c>
      <c r="E32" s="517">
        <f>C32+D32</f>
        <v>2</v>
      </c>
      <c r="F32" s="326">
        <v>1</v>
      </c>
      <c r="G32" s="326">
        <v>7</v>
      </c>
      <c r="H32" s="517">
        <f t="shared" si="4"/>
        <v>8</v>
      </c>
      <c r="I32" s="517">
        <f t="shared" si="5"/>
        <v>1</v>
      </c>
      <c r="J32" s="517">
        <f t="shared" si="5"/>
        <v>9</v>
      </c>
      <c r="K32" s="517">
        <f t="shared" si="7"/>
        <v>10</v>
      </c>
      <c r="L32" s="584" t="s">
        <v>711</v>
      </c>
      <c r="M32" s="1263"/>
    </row>
    <row r="33" spans="1:13" ht="15" customHeight="1" thickBot="1">
      <c r="A33" s="1275"/>
      <c r="B33" s="1269" t="s">
        <v>1219</v>
      </c>
      <c r="C33" s="1270">
        <v>1</v>
      </c>
      <c r="D33" s="1270">
        <v>8</v>
      </c>
      <c r="E33" s="1271">
        <f t="shared" si="6"/>
        <v>9</v>
      </c>
      <c r="F33" s="1270">
        <v>11</v>
      </c>
      <c r="G33" s="1270">
        <v>10</v>
      </c>
      <c r="H33" s="1271">
        <f t="shared" si="4"/>
        <v>21</v>
      </c>
      <c r="I33" s="1271">
        <f t="shared" si="5"/>
        <v>12</v>
      </c>
      <c r="J33" s="1271">
        <f t="shared" si="5"/>
        <v>18</v>
      </c>
      <c r="K33" s="1271">
        <f t="shared" si="7"/>
        <v>30</v>
      </c>
      <c r="L33" s="1272" t="s">
        <v>712</v>
      </c>
      <c r="M33" s="1276"/>
    </row>
    <row r="34" spans="1:13" ht="15" customHeight="1" thickBot="1">
      <c r="A34" s="1262"/>
      <c r="B34" s="583" t="s">
        <v>1100</v>
      </c>
      <c r="C34" s="326">
        <v>0</v>
      </c>
      <c r="D34" s="326">
        <v>6</v>
      </c>
      <c r="E34" s="517">
        <f>C34+D34</f>
        <v>6</v>
      </c>
      <c r="F34" s="326">
        <v>3</v>
      </c>
      <c r="G34" s="326">
        <v>12</v>
      </c>
      <c r="H34" s="517">
        <f>F34+G34</f>
        <v>15</v>
      </c>
      <c r="I34" s="517">
        <f t="shared" si="5"/>
        <v>3</v>
      </c>
      <c r="J34" s="517">
        <f t="shared" si="5"/>
        <v>18</v>
      </c>
      <c r="K34" s="517">
        <f t="shared" si="7"/>
        <v>21</v>
      </c>
      <c r="L34" s="584" t="s">
        <v>1101</v>
      </c>
      <c r="M34" s="1263"/>
    </row>
    <row r="35" spans="1:13" ht="15" customHeight="1" thickBot="1">
      <c r="A35" s="1275"/>
      <c r="B35" s="1269" t="s">
        <v>713</v>
      </c>
      <c r="C35" s="1270">
        <v>0</v>
      </c>
      <c r="D35" s="1270">
        <v>1</v>
      </c>
      <c r="E35" s="1271">
        <f t="shared" si="6"/>
        <v>1</v>
      </c>
      <c r="F35" s="1270">
        <v>2</v>
      </c>
      <c r="G35" s="1270">
        <v>5</v>
      </c>
      <c r="H35" s="1271">
        <f t="shared" si="4"/>
        <v>7</v>
      </c>
      <c r="I35" s="1271">
        <f t="shared" si="5"/>
        <v>2</v>
      </c>
      <c r="J35" s="1271">
        <f t="shared" si="5"/>
        <v>6</v>
      </c>
      <c r="K35" s="1271">
        <f t="shared" si="7"/>
        <v>8</v>
      </c>
      <c r="L35" s="1272" t="s">
        <v>715</v>
      </c>
      <c r="M35" s="1276"/>
    </row>
    <row r="36" spans="1:13" ht="15" customHeight="1" thickBot="1">
      <c r="A36" s="1262"/>
      <c r="B36" s="583" t="s">
        <v>714</v>
      </c>
      <c r="C36" s="326">
        <v>1</v>
      </c>
      <c r="D36" s="326">
        <v>2</v>
      </c>
      <c r="E36" s="517">
        <f t="shared" si="6"/>
        <v>3</v>
      </c>
      <c r="F36" s="326">
        <v>1</v>
      </c>
      <c r="G36" s="326">
        <v>6</v>
      </c>
      <c r="H36" s="517">
        <f>F36+G36</f>
        <v>7</v>
      </c>
      <c r="I36" s="517">
        <f t="shared" si="5"/>
        <v>2</v>
      </c>
      <c r="J36" s="517">
        <f t="shared" si="5"/>
        <v>8</v>
      </c>
      <c r="K36" s="517">
        <f t="shared" si="7"/>
        <v>10</v>
      </c>
      <c r="L36" s="584" t="s">
        <v>716</v>
      </c>
      <c r="M36" s="1263"/>
    </row>
    <row r="37" spans="1:13" ht="15" customHeight="1" thickBot="1">
      <c r="A37" s="1275"/>
      <c r="B37" s="1269" t="s">
        <v>697</v>
      </c>
      <c r="C37" s="1270">
        <v>0</v>
      </c>
      <c r="D37" s="1270">
        <v>1</v>
      </c>
      <c r="E37" s="1271">
        <f t="shared" si="6"/>
        <v>1</v>
      </c>
      <c r="F37" s="1270">
        <v>0</v>
      </c>
      <c r="G37" s="1270">
        <v>2</v>
      </c>
      <c r="H37" s="1271">
        <f>F37+G37</f>
        <v>2</v>
      </c>
      <c r="I37" s="1271">
        <f t="shared" si="5"/>
        <v>0</v>
      </c>
      <c r="J37" s="1271">
        <f t="shared" si="5"/>
        <v>3</v>
      </c>
      <c r="K37" s="1271">
        <f t="shared" si="7"/>
        <v>3</v>
      </c>
      <c r="L37" s="1272" t="s">
        <v>700</v>
      </c>
      <c r="M37" s="1276"/>
    </row>
    <row r="38" spans="1:13" ht="15" customHeight="1">
      <c r="A38" s="1289"/>
      <c r="B38" s="1290" t="s">
        <v>717</v>
      </c>
      <c r="C38" s="389">
        <v>0</v>
      </c>
      <c r="D38" s="389">
        <v>0</v>
      </c>
      <c r="E38" s="523">
        <f t="shared" si="6"/>
        <v>0</v>
      </c>
      <c r="F38" s="389">
        <v>10</v>
      </c>
      <c r="G38" s="389">
        <v>0</v>
      </c>
      <c r="H38" s="523">
        <f>F38+G38</f>
        <v>10</v>
      </c>
      <c r="I38" s="523">
        <f t="shared" si="5"/>
        <v>10</v>
      </c>
      <c r="J38" s="523">
        <f t="shared" si="5"/>
        <v>0</v>
      </c>
      <c r="K38" s="523">
        <f t="shared" si="7"/>
        <v>10</v>
      </c>
      <c r="L38" s="585" t="s">
        <v>723</v>
      </c>
      <c r="M38" s="1291"/>
    </row>
    <row r="39" spans="1:13" ht="15" customHeight="1" thickBot="1">
      <c r="A39" s="1275"/>
      <c r="B39" s="1302" t="s">
        <v>718</v>
      </c>
      <c r="C39" s="1303">
        <v>0</v>
      </c>
      <c r="D39" s="1303">
        <v>1</v>
      </c>
      <c r="E39" s="1304">
        <f>C39+D39</f>
        <v>1</v>
      </c>
      <c r="F39" s="1303">
        <v>8</v>
      </c>
      <c r="G39" s="1303">
        <v>7</v>
      </c>
      <c r="H39" s="1304">
        <f>F39+G39</f>
        <v>15</v>
      </c>
      <c r="I39" s="1304">
        <f t="shared" si="5"/>
        <v>8</v>
      </c>
      <c r="J39" s="1304">
        <f t="shared" si="5"/>
        <v>8</v>
      </c>
      <c r="K39" s="1304">
        <f t="shared" si="7"/>
        <v>16</v>
      </c>
      <c r="L39" s="1305" t="s">
        <v>724</v>
      </c>
      <c r="M39" s="1276"/>
    </row>
    <row r="40" spans="1:13" ht="15" customHeight="1" thickBot="1">
      <c r="A40" s="1262"/>
      <c r="B40" s="583" t="s">
        <v>719</v>
      </c>
      <c r="C40" s="326">
        <v>0</v>
      </c>
      <c r="D40" s="326">
        <v>0</v>
      </c>
      <c r="E40" s="517">
        <f t="shared" si="6"/>
        <v>0</v>
      </c>
      <c r="F40" s="326">
        <v>5</v>
      </c>
      <c r="G40" s="326">
        <v>2</v>
      </c>
      <c r="H40" s="517">
        <f t="shared" si="4"/>
        <v>7</v>
      </c>
      <c r="I40" s="517">
        <f t="shared" si="5"/>
        <v>5</v>
      </c>
      <c r="J40" s="517">
        <f t="shared" si="5"/>
        <v>2</v>
      </c>
      <c r="K40" s="517">
        <f t="shared" si="7"/>
        <v>7</v>
      </c>
      <c r="L40" s="584" t="s">
        <v>725</v>
      </c>
      <c r="M40" s="1263"/>
    </row>
    <row r="41" spans="1:13" ht="15" customHeight="1" thickBot="1">
      <c r="A41" s="1275"/>
      <c r="B41" s="1269" t="s">
        <v>1214</v>
      </c>
      <c r="C41" s="1270">
        <v>2</v>
      </c>
      <c r="D41" s="1270">
        <v>5</v>
      </c>
      <c r="E41" s="1271">
        <f t="shared" si="6"/>
        <v>7</v>
      </c>
      <c r="F41" s="1270">
        <v>9</v>
      </c>
      <c r="G41" s="1270">
        <v>7</v>
      </c>
      <c r="H41" s="1271">
        <f t="shared" si="4"/>
        <v>16</v>
      </c>
      <c r="I41" s="1271">
        <f t="shared" si="5"/>
        <v>11</v>
      </c>
      <c r="J41" s="1271">
        <f t="shared" si="5"/>
        <v>12</v>
      </c>
      <c r="K41" s="1271">
        <f t="shared" si="7"/>
        <v>23</v>
      </c>
      <c r="L41" s="1272" t="s">
        <v>726</v>
      </c>
      <c r="M41" s="1276"/>
    </row>
    <row r="42" spans="1:13" ht="15" customHeight="1" thickBot="1">
      <c r="A42" s="1262"/>
      <c r="B42" s="583" t="s">
        <v>720</v>
      </c>
      <c r="C42" s="326">
        <v>0</v>
      </c>
      <c r="D42" s="326">
        <v>1</v>
      </c>
      <c r="E42" s="517">
        <f t="shared" si="6"/>
        <v>1</v>
      </c>
      <c r="F42" s="326">
        <v>3</v>
      </c>
      <c r="G42" s="326">
        <v>3</v>
      </c>
      <c r="H42" s="517">
        <f t="shared" si="4"/>
        <v>6</v>
      </c>
      <c r="I42" s="517">
        <f t="shared" ref="I42:J57" si="8">SUM(C42+F42)</f>
        <v>3</v>
      </c>
      <c r="J42" s="517">
        <f t="shared" si="8"/>
        <v>4</v>
      </c>
      <c r="K42" s="517">
        <f t="shared" ref="K42:K57" si="9">SUM(I42:J42)</f>
        <v>7</v>
      </c>
      <c r="L42" s="584" t="s">
        <v>727</v>
      </c>
      <c r="M42" s="1263"/>
    </row>
    <row r="43" spans="1:13" ht="15" customHeight="1" thickBot="1">
      <c r="A43" s="1275"/>
      <c r="B43" s="1269" t="s">
        <v>721</v>
      </c>
      <c r="C43" s="1270">
        <v>0</v>
      </c>
      <c r="D43" s="1270">
        <v>0</v>
      </c>
      <c r="E43" s="1271">
        <f t="shared" si="6"/>
        <v>0</v>
      </c>
      <c r="F43" s="1270">
        <v>7</v>
      </c>
      <c r="G43" s="1270">
        <v>0</v>
      </c>
      <c r="H43" s="1271">
        <f t="shared" si="4"/>
        <v>7</v>
      </c>
      <c r="I43" s="1271">
        <f t="shared" si="8"/>
        <v>7</v>
      </c>
      <c r="J43" s="1271">
        <f t="shared" si="8"/>
        <v>0</v>
      </c>
      <c r="K43" s="1271">
        <f t="shared" si="9"/>
        <v>7</v>
      </c>
      <c r="L43" s="1272" t="s">
        <v>728</v>
      </c>
      <c r="M43" s="1276"/>
    </row>
    <row r="44" spans="1:13" ht="15" customHeight="1" thickBot="1">
      <c r="A44" s="1262"/>
      <c r="B44" s="583" t="s">
        <v>722</v>
      </c>
      <c r="C44" s="326">
        <v>0</v>
      </c>
      <c r="D44" s="326">
        <v>0</v>
      </c>
      <c r="E44" s="517">
        <f t="shared" si="6"/>
        <v>0</v>
      </c>
      <c r="F44" s="326">
        <v>1</v>
      </c>
      <c r="G44" s="326">
        <v>6</v>
      </c>
      <c r="H44" s="517">
        <f t="shared" si="4"/>
        <v>7</v>
      </c>
      <c r="I44" s="517">
        <f t="shared" si="8"/>
        <v>1</v>
      </c>
      <c r="J44" s="517">
        <f t="shared" si="8"/>
        <v>6</v>
      </c>
      <c r="K44" s="517">
        <f t="shared" si="9"/>
        <v>7</v>
      </c>
      <c r="L44" s="584" t="s">
        <v>729</v>
      </c>
      <c r="M44" s="1263"/>
    </row>
    <row r="45" spans="1:13" ht="15" customHeight="1" thickBot="1">
      <c r="A45" s="1275"/>
      <c r="B45" s="1269" t="s">
        <v>702</v>
      </c>
      <c r="C45" s="1270">
        <v>1</v>
      </c>
      <c r="D45" s="1270">
        <v>2</v>
      </c>
      <c r="E45" s="1271">
        <f t="shared" si="6"/>
        <v>3</v>
      </c>
      <c r="F45" s="1270">
        <v>0</v>
      </c>
      <c r="G45" s="1270">
        <v>7</v>
      </c>
      <c r="H45" s="1271">
        <f t="shared" si="4"/>
        <v>7</v>
      </c>
      <c r="I45" s="1271">
        <f t="shared" si="8"/>
        <v>1</v>
      </c>
      <c r="J45" s="1271">
        <f t="shared" si="8"/>
        <v>9</v>
      </c>
      <c r="K45" s="1271">
        <f t="shared" si="9"/>
        <v>10</v>
      </c>
      <c r="L45" s="1272" t="s">
        <v>707</v>
      </c>
      <c r="M45" s="1276"/>
    </row>
    <row r="46" spans="1:13" ht="15" customHeight="1" thickBot="1">
      <c r="A46" s="1262"/>
      <c r="B46" s="583" t="s">
        <v>730</v>
      </c>
      <c r="C46" s="326">
        <v>0</v>
      </c>
      <c r="D46" s="326">
        <v>2</v>
      </c>
      <c r="E46" s="517">
        <f t="shared" si="6"/>
        <v>2</v>
      </c>
      <c r="F46" s="326">
        <v>5</v>
      </c>
      <c r="G46" s="326">
        <v>3</v>
      </c>
      <c r="H46" s="517">
        <f t="shared" si="4"/>
        <v>8</v>
      </c>
      <c r="I46" s="517">
        <f t="shared" si="8"/>
        <v>5</v>
      </c>
      <c r="J46" s="517">
        <f t="shared" si="8"/>
        <v>5</v>
      </c>
      <c r="K46" s="517">
        <f t="shared" si="9"/>
        <v>10</v>
      </c>
      <c r="L46" s="584" t="s">
        <v>731</v>
      </c>
      <c r="M46" s="1263"/>
    </row>
    <row r="47" spans="1:13" ht="15" customHeight="1" thickBot="1">
      <c r="A47" s="1275"/>
      <c r="B47" s="1269" t="s">
        <v>732</v>
      </c>
      <c r="C47" s="1270">
        <v>4</v>
      </c>
      <c r="D47" s="1270">
        <v>4</v>
      </c>
      <c r="E47" s="1271">
        <f t="shared" si="6"/>
        <v>8</v>
      </c>
      <c r="F47" s="1270">
        <v>0</v>
      </c>
      <c r="G47" s="1270">
        <v>2</v>
      </c>
      <c r="H47" s="1271">
        <f t="shared" si="4"/>
        <v>2</v>
      </c>
      <c r="I47" s="1271">
        <f t="shared" si="8"/>
        <v>4</v>
      </c>
      <c r="J47" s="1271">
        <f t="shared" si="8"/>
        <v>6</v>
      </c>
      <c r="K47" s="1271">
        <f t="shared" si="9"/>
        <v>10</v>
      </c>
      <c r="L47" s="1272" t="s">
        <v>734</v>
      </c>
      <c r="M47" s="1276"/>
    </row>
    <row r="48" spans="1:13" ht="15" customHeight="1" thickBot="1">
      <c r="A48" s="1262"/>
      <c r="B48" s="583" t="s">
        <v>733</v>
      </c>
      <c r="C48" s="326">
        <v>9</v>
      </c>
      <c r="D48" s="326">
        <v>8</v>
      </c>
      <c r="E48" s="517">
        <f t="shared" si="6"/>
        <v>17</v>
      </c>
      <c r="F48" s="326">
        <v>1</v>
      </c>
      <c r="G48" s="326"/>
      <c r="H48" s="517">
        <f t="shared" si="4"/>
        <v>1</v>
      </c>
      <c r="I48" s="517">
        <f t="shared" si="8"/>
        <v>10</v>
      </c>
      <c r="J48" s="517">
        <f t="shared" si="8"/>
        <v>8</v>
      </c>
      <c r="K48" s="517">
        <f t="shared" si="9"/>
        <v>18</v>
      </c>
      <c r="L48" s="584" t="s">
        <v>735</v>
      </c>
      <c r="M48" s="1263"/>
    </row>
    <row r="49" spans="1:14" ht="15" customHeight="1" thickBot="1">
      <c r="A49" s="1275"/>
      <c r="B49" s="1269" t="s">
        <v>736</v>
      </c>
      <c r="C49" s="1270">
        <v>0</v>
      </c>
      <c r="D49" s="1270">
        <v>6</v>
      </c>
      <c r="E49" s="1271">
        <f t="shared" si="6"/>
        <v>6</v>
      </c>
      <c r="F49" s="1270">
        <v>2</v>
      </c>
      <c r="G49" s="1270">
        <v>17</v>
      </c>
      <c r="H49" s="1271">
        <f t="shared" si="4"/>
        <v>19</v>
      </c>
      <c r="I49" s="1271">
        <f t="shared" si="8"/>
        <v>2</v>
      </c>
      <c r="J49" s="1271">
        <f t="shared" si="8"/>
        <v>23</v>
      </c>
      <c r="K49" s="1271">
        <f t="shared" si="9"/>
        <v>25</v>
      </c>
      <c r="L49" s="1272" t="s">
        <v>737</v>
      </c>
      <c r="M49" s="1276"/>
    </row>
    <row r="50" spans="1:14" ht="15" customHeight="1" thickBot="1">
      <c r="A50" s="1262"/>
      <c r="B50" s="583" t="s">
        <v>738</v>
      </c>
      <c r="C50" s="326">
        <v>1</v>
      </c>
      <c r="D50" s="326">
        <v>4</v>
      </c>
      <c r="E50" s="517">
        <f t="shared" si="6"/>
        <v>5</v>
      </c>
      <c r="F50" s="326">
        <v>7</v>
      </c>
      <c r="G50" s="326">
        <v>0</v>
      </c>
      <c r="H50" s="517">
        <f t="shared" si="4"/>
        <v>7</v>
      </c>
      <c r="I50" s="517">
        <f t="shared" si="8"/>
        <v>8</v>
      </c>
      <c r="J50" s="517">
        <f t="shared" si="8"/>
        <v>4</v>
      </c>
      <c r="K50" s="517">
        <f t="shared" si="9"/>
        <v>12</v>
      </c>
      <c r="L50" s="584" t="s">
        <v>1222</v>
      </c>
      <c r="M50" s="1263"/>
    </row>
    <row r="51" spans="1:14" ht="15" customHeight="1">
      <c r="A51" s="1275"/>
      <c r="B51" s="1282" t="s">
        <v>739</v>
      </c>
      <c r="C51" s="1283">
        <v>5</v>
      </c>
      <c r="D51" s="1283">
        <v>4</v>
      </c>
      <c r="E51" s="1284">
        <f t="shared" si="6"/>
        <v>9</v>
      </c>
      <c r="F51" s="1283">
        <v>0</v>
      </c>
      <c r="G51" s="1283">
        <v>3</v>
      </c>
      <c r="H51" s="1284">
        <f t="shared" si="4"/>
        <v>3</v>
      </c>
      <c r="I51" s="1284">
        <f t="shared" si="8"/>
        <v>5</v>
      </c>
      <c r="J51" s="1284">
        <f t="shared" si="8"/>
        <v>7</v>
      </c>
      <c r="K51" s="1284">
        <f t="shared" si="9"/>
        <v>12</v>
      </c>
      <c r="L51" s="1285" t="s">
        <v>1221</v>
      </c>
      <c r="M51" s="1276"/>
    </row>
    <row r="52" spans="1:14" s="141" customFormat="1" ht="20.100000000000001" customHeight="1" thickBot="1">
      <c r="A52" s="1296" t="s">
        <v>1344</v>
      </c>
      <c r="B52" s="1297"/>
      <c r="C52" s="1292"/>
      <c r="D52" s="1292"/>
      <c r="E52" s="1293"/>
      <c r="F52" s="1292"/>
      <c r="G52" s="1292"/>
      <c r="H52" s="1293"/>
      <c r="I52" s="1293"/>
      <c r="J52" s="1293"/>
      <c r="K52" s="1293"/>
      <c r="L52" s="1298" t="s">
        <v>740</v>
      </c>
      <c r="M52" s="1299"/>
    </row>
    <row r="53" spans="1:14" ht="15" customHeight="1" thickBot="1">
      <c r="A53" s="1275"/>
      <c r="B53" s="1269" t="s">
        <v>741</v>
      </c>
      <c r="C53" s="1270">
        <v>1</v>
      </c>
      <c r="D53" s="1270">
        <v>0</v>
      </c>
      <c r="E53" s="1271">
        <f t="shared" si="6"/>
        <v>1</v>
      </c>
      <c r="F53" s="1270">
        <v>0</v>
      </c>
      <c r="G53" s="1270">
        <v>1</v>
      </c>
      <c r="H53" s="1271">
        <f t="shared" si="4"/>
        <v>1</v>
      </c>
      <c r="I53" s="1271">
        <f t="shared" si="8"/>
        <v>1</v>
      </c>
      <c r="J53" s="1271">
        <f t="shared" si="8"/>
        <v>1</v>
      </c>
      <c r="K53" s="1271">
        <f t="shared" si="9"/>
        <v>2</v>
      </c>
      <c r="L53" s="1272" t="s">
        <v>1213</v>
      </c>
      <c r="M53" s="1276"/>
    </row>
    <row r="54" spans="1:14" ht="15" customHeight="1" thickBot="1">
      <c r="A54" s="1262"/>
      <c r="B54" s="583" t="s">
        <v>1102</v>
      </c>
      <c r="C54" s="326">
        <v>0</v>
      </c>
      <c r="D54" s="326">
        <v>0</v>
      </c>
      <c r="E54" s="517">
        <f t="shared" si="6"/>
        <v>0</v>
      </c>
      <c r="F54" s="326">
        <v>1</v>
      </c>
      <c r="G54" s="326">
        <v>0</v>
      </c>
      <c r="H54" s="517">
        <f t="shared" si="4"/>
        <v>1</v>
      </c>
      <c r="I54" s="517">
        <f t="shared" si="8"/>
        <v>1</v>
      </c>
      <c r="J54" s="517">
        <f t="shared" si="8"/>
        <v>0</v>
      </c>
      <c r="K54" s="517">
        <f t="shared" si="9"/>
        <v>1</v>
      </c>
      <c r="L54" s="584" t="s">
        <v>1103</v>
      </c>
      <c r="M54" s="1263"/>
    </row>
    <row r="55" spans="1:14" ht="15" customHeight="1" thickBot="1">
      <c r="A55" s="1275"/>
      <c r="B55" s="1269" t="s">
        <v>742</v>
      </c>
      <c r="C55" s="1270">
        <v>0</v>
      </c>
      <c r="D55" s="1270">
        <v>0</v>
      </c>
      <c r="E55" s="1271">
        <f t="shared" si="6"/>
        <v>0</v>
      </c>
      <c r="F55" s="1270">
        <v>1</v>
      </c>
      <c r="G55" s="1270">
        <v>0</v>
      </c>
      <c r="H55" s="1271">
        <f t="shared" si="4"/>
        <v>1</v>
      </c>
      <c r="I55" s="1271">
        <f t="shared" si="8"/>
        <v>1</v>
      </c>
      <c r="J55" s="1271">
        <f t="shared" si="8"/>
        <v>0</v>
      </c>
      <c r="K55" s="1271">
        <f t="shared" si="9"/>
        <v>1</v>
      </c>
      <c r="L55" s="1272" t="s">
        <v>261</v>
      </c>
      <c r="M55" s="1276"/>
    </row>
    <row r="56" spans="1:14" ht="15" customHeight="1" thickBot="1">
      <c r="A56" s="1262"/>
      <c r="B56" s="583" t="s">
        <v>719</v>
      </c>
      <c r="C56" s="326">
        <v>0</v>
      </c>
      <c r="D56" s="326">
        <v>0</v>
      </c>
      <c r="E56" s="517">
        <f t="shared" si="6"/>
        <v>0</v>
      </c>
      <c r="F56" s="326">
        <v>1</v>
      </c>
      <c r="G56" s="326">
        <v>1</v>
      </c>
      <c r="H56" s="517">
        <f t="shared" si="4"/>
        <v>2</v>
      </c>
      <c r="I56" s="517">
        <f t="shared" si="8"/>
        <v>1</v>
      </c>
      <c r="J56" s="517">
        <f t="shared" si="8"/>
        <v>1</v>
      </c>
      <c r="K56" s="517">
        <f t="shared" si="9"/>
        <v>2</v>
      </c>
      <c r="L56" s="584" t="s">
        <v>725</v>
      </c>
      <c r="M56" s="1263"/>
    </row>
    <row r="57" spans="1:14" ht="15" customHeight="1">
      <c r="A57" s="1275"/>
      <c r="B57" s="1282" t="s">
        <v>1214</v>
      </c>
      <c r="C57" s="1283">
        <v>2</v>
      </c>
      <c r="D57" s="1283">
        <v>1</v>
      </c>
      <c r="E57" s="1284">
        <f t="shared" si="6"/>
        <v>3</v>
      </c>
      <c r="F57" s="1283">
        <v>0</v>
      </c>
      <c r="G57" s="1283">
        <v>0</v>
      </c>
      <c r="H57" s="1284">
        <f t="shared" si="4"/>
        <v>0</v>
      </c>
      <c r="I57" s="1284">
        <f t="shared" si="8"/>
        <v>2</v>
      </c>
      <c r="J57" s="1284">
        <f t="shared" si="8"/>
        <v>1</v>
      </c>
      <c r="K57" s="1284">
        <f t="shared" si="9"/>
        <v>3</v>
      </c>
      <c r="L57" s="1285" t="s">
        <v>726</v>
      </c>
      <c r="M57" s="1276"/>
    </row>
    <row r="58" spans="1:14" ht="25.5" customHeight="1">
      <c r="A58" s="946" t="s">
        <v>13</v>
      </c>
      <c r="B58" s="946"/>
      <c r="C58" s="417">
        <f>SUM(C10:C57)</f>
        <v>618</v>
      </c>
      <c r="D58" s="417">
        <f t="shared" ref="D58:K58" si="10">SUM(D10:D57)</f>
        <v>2116</v>
      </c>
      <c r="E58" s="417">
        <f t="shared" si="10"/>
        <v>2734</v>
      </c>
      <c r="F58" s="417">
        <f t="shared" si="10"/>
        <v>492</v>
      </c>
      <c r="G58" s="417">
        <f t="shared" si="10"/>
        <v>1011</v>
      </c>
      <c r="H58" s="417">
        <f t="shared" si="10"/>
        <v>1503</v>
      </c>
      <c r="I58" s="417">
        <f t="shared" si="10"/>
        <v>1110</v>
      </c>
      <c r="J58" s="417">
        <f t="shared" si="10"/>
        <v>3127</v>
      </c>
      <c r="K58" s="417">
        <f t="shared" si="10"/>
        <v>4237</v>
      </c>
      <c r="L58" s="947" t="s">
        <v>14</v>
      </c>
      <c r="M58" s="947"/>
      <c r="N58" s="67"/>
    </row>
    <row r="59" spans="1:14" ht="24.95" customHeight="1">
      <c r="A59" s="52"/>
      <c r="B59" s="52"/>
      <c r="N59" s="67"/>
    </row>
    <row r="60" spans="1:14" ht="24.95" customHeight="1">
      <c r="A60" s="52"/>
      <c r="B60" s="52"/>
      <c r="N60" s="67"/>
    </row>
    <row r="61" spans="1:14" ht="24.95" customHeight="1">
      <c r="A61" s="67" t="s">
        <v>168</v>
      </c>
    </row>
    <row r="62" spans="1:14" ht="24.95" customHeight="1">
      <c r="A62" s="67" t="s">
        <v>661</v>
      </c>
    </row>
    <row r="63" spans="1:14" ht="13.5" customHeight="1">
      <c r="A63" s="67" t="s">
        <v>169</v>
      </c>
    </row>
    <row r="64" spans="1:14">
      <c r="A64" s="67" t="s">
        <v>662</v>
      </c>
    </row>
  </sheetData>
  <mergeCells count="21">
    <mergeCell ref="A21:B21"/>
    <mergeCell ref="L21:M21"/>
    <mergeCell ref="A26:B26"/>
    <mergeCell ref="L26:M26"/>
    <mergeCell ref="A52:B52"/>
    <mergeCell ref="L52:M52"/>
    <mergeCell ref="A9:B9"/>
    <mergeCell ref="L9:M9"/>
    <mergeCell ref="L12:M12"/>
    <mergeCell ref="L58:M58"/>
    <mergeCell ref="A58:B58"/>
    <mergeCell ref="L6:M8"/>
    <mergeCell ref="A12:B12"/>
    <mergeCell ref="A1:M1"/>
    <mergeCell ref="A2:M2"/>
    <mergeCell ref="A3:M3"/>
    <mergeCell ref="A4:M4"/>
    <mergeCell ref="C6:E6"/>
    <mergeCell ref="F6:H6"/>
    <mergeCell ref="I6:K6"/>
    <mergeCell ref="A6:B8"/>
  </mergeCells>
  <printOptions horizontalCentered="1" verticalCentered="1"/>
  <pageMargins left="0" right="0" top="0.55118110236220474" bottom="0" header="0" footer="0"/>
  <pageSetup paperSize="9" scale="85" orientation="landscape" r:id="rId1"/>
  <headerFooter alignWithMargins="0"/>
  <rowBreaks count="1" manualBreakCount="1">
    <brk id="38" max="12"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showGridLines="0" rightToLeft="1" view="pageBreakPreview" topLeftCell="A22" zoomScale="90" zoomScaleNormal="100" zoomScaleSheetLayoutView="90" workbookViewId="0">
      <selection activeCell="G44" sqref="G44"/>
    </sheetView>
  </sheetViews>
  <sheetFormatPr defaultRowHeight="15"/>
  <cols>
    <col min="1" max="1" width="9.5703125" style="207" customWidth="1"/>
    <col min="2" max="2" width="29.5703125" style="207" customWidth="1"/>
    <col min="3" max="3" width="7.85546875" style="67" customWidth="1"/>
    <col min="4" max="4" width="10.140625" style="67" customWidth="1"/>
    <col min="5" max="5" width="7.85546875" style="67" customWidth="1"/>
    <col min="6" max="6" width="10.140625" style="67" customWidth="1"/>
    <col min="7" max="7" width="7.85546875" style="67" customWidth="1"/>
    <col min="8" max="8" width="10.140625" style="67" customWidth="1"/>
    <col min="9" max="9" width="7.85546875" style="67" customWidth="1"/>
    <col min="10" max="10" width="10.140625" style="67" customWidth="1"/>
    <col min="11" max="11" width="7.85546875" style="67" customWidth="1"/>
    <col min="12" max="12" width="10.140625" style="67" customWidth="1"/>
    <col min="13" max="13" width="29.28515625" style="67" customWidth="1"/>
    <col min="14" max="14" width="14.5703125" style="67" customWidth="1"/>
    <col min="15" max="16384" width="9.140625" style="52"/>
  </cols>
  <sheetData>
    <row r="1" spans="1:14" s="56" customFormat="1" ht="20.100000000000001" customHeight="1">
      <c r="A1" s="855" t="s">
        <v>927</v>
      </c>
      <c r="B1" s="855"/>
      <c r="C1" s="855"/>
      <c r="D1" s="855"/>
      <c r="E1" s="855"/>
      <c r="F1" s="855"/>
      <c r="G1" s="855"/>
      <c r="H1" s="855"/>
      <c r="I1" s="855"/>
      <c r="J1" s="855"/>
      <c r="K1" s="855"/>
      <c r="L1" s="855"/>
      <c r="M1" s="855"/>
      <c r="N1" s="855"/>
    </row>
    <row r="2" spans="1:14" s="57" customFormat="1" ht="20.100000000000001" customHeight="1">
      <c r="A2" s="858" t="s">
        <v>1068</v>
      </c>
      <c r="B2" s="858"/>
      <c r="C2" s="858"/>
      <c r="D2" s="858"/>
      <c r="E2" s="858"/>
      <c r="F2" s="858"/>
      <c r="G2" s="858"/>
      <c r="H2" s="858"/>
      <c r="I2" s="858"/>
      <c r="J2" s="858"/>
      <c r="K2" s="858"/>
      <c r="L2" s="858"/>
      <c r="M2" s="858"/>
      <c r="N2" s="858"/>
    </row>
    <row r="3" spans="1:14" ht="32.25" customHeight="1">
      <c r="A3" s="849" t="s">
        <v>1046</v>
      </c>
      <c r="B3" s="849"/>
      <c r="C3" s="849"/>
      <c r="D3" s="849"/>
      <c r="E3" s="849"/>
      <c r="F3" s="849"/>
      <c r="G3" s="849"/>
      <c r="H3" s="849"/>
      <c r="I3" s="849"/>
      <c r="J3" s="849"/>
      <c r="K3" s="849"/>
      <c r="L3" s="849"/>
      <c r="M3" s="849"/>
      <c r="N3" s="849"/>
    </row>
    <row r="4" spans="1:14" ht="20.100000000000001" customHeight="1">
      <c r="A4" s="850" t="s">
        <v>1067</v>
      </c>
      <c r="B4" s="850"/>
      <c r="C4" s="850"/>
      <c r="D4" s="850"/>
      <c r="E4" s="850"/>
      <c r="F4" s="850"/>
      <c r="G4" s="850"/>
      <c r="H4" s="850"/>
      <c r="I4" s="850"/>
      <c r="J4" s="850"/>
      <c r="K4" s="850"/>
      <c r="L4" s="850"/>
      <c r="M4" s="850"/>
      <c r="N4" s="850"/>
    </row>
    <row r="5" spans="1:14" ht="20.100000000000001" customHeight="1">
      <c r="A5" s="12" t="s">
        <v>603</v>
      </c>
      <c r="B5" s="12"/>
      <c r="C5" s="83"/>
      <c r="D5" s="83"/>
      <c r="E5" s="83"/>
      <c r="F5" s="83"/>
      <c r="G5" s="83"/>
      <c r="H5" s="83"/>
      <c r="I5" s="83"/>
      <c r="J5" s="83"/>
      <c r="K5" s="83"/>
      <c r="L5" s="83"/>
      <c r="M5" s="83"/>
      <c r="N5" s="84" t="s">
        <v>604</v>
      </c>
    </row>
    <row r="6" spans="1:14" s="187" customFormat="1" ht="23.25" customHeight="1" thickBot="1">
      <c r="A6" s="1149" t="s">
        <v>1345</v>
      </c>
      <c r="B6" s="1149"/>
      <c r="C6" s="829" t="s">
        <v>516</v>
      </c>
      <c r="D6" s="829"/>
      <c r="E6" s="829" t="s">
        <v>548</v>
      </c>
      <c r="F6" s="829"/>
      <c r="G6" s="829" t="s">
        <v>632</v>
      </c>
      <c r="H6" s="829"/>
      <c r="I6" s="829" t="s">
        <v>694</v>
      </c>
      <c r="J6" s="829"/>
      <c r="K6" s="829" t="s">
        <v>1066</v>
      </c>
      <c r="L6" s="829"/>
      <c r="M6" s="1146" t="s">
        <v>1346</v>
      </c>
      <c r="N6" s="1146"/>
    </row>
    <row r="7" spans="1:14" s="187" customFormat="1" ht="15.75" customHeight="1" thickBot="1">
      <c r="A7" s="1150"/>
      <c r="B7" s="1150"/>
      <c r="C7" s="495" t="s">
        <v>1144</v>
      </c>
      <c r="D7" s="495" t="s">
        <v>1145</v>
      </c>
      <c r="E7" s="495" t="s">
        <v>1144</v>
      </c>
      <c r="F7" s="495" t="s">
        <v>1145</v>
      </c>
      <c r="G7" s="495" t="s">
        <v>1144</v>
      </c>
      <c r="H7" s="495" t="s">
        <v>1145</v>
      </c>
      <c r="I7" s="495" t="s">
        <v>1144</v>
      </c>
      <c r="J7" s="495" t="s">
        <v>1145</v>
      </c>
      <c r="K7" s="495" t="s">
        <v>1144</v>
      </c>
      <c r="L7" s="495" t="s">
        <v>1145</v>
      </c>
      <c r="M7" s="1147"/>
      <c r="N7" s="1147"/>
    </row>
    <row r="8" spans="1:14" s="187" customFormat="1" ht="18.75" customHeight="1">
      <c r="A8" s="1151"/>
      <c r="B8" s="1151"/>
      <c r="C8" s="496" t="s">
        <v>90</v>
      </c>
      <c r="D8" s="496" t="s">
        <v>922</v>
      </c>
      <c r="E8" s="496" t="s">
        <v>90</v>
      </c>
      <c r="F8" s="496" t="s">
        <v>922</v>
      </c>
      <c r="G8" s="496" t="s">
        <v>90</v>
      </c>
      <c r="H8" s="496" t="s">
        <v>922</v>
      </c>
      <c r="I8" s="496" t="s">
        <v>90</v>
      </c>
      <c r="J8" s="496" t="s">
        <v>922</v>
      </c>
      <c r="K8" s="496" t="s">
        <v>90</v>
      </c>
      <c r="L8" s="496" t="s">
        <v>922</v>
      </c>
      <c r="M8" s="1148"/>
      <c r="N8" s="1148"/>
    </row>
    <row r="9" spans="1:14" s="28" customFormat="1" ht="18" customHeight="1" thickBot="1">
      <c r="A9" s="1309" t="s">
        <v>122</v>
      </c>
      <c r="B9" s="732" t="s">
        <v>672</v>
      </c>
      <c r="C9" s="1310">
        <v>1</v>
      </c>
      <c r="D9" s="1310">
        <v>0</v>
      </c>
      <c r="E9" s="1310">
        <v>1</v>
      </c>
      <c r="F9" s="1310">
        <v>0</v>
      </c>
      <c r="G9" s="1310">
        <v>1</v>
      </c>
      <c r="H9" s="1310">
        <v>0</v>
      </c>
      <c r="I9" s="1310">
        <v>0</v>
      </c>
      <c r="J9" s="1310">
        <v>0</v>
      </c>
      <c r="K9" s="1310">
        <v>0</v>
      </c>
      <c r="L9" s="1310">
        <v>0</v>
      </c>
      <c r="M9" s="1311" t="s">
        <v>680</v>
      </c>
      <c r="N9" s="1312" t="s">
        <v>1058</v>
      </c>
    </row>
    <row r="10" spans="1:14" s="28" customFormat="1" ht="18" customHeight="1" thickBot="1">
      <c r="A10" s="1307"/>
      <c r="B10" s="588" t="s">
        <v>673</v>
      </c>
      <c r="C10" s="534">
        <v>2</v>
      </c>
      <c r="D10" s="534">
        <v>0</v>
      </c>
      <c r="E10" s="534">
        <v>0</v>
      </c>
      <c r="F10" s="534">
        <v>1</v>
      </c>
      <c r="G10" s="534">
        <v>0</v>
      </c>
      <c r="H10" s="534">
        <v>0</v>
      </c>
      <c r="I10" s="534">
        <v>0</v>
      </c>
      <c r="J10" s="534">
        <v>0</v>
      </c>
      <c r="K10" s="534">
        <v>0</v>
      </c>
      <c r="L10" s="534">
        <v>0</v>
      </c>
      <c r="M10" s="589" t="s">
        <v>681</v>
      </c>
      <c r="N10" s="1160"/>
    </row>
    <row r="11" spans="1:14" s="28" customFormat="1" ht="18" customHeight="1" thickBot="1">
      <c r="A11" s="1307"/>
      <c r="B11" s="586" t="s">
        <v>1230</v>
      </c>
      <c r="C11" s="532">
        <v>5</v>
      </c>
      <c r="D11" s="532">
        <v>5</v>
      </c>
      <c r="E11" s="532">
        <v>8</v>
      </c>
      <c r="F11" s="532">
        <v>0</v>
      </c>
      <c r="G11" s="532">
        <v>45</v>
      </c>
      <c r="H11" s="532">
        <v>15</v>
      </c>
      <c r="I11" s="532">
        <v>109</v>
      </c>
      <c r="J11" s="532">
        <v>49</v>
      </c>
      <c r="K11" s="532">
        <v>109</v>
      </c>
      <c r="L11" s="532">
        <v>46</v>
      </c>
      <c r="M11" s="587" t="s">
        <v>682</v>
      </c>
      <c r="N11" s="1160"/>
    </row>
    <row r="12" spans="1:14" s="28" customFormat="1" ht="18" customHeight="1" thickBot="1">
      <c r="A12" s="1307"/>
      <c r="B12" s="588" t="s">
        <v>674</v>
      </c>
      <c r="C12" s="534">
        <v>0</v>
      </c>
      <c r="D12" s="534">
        <v>0</v>
      </c>
      <c r="E12" s="534">
        <v>0</v>
      </c>
      <c r="F12" s="534">
        <v>0</v>
      </c>
      <c r="G12" s="534">
        <v>20</v>
      </c>
      <c r="H12" s="534">
        <v>22</v>
      </c>
      <c r="I12" s="534">
        <v>53</v>
      </c>
      <c r="J12" s="534">
        <v>62</v>
      </c>
      <c r="K12" s="534">
        <v>63</v>
      </c>
      <c r="L12" s="534">
        <v>81</v>
      </c>
      <c r="M12" s="589" t="s">
        <v>683</v>
      </c>
      <c r="N12" s="1160"/>
    </row>
    <row r="13" spans="1:14" s="28" customFormat="1" ht="18" customHeight="1" thickBot="1">
      <c r="A13" s="1307"/>
      <c r="B13" s="586" t="s">
        <v>675</v>
      </c>
      <c r="C13" s="532">
        <v>0</v>
      </c>
      <c r="D13" s="532">
        <v>0</v>
      </c>
      <c r="E13" s="532">
        <v>0</v>
      </c>
      <c r="F13" s="532">
        <v>0</v>
      </c>
      <c r="G13" s="532">
        <v>1</v>
      </c>
      <c r="H13" s="532">
        <v>2</v>
      </c>
      <c r="I13" s="532">
        <v>4</v>
      </c>
      <c r="J13" s="532">
        <v>1</v>
      </c>
      <c r="K13" s="532">
        <v>4</v>
      </c>
      <c r="L13" s="532">
        <v>1</v>
      </c>
      <c r="M13" s="587" t="s">
        <v>684</v>
      </c>
      <c r="N13" s="1160"/>
    </row>
    <row r="14" spans="1:14" s="28" customFormat="1" ht="18" customHeight="1" thickBot="1">
      <c r="A14" s="1307"/>
      <c r="B14" s="588" t="s">
        <v>676</v>
      </c>
      <c r="C14" s="534">
        <v>1</v>
      </c>
      <c r="D14" s="534">
        <v>3</v>
      </c>
      <c r="E14" s="534">
        <v>0</v>
      </c>
      <c r="F14" s="534">
        <v>0</v>
      </c>
      <c r="G14" s="534">
        <v>7</v>
      </c>
      <c r="H14" s="534">
        <v>5</v>
      </c>
      <c r="I14" s="534">
        <v>2</v>
      </c>
      <c r="J14" s="534">
        <v>17</v>
      </c>
      <c r="K14" s="534">
        <v>7</v>
      </c>
      <c r="L14" s="534">
        <v>6</v>
      </c>
      <c r="M14" s="589" t="s">
        <v>685</v>
      </c>
      <c r="N14" s="1160"/>
    </row>
    <row r="15" spans="1:14" s="28" customFormat="1" ht="18" customHeight="1" thickBot="1">
      <c r="A15" s="1307"/>
      <c r="B15" s="586" t="s">
        <v>1229</v>
      </c>
      <c r="C15" s="532">
        <v>3</v>
      </c>
      <c r="D15" s="532">
        <v>6</v>
      </c>
      <c r="E15" s="532">
        <v>0</v>
      </c>
      <c r="F15" s="532">
        <v>0</v>
      </c>
      <c r="G15" s="532">
        <v>1</v>
      </c>
      <c r="H15" s="532">
        <v>7</v>
      </c>
      <c r="I15" s="532">
        <v>4</v>
      </c>
      <c r="J15" s="532">
        <v>12</v>
      </c>
      <c r="K15" s="532">
        <v>0</v>
      </c>
      <c r="L15" s="532">
        <v>7</v>
      </c>
      <c r="M15" s="587" t="s">
        <v>686</v>
      </c>
      <c r="N15" s="1160"/>
    </row>
    <row r="16" spans="1:14" s="28" customFormat="1" ht="24.75" customHeight="1" thickBot="1">
      <c r="A16" s="1307"/>
      <c r="B16" s="588" t="s">
        <v>677</v>
      </c>
      <c r="C16" s="534">
        <v>0</v>
      </c>
      <c r="D16" s="534">
        <v>2</v>
      </c>
      <c r="E16" s="534">
        <v>0</v>
      </c>
      <c r="F16" s="534">
        <v>1</v>
      </c>
      <c r="G16" s="534">
        <v>0</v>
      </c>
      <c r="H16" s="534">
        <v>10</v>
      </c>
      <c r="I16" s="534">
        <v>0</v>
      </c>
      <c r="J16" s="534">
        <v>0</v>
      </c>
      <c r="K16" s="534">
        <v>1</v>
      </c>
      <c r="L16" s="534">
        <v>3</v>
      </c>
      <c r="M16" s="589" t="s">
        <v>687</v>
      </c>
      <c r="N16" s="1160"/>
    </row>
    <row r="17" spans="1:14" s="28" customFormat="1" ht="24.75" customHeight="1" thickBot="1">
      <c r="A17" s="1307"/>
      <c r="B17" s="586" t="s">
        <v>678</v>
      </c>
      <c r="C17" s="532">
        <v>3</v>
      </c>
      <c r="D17" s="532">
        <v>15</v>
      </c>
      <c r="E17" s="532">
        <v>4</v>
      </c>
      <c r="F17" s="532">
        <v>6</v>
      </c>
      <c r="G17" s="532">
        <v>3</v>
      </c>
      <c r="H17" s="532">
        <v>11</v>
      </c>
      <c r="I17" s="532">
        <v>9</v>
      </c>
      <c r="J17" s="532">
        <v>3</v>
      </c>
      <c r="K17" s="532">
        <v>3</v>
      </c>
      <c r="L17" s="532">
        <v>7</v>
      </c>
      <c r="M17" s="587" t="s">
        <v>688</v>
      </c>
      <c r="N17" s="1160"/>
    </row>
    <row r="18" spans="1:14" s="28" customFormat="1" ht="18" customHeight="1" thickBot="1">
      <c r="A18" s="1307"/>
      <c r="B18" s="588" t="s">
        <v>679</v>
      </c>
      <c r="C18" s="534">
        <v>1</v>
      </c>
      <c r="D18" s="534">
        <v>8</v>
      </c>
      <c r="E18" s="534">
        <v>0</v>
      </c>
      <c r="F18" s="534">
        <v>6</v>
      </c>
      <c r="G18" s="534">
        <v>1</v>
      </c>
      <c r="H18" s="534">
        <v>11</v>
      </c>
      <c r="I18" s="534">
        <v>1</v>
      </c>
      <c r="J18" s="534">
        <v>9</v>
      </c>
      <c r="K18" s="534">
        <v>1</v>
      </c>
      <c r="L18" s="534">
        <v>2</v>
      </c>
      <c r="M18" s="590" t="s">
        <v>689</v>
      </c>
      <c r="N18" s="1160"/>
    </row>
    <row r="19" spans="1:14" s="28" customFormat="1" ht="24.75" customHeight="1" thickBot="1">
      <c r="A19" s="1307"/>
      <c r="B19" s="594" t="s">
        <v>744</v>
      </c>
      <c r="C19" s="541" t="s">
        <v>468</v>
      </c>
      <c r="D19" s="541" t="s">
        <v>468</v>
      </c>
      <c r="E19" s="541" t="s">
        <v>468</v>
      </c>
      <c r="F19" s="541" t="s">
        <v>468</v>
      </c>
      <c r="G19" s="541" t="s">
        <v>468</v>
      </c>
      <c r="H19" s="541" t="s">
        <v>468</v>
      </c>
      <c r="I19" s="541">
        <v>1</v>
      </c>
      <c r="J19" s="541">
        <v>2</v>
      </c>
      <c r="K19" s="541">
        <v>1</v>
      </c>
      <c r="L19" s="541">
        <v>7</v>
      </c>
      <c r="M19" s="595" t="s">
        <v>745</v>
      </c>
      <c r="N19" s="1160"/>
    </row>
    <row r="20" spans="1:14" s="28" customFormat="1" ht="18" customHeight="1">
      <c r="A20" s="1308"/>
      <c r="B20" s="819" t="s">
        <v>29</v>
      </c>
      <c r="C20" s="596">
        <f t="shared" ref="C20:J20" si="0">SUM(C9:C19)</f>
        <v>16</v>
      </c>
      <c r="D20" s="596">
        <f t="shared" si="0"/>
        <v>39</v>
      </c>
      <c r="E20" s="596">
        <f t="shared" si="0"/>
        <v>13</v>
      </c>
      <c r="F20" s="596">
        <f t="shared" si="0"/>
        <v>14</v>
      </c>
      <c r="G20" s="596">
        <f t="shared" si="0"/>
        <v>79</v>
      </c>
      <c r="H20" s="596">
        <f t="shared" si="0"/>
        <v>83</v>
      </c>
      <c r="I20" s="596">
        <f t="shared" si="0"/>
        <v>183</v>
      </c>
      <c r="J20" s="596">
        <f t="shared" si="0"/>
        <v>155</v>
      </c>
      <c r="K20" s="596">
        <f>SUM(K9:K19)</f>
        <v>189</v>
      </c>
      <c r="L20" s="596">
        <f>SUM(L9:L19)</f>
        <v>160</v>
      </c>
      <c r="M20" s="820" t="s">
        <v>30</v>
      </c>
      <c r="N20" s="1162"/>
    </row>
    <row r="21" spans="1:14" s="28" customFormat="1" ht="18" customHeight="1" thickBot="1">
      <c r="A21" s="1330" t="s">
        <v>494</v>
      </c>
      <c r="B21" s="732" t="s">
        <v>1232</v>
      </c>
      <c r="C21" s="1310">
        <v>37</v>
      </c>
      <c r="D21" s="1310">
        <v>20</v>
      </c>
      <c r="E21" s="1310">
        <v>37</v>
      </c>
      <c r="F21" s="1310">
        <v>12</v>
      </c>
      <c r="G21" s="1310">
        <v>23</v>
      </c>
      <c r="H21" s="1310">
        <v>15</v>
      </c>
      <c r="I21" s="1310">
        <v>26</v>
      </c>
      <c r="J21" s="1310">
        <v>13</v>
      </c>
      <c r="K21" s="1310">
        <v>17</v>
      </c>
      <c r="L21" s="1310">
        <v>11</v>
      </c>
      <c r="M21" s="1311" t="s">
        <v>239</v>
      </c>
      <c r="N21" s="1333" t="s">
        <v>1059</v>
      </c>
    </row>
    <row r="22" spans="1:14" s="28" customFormat="1" ht="18" customHeight="1" thickBot="1">
      <c r="A22" s="1331"/>
      <c r="B22" s="588" t="s">
        <v>238</v>
      </c>
      <c r="C22" s="534">
        <v>25</v>
      </c>
      <c r="D22" s="534">
        <v>0</v>
      </c>
      <c r="E22" s="534">
        <v>11</v>
      </c>
      <c r="F22" s="534">
        <v>4</v>
      </c>
      <c r="G22" s="534">
        <v>44</v>
      </c>
      <c r="H22" s="534">
        <v>13</v>
      </c>
      <c r="I22" s="534">
        <v>71</v>
      </c>
      <c r="J22" s="534">
        <v>8</v>
      </c>
      <c r="K22" s="534">
        <v>52</v>
      </c>
      <c r="L22" s="534">
        <v>11</v>
      </c>
      <c r="M22" s="589" t="s">
        <v>237</v>
      </c>
      <c r="N22" s="1334"/>
    </row>
    <row r="23" spans="1:14" s="28" customFormat="1" ht="18" customHeight="1" thickBot="1">
      <c r="A23" s="1331"/>
      <c r="B23" s="586" t="s">
        <v>236</v>
      </c>
      <c r="C23" s="532">
        <v>4</v>
      </c>
      <c r="D23" s="532">
        <v>0</v>
      </c>
      <c r="E23" s="532">
        <v>1</v>
      </c>
      <c r="F23" s="532">
        <v>0</v>
      </c>
      <c r="G23" s="532">
        <v>0</v>
      </c>
      <c r="H23" s="532">
        <v>0</v>
      </c>
      <c r="I23" s="532">
        <v>0</v>
      </c>
      <c r="J23" s="532">
        <v>0</v>
      </c>
      <c r="K23" s="532">
        <v>0</v>
      </c>
      <c r="L23" s="532">
        <v>0</v>
      </c>
      <c r="M23" s="587" t="s">
        <v>235</v>
      </c>
      <c r="N23" s="1334"/>
    </row>
    <row r="24" spans="1:14" s="28" customFormat="1" ht="18" customHeight="1" thickBot="1">
      <c r="A24" s="1331"/>
      <c r="B24" s="588" t="s">
        <v>1310</v>
      </c>
      <c r="C24" s="534">
        <v>7</v>
      </c>
      <c r="D24" s="534">
        <v>3</v>
      </c>
      <c r="E24" s="534">
        <v>18</v>
      </c>
      <c r="F24" s="534">
        <v>6</v>
      </c>
      <c r="G24" s="534">
        <v>86</v>
      </c>
      <c r="H24" s="534">
        <v>44</v>
      </c>
      <c r="I24" s="534">
        <v>127</v>
      </c>
      <c r="J24" s="534">
        <v>41</v>
      </c>
      <c r="K24" s="534">
        <v>122</v>
      </c>
      <c r="L24" s="534">
        <v>23</v>
      </c>
      <c r="M24" s="589" t="s">
        <v>234</v>
      </c>
      <c r="N24" s="1334"/>
    </row>
    <row r="25" spans="1:14" s="28" customFormat="1" ht="18" customHeight="1" thickBot="1">
      <c r="A25" s="1331"/>
      <c r="B25" s="586" t="s">
        <v>233</v>
      </c>
      <c r="C25" s="532">
        <v>33</v>
      </c>
      <c r="D25" s="532">
        <v>6</v>
      </c>
      <c r="E25" s="532">
        <v>24</v>
      </c>
      <c r="F25" s="532">
        <v>7</v>
      </c>
      <c r="G25" s="532">
        <v>68</v>
      </c>
      <c r="H25" s="532">
        <v>27</v>
      </c>
      <c r="I25" s="532">
        <v>75</v>
      </c>
      <c r="J25" s="532">
        <v>19</v>
      </c>
      <c r="K25" s="532">
        <v>74</v>
      </c>
      <c r="L25" s="532">
        <v>10</v>
      </c>
      <c r="M25" s="587" t="s">
        <v>232</v>
      </c>
      <c r="N25" s="1334"/>
    </row>
    <row r="26" spans="1:14" s="28" customFormat="1" ht="18" customHeight="1" thickBot="1">
      <c r="A26" s="1331"/>
      <c r="B26" s="588" t="s">
        <v>1231</v>
      </c>
      <c r="C26" s="534">
        <v>23</v>
      </c>
      <c r="D26" s="534">
        <v>29</v>
      </c>
      <c r="E26" s="534">
        <v>23</v>
      </c>
      <c r="F26" s="534">
        <v>22</v>
      </c>
      <c r="G26" s="534">
        <v>25</v>
      </c>
      <c r="H26" s="534">
        <v>32</v>
      </c>
      <c r="I26" s="534">
        <v>35</v>
      </c>
      <c r="J26" s="534">
        <v>31</v>
      </c>
      <c r="K26" s="534">
        <v>37</v>
      </c>
      <c r="L26" s="534">
        <v>31</v>
      </c>
      <c r="M26" s="589" t="s">
        <v>231</v>
      </c>
      <c r="N26" s="1334"/>
    </row>
    <row r="27" spans="1:14" s="28" customFormat="1" ht="18" customHeight="1" thickBot="1">
      <c r="A27" s="1331"/>
      <c r="B27" s="586" t="s">
        <v>346</v>
      </c>
      <c r="C27" s="532">
        <v>29</v>
      </c>
      <c r="D27" s="532">
        <v>25</v>
      </c>
      <c r="E27" s="532">
        <v>32</v>
      </c>
      <c r="F27" s="532">
        <v>20</v>
      </c>
      <c r="G27" s="532">
        <v>69</v>
      </c>
      <c r="H27" s="532">
        <v>27</v>
      </c>
      <c r="I27" s="532">
        <v>93</v>
      </c>
      <c r="J27" s="532">
        <v>20</v>
      </c>
      <c r="K27" s="532">
        <v>93</v>
      </c>
      <c r="L27" s="532">
        <v>22</v>
      </c>
      <c r="M27" s="587" t="s">
        <v>347</v>
      </c>
      <c r="N27" s="1334"/>
    </row>
    <row r="28" spans="1:14" s="28" customFormat="1" ht="18" customHeight="1" thickBot="1">
      <c r="A28" s="1331"/>
      <c r="B28" s="588" t="s">
        <v>495</v>
      </c>
      <c r="C28" s="534">
        <v>31</v>
      </c>
      <c r="D28" s="534">
        <v>34</v>
      </c>
      <c r="E28" s="534">
        <v>40</v>
      </c>
      <c r="F28" s="534">
        <v>42</v>
      </c>
      <c r="G28" s="534">
        <v>45</v>
      </c>
      <c r="H28" s="534">
        <v>75</v>
      </c>
      <c r="I28" s="534">
        <v>70</v>
      </c>
      <c r="J28" s="534">
        <v>84</v>
      </c>
      <c r="K28" s="534">
        <v>86</v>
      </c>
      <c r="L28" s="534">
        <v>84</v>
      </c>
      <c r="M28" s="589" t="s">
        <v>690</v>
      </c>
      <c r="N28" s="1334"/>
    </row>
    <row r="29" spans="1:14" s="28" customFormat="1" ht="18" customHeight="1" thickBot="1">
      <c r="A29" s="1331"/>
      <c r="B29" s="586" t="s">
        <v>633</v>
      </c>
      <c r="C29" s="532">
        <v>0</v>
      </c>
      <c r="D29" s="532">
        <v>0</v>
      </c>
      <c r="E29" s="532">
        <v>0</v>
      </c>
      <c r="F29" s="532">
        <v>0</v>
      </c>
      <c r="G29" s="532">
        <v>11</v>
      </c>
      <c r="H29" s="532">
        <v>9</v>
      </c>
      <c r="I29" s="532">
        <v>40</v>
      </c>
      <c r="J29" s="532">
        <v>22</v>
      </c>
      <c r="K29" s="532">
        <v>82</v>
      </c>
      <c r="L29" s="532">
        <v>50</v>
      </c>
      <c r="M29" s="587" t="s">
        <v>926</v>
      </c>
      <c r="N29" s="1334"/>
    </row>
    <row r="30" spans="1:14" s="28" customFormat="1" ht="18" customHeight="1" thickBot="1">
      <c r="A30" s="1331"/>
      <c r="B30" s="597" t="s">
        <v>746</v>
      </c>
      <c r="C30" s="540">
        <v>0</v>
      </c>
      <c r="D30" s="540">
        <v>0</v>
      </c>
      <c r="E30" s="540">
        <v>0</v>
      </c>
      <c r="F30" s="540">
        <v>0</v>
      </c>
      <c r="G30" s="540">
        <v>5</v>
      </c>
      <c r="H30" s="540">
        <v>6</v>
      </c>
      <c r="I30" s="540">
        <v>18</v>
      </c>
      <c r="J30" s="540">
        <v>22</v>
      </c>
      <c r="K30" s="540">
        <v>36</v>
      </c>
      <c r="L30" s="540">
        <v>27</v>
      </c>
      <c r="M30" s="598" t="s">
        <v>759</v>
      </c>
      <c r="N30" s="1334"/>
    </row>
    <row r="31" spans="1:14" s="28" customFormat="1" ht="16.5" customHeight="1" thickBot="1">
      <c r="A31" s="1331"/>
      <c r="B31" s="586" t="s">
        <v>747</v>
      </c>
      <c r="C31" s="532">
        <v>2</v>
      </c>
      <c r="D31" s="532">
        <v>0</v>
      </c>
      <c r="E31" s="532">
        <v>1</v>
      </c>
      <c r="F31" s="532">
        <v>7</v>
      </c>
      <c r="G31" s="532">
        <v>2</v>
      </c>
      <c r="H31" s="532">
        <v>21</v>
      </c>
      <c r="I31" s="532">
        <v>8</v>
      </c>
      <c r="J31" s="532">
        <v>25</v>
      </c>
      <c r="K31" s="532">
        <v>1</v>
      </c>
      <c r="L31" s="532">
        <v>41</v>
      </c>
      <c r="M31" s="587" t="s">
        <v>760</v>
      </c>
      <c r="N31" s="1334"/>
    </row>
    <row r="32" spans="1:14" s="28" customFormat="1" ht="16.5" customHeight="1">
      <c r="A32" s="1332"/>
      <c r="B32" s="602" t="s">
        <v>748</v>
      </c>
      <c r="C32" s="603">
        <v>2</v>
      </c>
      <c r="D32" s="603">
        <v>0</v>
      </c>
      <c r="E32" s="603">
        <v>2</v>
      </c>
      <c r="F32" s="603">
        <v>8</v>
      </c>
      <c r="G32" s="603">
        <v>1</v>
      </c>
      <c r="H32" s="603">
        <v>11</v>
      </c>
      <c r="I32" s="603">
        <v>2</v>
      </c>
      <c r="J32" s="603">
        <v>11</v>
      </c>
      <c r="K32" s="603">
        <v>3</v>
      </c>
      <c r="L32" s="603">
        <v>30</v>
      </c>
      <c r="M32" s="604" t="s">
        <v>761</v>
      </c>
      <c r="N32" s="1335"/>
    </row>
    <row r="33" spans="1:14" s="28" customFormat="1" ht="15.75" customHeight="1" thickBot="1">
      <c r="A33" s="1324" t="s">
        <v>494</v>
      </c>
      <c r="B33" s="592" t="s">
        <v>1233</v>
      </c>
      <c r="C33" s="529">
        <v>2</v>
      </c>
      <c r="D33" s="529">
        <v>17</v>
      </c>
      <c r="E33" s="529">
        <v>1</v>
      </c>
      <c r="F33" s="529">
        <v>13</v>
      </c>
      <c r="G33" s="529">
        <v>5</v>
      </c>
      <c r="H33" s="529">
        <v>20</v>
      </c>
      <c r="I33" s="529">
        <v>0</v>
      </c>
      <c r="J33" s="529">
        <v>0</v>
      </c>
      <c r="K33" s="529">
        <v>0</v>
      </c>
      <c r="L33" s="529">
        <v>0</v>
      </c>
      <c r="M33" s="593" t="s">
        <v>762</v>
      </c>
      <c r="N33" s="1327" t="s">
        <v>1059</v>
      </c>
    </row>
    <row r="34" spans="1:14" s="28" customFormat="1" ht="15.75" customHeight="1" thickBot="1">
      <c r="A34" s="1325"/>
      <c r="B34" s="588" t="s">
        <v>749</v>
      </c>
      <c r="C34" s="534">
        <v>0</v>
      </c>
      <c r="D34" s="534">
        <v>0</v>
      </c>
      <c r="E34" s="534">
        <v>0</v>
      </c>
      <c r="F34" s="534">
        <v>0</v>
      </c>
      <c r="G34" s="534">
        <v>1</v>
      </c>
      <c r="H34" s="534">
        <v>14</v>
      </c>
      <c r="I34" s="534">
        <v>1</v>
      </c>
      <c r="J34" s="534">
        <v>3</v>
      </c>
      <c r="K34" s="534">
        <v>0</v>
      </c>
      <c r="L34" s="534">
        <v>0</v>
      </c>
      <c r="M34" s="589" t="s">
        <v>763</v>
      </c>
      <c r="N34" s="1328"/>
    </row>
    <row r="35" spans="1:14" s="28" customFormat="1" ht="15.75" customHeight="1" thickBot="1">
      <c r="A35" s="1325"/>
      <c r="B35" s="586" t="s">
        <v>750</v>
      </c>
      <c r="C35" s="532">
        <v>5</v>
      </c>
      <c r="D35" s="532">
        <v>7</v>
      </c>
      <c r="E35" s="532">
        <v>3</v>
      </c>
      <c r="F35" s="532">
        <v>11</v>
      </c>
      <c r="G35" s="532">
        <v>6</v>
      </c>
      <c r="H35" s="532">
        <v>13</v>
      </c>
      <c r="I35" s="532">
        <v>1</v>
      </c>
      <c r="J35" s="532">
        <v>0</v>
      </c>
      <c r="K35" s="532">
        <v>0</v>
      </c>
      <c r="L35" s="532">
        <v>0</v>
      </c>
      <c r="M35" s="587" t="s">
        <v>764</v>
      </c>
      <c r="N35" s="1328"/>
    </row>
    <row r="36" spans="1:14" s="28" customFormat="1" ht="15.75" customHeight="1" thickBot="1">
      <c r="A36" s="1325"/>
      <c r="B36" s="588" t="s">
        <v>751</v>
      </c>
      <c r="C36" s="534">
        <v>9</v>
      </c>
      <c r="D36" s="534">
        <v>7</v>
      </c>
      <c r="E36" s="534">
        <v>8</v>
      </c>
      <c r="F36" s="534">
        <v>7</v>
      </c>
      <c r="G36" s="534">
        <v>4</v>
      </c>
      <c r="H36" s="534">
        <v>8</v>
      </c>
      <c r="I36" s="534">
        <v>6</v>
      </c>
      <c r="J36" s="534">
        <v>19</v>
      </c>
      <c r="K36" s="534">
        <v>7</v>
      </c>
      <c r="L36" s="534">
        <v>20</v>
      </c>
      <c r="M36" s="589" t="s">
        <v>765</v>
      </c>
      <c r="N36" s="1328"/>
    </row>
    <row r="37" spans="1:14" s="28" customFormat="1" ht="15.75" customHeight="1" thickBot="1">
      <c r="A37" s="1325"/>
      <c r="B37" s="586" t="s">
        <v>752</v>
      </c>
      <c r="C37" s="532">
        <v>4</v>
      </c>
      <c r="D37" s="532">
        <v>5</v>
      </c>
      <c r="E37" s="532">
        <v>1</v>
      </c>
      <c r="F37" s="532">
        <v>8</v>
      </c>
      <c r="G37" s="532">
        <v>4</v>
      </c>
      <c r="H37" s="532">
        <v>13</v>
      </c>
      <c r="I37" s="532">
        <v>4</v>
      </c>
      <c r="J37" s="532">
        <v>25</v>
      </c>
      <c r="K37" s="532">
        <v>7</v>
      </c>
      <c r="L37" s="532">
        <v>48</v>
      </c>
      <c r="M37" s="587" t="s">
        <v>766</v>
      </c>
      <c r="N37" s="1328"/>
    </row>
    <row r="38" spans="1:14" s="28" customFormat="1" ht="15.75" customHeight="1" thickBot="1">
      <c r="A38" s="1325"/>
      <c r="B38" s="588" t="s">
        <v>753</v>
      </c>
      <c r="C38" s="534" t="s">
        <v>468</v>
      </c>
      <c r="D38" s="534" t="s">
        <v>468</v>
      </c>
      <c r="E38" s="534">
        <v>5</v>
      </c>
      <c r="F38" s="534">
        <v>6</v>
      </c>
      <c r="G38" s="534">
        <v>8</v>
      </c>
      <c r="H38" s="534">
        <v>15</v>
      </c>
      <c r="I38" s="534">
        <v>11</v>
      </c>
      <c r="J38" s="534">
        <v>24</v>
      </c>
      <c r="K38" s="534">
        <v>9</v>
      </c>
      <c r="L38" s="534">
        <v>29</v>
      </c>
      <c r="M38" s="589" t="s">
        <v>767</v>
      </c>
      <c r="N38" s="1328"/>
    </row>
    <row r="39" spans="1:14" s="28" customFormat="1" ht="27.75" customHeight="1" thickBot="1">
      <c r="A39" s="1325"/>
      <c r="B39" s="586" t="s">
        <v>1228</v>
      </c>
      <c r="C39" s="532">
        <v>4</v>
      </c>
      <c r="D39" s="532">
        <v>1</v>
      </c>
      <c r="E39" s="532">
        <v>1</v>
      </c>
      <c r="F39" s="532">
        <v>6</v>
      </c>
      <c r="G39" s="532">
        <v>2</v>
      </c>
      <c r="H39" s="532">
        <v>3</v>
      </c>
      <c r="I39" s="532">
        <v>3</v>
      </c>
      <c r="J39" s="532">
        <v>5</v>
      </c>
      <c r="K39" s="532">
        <v>1</v>
      </c>
      <c r="L39" s="532">
        <v>6</v>
      </c>
      <c r="M39" s="587" t="s">
        <v>768</v>
      </c>
      <c r="N39" s="1328"/>
    </row>
    <row r="40" spans="1:14" s="28" customFormat="1" ht="23.25" thickBot="1">
      <c r="A40" s="1325"/>
      <c r="B40" s="588" t="s">
        <v>754</v>
      </c>
      <c r="C40" s="534">
        <v>2</v>
      </c>
      <c r="D40" s="534">
        <v>2</v>
      </c>
      <c r="E40" s="534">
        <v>0</v>
      </c>
      <c r="F40" s="534">
        <v>7</v>
      </c>
      <c r="G40" s="534">
        <v>0</v>
      </c>
      <c r="H40" s="534">
        <v>2</v>
      </c>
      <c r="I40" s="534">
        <v>0</v>
      </c>
      <c r="J40" s="534">
        <v>1</v>
      </c>
      <c r="K40" s="534">
        <v>0</v>
      </c>
      <c r="L40" s="534">
        <v>0</v>
      </c>
      <c r="M40" s="589" t="s">
        <v>769</v>
      </c>
      <c r="N40" s="1328"/>
    </row>
    <row r="41" spans="1:14" s="28" customFormat="1" ht="23.25" customHeight="1" thickBot="1">
      <c r="A41" s="1325"/>
      <c r="B41" s="586" t="s">
        <v>755</v>
      </c>
      <c r="C41" s="532" t="s">
        <v>468</v>
      </c>
      <c r="D41" s="532" t="s">
        <v>468</v>
      </c>
      <c r="E41" s="532" t="s">
        <v>468</v>
      </c>
      <c r="F41" s="532" t="s">
        <v>468</v>
      </c>
      <c r="G41" s="532">
        <v>2</v>
      </c>
      <c r="H41" s="532">
        <v>4</v>
      </c>
      <c r="I41" s="532">
        <v>0</v>
      </c>
      <c r="J41" s="532">
        <v>0</v>
      </c>
      <c r="K41" s="532">
        <v>0</v>
      </c>
      <c r="L41" s="532">
        <v>0</v>
      </c>
      <c r="M41" s="587" t="s">
        <v>770</v>
      </c>
      <c r="N41" s="1328"/>
    </row>
    <row r="42" spans="1:14" s="28" customFormat="1" ht="15.75" customHeight="1" thickBot="1">
      <c r="A42" s="1325"/>
      <c r="B42" s="588" t="s">
        <v>756</v>
      </c>
      <c r="C42" s="534">
        <v>0</v>
      </c>
      <c r="D42" s="534">
        <v>1</v>
      </c>
      <c r="E42" s="534">
        <v>5</v>
      </c>
      <c r="F42" s="534">
        <v>7</v>
      </c>
      <c r="G42" s="534">
        <v>3</v>
      </c>
      <c r="H42" s="534">
        <v>8</v>
      </c>
      <c r="I42" s="534">
        <v>5</v>
      </c>
      <c r="J42" s="534">
        <v>9</v>
      </c>
      <c r="K42" s="534">
        <v>4</v>
      </c>
      <c r="L42" s="534">
        <v>4</v>
      </c>
      <c r="M42" s="589" t="s">
        <v>771</v>
      </c>
      <c r="N42" s="1328"/>
    </row>
    <row r="43" spans="1:14" s="28" customFormat="1" ht="23.25" thickBot="1">
      <c r="A43" s="1325"/>
      <c r="B43" s="586" t="s">
        <v>757</v>
      </c>
      <c r="C43" s="532" t="s">
        <v>468</v>
      </c>
      <c r="D43" s="532" t="s">
        <v>468</v>
      </c>
      <c r="E43" s="532">
        <v>6</v>
      </c>
      <c r="F43" s="532">
        <v>5</v>
      </c>
      <c r="G43" s="532">
        <v>2</v>
      </c>
      <c r="H43" s="532">
        <v>2</v>
      </c>
      <c r="I43" s="532">
        <v>2</v>
      </c>
      <c r="J43" s="532">
        <v>4</v>
      </c>
      <c r="K43" s="532">
        <v>6</v>
      </c>
      <c r="L43" s="532">
        <v>4</v>
      </c>
      <c r="M43" s="587" t="s">
        <v>772</v>
      </c>
      <c r="N43" s="1328"/>
    </row>
    <row r="44" spans="1:14" s="28" customFormat="1" ht="25.5" customHeight="1" thickBot="1">
      <c r="A44" s="1325"/>
      <c r="B44" s="588" t="s">
        <v>758</v>
      </c>
      <c r="C44" s="534" t="s">
        <v>468</v>
      </c>
      <c r="D44" s="534" t="s">
        <v>468</v>
      </c>
      <c r="E44" s="534">
        <v>1</v>
      </c>
      <c r="F44" s="534">
        <v>3</v>
      </c>
      <c r="G44" s="534">
        <v>2</v>
      </c>
      <c r="H44" s="534">
        <v>7</v>
      </c>
      <c r="I44" s="534">
        <v>1</v>
      </c>
      <c r="J44" s="534">
        <v>4</v>
      </c>
      <c r="K44" s="534">
        <v>0</v>
      </c>
      <c r="L44" s="534">
        <v>6</v>
      </c>
      <c r="M44" s="589" t="s">
        <v>925</v>
      </c>
      <c r="N44" s="1328"/>
    </row>
    <row r="45" spans="1:14" s="28" customFormat="1" ht="12" customHeight="1" thickBot="1">
      <c r="A45" s="1325"/>
      <c r="B45" s="586" t="s">
        <v>1104</v>
      </c>
      <c r="C45" s="532" t="s">
        <v>468</v>
      </c>
      <c r="D45" s="532" t="s">
        <v>468</v>
      </c>
      <c r="E45" s="532" t="s">
        <v>468</v>
      </c>
      <c r="F45" s="532" t="s">
        <v>468</v>
      </c>
      <c r="G45" s="532" t="s">
        <v>468</v>
      </c>
      <c r="H45" s="532" t="s">
        <v>468</v>
      </c>
      <c r="I45" s="532" t="s">
        <v>468</v>
      </c>
      <c r="J45" s="532" t="s">
        <v>468</v>
      </c>
      <c r="K45" s="532">
        <v>1</v>
      </c>
      <c r="L45" s="532">
        <v>1</v>
      </c>
      <c r="M45" s="587" t="s">
        <v>1107</v>
      </c>
      <c r="N45" s="1328"/>
    </row>
    <row r="46" spans="1:14" s="28" customFormat="1" ht="24.75" customHeight="1">
      <c r="A46" s="1325"/>
      <c r="B46" s="597" t="s">
        <v>1105</v>
      </c>
      <c r="C46" s="540" t="s">
        <v>468</v>
      </c>
      <c r="D46" s="540" t="s">
        <v>468</v>
      </c>
      <c r="E46" s="540" t="s">
        <v>468</v>
      </c>
      <c r="F46" s="540" t="s">
        <v>468</v>
      </c>
      <c r="G46" s="540" t="s">
        <v>468</v>
      </c>
      <c r="H46" s="540" t="s">
        <v>468</v>
      </c>
      <c r="I46" s="540">
        <v>1</v>
      </c>
      <c r="J46" s="540">
        <v>0</v>
      </c>
      <c r="K46" s="540">
        <v>1</v>
      </c>
      <c r="L46" s="540">
        <v>1</v>
      </c>
      <c r="M46" s="598" t="s">
        <v>1106</v>
      </c>
      <c r="N46" s="1328"/>
    </row>
    <row r="47" spans="1:14" s="28" customFormat="1" ht="18" customHeight="1">
      <c r="A47" s="1326"/>
      <c r="B47" s="545" t="s">
        <v>29</v>
      </c>
      <c r="C47" s="546">
        <f t="shared" ref="C47:J47" si="1">SUM(C21:C46)</f>
        <v>219</v>
      </c>
      <c r="D47" s="546">
        <f t="shared" si="1"/>
        <v>157</v>
      </c>
      <c r="E47" s="546">
        <f t="shared" si="1"/>
        <v>220</v>
      </c>
      <c r="F47" s="546">
        <f t="shared" si="1"/>
        <v>201</v>
      </c>
      <c r="G47" s="546">
        <f t="shared" si="1"/>
        <v>418</v>
      </c>
      <c r="H47" s="546">
        <f t="shared" si="1"/>
        <v>389</v>
      </c>
      <c r="I47" s="546">
        <f t="shared" si="1"/>
        <v>600</v>
      </c>
      <c r="J47" s="546">
        <f t="shared" si="1"/>
        <v>390</v>
      </c>
      <c r="K47" s="546">
        <f>SUM(K21:K46)</f>
        <v>639</v>
      </c>
      <c r="L47" s="546">
        <f>SUM(L21:L46)</f>
        <v>459</v>
      </c>
      <c r="M47" s="547" t="s">
        <v>30</v>
      </c>
      <c r="N47" s="1329"/>
    </row>
    <row r="48" spans="1:14" s="28" customFormat="1" ht="13.5" customHeight="1" thickBot="1">
      <c r="A48" s="1306" t="s">
        <v>230</v>
      </c>
      <c r="B48" s="599" t="s">
        <v>229</v>
      </c>
      <c r="C48" s="544">
        <v>26</v>
      </c>
      <c r="D48" s="544">
        <v>11</v>
      </c>
      <c r="E48" s="544">
        <v>51</v>
      </c>
      <c r="F48" s="544">
        <v>17</v>
      </c>
      <c r="G48" s="544">
        <v>33</v>
      </c>
      <c r="H48" s="544">
        <v>25</v>
      </c>
      <c r="I48" s="544">
        <v>0</v>
      </c>
      <c r="J48" s="544">
        <v>0</v>
      </c>
      <c r="K48" s="544">
        <v>0</v>
      </c>
      <c r="L48" s="544">
        <v>0</v>
      </c>
      <c r="M48" s="600" t="s">
        <v>126</v>
      </c>
      <c r="N48" s="1161" t="s">
        <v>1060</v>
      </c>
    </row>
    <row r="49" spans="1:14" s="28" customFormat="1" ht="13.5" customHeight="1" thickBot="1">
      <c r="A49" s="1307"/>
      <c r="B49" s="586" t="s">
        <v>124</v>
      </c>
      <c r="C49" s="532">
        <v>3</v>
      </c>
      <c r="D49" s="532">
        <v>0</v>
      </c>
      <c r="E49" s="532">
        <v>2</v>
      </c>
      <c r="F49" s="532">
        <v>1</v>
      </c>
      <c r="G49" s="532">
        <v>1</v>
      </c>
      <c r="H49" s="532">
        <v>0</v>
      </c>
      <c r="I49" s="532">
        <v>0</v>
      </c>
      <c r="J49" s="532">
        <v>0</v>
      </c>
      <c r="K49" s="532">
        <v>0</v>
      </c>
      <c r="L49" s="532">
        <v>0</v>
      </c>
      <c r="M49" s="587" t="s">
        <v>125</v>
      </c>
      <c r="N49" s="1160"/>
    </row>
    <row r="50" spans="1:14" s="28" customFormat="1" ht="16.5" customHeight="1" thickBot="1">
      <c r="A50" s="1307"/>
      <c r="B50" s="588" t="s">
        <v>159</v>
      </c>
      <c r="C50" s="534">
        <v>39</v>
      </c>
      <c r="D50" s="534">
        <v>20</v>
      </c>
      <c r="E50" s="534">
        <v>40</v>
      </c>
      <c r="F50" s="534">
        <v>18</v>
      </c>
      <c r="G50" s="534">
        <v>42</v>
      </c>
      <c r="H50" s="534">
        <v>32</v>
      </c>
      <c r="I50" s="534">
        <v>45</v>
      </c>
      <c r="J50" s="534">
        <v>45</v>
      </c>
      <c r="K50" s="534">
        <v>42</v>
      </c>
      <c r="L50" s="534">
        <v>34</v>
      </c>
      <c r="M50" s="589" t="s">
        <v>160</v>
      </c>
      <c r="N50" s="1160"/>
    </row>
    <row r="51" spans="1:14" s="28" customFormat="1" ht="16.5" customHeight="1" thickBot="1">
      <c r="A51" s="1307"/>
      <c r="B51" s="586" t="s">
        <v>773</v>
      </c>
      <c r="C51" s="532" t="s">
        <v>468</v>
      </c>
      <c r="D51" s="532" t="s">
        <v>468</v>
      </c>
      <c r="E51" s="532" t="s">
        <v>468</v>
      </c>
      <c r="F51" s="532" t="s">
        <v>468</v>
      </c>
      <c r="G51" s="532" t="s">
        <v>468</v>
      </c>
      <c r="H51" s="532" t="s">
        <v>468</v>
      </c>
      <c r="I51" s="532">
        <v>53</v>
      </c>
      <c r="J51" s="532">
        <v>39</v>
      </c>
      <c r="K51" s="532">
        <v>65</v>
      </c>
      <c r="L51" s="532">
        <v>43</v>
      </c>
      <c r="M51" s="587" t="s">
        <v>774</v>
      </c>
      <c r="N51" s="1160"/>
    </row>
    <row r="52" spans="1:14" s="28" customFormat="1" ht="16.5" customHeight="1" thickBot="1">
      <c r="A52" s="1307"/>
      <c r="B52" s="588" t="s">
        <v>1234</v>
      </c>
      <c r="C52" s="534" t="s">
        <v>468</v>
      </c>
      <c r="D52" s="534" t="s">
        <v>468</v>
      </c>
      <c r="E52" s="534">
        <v>3</v>
      </c>
      <c r="F52" s="534">
        <v>2</v>
      </c>
      <c r="G52" s="534">
        <v>0</v>
      </c>
      <c r="H52" s="534">
        <v>2</v>
      </c>
      <c r="I52" s="534">
        <v>5</v>
      </c>
      <c r="J52" s="534">
        <v>6</v>
      </c>
      <c r="K52" s="534">
        <v>5</v>
      </c>
      <c r="L52" s="534">
        <v>7</v>
      </c>
      <c r="M52" s="589" t="s">
        <v>1226</v>
      </c>
      <c r="N52" s="1160"/>
    </row>
    <row r="53" spans="1:14" s="28" customFormat="1" ht="27.75" customHeight="1" thickBot="1">
      <c r="A53" s="1307"/>
      <c r="B53" s="594" t="s">
        <v>1311</v>
      </c>
      <c r="C53" s="541" t="s">
        <v>468</v>
      </c>
      <c r="D53" s="541" t="s">
        <v>468</v>
      </c>
      <c r="E53" s="541" t="s">
        <v>468</v>
      </c>
      <c r="F53" s="541" t="s">
        <v>468</v>
      </c>
      <c r="G53" s="541">
        <v>1</v>
      </c>
      <c r="H53" s="541">
        <v>1</v>
      </c>
      <c r="I53" s="541">
        <v>8</v>
      </c>
      <c r="J53" s="541">
        <v>5</v>
      </c>
      <c r="K53" s="541">
        <v>9</v>
      </c>
      <c r="L53" s="541">
        <v>3</v>
      </c>
      <c r="M53" s="601" t="s">
        <v>775</v>
      </c>
      <c r="N53" s="1160"/>
    </row>
    <row r="54" spans="1:14" s="28" customFormat="1" ht="18" customHeight="1">
      <c r="A54" s="1308"/>
      <c r="B54" s="819" t="s">
        <v>29</v>
      </c>
      <c r="C54" s="549">
        <f>SUM(C48:C52)</f>
        <v>68</v>
      </c>
      <c r="D54" s="549">
        <f>SUM(D48:D52)</f>
        <v>31</v>
      </c>
      <c r="E54" s="549">
        <f>SUM(E48:E52)</f>
        <v>96</v>
      </c>
      <c r="F54" s="549">
        <f>SUM(F48:F52)</f>
        <v>38</v>
      </c>
      <c r="G54" s="549">
        <f t="shared" ref="G54:L54" si="2">SUM(G48:G53)</f>
        <v>77</v>
      </c>
      <c r="H54" s="549">
        <f t="shared" si="2"/>
        <v>60</v>
      </c>
      <c r="I54" s="549">
        <f t="shared" si="2"/>
        <v>111</v>
      </c>
      <c r="J54" s="549">
        <f t="shared" si="2"/>
        <v>95</v>
      </c>
      <c r="K54" s="549">
        <f t="shared" si="2"/>
        <v>121</v>
      </c>
      <c r="L54" s="549">
        <f t="shared" si="2"/>
        <v>87</v>
      </c>
      <c r="M54" s="820" t="s">
        <v>8</v>
      </c>
      <c r="N54" s="1162"/>
    </row>
    <row r="55" spans="1:14" s="28" customFormat="1" ht="15.95" customHeight="1" thickBot="1">
      <c r="A55" s="1309" t="s">
        <v>147</v>
      </c>
      <c r="B55" s="732" t="s">
        <v>228</v>
      </c>
      <c r="C55" s="1310">
        <v>73</v>
      </c>
      <c r="D55" s="1310">
        <v>17</v>
      </c>
      <c r="E55" s="1310">
        <v>82</v>
      </c>
      <c r="F55" s="1310">
        <v>24</v>
      </c>
      <c r="G55" s="1310">
        <v>121</v>
      </c>
      <c r="H55" s="1310">
        <v>34</v>
      </c>
      <c r="I55" s="1310">
        <v>129</v>
      </c>
      <c r="J55" s="1310">
        <v>27</v>
      </c>
      <c r="K55" s="1310">
        <v>166</v>
      </c>
      <c r="L55" s="1310">
        <v>27</v>
      </c>
      <c r="M55" s="1311" t="s">
        <v>158</v>
      </c>
      <c r="N55" s="1315" t="s">
        <v>1061</v>
      </c>
    </row>
    <row r="56" spans="1:14" s="28" customFormat="1" ht="15.95" customHeight="1" thickBot="1">
      <c r="A56" s="1307"/>
      <c r="B56" s="588" t="s">
        <v>776</v>
      </c>
      <c r="C56" s="534" t="s">
        <v>468</v>
      </c>
      <c r="D56" s="534" t="s">
        <v>468</v>
      </c>
      <c r="E56" s="534" t="s">
        <v>468</v>
      </c>
      <c r="F56" s="534" t="s">
        <v>468</v>
      </c>
      <c r="G56" s="534" t="s">
        <v>468</v>
      </c>
      <c r="H56" s="534" t="s">
        <v>468</v>
      </c>
      <c r="I56" s="534">
        <v>8</v>
      </c>
      <c r="J56" s="534">
        <v>1</v>
      </c>
      <c r="K56" s="534">
        <v>17</v>
      </c>
      <c r="L56" s="534">
        <v>1</v>
      </c>
      <c r="M56" s="589" t="s">
        <v>778</v>
      </c>
      <c r="N56" s="1313"/>
    </row>
    <row r="57" spans="1:14" s="28" customFormat="1" ht="15.95" customHeight="1" thickBot="1">
      <c r="A57" s="1307"/>
      <c r="B57" s="594" t="s">
        <v>777</v>
      </c>
      <c r="C57" s="541" t="s">
        <v>468</v>
      </c>
      <c r="D57" s="541" t="s">
        <v>468</v>
      </c>
      <c r="E57" s="541" t="s">
        <v>468</v>
      </c>
      <c r="F57" s="541" t="s">
        <v>468</v>
      </c>
      <c r="G57" s="541" t="s">
        <v>468</v>
      </c>
      <c r="H57" s="541" t="s">
        <v>468</v>
      </c>
      <c r="I57" s="541">
        <v>8</v>
      </c>
      <c r="J57" s="541">
        <v>2</v>
      </c>
      <c r="K57" s="541">
        <v>8</v>
      </c>
      <c r="L57" s="541">
        <v>2</v>
      </c>
      <c r="M57" s="601" t="s">
        <v>779</v>
      </c>
      <c r="N57" s="1313"/>
    </row>
    <row r="58" spans="1:14" s="28" customFormat="1" ht="15.95" customHeight="1">
      <c r="A58" s="1308"/>
      <c r="B58" s="819" t="s">
        <v>29</v>
      </c>
      <c r="C58" s="549">
        <f t="shared" ref="C58:H58" si="3">SUM(C55:C55)</f>
        <v>73</v>
      </c>
      <c r="D58" s="549">
        <f t="shared" si="3"/>
        <v>17</v>
      </c>
      <c r="E58" s="549">
        <f t="shared" si="3"/>
        <v>82</v>
      </c>
      <c r="F58" s="549">
        <f t="shared" si="3"/>
        <v>24</v>
      </c>
      <c r="G58" s="549">
        <f t="shared" si="3"/>
        <v>121</v>
      </c>
      <c r="H58" s="549">
        <f t="shared" si="3"/>
        <v>34</v>
      </c>
      <c r="I58" s="549">
        <f>SUM(I55:I57)</f>
        <v>145</v>
      </c>
      <c r="J58" s="549">
        <f>SUM(J55:J57)</f>
        <v>30</v>
      </c>
      <c r="K58" s="549">
        <f>SUM(K55:K57)</f>
        <v>191</v>
      </c>
      <c r="L58" s="549">
        <f>SUM(L55:L57)</f>
        <v>30</v>
      </c>
      <c r="M58" s="820" t="s">
        <v>30</v>
      </c>
      <c r="N58" s="1314"/>
    </row>
    <row r="59" spans="1:14" s="28" customFormat="1" ht="15.95" customHeight="1" thickBot="1">
      <c r="A59" s="1306" t="s">
        <v>227</v>
      </c>
      <c r="B59" s="592" t="s">
        <v>226</v>
      </c>
      <c r="C59" s="529">
        <v>7</v>
      </c>
      <c r="D59" s="529">
        <v>13</v>
      </c>
      <c r="E59" s="529">
        <v>4</v>
      </c>
      <c r="F59" s="529">
        <v>26</v>
      </c>
      <c r="G59" s="529">
        <v>8</v>
      </c>
      <c r="H59" s="529">
        <v>23</v>
      </c>
      <c r="I59" s="529">
        <v>9</v>
      </c>
      <c r="J59" s="529">
        <v>44</v>
      </c>
      <c r="K59" s="529">
        <v>8</v>
      </c>
      <c r="L59" s="529">
        <v>43</v>
      </c>
      <c r="M59" s="593" t="s">
        <v>225</v>
      </c>
      <c r="N59" s="1161" t="s">
        <v>1062</v>
      </c>
    </row>
    <row r="60" spans="1:14" s="28" customFormat="1" ht="15.95" customHeight="1" thickBot="1">
      <c r="A60" s="1307"/>
      <c r="B60" s="588" t="s">
        <v>224</v>
      </c>
      <c r="C60" s="534">
        <v>4</v>
      </c>
      <c r="D60" s="534">
        <v>31</v>
      </c>
      <c r="E60" s="534">
        <v>4</v>
      </c>
      <c r="F60" s="534">
        <v>29</v>
      </c>
      <c r="G60" s="534">
        <v>12</v>
      </c>
      <c r="H60" s="534">
        <v>46</v>
      </c>
      <c r="I60" s="534">
        <v>5</v>
      </c>
      <c r="J60" s="534">
        <v>51</v>
      </c>
      <c r="K60" s="534">
        <v>9</v>
      </c>
      <c r="L60" s="534">
        <v>64</v>
      </c>
      <c r="M60" s="589" t="s">
        <v>223</v>
      </c>
      <c r="N60" s="1160"/>
    </row>
    <row r="61" spans="1:14" s="28" customFormat="1" ht="15.95" customHeight="1" thickBot="1">
      <c r="A61" s="1307"/>
      <c r="B61" s="586" t="s">
        <v>222</v>
      </c>
      <c r="C61" s="532">
        <v>1</v>
      </c>
      <c r="D61" s="532">
        <v>14</v>
      </c>
      <c r="E61" s="532">
        <v>7</v>
      </c>
      <c r="F61" s="532">
        <v>32</v>
      </c>
      <c r="G61" s="532">
        <v>5</v>
      </c>
      <c r="H61" s="532">
        <v>24</v>
      </c>
      <c r="I61" s="532">
        <v>5</v>
      </c>
      <c r="J61" s="532">
        <v>72</v>
      </c>
      <c r="K61" s="532">
        <v>4</v>
      </c>
      <c r="L61" s="532">
        <v>70</v>
      </c>
      <c r="M61" s="587" t="s">
        <v>221</v>
      </c>
      <c r="N61" s="1160"/>
    </row>
    <row r="62" spans="1:14" s="28" customFormat="1" ht="15.95" customHeight="1" thickBot="1">
      <c r="A62" s="1307"/>
      <c r="B62" s="588" t="s">
        <v>339</v>
      </c>
      <c r="C62" s="534">
        <v>8</v>
      </c>
      <c r="D62" s="534">
        <v>9</v>
      </c>
      <c r="E62" s="534">
        <v>5</v>
      </c>
      <c r="F62" s="534">
        <v>8</v>
      </c>
      <c r="G62" s="534">
        <v>5</v>
      </c>
      <c r="H62" s="534">
        <v>9</v>
      </c>
      <c r="I62" s="534">
        <v>9</v>
      </c>
      <c r="J62" s="534">
        <v>12</v>
      </c>
      <c r="K62" s="534">
        <v>14</v>
      </c>
      <c r="L62" s="534">
        <v>9</v>
      </c>
      <c r="M62" s="589" t="s">
        <v>427</v>
      </c>
      <c r="N62" s="1160"/>
    </row>
    <row r="63" spans="1:14" s="28" customFormat="1" ht="15.95" customHeight="1" thickBot="1">
      <c r="A63" s="1307"/>
      <c r="B63" s="586" t="s">
        <v>428</v>
      </c>
      <c r="C63" s="532">
        <v>4</v>
      </c>
      <c r="D63" s="532">
        <v>21</v>
      </c>
      <c r="E63" s="532">
        <v>8</v>
      </c>
      <c r="F63" s="532">
        <v>31</v>
      </c>
      <c r="G63" s="532">
        <v>6</v>
      </c>
      <c r="H63" s="532">
        <v>41</v>
      </c>
      <c r="I63" s="532">
        <v>9</v>
      </c>
      <c r="J63" s="532">
        <v>48</v>
      </c>
      <c r="K63" s="532">
        <v>18</v>
      </c>
      <c r="L63" s="532">
        <v>48</v>
      </c>
      <c r="M63" s="587" t="s">
        <v>431</v>
      </c>
      <c r="N63" s="1160"/>
    </row>
    <row r="64" spans="1:14" s="28" customFormat="1" ht="15.95" customHeight="1" thickBot="1">
      <c r="A64" s="1307"/>
      <c r="B64" s="588" t="s">
        <v>429</v>
      </c>
      <c r="C64" s="534">
        <v>9</v>
      </c>
      <c r="D64" s="534">
        <v>18</v>
      </c>
      <c r="E64" s="534">
        <v>11</v>
      </c>
      <c r="F64" s="534">
        <v>21</v>
      </c>
      <c r="G64" s="534">
        <v>7</v>
      </c>
      <c r="H64" s="534">
        <v>8</v>
      </c>
      <c r="I64" s="534">
        <v>8</v>
      </c>
      <c r="J64" s="534">
        <v>18</v>
      </c>
      <c r="K64" s="534">
        <v>12</v>
      </c>
      <c r="L64" s="534">
        <v>30</v>
      </c>
      <c r="M64" s="589" t="s">
        <v>432</v>
      </c>
      <c r="N64" s="1160"/>
    </row>
    <row r="65" spans="1:14" s="28" customFormat="1" ht="15.95" customHeight="1" thickBot="1">
      <c r="A65" s="1307"/>
      <c r="B65" s="586" t="s">
        <v>1235</v>
      </c>
      <c r="C65" s="532">
        <v>6</v>
      </c>
      <c r="D65" s="532">
        <v>15</v>
      </c>
      <c r="E65" s="532">
        <v>11</v>
      </c>
      <c r="F65" s="532">
        <v>9</v>
      </c>
      <c r="G65" s="532">
        <v>4</v>
      </c>
      <c r="H65" s="532">
        <v>9</v>
      </c>
      <c r="I65" s="532">
        <v>13</v>
      </c>
      <c r="J65" s="532">
        <v>29</v>
      </c>
      <c r="K65" s="532">
        <v>15</v>
      </c>
      <c r="L65" s="532">
        <v>34</v>
      </c>
      <c r="M65" s="587" t="s">
        <v>433</v>
      </c>
      <c r="N65" s="1160"/>
    </row>
    <row r="66" spans="1:14" s="28" customFormat="1" ht="26.25" customHeight="1" thickBot="1">
      <c r="A66" s="1307"/>
      <c r="B66" s="588" t="s">
        <v>430</v>
      </c>
      <c r="C66" s="534">
        <v>17</v>
      </c>
      <c r="D66" s="534">
        <v>15</v>
      </c>
      <c r="E66" s="534">
        <v>22</v>
      </c>
      <c r="F66" s="534">
        <v>18</v>
      </c>
      <c r="G66" s="534">
        <v>12</v>
      </c>
      <c r="H66" s="534">
        <v>16</v>
      </c>
      <c r="I66" s="534">
        <v>45</v>
      </c>
      <c r="J66" s="534">
        <v>24</v>
      </c>
      <c r="K66" s="534">
        <v>47</v>
      </c>
      <c r="L66" s="534">
        <v>15</v>
      </c>
      <c r="M66" s="589" t="s">
        <v>434</v>
      </c>
      <c r="N66" s="1160"/>
    </row>
    <row r="67" spans="1:14" s="28" customFormat="1" ht="15.95" customHeight="1" thickBot="1">
      <c r="A67" s="1307"/>
      <c r="B67" s="586" t="s">
        <v>1236</v>
      </c>
      <c r="C67" s="532">
        <v>3</v>
      </c>
      <c r="D67" s="532">
        <v>11</v>
      </c>
      <c r="E67" s="532">
        <v>1</v>
      </c>
      <c r="F67" s="532">
        <v>10</v>
      </c>
      <c r="G67" s="532">
        <v>3</v>
      </c>
      <c r="H67" s="532">
        <v>7</v>
      </c>
      <c r="I67" s="532">
        <v>2</v>
      </c>
      <c r="J67" s="532">
        <v>11</v>
      </c>
      <c r="K67" s="532">
        <v>1</v>
      </c>
      <c r="L67" s="532">
        <v>15</v>
      </c>
      <c r="M67" s="587" t="s">
        <v>435</v>
      </c>
      <c r="N67" s="1160"/>
    </row>
    <row r="68" spans="1:14" s="28" customFormat="1" ht="23.25" customHeight="1" thickBot="1">
      <c r="A68" s="1307"/>
      <c r="B68" s="588" t="s">
        <v>1237</v>
      </c>
      <c r="C68" s="534">
        <v>1</v>
      </c>
      <c r="D68" s="534">
        <v>4</v>
      </c>
      <c r="E68" s="534">
        <v>3</v>
      </c>
      <c r="F68" s="534">
        <v>17</v>
      </c>
      <c r="G68" s="534">
        <v>5</v>
      </c>
      <c r="H68" s="534">
        <v>18</v>
      </c>
      <c r="I68" s="534">
        <v>6</v>
      </c>
      <c r="J68" s="534">
        <v>15</v>
      </c>
      <c r="K68" s="534">
        <v>7</v>
      </c>
      <c r="L68" s="534">
        <v>16</v>
      </c>
      <c r="M68" s="589" t="s">
        <v>436</v>
      </c>
      <c r="N68" s="1160"/>
    </row>
    <row r="69" spans="1:14" s="28" customFormat="1" ht="24.75" customHeight="1" thickBot="1">
      <c r="A69" s="1307"/>
      <c r="B69" s="586" t="s">
        <v>477</v>
      </c>
      <c r="C69" s="532">
        <v>0</v>
      </c>
      <c r="D69" s="532">
        <v>2</v>
      </c>
      <c r="E69" s="532">
        <v>0</v>
      </c>
      <c r="F69" s="532">
        <v>2</v>
      </c>
      <c r="G69" s="532">
        <v>1</v>
      </c>
      <c r="H69" s="532">
        <v>4</v>
      </c>
      <c r="I69" s="532">
        <v>3</v>
      </c>
      <c r="J69" s="532">
        <v>10</v>
      </c>
      <c r="K69" s="532">
        <v>0</v>
      </c>
      <c r="L69" s="532">
        <v>7</v>
      </c>
      <c r="M69" s="587" t="s">
        <v>1227</v>
      </c>
      <c r="N69" s="1160"/>
    </row>
    <row r="70" spans="1:14" s="28" customFormat="1" ht="15.95" customHeight="1" thickBot="1">
      <c r="A70" s="1307"/>
      <c r="B70" s="588" t="s">
        <v>1239</v>
      </c>
      <c r="C70" s="534">
        <v>0</v>
      </c>
      <c r="D70" s="534">
        <v>1</v>
      </c>
      <c r="E70" s="534">
        <v>0</v>
      </c>
      <c r="F70" s="534">
        <v>2</v>
      </c>
      <c r="G70" s="534">
        <v>0</v>
      </c>
      <c r="H70" s="534">
        <v>6</v>
      </c>
      <c r="I70" s="534">
        <v>0</v>
      </c>
      <c r="J70" s="534">
        <v>5</v>
      </c>
      <c r="K70" s="534">
        <v>0</v>
      </c>
      <c r="L70" s="534">
        <v>7</v>
      </c>
      <c r="M70" s="589" t="s">
        <v>529</v>
      </c>
      <c r="N70" s="1160"/>
    </row>
    <row r="71" spans="1:14" s="28" customFormat="1" ht="24.75" customHeight="1" thickBot="1">
      <c r="A71" s="1307"/>
      <c r="B71" s="586" t="s">
        <v>530</v>
      </c>
      <c r="C71" s="532">
        <v>0</v>
      </c>
      <c r="D71" s="532">
        <v>5</v>
      </c>
      <c r="E71" s="532">
        <v>2</v>
      </c>
      <c r="F71" s="532">
        <v>5</v>
      </c>
      <c r="G71" s="532">
        <v>0</v>
      </c>
      <c r="H71" s="532">
        <v>4</v>
      </c>
      <c r="I71" s="532">
        <v>1</v>
      </c>
      <c r="J71" s="532">
        <v>7</v>
      </c>
      <c r="K71" s="532">
        <v>1</v>
      </c>
      <c r="L71" s="532">
        <v>6</v>
      </c>
      <c r="M71" s="587" t="s">
        <v>531</v>
      </c>
      <c r="N71" s="1160"/>
    </row>
    <row r="72" spans="1:14" s="28" customFormat="1" ht="15.95" customHeight="1" thickBot="1">
      <c r="A72" s="1307"/>
      <c r="B72" s="588" t="s">
        <v>551</v>
      </c>
      <c r="C72" s="534" t="s">
        <v>468</v>
      </c>
      <c r="D72" s="534" t="s">
        <v>468</v>
      </c>
      <c r="E72" s="534">
        <v>0</v>
      </c>
      <c r="F72" s="534">
        <v>1</v>
      </c>
      <c r="G72" s="534">
        <v>0</v>
      </c>
      <c r="H72" s="534">
        <v>5</v>
      </c>
      <c r="I72" s="534">
        <v>0</v>
      </c>
      <c r="J72" s="534">
        <v>5</v>
      </c>
      <c r="K72" s="534">
        <v>0</v>
      </c>
      <c r="L72" s="534">
        <v>10</v>
      </c>
      <c r="M72" s="589" t="s">
        <v>550</v>
      </c>
      <c r="N72" s="1160"/>
    </row>
    <row r="73" spans="1:14" s="28" customFormat="1" ht="24.75" customHeight="1" thickBot="1">
      <c r="A73" s="1307"/>
      <c r="B73" s="586" t="s">
        <v>553</v>
      </c>
      <c r="C73" s="532" t="s">
        <v>468</v>
      </c>
      <c r="D73" s="532" t="s">
        <v>468</v>
      </c>
      <c r="E73" s="532">
        <v>0</v>
      </c>
      <c r="F73" s="532">
        <v>3</v>
      </c>
      <c r="G73" s="532">
        <v>0</v>
      </c>
      <c r="H73" s="532">
        <v>2</v>
      </c>
      <c r="I73" s="532">
        <v>0</v>
      </c>
      <c r="J73" s="532">
        <v>4</v>
      </c>
      <c r="K73" s="532">
        <v>0</v>
      </c>
      <c r="L73" s="532">
        <v>7</v>
      </c>
      <c r="M73" s="587" t="s">
        <v>554</v>
      </c>
      <c r="N73" s="1160"/>
    </row>
    <row r="74" spans="1:14" s="28" customFormat="1" ht="15.95" customHeight="1" thickBot="1">
      <c r="A74" s="1307"/>
      <c r="B74" s="588" t="s">
        <v>552</v>
      </c>
      <c r="C74" s="534" t="s">
        <v>468</v>
      </c>
      <c r="D74" s="534" t="s">
        <v>468</v>
      </c>
      <c r="E74" s="534">
        <v>0</v>
      </c>
      <c r="F74" s="534">
        <v>1</v>
      </c>
      <c r="G74" s="534">
        <v>0</v>
      </c>
      <c r="H74" s="534">
        <v>0</v>
      </c>
      <c r="I74" s="534">
        <v>1</v>
      </c>
      <c r="J74" s="534">
        <v>0</v>
      </c>
      <c r="K74" s="534">
        <v>0</v>
      </c>
      <c r="L74" s="534">
        <v>1</v>
      </c>
      <c r="M74" s="589" t="s">
        <v>924</v>
      </c>
      <c r="N74" s="1160"/>
    </row>
    <row r="75" spans="1:14" s="28" customFormat="1" ht="15.95" customHeight="1" thickBot="1">
      <c r="A75" s="1307"/>
      <c r="B75" s="586" t="s">
        <v>634</v>
      </c>
      <c r="C75" s="532" t="s">
        <v>468</v>
      </c>
      <c r="D75" s="532" t="s">
        <v>468</v>
      </c>
      <c r="E75" s="532" t="s">
        <v>468</v>
      </c>
      <c r="F75" s="532" t="s">
        <v>468</v>
      </c>
      <c r="G75" s="532">
        <v>0</v>
      </c>
      <c r="H75" s="532">
        <v>1</v>
      </c>
      <c r="I75" s="532">
        <v>0</v>
      </c>
      <c r="J75" s="532">
        <v>1</v>
      </c>
      <c r="K75" s="532">
        <v>0</v>
      </c>
      <c r="L75" s="532">
        <v>0</v>
      </c>
      <c r="M75" s="587" t="s">
        <v>923</v>
      </c>
      <c r="N75" s="1160"/>
    </row>
    <row r="76" spans="1:14" s="28" customFormat="1" ht="25.5" customHeight="1" thickBot="1">
      <c r="A76" s="1307"/>
      <c r="B76" s="588" t="s">
        <v>780</v>
      </c>
      <c r="C76" s="534"/>
      <c r="D76" s="534" t="s">
        <v>468</v>
      </c>
      <c r="E76" s="534" t="s">
        <v>468</v>
      </c>
      <c r="F76" s="534" t="s">
        <v>468</v>
      </c>
      <c r="G76" s="534" t="s">
        <v>468</v>
      </c>
      <c r="H76" s="534" t="s">
        <v>468</v>
      </c>
      <c r="I76" s="534">
        <v>0</v>
      </c>
      <c r="J76" s="534">
        <v>1</v>
      </c>
      <c r="K76" s="534">
        <v>0</v>
      </c>
      <c r="L76" s="534">
        <v>0</v>
      </c>
      <c r="M76" s="589" t="s">
        <v>1243</v>
      </c>
      <c r="N76" s="1160"/>
    </row>
    <row r="77" spans="1:14" s="28" customFormat="1" ht="15.95" customHeight="1" thickBot="1">
      <c r="A77" s="1307"/>
      <c r="B77" s="586" t="s">
        <v>1108</v>
      </c>
      <c r="C77" s="532" t="s">
        <v>468</v>
      </c>
      <c r="D77" s="532" t="s">
        <v>468</v>
      </c>
      <c r="E77" s="532" t="s">
        <v>468</v>
      </c>
      <c r="F77" s="532" t="s">
        <v>468</v>
      </c>
      <c r="G77" s="532" t="s">
        <v>468</v>
      </c>
      <c r="H77" s="532" t="s">
        <v>468</v>
      </c>
      <c r="I77" s="532" t="s">
        <v>468</v>
      </c>
      <c r="J77" s="532" t="s">
        <v>468</v>
      </c>
      <c r="K77" s="532">
        <v>0</v>
      </c>
      <c r="L77" s="532">
        <v>1</v>
      </c>
      <c r="M77" s="587" t="s">
        <v>1110</v>
      </c>
      <c r="N77" s="1160"/>
    </row>
    <row r="78" spans="1:14" s="28" customFormat="1" ht="15.95" customHeight="1" thickBot="1">
      <c r="A78" s="1307"/>
      <c r="B78" s="588" t="s">
        <v>1109</v>
      </c>
      <c r="C78" s="534" t="s">
        <v>468</v>
      </c>
      <c r="D78" s="534" t="s">
        <v>468</v>
      </c>
      <c r="E78" s="534" t="s">
        <v>468</v>
      </c>
      <c r="F78" s="534" t="s">
        <v>468</v>
      </c>
      <c r="G78" s="534" t="s">
        <v>468</v>
      </c>
      <c r="H78" s="534" t="s">
        <v>468</v>
      </c>
      <c r="I78" s="534" t="s">
        <v>468</v>
      </c>
      <c r="J78" s="534" t="s">
        <v>468</v>
      </c>
      <c r="K78" s="534">
        <v>0</v>
      </c>
      <c r="L78" s="534">
        <v>2</v>
      </c>
      <c r="M78" s="589" t="s">
        <v>1111</v>
      </c>
      <c r="N78" s="1160"/>
    </row>
    <row r="79" spans="1:14" s="28" customFormat="1" ht="27" customHeight="1" thickBot="1">
      <c r="A79" s="1307"/>
      <c r="B79" s="594" t="s">
        <v>1238</v>
      </c>
      <c r="C79" s="541" t="s">
        <v>468</v>
      </c>
      <c r="D79" s="541" t="s">
        <v>468</v>
      </c>
      <c r="E79" s="541" t="s">
        <v>468</v>
      </c>
      <c r="F79" s="541" t="s">
        <v>468</v>
      </c>
      <c r="G79" s="541" t="s">
        <v>468</v>
      </c>
      <c r="H79" s="541" t="s">
        <v>468</v>
      </c>
      <c r="I79" s="541" t="s">
        <v>468</v>
      </c>
      <c r="J79" s="541" t="s">
        <v>468</v>
      </c>
      <c r="K79" s="541">
        <v>3</v>
      </c>
      <c r="L79" s="541">
        <v>0</v>
      </c>
      <c r="M79" s="601" t="s">
        <v>1112</v>
      </c>
      <c r="N79" s="1160"/>
    </row>
    <row r="80" spans="1:14" s="28" customFormat="1" ht="15.95" customHeight="1">
      <c r="A80" s="1308"/>
      <c r="B80" s="819" t="s">
        <v>29</v>
      </c>
      <c r="C80" s="549">
        <f t="shared" ref="C80:L80" si="4">SUM(C59:C79)</f>
        <v>60</v>
      </c>
      <c r="D80" s="549">
        <f t="shared" si="4"/>
        <v>159</v>
      </c>
      <c r="E80" s="549">
        <f t="shared" si="4"/>
        <v>78</v>
      </c>
      <c r="F80" s="549">
        <f t="shared" si="4"/>
        <v>215</v>
      </c>
      <c r="G80" s="549">
        <f t="shared" si="4"/>
        <v>68</v>
      </c>
      <c r="H80" s="549">
        <f t="shared" si="4"/>
        <v>223</v>
      </c>
      <c r="I80" s="549">
        <f t="shared" si="4"/>
        <v>116</v>
      </c>
      <c r="J80" s="549">
        <f t="shared" si="4"/>
        <v>357</v>
      </c>
      <c r="K80" s="549">
        <f t="shared" si="4"/>
        <v>139</v>
      </c>
      <c r="L80" s="549">
        <f t="shared" si="4"/>
        <v>385</v>
      </c>
      <c r="M80" s="820" t="s">
        <v>30</v>
      </c>
      <c r="N80" s="1162"/>
    </row>
    <row r="81" spans="1:14" s="28" customFormat="1" ht="18.95" customHeight="1" thickBot="1">
      <c r="A81" s="1309" t="s">
        <v>220</v>
      </c>
      <c r="B81" s="732" t="s">
        <v>219</v>
      </c>
      <c r="C81" s="1310">
        <v>46</v>
      </c>
      <c r="D81" s="1310">
        <v>40</v>
      </c>
      <c r="E81" s="1310">
        <v>48</v>
      </c>
      <c r="F81" s="1310">
        <v>51</v>
      </c>
      <c r="G81" s="1310">
        <v>111</v>
      </c>
      <c r="H81" s="1310">
        <v>77</v>
      </c>
      <c r="I81" s="1310">
        <v>179</v>
      </c>
      <c r="J81" s="1310">
        <v>84</v>
      </c>
      <c r="K81" s="1310">
        <v>163</v>
      </c>
      <c r="L81" s="1310">
        <v>67</v>
      </c>
      <c r="M81" s="1311" t="s">
        <v>218</v>
      </c>
      <c r="N81" s="1315" t="s">
        <v>1063</v>
      </c>
    </row>
    <row r="82" spans="1:14" s="28" customFormat="1" ht="18.95" customHeight="1" thickBot="1">
      <c r="A82" s="1307"/>
      <c r="B82" s="588" t="s">
        <v>217</v>
      </c>
      <c r="C82" s="534">
        <v>38</v>
      </c>
      <c r="D82" s="534">
        <v>12</v>
      </c>
      <c r="E82" s="534">
        <v>45</v>
      </c>
      <c r="F82" s="534">
        <v>12</v>
      </c>
      <c r="G82" s="534">
        <v>71</v>
      </c>
      <c r="H82" s="534">
        <v>20</v>
      </c>
      <c r="I82" s="534">
        <v>154</v>
      </c>
      <c r="J82" s="534">
        <v>39</v>
      </c>
      <c r="K82" s="534">
        <v>152</v>
      </c>
      <c r="L82" s="534">
        <v>34</v>
      </c>
      <c r="M82" s="589" t="s">
        <v>216</v>
      </c>
      <c r="N82" s="1313"/>
    </row>
    <row r="83" spans="1:14" s="28" customFormat="1" ht="18.95" customHeight="1" thickBot="1">
      <c r="A83" s="1307"/>
      <c r="B83" s="586" t="s">
        <v>781</v>
      </c>
      <c r="C83" s="532">
        <v>27</v>
      </c>
      <c r="D83" s="532">
        <v>12</v>
      </c>
      <c r="E83" s="532">
        <v>29</v>
      </c>
      <c r="F83" s="532">
        <v>13</v>
      </c>
      <c r="G83" s="532">
        <v>57</v>
      </c>
      <c r="H83" s="532">
        <v>23</v>
      </c>
      <c r="I83" s="532">
        <v>142</v>
      </c>
      <c r="J83" s="532">
        <v>50</v>
      </c>
      <c r="K83" s="532">
        <v>153</v>
      </c>
      <c r="L83" s="532">
        <v>43</v>
      </c>
      <c r="M83" s="587" t="s">
        <v>782</v>
      </c>
      <c r="N83" s="1313"/>
    </row>
    <row r="84" spans="1:14" s="28" customFormat="1" ht="27.75" customHeight="1" thickBot="1">
      <c r="A84" s="1307"/>
      <c r="B84" s="588" t="s">
        <v>1240</v>
      </c>
      <c r="C84" s="534" t="s">
        <v>468</v>
      </c>
      <c r="D84" s="534" t="s">
        <v>468</v>
      </c>
      <c r="E84" s="534" t="s">
        <v>468</v>
      </c>
      <c r="F84" s="534" t="s">
        <v>468</v>
      </c>
      <c r="G84" s="534">
        <v>0</v>
      </c>
      <c r="H84" s="534">
        <v>1</v>
      </c>
      <c r="I84" s="534">
        <v>15</v>
      </c>
      <c r="J84" s="534">
        <v>14</v>
      </c>
      <c r="K84" s="534">
        <v>9</v>
      </c>
      <c r="L84" s="534">
        <v>12</v>
      </c>
      <c r="M84" s="589" t="s">
        <v>635</v>
      </c>
      <c r="N84" s="1313"/>
    </row>
    <row r="85" spans="1:14" s="28" customFormat="1" ht="18.95" customHeight="1" thickBot="1">
      <c r="A85" s="1307"/>
      <c r="B85" s="586" t="s">
        <v>636</v>
      </c>
      <c r="C85" s="532">
        <v>66</v>
      </c>
      <c r="D85" s="532">
        <v>34</v>
      </c>
      <c r="E85" s="532">
        <v>41</v>
      </c>
      <c r="F85" s="532">
        <v>30</v>
      </c>
      <c r="G85" s="532">
        <v>66</v>
      </c>
      <c r="H85" s="532">
        <v>45</v>
      </c>
      <c r="I85" s="532">
        <v>89</v>
      </c>
      <c r="J85" s="532">
        <v>47</v>
      </c>
      <c r="K85" s="532">
        <v>78</v>
      </c>
      <c r="L85" s="532">
        <v>37</v>
      </c>
      <c r="M85" s="587" t="s">
        <v>637</v>
      </c>
      <c r="N85" s="1313"/>
    </row>
    <row r="86" spans="1:14" s="28" customFormat="1" ht="26.25" customHeight="1" thickBot="1">
      <c r="A86" s="1307"/>
      <c r="B86" s="588" t="s">
        <v>1242</v>
      </c>
      <c r="C86" s="534">
        <v>11</v>
      </c>
      <c r="D86" s="534">
        <v>8</v>
      </c>
      <c r="E86" s="534">
        <v>13</v>
      </c>
      <c r="F86" s="534">
        <v>10</v>
      </c>
      <c r="G86" s="534">
        <v>6</v>
      </c>
      <c r="H86" s="534">
        <v>8</v>
      </c>
      <c r="I86" s="534">
        <v>9</v>
      </c>
      <c r="J86" s="534">
        <v>7</v>
      </c>
      <c r="K86" s="534">
        <v>9</v>
      </c>
      <c r="L86" s="534">
        <v>21</v>
      </c>
      <c r="M86" s="589" t="s">
        <v>638</v>
      </c>
      <c r="N86" s="1313"/>
    </row>
    <row r="87" spans="1:14" s="28" customFormat="1" ht="18.95" customHeight="1" thickBot="1">
      <c r="A87" s="1307"/>
      <c r="B87" s="586" t="s">
        <v>639</v>
      </c>
      <c r="C87" s="532">
        <v>1</v>
      </c>
      <c r="D87" s="532">
        <v>3</v>
      </c>
      <c r="E87" s="532">
        <v>6</v>
      </c>
      <c r="F87" s="532">
        <v>7</v>
      </c>
      <c r="G87" s="532">
        <v>0</v>
      </c>
      <c r="H87" s="532">
        <v>11</v>
      </c>
      <c r="I87" s="532">
        <v>4</v>
      </c>
      <c r="J87" s="532">
        <v>6</v>
      </c>
      <c r="K87" s="532">
        <v>2</v>
      </c>
      <c r="L87" s="532">
        <v>8</v>
      </c>
      <c r="M87" s="587" t="s">
        <v>640</v>
      </c>
      <c r="N87" s="1313"/>
    </row>
    <row r="88" spans="1:14" s="28" customFormat="1" ht="18.95" customHeight="1" thickBot="1">
      <c r="A88" s="1307"/>
      <c r="B88" s="597" t="s">
        <v>1113</v>
      </c>
      <c r="C88" s="609" t="s">
        <v>468</v>
      </c>
      <c r="D88" s="609" t="s">
        <v>468</v>
      </c>
      <c r="E88" s="609" t="s">
        <v>468</v>
      </c>
      <c r="F88" s="609" t="s">
        <v>468</v>
      </c>
      <c r="G88" s="609" t="s">
        <v>468</v>
      </c>
      <c r="H88" s="609" t="s">
        <v>468</v>
      </c>
      <c r="I88" s="609" t="s">
        <v>468</v>
      </c>
      <c r="J88" s="609" t="s">
        <v>468</v>
      </c>
      <c r="K88" s="540">
        <v>6</v>
      </c>
      <c r="L88" s="540">
        <v>15</v>
      </c>
      <c r="M88" s="598" t="s">
        <v>1114</v>
      </c>
      <c r="N88" s="1313"/>
    </row>
    <row r="89" spans="1:14" s="28" customFormat="1" ht="18.95" customHeight="1">
      <c r="A89" s="1308"/>
      <c r="B89" s="545" t="s">
        <v>29</v>
      </c>
      <c r="C89" s="546">
        <f t="shared" ref="C89:J89" si="5">SUM(C81:C88)</f>
        <v>189</v>
      </c>
      <c r="D89" s="546">
        <f t="shared" si="5"/>
        <v>109</v>
      </c>
      <c r="E89" s="546">
        <f t="shared" si="5"/>
        <v>182</v>
      </c>
      <c r="F89" s="546">
        <f t="shared" si="5"/>
        <v>123</v>
      </c>
      <c r="G89" s="546">
        <f t="shared" si="5"/>
        <v>311</v>
      </c>
      <c r="H89" s="546">
        <f t="shared" si="5"/>
        <v>185</v>
      </c>
      <c r="I89" s="546">
        <f t="shared" si="5"/>
        <v>592</v>
      </c>
      <c r="J89" s="546">
        <f t="shared" si="5"/>
        <v>247</v>
      </c>
      <c r="K89" s="546">
        <f>SUM(K81:K88)</f>
        <v>572</v>
      </c>
      <c r="L89" s="546">
        <f>SUM(L81:L88)</f>
        <v>237</v>
      </c>
      <c r="M89" s="547" t="s">
        <v>30</v>
      </c>
      <c r="N89" s="1314"/>
    </row>
    <row r="90" spans="1:14" s="28" customFormat="1" ht="18.95" customHeight="1" thickBot="1">
      <c r="A90" s="1306" t="s">
        <v>783</v>
      </c>
      <c r="B90" s="599" t="s">
        <v>784</v>
      </c>
      <c r="C90" s="610" t="s">
        <v>468</v>
      </c>
      <c r="D90" s="610" t="s">
        <v>468</v>
      </c>
      <c r="E90" s="610" t="s">
        <v>468</v>
      </c>
      <c r="F90" s="610" t="s">
        <v>468</v>
      </c>
      <c r="G90" s="610" t="s">
        <v>468</v>
      </c>
      <c r="H90" s="610" t="s">
        <v>468</v>
      </c>
      <c r="I90" s="610">
        <v>1</v>
      </c>
      <c r="J90" s="610">
        <v>30</v>
      </c>
      <c r="K90" s="610">
        <v>2</v>
      </c>
      <c r="L90" s="610">
        <v>22</v>
      </c>
      <c r="M90" s="600" t="s">
        <v>787</v>
      </c>
      <c r="N90" s="1161" t="s">
        <v>1064</v>
      </c>
    </row>
    <row r="91" spans="1:14" s="28" customFormat="1" ht="18.95" customHeight="1" thickBot="1">
      <c r="A91" s="1307"/>
      <c r="B91" s="586" t="s">
        <v>785</v>
      </c>
      <c r="C91" s="532" t="s">
        <v>468</v>
      </c>
      <c r="D91" s="532" t="s">
        <v>468</v>
      </c>
      <c r="E91" s="532" t="s">
        <v>468</v>
      </c>
      <c r="F91" s="532" t="s">
        <v>468</v>
      </c>
      <c r="G91" s="532" t="s">
        <v>468</v>
      </c>
      <c r="H91" s="532" t="s">
        <v>468</v>
      </c>
      <c r="I91" s="532">
        <v>2</v>
      </c>
      <c r="J91" s="532">
        <v>15</v>
      </c>
      <c r="K91" s="532">
        <v>4</v>
      </c>
      <c r="L91" s="532">
        <v>22</v>
      </c>
      <c r="M91" s="587" t="s">
        <v>788</v>
      </c>
      <c r="N91" s="1160"/>
    </row>
    <row r="92" spans="1:14" s="28" customFormat="1" ht="18.95" customHeight="1" thickBot="1">
      <c r="A92" s="1307"/>
      <c r="B92" s="588" t="s">
        <v>786</v>
      </c>
      <c r="C92" s="591" t="s">
        <v>468</v>
      </c>
      <c r="D92" s="591" t="s">
        <v>468</v>
      </c>
      <c r="E92" s="591" t="s">
        <v>468</v>
      </c>
      <c r="F92" s="591" t="s">
        <v>468</v>
      </c>
      <c r="G92" s="591" t="s">
        <v>468</v>
      </c>
      <c r="H92" s="591" t="s">
        <v>468</v>
      </c>
      <c r="I92" s="591">
        <v>4</v>
      </c>
      <c r="J92" s="591">
        <v>20</v>
      </c>
      <c r="K92" s="591">
        <v>4</v>
      </c>
      <c r="L92" s="591">
        <v>33</v>
      </c>
      <c r="M92" s="589" t="s">
        <v>919</v>
      </c>
      <c r="N92" s="1160"/>
    </row>
    <row r="93" spans="1:14" s="28" customFormat="1" ht="25.5" customHeight="1" thickBot="1">
      <c r="A93" s="1307"/>
      <c r="B93" s="586" t="s">
        <v>789</v>
      </c>
      <c r="C93" s="532" t="s">
        <v>468</v>
      </c>
      <c r="D93" s="532" t="s">
        <v>468</v>
      </c>
      <c r="E93" s="532" t="s">
        <v>468</v>
      </c>
      <c r="F93" s="532" t="s">
        <v>468</v>
      </c>
      <c r="G93" s="532" t="s">
        <v>468</v>
      </c>
      <c r="H93" s="532" t="s">
        <v>468</v>
      </c>
      <c r="I93" s="532">
        <v>0</v>
      </c>
      <c r="J93" s="532">
        <v>2</v>
      </c>
      <c r="K93" s="532">
        <v>3</v>
      </c>
      <c r="L93" s="532">
        <v>7</v>
      </c>
      <c r="M93" s="587" t="s">
        <v>918</v>
      </c>
      <c r="N93" s="1160"/>
    </row>
    <row r="94" spans="1:14" s="28" customFormat="1" ht="18.95" customHeight="1" thickBot="1">
      <c r="A94" s="1307"/>
      <c r="B94" s="597" t="s">
        <v>790</v>
      </c>
      <c r="C94" s="609" t="s">
        <v>468</v>
      </c>
      <c r="D94" s="609" t="s">
        <v>468</v>
      </c>
      <c r="E94" s="609" t="s">
        <v>468</v>
      </c>
      <c r="F94" s="609" t="s">
        <v>468</v>
      </c>
      <c r="G94" s="609" t="s">
        <v>468</v>
      </c>
      <c r="H94" s="609" t="s">
        <v>468</v>
      </c>
      <c r="I94" s="609">
        <v>1</v>
      </c>
      <c r="J94" s="609">
        <v>2</v>
      </c>
      <c r="K94" s="609">
        <v>2</v>
      </c>
      <c r="L94" s="609">
        <v>8</v>
      </c>
      <c r="M94" s="598" t="s">
        <v>917</v>
      </c>
      <c r="N94" s="1160"/>
    </row>
    <row r="95" spans="1:14" s="28" customFormat="1" ht="18.95" customHeight="1">
      <c r="A95" s="1308"/>
      <c r="B95" s="545" t="s">
        <v>29</v>
      </c>
      <c r="C95" s="611" t="s">
        <v>468</v>
      </c>
      <c r="D95" s="611" t="s">
        <v>468</v>
      </c>
      <c r="E95" s="611" t="s">
        <v>468</v>
      </c>
      <c r="F95" s="611" t="s">
        <v>468</v>
      </c>
      <c r="G95" s="611" t="s">
        <v>468</v>
      </c>
      <c r="H95" s="611" t="s">
        <v>468</v>
      </c>
      <c r="I95" s="611">
        <f>SUM(I90:I94)</f>
        <v>8</v>
      </c>
      <c r="J95" s="611">
        <f>SUM(J90:J94)</f>
        <v>69</v>
      </c>
      <c r="K95" s="611">
        <f>SUM(K90:K94)</f>
        <v>15</v>
      </c>
      <c r="L95" s="611">
        <f>SUM(L90:L94)</f>
        <v>92</v>
      </c>
      <c r="M95" s="547" t="s">
        <v>30</v>
      </c>
      <c r="N95" s="1162"/>
    </row>
    <row r="96" spans="1:14" s="28" customFormat="1" ht="18.95" customHeight="1" thickBot="1">
      <c r="A96" s="1309" t="s">
        <v>461</v>
      </c>
      <c r="B96" s="1316" t="s">
        <v>916</v>
      </c>
      <c r="C96" s="1317">
        <v>2</v>
      </c>
      <c r="D96" s="1317">
        <v>21</v>
      </c>
      <c r="E96" s="1317">
        <v>1</v>
      </c>
      <c r="F96" s="1317">
        <v>20</v>
      </c>
      <c r="G96" s="1317">
        <v>1</v>
      </c>
      <c r="H96" s="1317">
        <v>24</v>
      </c>
      <c r="I96" s="1317">
        <v>3</v>
      </c>
      <c r="J96" s="1317">
        <v>21</v>
      </c>
      <c r="K96" s="1317">
        <v>0</v>
      </c>
      <c r="L96" s="1317">
        <v>23</v>
      </c>
      <c r="M96" s="1318" t="s">
        <v>920</v>
      </c>
      <c r="N96" s="1315" t="s">
        <v>1065</v>
      </c>
    </row>
    <row r="97" spans="1:14" s="28" customFormat="1" ht="18.95" customHeight="1" thickBot="1">
      <c r="A97" s="1307"/>
      <c r="B97" s="586" t="s">
        <v>1241</v>
      </c>
      <c r="C97" s="532">
        <v>0</v>
      </c>
      <c r="D97" s="532">
        <v>7</v>
      </c>
      <c r="E97" s="532">
        <v>0</v>
      </c>
      <c r="F97" s="532">
        <v>12</v>
      </c>
      <c r="G97" s="532">
        <v>0</v>
      </c>
      <c r="H97" s="532">
        <v>7</v>
      </c>
      <c r="I97" s="532">
        <v>3</v>
      </c>
      <c r="J97" s="532">
        <v>14</v>
      </c>
      <c r="K97" s="532">
        <v>4</v>
      </c>
      <c r="L97" s="532">
        <v>14</v>
      </c>
      <c r="M97" s="587" t="s">
        <v>437</v>
      </c>
      <c r="N97" s="1313"/>
    </row>
    <row r="98" spans="1:14" s="28" customFormat="1" ht="18.95" customHeight="1" thickBot="1">
      <c r="A98" s="1307"/>
      <c r="B98" s="597" t="s">
        <v>528</v>
      </c>
      <c r="C98" s="540">
        <v>0</v>
      </c>
      <c r="D98" s="540">
        <v>1</v>
      </c>
      <c r="E98" s="540">
        <v>0</v>
      </c>
      <c r="F98" s="540">
        <v>1</v>
      </c>
      <c r="G98" s="540">
        <v>0</v>
      </c>
      <c r="H98" s="540">
        <v>6</v>
      </c>
      <c r="I98" s="540">
        <v>0</v>
      </c>
      <c r="J98" s="540">
        <v>8</v>
      </c>
      <c r="K98" s="540">
        <v>2</v>
      </c>
      <c r="L98" s="540">
        <v>5</v>
      </c>
      <c r="M98" s="598" t="s">
        <v>921</v>
      </c>
      <c r="N98" s="1313"/>
    </row>
    <row r="99" spans="1:14" s="28" customFormat="1" ht="18.95" customHeight="1">
      <c r="A99" s="1308"/>
      <c r="B99" s="545" t="s">
        <v>29</v>
      </c>
      <c r="C99" s="546">
        <f>SUM(C96:C98)</f>
        <v>2</v>
      </c>
      <c r="D99" s="546">
        <f>SUM(D96:D98)</f>
        <v>29</v>
      </c>
      <c r="E99" s="546">
        <f t="shared" ref="E99:J99" si="6">SUM(E96:E98)</f>
        <v>1</v>
      </c>
      <c r="F99" s="546">
        <f t="shared" si="6"/>
        <v>33</v>
      </c>
      <c r="G99" s="546">
        <f t="shared" si="6"/>
        <v>1</v>
      </c>
      <c r="H99" s="546">
        <f t="shared" si="6"/>
        <v>37</v>
      </c>
      <c r="I99" s="546">
        <f t="shared" si="6"/>
        <v>6</v>
      </c>
      <c r="J99" s="546">
        <f t="shared" si="6"/>
        <v>43</v>
      </c>
      <c r="K99" s="546">
        <f>SUM(K96:K98)</f>
        <v>6</v>
      </c>
      <c r="L99" s="546">
        <f>SUM(L96:L98)</f>
        <v>42</v>
      </c>
      <c r="M99" s="547" t="s">
        <v>30</v>
      </c>
      <c r="N99" s="1314"/>
    </row>
    <row r="100" spans="1:14" s="28" customFormat="1" ht="18.95" customHeight="1">
      <c r="A100" s="1322" t="s">
        <v>438</v>
      </c>
      <c r="B100" s="1322"/>
      <c r="C100" s="611">
        <v>115</v>
      </c>
      <c r="D100" s="611">
        <v>0</v>
      </c>
      <c r="E100" s="611">
        <v>121</v>
      </c>
      <c r="F100" s="611">
        <v>0</v>
      </c>
      <c r="G100" s="611">
        <v>196</v>
      </c>
      <c r="H100" s="611">
        <v>0</v>
      </c>
      <c r="I100" s="611">
        <v>663</v>
      </c>
      <c r="J100" s="611">
        <v>3</v>
      </c>
      <c r="K100" s="611">
        <v>841</v>
      </c>
      <c r="L100" s="611">
        <v>11</v>
      </c>
      <c r="M100" s="1323" t="s">
        <v>439</v>
      </c>
      <c r="N100" s="1323"/>
    </row>
    <row r="101" spans="1:14" s="28" customFormat="1" ht="20.25" customHeight="1">
      <c r="A101" s="1319" t="s">
        <v>1225</v>
      </c>
      <c r="B101" s="1319"/>
      <c r="C101" s="1320">
        <v>0</v>
      </c>
      <c r="D101" s="1320">
        <v>0</v>
      </c>
      <c r="E101" s="1320">
        <v>0</v>
      </c>
      <c r="F101" s="1320">
        <v>0</v>
      </c>
      <c r="G101" s="1320">
        <v>0</v>
      </c>
      <c r="H101" s="1320">
        <v>0</v>
      </c>
      <c r="I101" s="1320">
        <v>0</v>
      </c>
      <c r="J101" s="1320">
        <v>0</v>
      </c>
      <c r="K101" s="1320">
        <v>20</v>
      </c>
      <c r="L101" s="1320">
        <v>1</v>
      </c>
      <c r="M101" s="1321" t="s">
        <v>1115</v>
      </c>
      <c r="N101" s="1321"/>
    </row>
    <row r="102" spans="1:14" ht="21" customHeight="1">
      <c r="A102" s="1164" t="s">
        <v>13</v>
      </c>
      <c r="B102" s="1164"/>
      <c r="C102" s="605">
        <f>C20+C47+C54+C58+C80+C89+C99+C100+C101</f>
        <v>742</v>
      </c>
      <c r="D102" s="605">
        <f t="shared" ref="C102:H102" si="7">D20+D47+D54+D58+D80+D89+D99+D100+D101</f>
        <v>541</v>
      </c>
      <c r="E102" s="605">
        <f t="shared" si="7"/>
        <v>793</v>
      </c>
      <c r="F102" s="605">
        <f t="shared" si="7"/>
        <v>648</v>
      </c>
      <c r="G102" s="605">
        <f t="shared" si="7"/>
        <v>1271</v>
      </c>
      <c r="H102" s="605">
        <f t="shared" si="7"/>
        <v>1011</v>
      </c>
      <c r="I102" s="605">
        <f>I20+I47+I54+I58+I80+I89+I95+I99+I100+I101</f>
        <v>2424</v>
      </c>
      <c r="J102" s="605">
        <f>J20+J47+J54+J58+J80+J89+J95+J99+J100+J101</f>
        <v>1389</v>
      </c>
      <c r="K102" s="605">
        <f>K20+K47+K54+K58+K80+K89+K95+K99+K100+K101</f>
        <v>2733</v>
      </c>
      <c r="L102" s="605">
        <f>L20+L47+L54+L58+L80+L89+L95+L99+L100+L101</f>
        <v>1504</v>
      </c>
      <c r="M102" s="1163" t="s">
        <v>14</v>
      </c>
      <c r="N102" s="1163"/>
    </row>
    <row r="103" spans="1:14">
      <c r="A103" s="606"/>
      <c r="B103" s="606"/>
      <c r="C103" s="607"/>
      <c r="D103" s="607"/>
      <c r="E103" s="607"/>
      <c r="F103" s="607"/>
      <c r="G103" s="607"/>
      <c r="H103" s="607"/>
      <c r="I103" s="607"/>
      <c r="J103" s="607"/>
      <c r="K103" s="607"/>
      <c r="L103" s="607"/>
      <c r="M103" s="607"/>
      <c r="N103" s="608"/>
    </row>
    <row r="104" spans="1:14">
      <c r="I104" s="67" t="s">
        <v>440</v>
      </c>
    </row>
    <row r="105" spans="1:14">
      <c r="C105" s="67">
        <v>627</v>
      </c>
      <c r="D105" s="67">
        <v>541</v>
      </c>
      <c r="E105" s="67">
        <v>672</v>
      </c>
      <c r="F105" s="67">
        <v>648</v>
      </c>
      <c r="G105" s="67">
        <v>1075</v>
      </c>
      <c r="H105" s="67">
        <v>1011</v>
      </c>
      <c r="I105" s="67">
        <v>1761</v>
      </c>
      <c r="J105" s="67">
        <v>1386</v>
      </c>
      <c r="K105" s="67">
        <v>1892</v>
      </c>
      <c r="L105" s="67">
        <v>1493</v>
      </c>
    </row>
    <row r="107" spans="1:14" ht="21" customHeight="1">
      <c r="A107" s="14"/>
      <c r="B107" s="14"/>
      <c r="C107" s="196" t="s">
        <v>135</v>
      </c>
      <c r="D107" s="196" t="s">
        <v>136</v>
      </c>
      <c r="E107" s="343"/>
      <c r="F107" s="343"/>
      <c r="G107" s="343"/>
      <c r="H107" s="343"/>
      <c r="I107" s="343"/>
      <c r="K107" s="52"/>
      <c r="L107" s="52"/>
      <c r="M107" s="52"/>
      <c r="N107" s="52"/>
    </row>
    <row r="108" spans="1:14" ht="25.5">
      <c r="A108" s="205" t="s">
        <v>1312</v>
      </c>
      <c r="B108" s="205"/>
      <c r="C108" s="152">
        <f>K47</f>
        <v>639</v>
      </c>
      <c r="D108" s="152">
        <f>L47</f>
        <v>459</v>
      </c>
    </row>
    <row r="109" spans="1:14" ht="38.25">
      <c r="A109" s="205" t="s">
        <v>1313</v>
      </c>
      <c r="B109" s="205"/>
      <c r="C109" s="152">
        <f>K89</f>
        <v>572</v>
      </c>
      <c r="D109" s="152">
        <f>L89</f>
        <v>237</v>
      </c>
    </row>
    <row r="110" spans="1:14" ht="25.5">
      <c r="A110" s="205" t="s">
        <v>166</v>
      </c>
      <c r="B110" s="205"/>
      <c r="C110" s="152">
        <f>K80</f>
        <v>139</v>
      </c>
      <c r="D110" s="152">
        <f>L80</f>
        <v>385</v>
      </c>
    </row>
    <row r="111" spans="1:14" ht="25.5">
      <c r="A111" s="205" t="s">
        <v>1315</v>
      </c>
      <c r="B111" s="205"/>
      <c r="C111" s="152">
        <f>K54</f>
        <v>121</v>
      </c>
      <c r="D111" s="152">
        <f>L54</f>
        <v>87</v>
      </c>
    </row>
    <row r="112" spans="1:14" ht="25.5">
      <c r="A112" s="205" t="s">
        <v>165</v>
      </c>
      <c r="B112" s="205"/>
      <c r="C112" s="152">
        <f>K20</f>
        <v>189</v>
      </c>
      <c r="D112" s="152">
        <f>L20</f>
        <v>160</v>
      </c>
    </row>
    <row r="113" spans="1:4" ht="25.5">
      <c r="A113" s="205" t="s">
        <v>167</v>
      </c>
      <c r="B113" s="205"/>
      <c r="C113" s="152">
        <f>K58</f>
        <v>191</v>
      </c>
      <c r="D113" s="152">
        <f>L58</f>
        <v>30</v>
      </c>
    </row>
    <row r="114" spans="1:4" ht="25.5">
      <c r="A114" s="205" t="s">
        <v>401</v>
      </c>
      <c r="B114" s="205"/>
      <c r="C114" s="152">
        <f>K99</f>
        <v>6</v>
      </c>
      <c r="D114" s="152">
        <f>L99</f>
        <v>42</v>
      </c>
    </row>
    <row r="115" spans="1:4" ht="38.25">
      <c r="A115" s="205" t="s">
        <v>1316</v>
      </c>
      <c r="B115" s="205"/>
      <c r="C115" s="152">
        <f>K95</f>
        <v>15</v>
      </c>
      <c r="D115" s="152">
        <f>L95</f>
        <v>92</v>
      </c>
    </row>
    <row r="116" spans="1:4" ht="38.25">
      <c r="A116" s="205" t="s">
        <v>462</v>
      </c>
      <c r="B116" s="205"/>
      <c r="C116" s="152">
        <f>K100</f>
        <v>841</v>
      </c>
      <c r="D116" s="152">
        <f>L100</f>
        <v>11</v>
      </c>
    </row>
    <row r="117" spans="1:4" ht="76.5">
      <c r="A117" s="205" t="s">
        <v>1314</v>
      </c>
      <c r="B117" s="205"/>
      <c r="C117" s="152">
        <f>K101</f>
        <v>20</v>
      </c>
      <c r="D117" s="152">
        <f>L101</f>
        <v>1</v>
      </c>
    </row>
    <row r="118" spans="1:4" ht="12.75">
      <c r="A118" s="205"/>
      <c r="B118" s="205"/>
      <c r="C118" s="273">
        <f>SUM(C108:C117)</f>
        <v>2733</v>
      </c>
      <c r="D118" s="273">
        <f>SUM(D108:D117)</f>
        <v>1504</v>
      </c>
    </row>
    <row r="119" spans="1:4" ht="12.75">
      <c r="A119" s="205"/>
      <c r="B119" s="205"/>
    </row>
    <row r="120" spans="1:4" ht="12.75">
      <c r="A120" s="205"/>
      <c r="B120" s="205"/>
    </row>
    <row r="121" spans="1:4" ht="25.5">
      <c r="A121" s="205" t="s">
        <v>168</v>
      </c>
      <c r="B121" s="205"/>
    </row>
    <row r="122" spans="1:4" ht="25.5">
      <c r="A122" s="205" t="s">
        <v>661</v>
      </c>
      <c r="B122" s="205"/>
    </row>
    <row r="123" spans="1:4" ht="38.25">
      <c r="A123" s="205" t="s">
        <v>169</v>
      </c>
      <c r="B123" s="205"/>
    </row>
    <row r="124" spans="1:4" ht="38.25">
      <c r="A124" s="205" t="s">
        <v>662</v>
      </c>
      <c r="B124" s="205"/>
    </row>
    <row r="125" spans="1:4" ht="12.75">
      <c r="A125" s="205"/>
      <c r="B125" s="205"/>
    </row>
  </sheetData>
  <mergeCells count="35">
    <mergeCell ref="A100:B100"/>
    <mergeCell ref="A101:B101"/>
    <mergeCell ref="M6:N8"/>
    <mergeCell ref="A6:B8"/>
    <mergeCell ref="M102:N102"/>
    <mergeCell ref="A102:B102"/>
    <mergeCell ref="M100:N100"/>
    <mergeCell ref="M101:N101"/>
    <mergeCell ref="A55:A58"/>
    <mergeCell ref="A59:A80"/>
    <mergeCell ref="A81:A89"/>
    <mergeCell ref="A90:A95"/>
    <mergeCell ref="A96:A99"/>
    <mergeCell ref="N55:N58"/>
    <mergeCell ref="N59:N80"/>
    <mergeCell ref="N81:N89"/>
    <mergeCell ref="N90:N95"/>
    <mergeCell ref="N96:N99"/>
    <mergeCell ref="A9:A20"/>
    <mergeCell ref="N9:N20"/>
    <mergeCell ref="N48:N54"/>
    <mergeCell ref="A48:A54"/>
    <mergeCell ref="A21:A32"/>
    <mergeCell ref="N21:N32"/>
    <mergeCell ref="N33:N47"/>
    <mergeCell ref="A33:A47"/>
    <mergeCell ref="A1:N1"/>
    <mergeCell ref="A2:N2"/>
    <mergeCell ref="A3:N3"/>
    <mergeCell ref="A4:N4"/>
    <mergeCell ref="I6:J6"/>
    <mergeCell ref="K6:L6"/>
    <mergeCell ref="C6:D6"/>
    <mergeCell ref="E6:F6"/>
    <mergeCell ref="G6:H6"/>
  </mergeCells>
  <printOptions horizontalCentered="1" verticalCentered="1"/>
  <pageMargins left="0" right="0" top="0.35433070866141736" bottom="0" header="0" footer="0"/>
  <pageSetup paperSize="9" scale="85" orientation="landscape" r:id="rId1"/>
  <headerFooter alignWithMargins="0"/>
  <rowBreaks count="3" manualBreakCount="3">
    <brk id="32" max="13" man="1"/>
    <brk id="58" max="13" man="1"/>
    <brk id="80"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showGridLines="0" rightToLeft="1" view="pageBreakPreview" zoomScaleNormal="100" zoomScaleSheetLayoutView="100" workbookViewId="0">
      <selection activeCell="A16" sqref="A16:G16"/>
    </sheetView>
  </sheetViews>
  <sheetFormatPr defaultRowHeight="12.75"/>
  <cols>
    <col min="1" max="1" width="19.28515625" style="192" customWidth="1"/>
    <col min="2" max="4" width="4.7109375" style="192" hidden="1" customWidth="1"/>
    <col min="5" max="5" width="7.85546875" style="192" customWidth="1"/>
    <col min="6" max="6" width="9.85546875" style="192" customWidth="1"/>
    <col min="7" max="8" width="7.85546875" style="192" customWidth="1"/>
    <col min="9" max="9" width="9.85546875" style="192" customWidth="1"/>
    <col min="10" max="11" width="7.85546875" style="192" customWidth="1"/>
    <col min="12" max="12" width="9.85546875" style="192" customWidth="1"/>
    <col min="13" max="14" width="7.85546875" style="192" customWidth="1"/>
    <col min="15" max="15" width="9.85546875" style="192" customWidth="1"/>
    <col min="16" max="17" width="7.85546875" style="192" customWidth="1"/>
    <col min="18" max="18" width="9.85546875" style="192" customWidth="1"/>
    <col min="19" max="19" width="7.85546875" style="192" customWidth="1"/>
    <col min="20" max="20" width="23" style="192" customWidth="1"/>
    <col min="21" max="16384" width="9.140625" style="192"/>
  </cols>
  <sheetData>
    <row r="1" spans="1:22" s="28" customFormat="1" ht="27.75" customHeight="1">
      <c r="A1" s="855" t="s">
        <v>929</v>
      </c>
      <c r="B1" s="855"/>
      <c r="C1" s="855"/>
      <c r="D1" s="855"/>
      <c r="E1" s="855"/>
      <c r="F1" s="855"/>
      <c r="G1" s="855"/>
      <c r="H1" s="855"/>
      <c r="I1" s="855"/>
      <c r="J1" s="855"/>
      <c r="K1" s="855"/>
      <c r="L1" s="855"/>
      <c r="M1" s="855"/>
      <c r="N1" s="855"/>
      <c r="O1" s="855"/>
      <c r="P1" s="855"/>
      <c r="Q1" s="855"/>
      <c r="R1" s="855"/>
      <c r="S1" s="855"/>
      <c r="T1" s="855"/>
    </row>
    <row r="2" spans="1:22" s="29" customFormat="1" ht="20.100000000000001" customHeight="1">
      <c r="A2" s="858" t="s">
        <v>1068</v>
      </c>
      <c r="B2" s="858"/>
      <c r="C2" s="858"/>
      <c r="D2" s="858"/>
      <c r="E2" s="858"/>
      <c r="F2" s="858"/>
      <c r="G2" s="858"/>
      <c r="H2" s="858"/>
      <c r="I2" s="858"/>
      <c r="J2" s="858"/>
      <c r="K2" s="858"/>
      <c r="L2" s="858"/>
      <c r="M2" s="858"/>
      <c r="N2" s="858"/>
      <c r="O2" s="858"/>
      <c r="P2" s="858"/>
      <c r="Q2" s="858"/>
      <c r="R2" s="858"/>
      <c r="S2" s="858"/>
      <c r="T2" s="858"/>
      <c r="U2" s="33"/>
    </row>
    <row r="3" spans="1:22" s="28" customFormat="1" ht="36" customHeight="1">
      <c r="A3" s="1165" t="s">
        <v>1001</v>
      </c>
      <c r="B3" s="1165"/>
      <c r="C3" s="1165"/>
      <c r="D3" s="1165"/>
      <c r="E3" s="1165"/>
      <c r="F3" s="1165"/>
      <c r="G3" s="1165"/>
      <c r="H3" s="1165"/>
      <c r="I3" s="1165"/>
      <c r="J3" s="1165"/>
      <c r="K3" s="1165"/>
      <c r="L3" s="1165"/>
      <c r="M3" s="1165"/>
      <c r="N3" s="1165"/>
      <c r="O3" s="1165"/>
      <c r="P3" s="1165"/>
      <c r="Q3" s="1165"/>
      <c r="R3" s="1165"/>
      <c r="S3" s="1165"/>
      <c r="T3" s="1165"/>
      <c r="U3" s="32"/>
    </row>
    <row r="4" spans="1:22" s="28" customFormat="1" ht="20.100000000000001" customHeight="1">
      <c r="A4" s="850" t="s">
        <v>1067</v>
      </c>
      <c r="B4" s="850"/>
      <c r="C4" s="850"/>
      <c r="D4" s="850"/>
      <c r="E4" s="850"/>
      <c r="F4" s="850"/>
      <c r="G4" s="850"/>
      <c r="H4" s="850"/>
      <c r="I4" s="850"/>
      <c r="J4" s="850"/>
      <c r="K4" s="850"/>
      <c r="L4" s="850"/>
      <c r="M4" s="850"/>
      <c r="N4" s="850"/>
      <c r="O4" s="850"/>
      <c r="P4" s="850"/>
      <c r="Q4" s="850"/>
      <c r="R4" s="850"/>
      <c r="S4" s="850"/>
      <c r="T4" s="850"/>
      <c r="U4" s="32"/>
    </row>
    <row r="5" spans="1:22" s="28" customFormat="1" ht="20.100000000000001" customHeight="1">
      <c r="A5" s="12" t="s">
        <v>606</v>
      </c>
      <c r="B5" s="15"/>
      <c r="C5" s="15"/>
      <c r="D5" s="15"/>
      <c r="E5" s="15"/>
      <c r="F5" s="15"/>
      <c r="G5" s="15"/>
      <c r="H5" s="15"/>
      <c r="I5" s="15"/>
      <c r="J5" s="15"/>
      <c r="K5" s="15"/>
      <c r="L5" s="15"/>
      <c r="M5" s="15"/>
      <c r="N5" s="15"/>
      <c r="O5" s="15"/>
      <c r="P5" s="15"/>
      <c r="Q5" s="15"/>
      <c r="R5" s="15"/>
      <c r="S5" s="15"/>
      <c r="T5" s="26" t="s">
        <v>605</v>
      </c>
      <c r="U5" s="32"/>
    </row>
    <row r="6" spans="1:22" s="187" customFormat="1" ht="29.25" customHeight="1" thickBot="1">
      <c r="A6" s="852" t="s">
        <v>1318</v>
      </c>
      <c r="B6" s="1054" t="s">
        <v>123</v>
      </c>
      <c r="C6" s="1054"/>
      <c r="D6" s="1054"/>
      <c r="E6" s="829" t="s">
        <v>516</v>
      </c>
      <c r="F6" s="829"/>
      <c r="G6" s="829"/>
      <c r="H6" s="829" t="s">
        <v>548</v>
      </c>
      <c r="I6" s="829"/>
      <c r="J6" s="829"/>
      <c r="K6" s="829" t="s">
        <v>632</v>
      </c>
      <c r="L6" s="829"/>
      <c r="M6" s="829"/>
      <c r="N6" s="1053" t="s">
        <v>694</v>
      </c>
      <c r="O6" s="1053"/>
      <c r="P6" s="1053"/>
      <c r="Q6" s="1053" t="s">
        <v>1066</v>
      </c>
      <c r="R6" s="1053"/>
      <c r="S6" s="1053"/>
      <c r="T6" s="856" t="s">
        <v>1317</v>
      </c>
      <c r="U6" s="206"/>
    </row>
    <row r="7" spans="1:22" s="187" customFormat="1" ht="26.25" customHeight="1" thickBot="1">
      <c r="A7" s="1010"/>
      <c r="B7" s="612"/>
      <c r="C7" s="612"/>
      <c r="D7" s="612"/>
      <c r="E7" s="626" t="s">
        <v>1144</v>
      </c>
      <c r="F7" s="626" t="s">
        <v>1145</v>
      </c>
      <c r="G7" s="626" t="s">
        <v>7</v>
      </c>
      <c r="H7" s="626" t="s">
        <v>1144</v>
      </c>
      <c r="I7" s="626" t="s">
        <v>1145</v>
      </c>
      <c r="J7" s="626" t="s">
        <v>7</v>
      </c>
      <c r="K7" s="626" t="s">
        <v>1144</v>
      </c>
      <c r="L7" s="626" t="s">
        <v>1145</v>
      </c>
      <c r="M7" s="626" t="s">
        <v>7</v>
      </c>
      <c r="N7" s="626" t="s">
        <v>1144</v>
      </c>
      <c r="O7" s="626" t="s">
        <v>1145</v>
      </c>
      <c r="P7" s="626" t="s">
        <v>7</v>
      </c>
      <c r="Q7" s="626" t="s">
        <v>1144</v>
      </c>
      <c r="R7" s="626" t="s">
        <v>1145</v>
      </c>
      <c r="S7" s="626" t="s">
        <v>7</v>
      </c>
      <c r="T7" s="1014"/>
      <c r="U7" s="206"/>
    </row>
    <row r="8" spans="1:22" s="187" customFormat="1" ht="22.5" customHeight="1">
      <c r="A8" s="853"/>
      <c r="B8" s="619" t="s">
        <v>135</v>
      </c>
      <c r="C8" s="619" t="s">
        <v>136</v>
      </c>
      <c r="D8" s="619" t="s">
        <v>137</v>
      </c>
      <c r="E8" s="620" t="s">
        <v>90</v>
      </c>
      <c r="F8" s="620" t="s">
        <v>922</v>
      </c>
      <c r="G8" s="620" t="s">
        <v>8</v>
      </c>
      <c r="H8" s="620" t="s">
        <v>90</v>
      </c>
      <c r="I8" s="620" t="s">
        <v>922</v>
      </c>
      <c r="J8" s="620" t="s">
        <v>8</v>
      </c>
      <c r="K8" s="620" t="s">
        <v>90</v>
      </c>
      <c r="L8" s="620" t="s">
        <v>922</v>
      </c>
      <c r="M8" s="620" t="s">
        <v>8</v>
      </c>
      <c r="N8" s="620" t="s">
        <v>90</v>
      </c>
      <c r="O8" s="620" t="s">
        <v>922</v>
      </c>
      <c r="P8" s="620" t="s">
        <v>8</v>
      </c>
      <c r="Q8" s="620" t="s">
        <v>90</v>
      </c>
      <c r="R8" s="620" t="s">
        <v>922</v>
      </c>
      <c r="S8" s="620" t="s">
        <v>8</v>
      </c>
      <c r="T8" s="857"/>
      <c r="U8" s="206"/>
    </row>
    <row r="9" spans="1:22" s="28" customFormat="1" ht="28.5" customHeight="1" thickBot="1">
      <c r="A9" s="491" t="s">
        <v>105</v>
      </c>
      <c r="B9" s="617"/>
      <c r="C9" s="617"/>
      <c r="D9" s="618"/>
      <c r="E9" s="374">
        <v>12</v>
      </c>
      <c r="F9" s="374">
        <v>73</v>
      </c>
      <c r="G9" s="525">
        <f t="shared" ref="G9:G14" si="0">F9+E9</f>
        <v>85</v>
      </c>
      <c r="H9" s="374">
        <v>22</v>
      </c>
      <c r="I9" s="374">
        <v>104</v>
      </c>
      <c r="J9" s="525">
        <f t="shared" ref="J9:J14" si="1">I9+H9</f>
        <v>126</v>
      </c>
      <c r="K9" s="374">
        <v>20</v>
      </c>
      <c r="L9" s="374">
        <v>120</v>
      </c>
      <c r="M9" s="525">
        <f t="shared" ref="M9:M14" si="2">L9+K9</f>
        <v>140</v>
      </c>
      <c r="N9" s="374">
        <v>23</v>
      </c>
      <c r="O9" s="374">
        <v>125</v>
      </c>
      <c r="P9" s="525">
        <f t="shared" ref="P9:P14" si="3">O9+N9</f>
        <v>148</v>
      </c>
      <c r="Q9" s="374">
        <v>22</v>
      </c>
      <c r="R9" s="374">
        <v>134</v>
      </c>
      <c r="S9" s="525">
        <f t="shared" ref="S9:S14" si="4">R9+Q9</f>
        <v>156</v>
      </c>
      <c r="T9" s="563" t="s">
        <v>107</v>
      </c>
      <c r="U9" s="32">
        <v>0</v>
      </c>
      <c r="V9" s="28">
        <v>1</v>
      </c>
    </row>
    <row r="10" spans="1:22" s="28" customFormat="1" ht="28.5" customHeight="1" thickBot="1">
      <c r="A10" s="475" t="s">
        <v>933</v>
      </c>
      <c r="B10" s="615"/>
      <c r="C10" s="615"/>
      <c r="D10" s="616"/>
      <c r="E10" s="326">
        <v>40</v>
      </c>
      <c r="F10" s="326">
        <v>130</v>
      </c>
      <c r="G10" s="517">
        <f t="shared" si="0"/>
        <v>170</v>
      </c>
      <c r="H10" s="326">
        <v>44</v>
      </c>
      <c r="I10" s="326">
        <v>179</v>
      </c>
      <c r="J10" s="517">
        <f t="shared" si="1"/>
        <v>223</v>
      </c>
      <c r="K10" s="326">
        <v>43</v>
      </c>
      <c r="L10" s="326">
        <v>179</v>
      </c>
      <c r="M10" s="517">
        <f t="shared" si="2"/>
        <v>222</v>
      </c>
      <c r="N10" s="326">
        <v>44</v>
      </c>
      <c r="O10" s="326">
        <v>196</v>
      </c>
      <c r="P10" s="517">
        <f t="shared" si="3"/>
        <v>240</v>
      </c>
      <c r="Q10" s="326">
        <v>42</v>
      </c>
      <c r="R10" s="326">
        <v>194</v>
      </c>
      <c r="S10" s="517">
        <f t="shared" si="4"/>
        <v>236</v>
      </c>
      <c r="T10" s="573" t="s">
        <v>932</v>
      </c>
      <c r="U10" s="32"/>
    </row>
    <row r="11" spans="1:22" s="28" customFormat="1" ht="28.5" customHeight="1" thickBot="1">
      <c r="A11" s="467" t="s">
        <v>106</v>
      </c>
      <c r="B11" s="613"/>
      <c r="C11" s="613"/>
      <c r="D11" s="614"/>
      <c r="E11" s="329">
        <v>51</v>
      </c>
      <c r="F11" s="329">
        <v>246</v>
      </c>
      <c r="G11" s="516">
        <f t="shared" si="0"/>
        <v>297</v>
      </c>
      <c r="H11" s="329">
        <v>67</v>
      </c>
      <c r="I11" s="329">
        <v>263</v>
      </c>
      <c r="J11" s="516">
        <f t="shared" si="1"/>
        <v>330</v>
      </c>
      <c r="K11" s="329">
        <v>64</v>
      </c>
      <c r="L11" s="329">
        <v>303</v>
      </c>
      <c r="M11" s="516">
        <f t="shared" si="2"/>
        <v>367</v>
      </c>
      <c r="N11" s="329">
        <v>70</v>
      </c>
      <c r="O11" s="329">
        <v>299</v>
      </c>
      <c r="P11" s="516">
        <f t="shared" si="3"/>
        <v>369</v>
      </c>
      <c r="Q11" s="329">
        <v>75</v>
      </c>
      <c r="R11" s="329">
        <v>271</v>
      </c>
      <c r="S11" s="516">
        <f t="shared" si="4"/>
        <v>346</v>
      </c>
      <c r="T11" s="562" t="s">
        <v>931</v>
      </c>
      <c r="U11" s="32">
        <v>0</v>
      </c>
      <c r="V11" s="28">
        <v>1</v>
      </c>
    </row>
    <row r="12" spans="1:22" s="28" customFormat="1" ht="28.5" customHeight="1" thickBot="1">
      <c r="A12" s="475" t="s">
        <v>148</v>
      </c>
      <c r="B12" s="615"/>
      <c r="C12" s="615"/>
      <c r="D12" s="616"/>
      <c r="E12" s="326">
        <v>30</v>
      </c>
      <c r="F12" s="326">
        <v>259</v>
      </c>
      <c r="G12" s="517">
        <f t="shared" si="0"/>
        <v>289</v>
      </c>
      <c r="H12" s="326">
        <v>31</v>
      </c>
      <c r="I12" s="326">
        <v>287</v>
      </c>
      <c r="J12" s="517">
        <f t="shared" si="1"/>
        <v>318</v>
      </c>
      <c r="K12" s="326">
        <v>34</v>
      </c>
      <c r="L12" s="326">
        <v>295</v>
      </c>
      <c r="M12" s="517">
        <f t="shared" si="2"/>
        <v>329</v>
      </c>
      <c r="N12" s="326">
        <v>48</v>
      </c>
      <c r="O12" s="326">
        <v>340</v>
      </c>
      <c r="P12" s="517">
        <f t="shared" si="3"/>
        <v>388</v>
      </c>
      <c r="Q12" s="326">
        <v>54</v>
      </c>
      <c r="R12" s="326">
        <v>279</v>
      </c>
      <c r="S12" s="517">
        <f t="shared" si="4"/>
        <v>333</v>
      </c>
      <c r="T12" s="573" t="s">
        <v>153</v>
      </c>
      <c r="U12" s="32">
        <v>0</v>
      </c>
      <c r="V12" s="28">
        <v>9</v>
      </c>
    </row>
    <row r="13" spans="1:22" s="28" customFormat="1" ht="28.5" customHeight="1" thickBot="1">
      <c r="A13" s="467" t="s">
        <v>496</v>
      </c>
      <c r="B13" s="613"/>
      <c r="C13" s="613"/>
      <c r="D13" s="614"/>
      <c r="E13" s="329">
        <v>53</v>
      </c>
      <c r="F13" s="329">
        <v>109</v>
      </c>
      <c r="G13" s="516">
        <f t="shared" si="0"/>
        <v>162</v>
      </c>
      <c r="H13" s="329">
        <v>58</v>
      </c>
      <c r="I13" s="329">
        <v>155</v>
      </c>
      <c r="J13" s="516">
        <f t="shared" si="1"/>
        <v>213</v>
      </c>
      <c r="K13" s="329">
        <v>79</v>
      </c>
      <c r="L13" s="329">
        <v>188</v>
      </c>
      <c r="M13" s="516">
        <f t="shared" si="2"/>
        <v>267</v>
      </c>
      <c r="N13" s="329">
        <v>87</v>
      </c>
      <c r="O13" s="329">
        <v>150</v>
      </c>
      <c r="P13" s="516">
        <f t="shared" si="3"/>
        <v>237</v>
      </c>
      <c r="Q13" s="329">
        <v>105</v>
      </c>
      <c r="R13" s="329">
        <v>182</v>
      </c>
      <c r="S13" s="516">
        <f t="shared" si="4"/>
        <v>287</v>
      </c>
      <c r="T13" s="562" t="s">
        <v>151</v>
      </c>
      <c r="U13" s="32"/>
    </row>
    <row r="14" spans="1:22" s="28" customFormat="1" ht="28.5" customHeight="1">
      <c r="A14" s="484" t="s">
        <v>127</v>
      </c>
      <c r="B14" s="621"/>
      <c r="C14" s="621"/>
      <c r="D14" s="622"/>
      <c r="E14" s="378">
        <v>5</v>
      </c>
      <c r="F14" s="378">
        <v>0</v>
      </c>
      <c r="G14" s="519">
        <f t="shared" si="0"/>
        <v>5</v>
      </c>
      <c r="H14" s="378">
        <v>5</v>
      </c>
      <c r="I14" s="378">
        <v>0</v>
      </c>
      <c r="J14" s="519">
        <f t="shared" si="1"/>
        <v>5</v>
      </c>
      <c r="K14" s="378">
        <v>5</v>
      </c>
      <c r="L14" s="378">
        <v>0</v>
      </c>
      <c r="M14" s="519">
        <f t="shared" si="2"/>
        <v>5</v>
      </c>
      <c r="N14" s="378">
        <v>5</v>
      </c>
      <c r="O14" s="378">
        <v>0</v>
      </c>
      <c r="P14" s="519">
        <f t="shared" si="3"/>
        <v>5</v>
      </c>
      <c r="Q14" s="378">
        <v>6</v>
      </c>
      <c r="R14" s="378">
        <v>0</v>
      </c>
      <c r="S14" s="519">
        <f t="shared" si="4"/>
        <v>6</v>
      </c>
      <c r="T14" s="574" t="s">
        <v>930</v>
      </c>
      <c r="U14" s="32"/>
    </row>
    <row r="15" spans="1:22" s="28" customFormat="1" ht="28.5" customHeight="1">
      <c r="A15" s="623" t="s">
        <v>16</v>
      </c>
      <c r="B15" s="624">
        <f t="shared" ref="B15:P15" si="5">SUM(B9:B14)</f>
        <v>0</v>
      </c>
      <c r="C15" s="624">
        <f t="shared" si="5"/>
        <v>0</v>
      </c>
      <c r="D15" s="624">
        <f t="shared" si="5"/>
        <v>0</v>
      </c>
      <c r="E15" s="511">
        <f t="shared" si="5"/>
        <v>191</v>
      </c>
      <c r="F15" s="511">
        <f t="shared" si="5"/>
        <v>817</v>
      </c>
      <c r="G15" s="511">
        <f t="shared" si="5"/>
        <v>1008</v>
      </c>
      <c r="H15" s="511">
        <f t="shared" si="5"/>
        <v>227</v>
      </c>
      <c r="I15" s="511">
        <f t="shared" si="5"/>
        <v>988</v>
      </c>
      <c r="J15" s="511">
        <f t="shared" si="5"/>
        <v>1215</v>
      </c>
      <c r="K15" s="511">
        <f t="shared" si="5"/>
        <v>245</v>
      </c>
      <c r="L15" s="511">
        <f t="shared" si="5"/>
        <v>1085</v>
      </c>
      <c r="M15" s="511">
        <f t="shared" si="5"/>
        <v>1330</v>
      </c>
      <c r="N15" s="511">
        <f t="shared" si="5"/>
        <v>277</v>
      </c>
      <c r="O15" s="511">
        <f t="shared" si="5"/>
        <v>1110</v>
      </c>
      <c r="P15" s="511">
        <f t="shared" si="5"/>
        <v>1387</v>
      </c>
      <c r="Q15" s="511">
        <f>SUM(Q9:Q14)</f>
        <v>304</v>
      </c>
      <c r="R15" s="511">
        <f>SUM(R9:R14)</f>
        <v>1060</v>
      </c>
      <c r="S15" s="511">
        <f>SUM(S9:S14)</f>
        <v>1364</v>
      </c>
      <c r="T15" s="625" t="s">
        <v>30</v>
      </c>
      <c r="U15" s="32"/>
    </row>
    <row r="16" spans="1:22" ht="18.75" customHeight="1">
      <c r="A16" s="1138" t="s">
        <v>928</v>
      </c>
      <c r="B16" s="1138"/>
      <c r="C16" s="1138"/>
      <c r="D16" s="1138"/>
      <c r="E16" s="1138"/>
      <c r="F16" s="1138"/>
      <c r="G16" s="1138"/>
      <c r="O16" s="1140" t="s">
        <v>1207</v>
      </c>
      <c r="P16" s="1140"/>
      <c r="Q16" s="1140"/>
      <c r="R16" s="1140"/>
      <c r="S16" s="1140"/>
      <c r="T16" s="1140"/>
    </row>
    <row r="17" spans="1:20">
      <c r="A17" s="143"/>
      <c r="T17" s="203"/>
    </row>
    <row r="18" spans="1:20">
      <c r="I18" s="317"/>
    </row>
  </sheetData>
  <mergeCells count="14">
    <mergeCell ref="A16:G16"/>
    <mergeCell ref="O16:T16"/>
    <mergeCell ref="A2:T2"/>
    <mergeCell ref="K6:M6"/>
    <mergeCell ref="A1:T1"/>
    <mergeCell ref="A6:A8"/>
    <mergeCell ref="T6:T8"/>
    <mergeCell ref="B6:D6"/>
    <mergeCell ref="Q6:S6"/>
    <mergeCell ref="E6:G6"/>
    <mergeCell ref="H6:J6"/>
    <mergeCell ref="A4:T4"/>
    <mergeCell ref="N6:P6"/>
    <mergeCell ref="A3:T3"/>
  </mergeCells>
  <phoneticPr fontId="19" type="noConversion"/>
  <printOptions horizontalCentered="1" verticalCentered="1"/>
  <pageMargins left="0" right="0" top="0" bottom="0" header="0" footer="0"/>
  <pageSetup paperSize="9" scale="86"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showGridLines="0" rightToLeft="1" view="pageBreakPreview" topLeftCell="A4" zoomScaleNormal="100" zoomScaleSheetLayoutView="100" workbookViewId="0">
      <selection activeCell="A10" sqref="A10:XFD10"/>
    </sheetView>
  </sheetViews>
  <sheetFormatPr defaultRowHeight="12.75"/>
  <cols>
    <col min="1" max="1" width="23" style="192" customWidth="1"/>
    <col min="2" max="2" width="6.7109375" style="192" customWidth="1"/>
    <col min="3" max="3" width="7.7109375" style="192" customWidth="1"/>
    <col min="4" max="4" width="6.7109375" style="192" customWidth="1"/>
    <col min="5" max="5" width="7.7109375" style="192" customWidth="1"/>
    <col min="6" max="6" width="6.7109375" style="192" customWidth="1"/>
    <col min="7" max="7" width="7.7109375" style="192" customWidth="1"/>
    <col min="8" max="8" width="6.7109375" style="192" customWidth="1"/>
    <col min="9" max="9" width="7.7109375" style="192" customWidth="1"/>
    <col min="10" max="10" width="6.7109375" style="192" customWidth="1"/>
    <col min="11" max="11" width="7.7109375" style="192" customWidth="1"/>
    <col min="12" max="12" width="6.7109375" style="192" customWidth="1"/>
    <col min="13" max="13" width="7.7109375" style="192" customWidth="1"/>
    <col min="14" max="14" width="9.7109375" style="192" customWidth="1"/>
    <col min="15" max="15" width="21.5703125" style="192" customWidth="1"/>
    <col min="16" max="16384" width="9.140625" style="192"/>
  </cols>
  <sheetData>
    <row r="1" spans="1:15" s="28" customFormat="1" ht="23.25">
      <c r="A1" s="855" t="s">
        <v>935</v>
      </c>
      <c r="B1" s="855"/>
      <c r="C1" s="855"/>
      <c r="D1" s="855"/>
      <c r="E1" s="855"/>
      <c r="F1" s="855"/>
      <c r="G1" s="855"/>
      <c r="H1" s="855"/>
      <c r="I1" s="855"/>
      <c r="J1" s="855"/>
      <c r="K1" s="855"/>
      <c r="L1" s="855"/>
      <c r="M1" s="855"/>
      <c r="N1" s="855"/>
      <c r="O1" s="855"/>
    </row>
    <row r="2" spans="1:15" s="29" customFormat="1" ht="20.25">
      <c r="A2" s="858" t="s">
        <v>1069</v>
      </c>
      <c r="B2" s="858"/>
      <c r="C2" s="858"/>
      <c r="D2" s="858"/>
      <c r="E2" s="858"/>
      <c r="F2" s="858"/>
      <c r="G2" s="858"/>
      <c r="H2" s="858"/>
      <c r="I2" s="858"/>
      <c r="J2" s="858"/>
      <c r="K2" s="858"/>
      <c r="L2" s="858"/>
      <c r="M2" s="858"/>
      <c r="N2" s="858"/>
      <c r="O2" s="858"/>
    </row>
    <row r="3" spans="1:15" s="28" customFormat="1" ht="35.25" customHeight="1">
      <c r="A3" s="849" t="s">
        <v>936</v>
      </c>
      <c r="B3" s="849"/>
      <c r="C3" s="849"/>
      <c r="D3" s="849"/>
      <c r="E3" s="849"/>
      <c r="F3" s="849"/>
      <c r="G3" s="849"/>
      <c r="H3" s="849"/>
      <c r="I3" s="849"/>
      <c r="J3" s="849"/>
      <c r="K3" s="849"/>
      <c r="L3" s="849"/>
      <c r="M3" s="849"/>
      <c r="N3" s="849"/>
      <c r="O3" s="849"/>
    </row>
    <row r="4" spans="1:15" s="28" customFormat="1" ht="15.75">
      <c r="A4" s="850" t="s">
        <v>1066</v>
      </c>
      <c r="B4" s="850"/>
      <c r="C4" s="850"/>
      <c r="D4" s="850"/>
      <c r="E4" s="850"/>
      <c r="F4" s="850"/>
      <c r="G4" s="850"/>
      <c r="H4" s="850"/>
      <c r="I4" s="850"/>
      <c r="J4" s="850"/>
      <c r="K4" s="850"/>
      <c r="L4" s="850"/>
      <c r="M4" s="850"/>
      <c r="N4" s="850"/>
      <c r="O4" s="850"/>
    </row>
    <row r="5" spans="1:15" s="28" customFormat="1" ht="15.75">
      <c r="A5" s="12" t="s">
        <v>608</v>
      </c>
      <c r="B5" s="15"/>
      <c r="C5" s="15"/>
      <c r="D5" s="15"/>
      <c r="E5" s="15"/>
      <c r="F5" s="15"/>
      <c r="G5" s="15"/>
      <c r="H5" s="15"/>
      <c r="I5" s="15"/>
      <c r="J5" s="15"/>
      <c r="K5" s="15"/>
      <c r="L5" s="15"/>
      <c r="M5" s="15"/>
      <c r="N5" s="15"/>
      <c r="O5" s="26" t="s">
        <v>607</v>
      </c>
    </row>
    <row r="6" spans="1:15" s="187" customFormat="1" ht="21.75" customHeight="1" thickBot="1">
      <c r="A6" s="852" t="s">
        <v>938</v>
      </c>
      <c r="B6" s="1166" t="s">
        <v>105</v>
      </c>
      <c r="C6" s="1166"/>
      <c r="D6" s="1166" t="s">
        <v>149</v>
      </c>
      <c r="E6" s="1166"/>
      <c r="F6" s="1166" t="s">
        <v>106</v>
      </c>
      <c r="G6" s="1166"/>
      <c r="H6" s="1166" t="s">
        <v>148</v>
      </c>
      <c r="I6" s="1166"/>
      <c r="J6" s="1166" t="s">
        <v>496</v>
      </c>
      <c r="K6" s="1166"/>
      <c r="L6" s="1166" t="s">
        <v>7</v>
      </c>
      <c r="M6" s="1166"/>
      <c r="N6" s="859" t="s">
        <v>399</v>
      </c>
      <c r="O6" s="856" t="s">
        <v>1244</v>
      </c>
    </row>
    <row r="7" spans="1:15" s="187" customFormat="1" ht="24.75" customHeight="1" thickBot="1">
      <c r="A7" s="1010"/>
      <c r="B7" s="1013" t="s">
        <v>107</v>
      </c>
      <c r="C7" s="1013"/>
      <c r="D7" s="1013" t="s">
        <v>108</v>
      </c>
      <c r="E7" s="1013"/>
      <c r="F7" s="1013" t="s">
        <v>152</v>
      </c>
      <c r="G7" s="1013"/>
      <c r="H7" s="1013" t="s">
        <v>153</v>
      </c>
      <c r="I7" s="1013"/>
      <c r="J7" s="1013" t="s">
        <v>151</v>
      </c>
      <c r="K7" s="1013"/>
      <c r="L7" s="1167" t="s">
        <v>8</v>
      </c>
      <c r="M7" s="1167"/>
      <c r="N7" s="1052"/>
      <c r="O7" s="1014"/>
    </row>
    <row r="8" spans="1:15" s="187" customFormat="1" ht="15" customHeight="1" thickBot="1">
      <c r="A8" s="1010"/>
      <c r="B8" s="495" t="s">
        <v>9</v>
      </c>
      <c r="C8" s="495" t="s">
        <v>560</v>
      </c>
      <c r="D8" s="495" t="s">
        <v>9</v>
      </c>
      <c r="E8" s="495" t="s">
        <v>560</v>
      </c>
      <c r="F8" s="495" t="s">
        <v>9</v>
      </c>
      <c r="G8" s="495" t="s">
        <v>560</v>
      </c>
      <c r="H8" s="495" t="s">
        <v>9</v>
      </c>
      <c r="I8" s="495" t="s">
        <v>560</v>
      </c>
      <c r="J8" s="495" t="s">
        <v>9</v>
      </c>
      <c r="K8" s="495" t="s">
        <v>560</v>
      </c>
      <c r="L8" s="495" t="s">
        <v>9</v>
      </c>
      <c r="M8" s="495" t="s">
        <v>560</v>
      </c>
      <c r="N8" s="1052"/>
      <c r="O8" s="1014"/>
    </row>
    <row r="9" spans="1:15" s="187" customFormat="1" ht="15" customHeight="1">
      <c r="A9" s="853"/>
      <c r="B9" s="496" t="s">
        <v>561</v>
      </c>
      <c r="C9" s="496" t="s">
        <v>562</v>
      </c>
      <c r="D9" s="496" t="s">
        <v>561</v>
      </c>
      <c r="E9" s="496" t="s">
        <v>562</v>
      </c>
      <c r="F9" s="496" t="s">
        <v>561</v>
      </c>
      <c r="G9" s="496" t="s">
        <v>562</v>
      </c>
      <c r="H9" s="496" t="s">
        <v>561</v>
      </c>
      <c r="I9" s="496" t="s">
        <v>562</v>
      </c>
      <c r="J9" s="496" t="s">
        <v>561</v>
      </c>
      <c r="K9" s="496" t="s">
        <v>562</v>
      </c>
      <c r="L9" s="496" t="s">
        <v>561</v>
      </c>
      <c r="M9" s="496" t="s">
        <v>562</v>
      </c>
      <c r="N9" s="860"/>
      <c r="O9" s="857"/>
    </row>
    <row r="10" spans="1:15" s="28" customFormat="1" ht="22.5" customHeight="1" thickBot="1">
      <c r="A10" s="491" t="s">
        <v>109</v>
      </c>
      <c r="B10" s="374">
        <v>8</v>
      </c>
      <c r="C10" s="374">
        <v>14</v>
      </c>
      <c r="D10" s="374">
        <v>24</v>
      </c>
      <c r="E10" s="374">
        <v>18</v>
      </c>
      <c r="F10" s="374">
        <v>37</v>
      </c>
      <c r="G10" s="374">
        <v>38</v>
      </c>
      <c r="H10" s="374">
        <v>17</v>
      </c>
      <c r="I10" s="374">
        <v>37</v>
      </c>
      <c r="J10" s="374">
        <v>28</v>
      </c>
      <c r="K10" s="374">
        <v>77</v>
      </c>
      <c r="L10" s="432">
        <f>B10+D10+F10+H10+J10</f>
        <v>114</v>
      </c>
      <c r="M10" s="432">
        <f>C10+E10+G10+I10+K10</f>
        <v>184</v>
      </c>
      <c r="N10" s="432">
        <f t="shared" ref="N10:N20" si="0">SUM(L10:M10)</f>
        <v>298</v>
      </c>
      <c r="O10" s="563" t="s">
        <v>110</v>
      </c>
    </row>
    <row r="11" spans="1:15" s="28" customFormat="1" ht="22.5" customHeight="1" thickBot="1">
      <c r="A11" s="475" t="s">
        <v>111</v>
      </c>
      <c r="B11" s="326">
        <v>3</v>
      </c>
      <c r="C11" s="326">
        <v>0</v>
      </c>
      <c r="D11" s="326">
        <v>2</v>
      </c>
      <c r="E11" s="326">
        <v>0</v>
      </c>
      <c r="F11" s="326">
        <v>3</v>
      </c>
      <c r="G11" s="326">
        <v>0</v>
      </c>
      <c r="H11" s="326">
        <v>5</v>
      </c>
      <c r="I11" s="326">
        <v>0</v>
      </c>
      <c r="J11" s="326">
        <v>0</v>
      </c>
      <c r="K11" s="326">
        <v>1</v>
      </c>
      <c r="L11" s="327">
        <f t="shared" ref="L11:L20" si="1">B11+D11+F11+H11+J11</f>
        <v>13</v>
      </c>
      <c r="M11" s="327">
        <f t="shared" ref="M11:M20" si="2">C11+E11+G11+I11+K11</f>
        <v>1</v>
      </c>
      <c r="N11" s="327">
        <f t="shared" si="0"/>
        <v>14</v>
      </c>
      <c r="O11" s="573" t="s">
        <v>112</v>
      </c>
    </row>
    <row r="12" spans="1:15" s="28" customFormat="1" ht="22.5" customHeight="1" thickBot="1">
      <c r="A12" s="467" t="s">
        <v>937</v>
      </c>
      <c r="B12" s="329">
        <v>18</v>
      </c>
      <c r="C12" s="329">
        <v>2</v>
      </c>
      <c r="D12" s="329">
        <v>22</v>
      </c>
      <c r="E12" s="329">
        <v>6</v>
      </c>
      <c r="F12" s="329">
        <v>19</v>
      </c>
      <c r="G12" s="329">
        <v>8</v>
      </c>
      <c r="H12" s="329">
        <v>16</v>
      </c>
      <c r="I12" s="329">
        <v>8</v>
      </c>
      <c r="J12" s="329">
        <v>6</v>
      </c>
      <c r="K12" s="329">
        <v>19</v>
      </c>
      <c r="L12" s="387">
        <f t="shared" si="1"/>
        <v>81</v>
      </c>
      <c r="M12" s="387">
        <f t="shared" si="2"/>
        <v>43</v>
      </c>
      <c r="N12" s="387">
        <f t="shared" si="0"/>
        <v>124</v>
      </c>
      <c r="O12" s="562" t="s">
        <v>101</v>
      </c>
    </row>
    <row r="13" spans="1:15" s="28" customFormat="1" ht="22.5" customHeight="1" thickBot="1">
      <c r="A13" s="475" t="s">
        <v>113</v>
      </c>
      <c r="B13" s="326">
        <v>0</v>
      </c>
      <c r="C13" s="326">
        <v>0</v>
      </c>
      <c r="D13" s="326">
        <v>1</v>
      </c>
      <c r="E13" s="326">
        <v>0</v>
      </c>
      <c r="F13" s="326">
        <v>0</v>
      </c>
      <c r="G13" s="326">
        <v>1</v>
      </c>
      <c r="H13" s="326">
        <v>1</v>
      </c>
      <c r="I13" s="326">
        <v>3</v>
      </c>
      <c r="J13" s="326">
        <v>5</v>
      </c>
      <c r="K13" s="326">
        <v>7</v>
      </c>
      <c r="L13" s="327">
        <f t="shared" si="1"/>
        <v>7</v>
      </c>
      <c r="M13" s="327">
        <f t="shared" si="2"/>
        <v>11</v>
      </c>
      <c r="N13" s="327">
        <f t="shared" si="0"/>
        <v>18</v>
      </c>
      <c r="O13" s="573" t="s">
        <v>114</v>
      </c>
    </row>
    <row r="14" spans="1:15" s="28" customFormat="1" ht="22.5" customHeight="1" thickBot="1">
      <c r="A14" s="467" t="s">
        <v>102</v>
      </c>
      <c r="B14" s="329">
        <v>0</v>
      </c>
      <c r="C14" s="329">
        <v>0</v>
      </c>
      <c r="D14" s="329">
        <v>6</v>
      </c>
      <c r="E14" s="329">
        <v>0</v>
      </c>
      <c r="F14" s="329">
        <v>6</v>
      </c>
      <c r="G14" s="329">
        <v>1</v>
      </c>
      <c r="H14" s="329">
        <v>3</v>
      </c>
      <c r="I14" s="329">
        <v>1</v>
      </c>
      <c r="J14" s="329">
        <v>10</v>
      </c>
      <c r="K14" s="329">
        <v>5</v>
      </c>
      <c r="L14" s="387">
        <f t="shared" si="1"/>
        <v>25</v>
      </c>
      <c r="M14" s="387">
        <f t="shared" si="2"/>
        <v>7</v>
      </c>
      <c r="N14" s="387">
        <f t="shared" si="0"/>
        <v>32</v>
      </c>
      <c r="O14" s="562" t="s">
        <v>103</v>
      </c>
    </row>
    <row r="15" spans="1:15" s="28" customFormat="1" ht="22.5" customHeight="1" thickBot="1">
      <c r="A15" s="475" t="s">
        <v>98</v>
      </c>
      <c r="B15" s="326">
        <v>21</v>
      </c>
      <c r="C15" s="326">
        <v>0</v>
      </c>
      <c r="D15" s="326">
        <v>29</v>
      </c>
      <c r="E15" s="326">
        <v>2</v>
      </c>
      <c r="F15" s="326">
        <v>43</v>
      </c>
      <c r="G15" s="326">
        <v>7</v>
      </c>
      <c r="H15" s="326">
        <v>20</v>
      </c>
      <c r="I15" s="326">
        <v>7</v>
      </c>
      <c r="J15" s="326">
        <v>12</v>
      </c>
      <c r="K15" s="326">
        <v>13</v>
      </c>
      <c r="L15" s="327">
        <f t="shared" si="1"/>
        <v>125</v>
      </c>
      <c r="M15" s="327">
        <f t="shared" si="2"/>
        <v>29</v>
      </c>
      <c r="N15" s="327">
        <f t="shared" si="0"/>
        <v>154</v>
      </c>
      <c r="O15" s="573" t="s">
        <v>99</v>
      </c>
    </row>
    <row r="16" spans="1:15" s="28" customFormat="1" ht="22.5" customHeight="1" thickBot="1">
      <c r="A16" s="467" t="s">
        <v>115</v>
      </c>
      <c r="B16" s="329">
        <v>4</v>
      </c>
      <c r="C16" s="329">
        <v>0</v>
      </c>
      <c r="D16" s="329">
        <v>5</v>
      </c>
      <c r="E16" s="329">
        <v>1</v>
      </c>
      <c r="F16" s="329">
        <v>3</v>
      </c>
      <c r="G16" s="329">
        <v>2</v>
      </c>
      <c r="H16" s="329">
        <v>4</v>
      </c>
      <c r="I16" s="329">
        <v>3</v>
      </c>
      <c r="J16" s="329">
        <v>3</v>
      </c>
      <c r="K16" s="329">
        <v>3</v>
      </c>
      <c r="L16" s="387">
        <f t="shared" si="1"/>
        <v>19</v>
      </c>
      <c r="M16" s="387">
        <f t="shared" si="2"/>
        <v>9</v>
      </c>
      <c r="N16" s="387">
        <f t="shared" si="0"/>
        <v>28</v>
      </c>
      <c r="O16" s="562" t="s">
        <v>116</v>
      </c>
    </row>
    <row r="17" spans="1:15" s="28" customFormat="1" ht="22.5" customHeight="1" thickBot="1">
      <c r="A17" s="475" t="s">
        <v>117</v>
      </c>
      <c r="B17" s="326">
        <v>12</v>
      </c>
      <c r="C17" s="326">
        <v>2</v>
      </c>
      <c r="D17" s="326">
        <v>11</v>
      </c>
      <c r="E17" s="326">
        <v>1</v>
      </c>
      <c r="F17" s="326">
        <v>13</v>
      </c>
      <c r="G17" s="326">
        <v>2</v>
      </c>
      <c r="H17" s="326">
        <v>17</v>
      </c>
      <c r="I17" s="326">
        <v>6</v>
      </c>
      <c r="J17" s="326">
        <v>5</v>
      </c>
      <c r="K17" s="326">
        <v>4</v>
      </c>
      <c r="L17" s="327">
        <f t="shared" si="1"/>
        <v>58</v>
      </c>
      <c r="M17" s="327">
        <f t="shared" si="2"/>
        <v>15</v>
      </c>
      <c r="N17" s="327">
        <f t="shared" si="0"/>
        <v>73</v>
      </c>
      <c r="O17" s="573" t="s">
        <v>118</v>
      </c>
    </row>
    <row r="18" spans="1:15" s="28" customFormat="1" ht="22.5" customHeight="1" thickBot="1">
      <c r="A18" s="467" t="s">
        <v>119</v>
      </c>
      <c r="B18" s="329">
        <v>15</v>
      </c>
      <c r="C18" s="329">
        <v>3</v>
      </c>
      <c r="D18" s="329">
        <v>14</v>
      </c>
      <c r="E18" s="329">
        <v>2</v>
      </c>
      <c r="F18" s="329">
        <v>20</v>
      </c>
      <c r="G18" s="329">
        <v>9</v>
      </c>
      <c r="H18" s="329">
        <v>45</v>
      </c>
      <c r="I18" s="329">
        <v>28</v>
      </c>
      <c r="J18" s="329">
        <v>10</v>
      </c>
      <c r="K18" s="329">
        <v>9</v>
      </c>
      <c r="L18" s="387">
        <f t="shared" si="1"/>
        <v>104</v>
      </c>
      <c r="M18" s="387">
        <f t="shared" si="2"/>
        <v>51</v>
      </c>
      <c r="N18" s="387">
        <f t="shared" si="0"/>
        <v>155</v>
      </c>
      <c r="O18" s="562" t="s">
        <v>120</v>
      </c>
    </row>
    <row r="19" spans="1:15" s="28" customFormat="1" ht="22.5" customHeight="1" thickBot="1">
      <c r="A19" s="475" t="s">
        <v>121</v>
      </c>
      <c r="B19" s="326">
        <v>7</v>
      </c>
      <c r="C19" s="326">
        <v>0</v>
      </c>
      <c r="D19" s="326">
        <v>20</v>
      </c>
      <c r="E19" s="326">
        <v>2</v>
      </c>
      <c r="F19" s="326">
        <v>27</v>
      </c>
      <c r="G19" s="326">
        <v>3</v>
      </c>
      <c r="H19" s="326">
        <v>19</v>
      </c>
      <c r="I19" s="326">
        <v>9</v>
      </c>
      <c r="J19" s="326">
        <v>2</v>
      </c>
      <c r="K19" s="326">
        <v>2</v>
      </c>
      <c r="L19" s="327">
        <f t="shared" si="1"/>
        <v>75</v>
      </c>
      <c r="M19" s="327">
        <f t="shared" si="2"/>
        <v>16</v>
      </c>
      <c r="N19" s="327">
        <f t="shared" si="0"/>
        <v>91</v>
      </c>
      <c r="O19" s="573" t="s">
        <v>100</v>
      </c>
    </row>
    <row r="20" spans="1:15" s="28" customFormat="1" ht="22.5" customHeight="1">
      <c r="A20" s="564" t="s">
        <v>104</v>
      </c>
      <c r="B20" s="434">
        <v>43</v>
      </c>
      <c r="C20" s="434">
        <v>4</v>
      </c>
      <c r="D20" s="434">
        <v>63</v>
      </c>
      <c r="E20" s="434">
        <v>7</v>
      </c>
      <c r="F20" s="434">
        <v>85</v>
      </c>
      <c r="G20" s="434">
        <v>19</v>
      </c>
      <c r="H20" s="434">
        <v>47</v>
      </c>
      <c r="I20" s="434">
        <v>37</v>
      </c>
      <c r="J20" s="434">
        <v>28</v>
      </c>
      <c r="K20" s="434">
        <v>38</v>
      </c>
      <c r="L20" s="425">
        <f t="shared" si="1"/>
        <v>266</v>
      </c>
      <c r="M20" s="425">
        <f t="shared" si="2"/>
        <v>105</v>
      </c>
      <c r="N20" s="425">
        <f t="shared" si="0"/>
        <v>371</v>
      </c>
      <c r="O20" s="565" t="s">
        <v>1051</v>
      </c>
    </row>
    <row r="21" spans="1:15" s="28" customFormat="1" ht="24.75" customHeight="1">
      <c r="A21" s="627" t="s">
        <v>29</v>
      </c>
      <c r="B21" s="579">
        <f>SUM(B10:B20)</f>
        <v>131</v>
      </c>
      <c r="C21" s="579">
        <f t="shared" ref="C21:N21" si="3">SUM(C10:C20)</f>
        <v>25</v>
      </c>
      <c r="D21" s="579">
        <f t="shared" si="3"/>
        <v>197</v>
      </c>
      <c r="E21" s="579">
        <f t="shared" si="3"/>
        <v>39</v>
      </c>
      <c r="F21" s="579">
        <f t="shared" si="3"/>
        <v>256</v>
      </c>
      <c r="G21" s="579">
        <f t="shared" si="3"/>
        <v>90</v>
      </c>
      <c r="H21" s="579">
        <f t="shared" si="3"/>
        <v>194</v>
      </c>
      <c r="I21" s="579">
        <f t="shared" si="3"/>
        <v>139</v>
      </c>
      <c r="J21" s="579">
        <f t="shared" si="3"/>
        <v>109</v>
      </c>
      <c r="K21" s="579">
        <f t="shared" si="3"/>
        <v>178</v>
      </c>
      <c r="L21" s="579">
        <f t="shared" si="3"/>
        <v>887</v>
      </c>
      <c r="M21" s="579">
        <f t="shared" si="3"/>
        <v>471</v>
      </c>
      <c r="N21" s="579">
        <f t="shared" si="3"/>
        <v>1358</v>
      </c>
      <c r="O21" s="628" t="s">
        <v>30</v>
      </c>
    </row>
    <row r="22" spans="1:15">
      <c r="A22" s="1181" t="s">
        <v>1003</v>
      </c>
      <c r="B22" s="1181"/>
      <c r="C22" s="1181"/>
      <c r="I22" s="1180" t="s">
        <v>140</v>
      </c>
      <c r="J22" s="1180"/>
      <c r="K22" s="1180"/>
      <c r="L22" s="1180"/>
      <c r="M22" s="1180"/>
      <c r="N22" s="1180"/>
      <c r="O22" s="1180"/>
    </row>
    <row r="23" spans="1:15">
      <c r="A23" s="1138" t="s">
        <v>934</v>
      </c>
      <c r="B23" s="1138"/>
      <c r="C23" s="1138"/>
      <c r="D23" s="1138"/>
      <c r="I23" s="1140" t="s">
        <v>1245</v>
      </c>
      <c r="J23" s="1140"/>
      <c r="K23" s="1140"/>
      <c r="L23" s="1140"/>
      <c r="M23" s="1140"/>
      <c r="N23" s="1140"/>
      <c r="O23" s="1140"/>
    </row>
    <row r="28" spans="1:15" hidden="1"/>
    <row r="29" spans="1:15" hidden="1">
      <c r="A29" s="192" t="s">
        <v>52</v>
      </c>
    </row>
    <row r="30" spans="1:15" ht="13.5" hidden="1" customHeight="1" thickBot="1">
      <c r="A30" s="1177" t="s">
        <v>310</v>
      </c>
      <c r="B30" s="1176" t="s">
        <v>105</v>
      </c>
      <c r="C30" s="1176"/>
      <c r="D30" s="1176" t="s">
        <v>149</v>
      </c>
      <c r="E30" s="1176"/>
      <c r="F30" s="1176" t="s">
        <v>106</v>
      </c>
      <c r="G30" s="1176"/>
      <c r="H30" s="1176" t="s">
        <v>148</v>
      </c>
      <c r="I30" s="1176"/>
      <c r="J30" s="1176" t="s">
        <v>496</v>
      </c>
      <c r="K30" s="1176"/>
      <c r="L30" s="1176" t="s">
        <v>7</v>
      </c>
      <c r="M30" s="1176"/>
      <c r="N30" s="1168" t="s">
        <v>175</v>
      </c>
      <c r="O30" s="1171" t="s">
        <v>691</v>
      </c>
    </row>
    <row r="31" spans="1:15" ht="14.25" hidden="1" customHeight="1" thickTop="1" thickBot="1">
      <c r="A31" s="1178"/>
      <c r="B31" s="1174" t="s">
        <v>107</v>
      </c>
      <c r="C31" s="1174"/>
      <c r="D31" s="1174" t="s">
        <v>108</v>
      </c>
      <c r="E31" s="1174"/>
      <c r="F31" s="1174" t="s">
        <v>152</v>
      </c>
      <c r="G31" s="1174"/>
      <c r="H31" s="1174" t="s">
        <v>153</v>
      </c>
      <c r="I31" s="1174"/>
      <c r="J31" s="1174" t="s">
        <v>151</v>
      </c>
      <c r="K31" s="1174"/>
      <c r="L31" s="1174" t="s">
        <v>8</v>
      </c>
      <c r="M31" s="1174"/>
      <c r="N31" s="1169"/>
      <c r="O31" s="1172"/>
    </row>
    <row r="32" spans="1:15" ht="14.25" hidden="1" customHeight="1" thickTop="1" thickBot="1">
      <c r="A32" s="1178"/>
      <c r="B32" s="1175" t="s">
        <v>170</v>
      </c>
      <c r="C32" s="1175" t="s">
        <v>660</v>
      </c>
      <c r="D32" s="1175" t="s">
        <v>170</v>
      </c>
      <c r="E32" s="1175" t="s">
        <v>660</v>
      </c>
      <c r="F32" s="1175" t="s">
        <v>170</v>
      </c>
      <c r="G32" s="1175" t="s">
        <v>660</v>
      </c>
      <c r="H32" s="1175" t="s">
        <v>170</v>
      </c>
      <c r="I32" s="1175" t="s">
        <v>660</v>
      </c>
      <c r="J32" s="1175" t="s">
        <v>170</v>
      </c>
      <c r="K32" s="1175" t="s">
        <v>660</v>
      </c>
      <c r="L32" s="1175" t="s">
        <v>170</v>
      </c>
      <c r="M32" s="1175" t="s">
        <v>660</v>
      </c>
      <c r="N32" s="1169"/>
      <c r="O32" s="1172"/>
    </row>
    <row r="33" spans="1:15" ht="13.5" hidden="1" thickTop="1">
      <c r="A33" s="1179"/>
      <c r="B33" s="1037"/>
      <c r="C33" s="1037"/>
      <c r="D33" s="1037"/>
      <c r="E33" s="1037"/>
      <c r="F33" s="1037"/>
      <c r="G33" s="1037"/>
      <c r="H33" s="1037"/>
      <c r="I33" s="1037"/>
      <c r="J33" s="1037"/>
      <c r="K33" s="1037"/>
      <c r="L33" s="1037"/>
      <c r="M33" s="1037"/>
      <c r="N33" s="1170"/>
      <c r="O33" s="1173"/>
    </row>
    <row r="34" spans="1:15" ht="13.5" hidden="1" thickBot="1">
      <c r="A34" s="275" t="s">
        <v>109</v>
      </c>
      <c r="B34" s="107">
        <v>7</v>
      </c>
      <c r="C34" s="107">
        <v>16</v>
      </c>
      <c r="D34" s="107">
        <v>24</v>
      </c>
      <c r="E34" s="107">
        <v>20</v>
      </c>
      <c r="F34" s="107">
        <v>35</v>
      </c>
      <c r="G34" s="107">
        <v>33</v>
      </c>
      <c r="H34" s="107">
        <v>10</v>
      </c>
      <c r="I34" s="107">
        <v>34</v>
      </c>
      <c r="J34" s="107">
        <v>29</v>
      </c>
      <c r="K34" s="107">
        <v>58</v>
      </c>
      <c r="L34" s="188">
        <f>B34+D34+F34+H34+J34</f>
        <v>105</v>
      </c>
      <c r="M34" s="188">
        <f>C34+E34+G34+I34+K34</f>
        <v>161</v>
      </c>
      <c r="N34" s="188">
        <f t="shared" ref="N34:N44" si="4">SUM(L34:M34)</f>
        <v>266</v>
      </c>
      <c r="O34" s="23" t="s">
        <v>110</v>
      </c>
    </row>
    <row r="35" spans="1:15" ht="14.25" hidden="1" thickTop="1" thickBot="1">
      <c r="A35" s="42" t="s">
        <v>111</v>
      </c>
      <c r="B35" s="108">
        <v>3</v>
      </c>
      <c r="C35" s="108">
        <v>0</v>
      </c>
      <c r="D35" s="108">
        <v>0</v>
      </c>
      <c r="E35" s="108">
        <v>0</v>
      </c>
      <c r="F35" s="108">
        <v>3</v>
      </c>
      <c r="G35" s="108">
        <v>0</v>
      </c>
      <c r="H35" s="108">
        <v>5</v>
      </c>
      <c r="I35" s="108">
        <v>0</v>
      </c>
      <c r="J35" s="108">
        <v>0</v>
      </c>
      <c r="K35" s="108">
        <v>0</v>
      </c>
      <c r="L35" s="190">
        <f t="shared" ref="L35:L44" si="5">B35+D35+F35+H35+J35</f>
        <v>11</v>
      </c>
      <c r="M35" s="190">
        <f t="shared" ref="M35:M44" si="6">C35+E35+G35+I35+K35</f>
        <v>0</v>
      </c>
      <c r="N35" s="190">
        <f t="shared" si="4"/>
        <v>11</v>
      </c>
      <c r="O35" s="22" t="s">
        <v>112</v>
      </c>
    </row>
    <row r="36" spans="1:15" ht="14.25" hidden="1" thickTop="1" thickBot="1">
      <c r="A36" s="43" t="s">
        <v>497</v>
      </c>
      <c r="B36" s="109">
        <v>15</v>
      </c>
      <c r="C36" s="109">
        <v>2</v>
      </c>
      <c r="D36" s="109">
        <v>28</v>
      </c>
      <c r="E36" s="109">
        <v>5</v>
      </c>
      <c r="F36" s="109">
        <v>12</v>
      </c>
      <c r="G36" s="109">
        <v>3</v>
      </c>
      <c r="H36" s="109">
        <v>13</v>
      </c>
      <c r="I36" s="109">
        <v>8</v>
      </c>
      <c r="J36" s="109">
        <v>6</v>
      </c>
      <c r="K36" s="109">
        <v>18</v>
      </c>
      <c r="L36" s="189">
        <f t="shared" si="5"/>
        <v>74</v>
      </c>
      <c r="M36" s="189">
        <f t="shared" si="6"/>
        <v>36</v>
      </c>
      <c r="N36" s="189">
        <f t="shared" si="4"/>
        <v>110</v>
      </c>
      <c r="O36" s="21" t="s">
        <v>101</v>
      </c>
    </row>
    <row r="37" spans="1:15" ht="14.25" hidden="1" thickTop="1" thickBot="1">
      <c r="A37" s="42" t="s">
        <v>113</v>
      </c>
      <c r="B37" s="108">
        <v>0</v>
      </c>
      <c r="C37" s="108">
        <v>0</v>
      </c>
      <c r="D37" s="108">
        <v>1</v>
      </c>
      <c r="E37" s="108">
        <v>0</v>
      </c>
      <c r="F37" s="108">
        <v>0</v>
      </c>
      <c r="G37" s="108">
        <v>1</v>
      </c>
      <c r="H37" s="108">
        <v>0</v>
      </c>
      <c r="I37" s="108">
        <v>3</v>
      </c>
      <c r="J37" s="108">
        <v>5</v>
      </c>
      <c r="K37" s="108">
        <v>6</v>
      </c>
      <c r="L37" s="190">
        <f t="shared" si="5"/>
        <v>6</v>
      </c>
      <c r="M37" s="190">
        <f t="shared" si="6"/>
        <v>10</v>
      </c>
      <c r="N37" s="190">
        <f t="shared" si="4"/>
        <v>16</v>
      </c>
      <c r="O37" s="22" t="s">
        <v>114</v>
      </c>
    </row>
    <row r="38" spans="1:15" ht="14.25" hidden="1" thickTop="1" thickBot="1">
      <c r="A38" s="43" t="s">
        <v>102</v>
      </c>
      <c r="B38" s="109">
        <v>0</v>
      </c>
      <c r="C38" s="109">
        <v>0</v>
      </c>
      <c r="D38" s="109">
        <v>4</v>
      </c>
      <c r="E38" s="109">
        <v>0</v>
      </c>
      <c r="F38" s="109">
        <v>8</v>
      </c>
      <c r="G38" s="109">
        <v>0</v>
      </c>
      <c r="H38" s="109">
        <v>3</v>
      </c>
      <c r="I38" s="109">
        <v>1</v>
      </c>
      <c r="J38" s="109">
        <v>5</v>
      </c>
      <c r="K38" s="109">
        <v>3</v>
      </c>
      <c r="L38" s="189">
        <f t="shared" si="5"/>
        <v>20</v>
      </c>
      <c r="M38" s="189">
        <f t="shared" si="6"/>
        <v>4</v>
      </c>
      <c r="N38" s="189">
        <f t="shared" si="4"/>
        <v>24</v>
      </c>
      <c r="O38" s="21" t="s">
        <v>103</v>
      </c>
    </row>
    <row r="39" spans="1:15" ht="14.25" hidden="1" thickTop="1" thickBot="1">
      <c r="A39" s="42" t="s">
        <v>98</v>
      </c>
      <c r="B39" s="108">
        <v>19</v>
      </c>
      <c r="C39" s="108">
        <v>0</v>
      </c>
      <c r="D39" s="108">
        <v>27</v>
      </c>
      <c r="E39" s="108">
        <v>3</v>
      </c>
      <c r="F39" s="108">
        <v>48</v>
      </c>
      <c r="G39" s="108">
        <v>4</v>
      </c>
      <c r="H39" s="108">
        <v>20</v>
      </c>
      <c r="I39" s="108">
        <v>10</v>
      </c>
      <c r="J39" s="108">
        <v>12</v>
      </c>
      <c r="K39" s="108">
        <v>12</v>
      </c>
      <c r="L39" s="190">
        <f t="shared" si="5"/>
        <v>126</v>
      </c>
      <c r="M39" s="190">
        <f t="shared" si="6"/>
        <v>29</v>
      </c>
      <c r="N39" s="190">
        <f t="shared" si="4"/>
        <v>155</v>
      </c>
      <c r="O39" s="22" t="s">
        <v>99</v>
      </c>
    </row>
    <row r="40" spans="1:15" ht="14.25" hidden="1" thickTop="1" thickBot="1">
      <c r="A40" s="43" t="s">
        <v>115</v>
      </c>
      <c r="B40" s="109">
        <v>4</v>
      </c>
      <c r="C40" s="109">
        <v>0</v>
      </c>
      <c r="D40" s="109">
        <v>5</v>
      </c>
      <c r="E40" s="109">
        <v>1</v>
      </c>
      <c r="F40" s="109">
        <v>2</v>
      </c>
      <c r="G40" s="109">
        <v>1</v>
      </c>
      <c r="H40" s="109">
        <v>5</v>
      </c>
      <c r="I40" s="109">
        <v>3</v>
      </c>
      <c r="J40" s="109">
        <v>2</v>
      </c>
      <c r="K40" s="109">
        <v>2</v>
      </c>
      <c r="L40" s="189">
        <f t="shared" si="5"/>
        <v>18</v>
      </c>
      <c r="M40" s="189">
        <f t="shared" si="6"/>
        <v>7</v>
      </c>
      <c r="N40" s="189">
        <f t="shared" si="4"/>
        <v>25</v>
      </c>
      <c r="O40" s="21" t="s">
        <v>116</v>
      </c>
    </row>
    <row r="41" spans="1:15" ht="14.25" hidden="1" thickTop="1" thickBot="1">
      <c r="A41" s="42" t="s">
        <v>117</v>
      </c>
      <c r="B41" s="108">
        <v>8</v>
      </c>
      <c r="C41" s="108">
        <v>1</v>
      </c>
      <c r="D41" s="108">
        <v>11</v>
      </c>
      <c r="E41" s="108">
        <v>1</v>
      </c>
      <c r="F41" s="108">
        <v>10</v>
      </c>
      <c r="G41" s="108">
        <v>2</v>
      </c>
      <c r="H41" s="108">
        <v>12</v>
      </c>
      <c r="I41" s="108">
        <v>7</v>
      </c>
      <c r="J41" s="108">
        <v>2</v>
      </c>
      <c r="K41" s="108">
        <v>2</v>
      </c>
      <c r="L41" s="190">
        <f t="shared" si="5"/>
        <v>43</v>
      </c>
      <c r="M41" s="190">
        <f t="shared" si="6"/>
        <v>13</v>
      </c>
      <c r="N41" s="190">
        <f t="shared" si="4"/>
        <v>56</v>
      </c>
      <c r="O41" s="22" t="s">
        <v>118</v>
      </c>
    </row>
    <row r="42" spans="1:15" ht="14.25" hidden="1" thickTop="1" thickBot="1">
      <c r="A42" s="43" t="s">
        <v>119</v>
      </c>
      <c r="B42" s="109">
        <v>18</v>
      </c>
      <c r="C42" s="109">
        <v>3</v>
      </c>
      <c r="D42" s="109">
        <v>15</v>
      </c>
      <c r="E42" s="109">
        <v>3</v>
      </c>
      <c r="F42" s="109">
        <v>15</v>
      </c>
      <c r="G42" s="109">
        <v>7</v>
      </c>
      <c r="H42" s="109">
        <v>34</v>
      </c>
      <c r="I42" s="109">
        <v>29</v>
      </c>
      <c r="J42" s="109">
        <v>3</v>
      </c>
      <c r="K42" s="109">
        <v>5</v>
      </c>
      <c r="L42" s="189">
        <f t="shared" si="5"/>
        <v>85</v>
      </c>
      <c r="M42" s="189">
        <f t="shared" si="6"/>
        <v>47</v>
      </c>
      <c r="N42" s="189">
        <f t="shared" si="4"/>
        <v>132</v>
      </c>
      <c r="O42" s="21" t="s">
        <v>120</v>
      </c>
    </row>
    <row r="43" spans="1:15" ht="14.25" hidden="1" thickTop="1" thickBot="1">
      <c r="A43" s="42" t="s">
        <v>121</v>
      </c>
      <c r="B43" s="108">
        <v>6</v>
      </c>
      <c r="C43" s="108">
        <v>0</v>
      </c>
      <c r="D43" s="108">
        <v>19</v>
      </c>
      <c r="E43" s="108">
        <v>4</v>
      </c>
      <c r="F43" s="108">
        <v>25</v>
      </c>
      <c r="G43" s="108">
        <v>3</v>
      </c>
      <c r="H43" s="108">
        <v>20</v>
      </c>
      <c r="I43" s="108">
        <v>8</v>
      </c>
      <c r="J43" s="108">
        <v>2</v>
      </c>
      <c r="K43" s="108">
        <v>2</v>
      </c>
      <c r="L43" s="190">
        <f t="shared" si="5"/>
        <v>72</v>
      </c>
      <c r="M43" s="190">
        <f t="shared" si="6"/>
        <v>17</v>
      </c>
      <c r="N43" s="190">
        <f t="shared" si="4"/>
        <v>89</v>
      </c>
      <c r="O43" s="22" t="s">
        <v>100</v>
      </c>
    </row>
    <row r="44" spans="1:15" ht="13.5" hidden="1" thickTop="1">
      <c r="A44" s="25" t="s">
        <v>104</v>
      </c>
      <c r="B44" s="111">
        <v>41</v>
      </c>
      <c r="C44" s="111">
        <v>3</v>
      </c>
      <c r="D44" s="111">
        <v>62</v>
      </c>
      <c r="E44" s="111">
        <v>4</v>
      </c>
      <c r="F44" s="111">
        <v>83</v>
      </c>
      <c r="G44" s="111">
        <v>14</v>
      </c>
      <c r="H44" s="111">
        <v>48</v>
      </c>
      <c r="I44" s="111">
        <v>37</v>
      </c>
      <c r="J44" s="111">
        <v>30</v>
      </c>
      <c r="K44" s="111">
        <v>33</v>
      </c>
      <c r="L44" s="191">
        <f t="shared" si="5"/>
        <v>264</v>
      </c>
      <c r="M44" s="191">
        <f t="shared" si="6"/>
        <v>91</v>
      </c>
      <c r="N44" s="191">
        <f t="shared" si="4"/>
        <v>355</v>
      </c>
      <c r="O44" s="24" t="s">
        <v>97</v>
      </c>
    </row>
    <row r="45" spans="1:15" hidden="1">
      <c r="A45" s="276" t="s">
        <v>29</v>
      </c>
      <c r="B45" s="202">
        <f>SUM(B34:B44)</f>
        <v>121</v>
      </c>
      <c r="C45" s="202">
        <f t="shared" ref="C45:N45" si="7">SUM(C34:C44)</f>
        <v>25</v>
      </c>
      <c r="D45" s="202">
        <f t="shared" si="7"/>
        <v>196</v>
      </c>
      <c r="E45" s="202">
        <f t="shared" si="7"/>
        <v>41</v>
      </c>
      <c r="F45" s="202">
        <f t="shared" si="7"/>
        <v>241</v>
      </c>
      <c r="G45" s="202">
        <f t="shared" si="7"/>
        <v>68</v>
      </c>
      <c r="H45" s="202">
        <f t="shared" si="7"/>
        <v>170</v>
      </c>
      <c r="I45" s="202">
        <f t="shared" si="7"/>
        <v>140</v>
      </c>
      <c r="J45" s="202">
        <f t="shared" si="7"/>
        <v>96</v>
      </c>
      <c r="K45" s="202">
        <f t="shared" si="7"/>
        <v>141</v>
      </c>
      <c r="L45" s="202">
        <f t="shared" si="7"/>
        <v>824</v>
      </c>
      <c r="M45" s="202">
        <f t="shared" si="7"/>
        <v>415</v>
      </c>
      <c r="N45" s="202">
        <f t="shared" si="7"/>
        <v>1239</v>
      </c>
      <c r="O45" s="136" t="s">
        <v>30</v>
      </c>
    </row>
    <row r="46" spans="1:15" hidden="1"/>
    <row r="47" spans="1:15" hidden="1">
      <c r="A47" s="192" t="s">
        <v>791</v>
      </c>
    </row>
    <row r="48" spans="1:15" ht="13.5" hidden="1" thickBot="1">
      <c r="A48" s="1177" t="s">
        <v>310</v>
      </c>
      <c r="B48" s="1176" t="s">
        <v>105</v>
      </c>
      <c r="C48" s="1176"/>
      <c r="D48" s="1176" t="s">
        <v>149</v>
      </c>
      <c r="E48" s="1176"/>
      <c r="F48" s="1176" t="s">
        <v>106</v>
      </c>
      <c r="G48" s="1176"/>
      <c r="H48" s="1176" t="s">
        <v>148</v>
      </c>
      <c r="I48" s="1176"/>
      <c r="J48" s="1176" t="s">
        <v>496</v>
      </c>
      <c r="K48" s="1176"/>
      <c r="L48" s="1176" t="s">
        <v>7</v>
      </c>
      <c r="M48" s="1176"/>
      <c r="N48" s="1168" t="s">
        <v>175</v>
      </c>
      <c r="O48" s="1171" t="s">
        <v>691</v>
      </c>
    </row>
    <row r="49" spans="1:15" ht="14.25" hidden="1" thickTop="1" thickBot="1">
      <c r="A49" s="1178"/>
      <c r="B49" s="1174" t="s">
        <v>107</v>
      </c>
      <c r="C49" s="1174"/>
      <c r="D49" s="1174" t="s">
        <v>108</v>
      </c>
      <c r="E49" s="1174"/>
      <c r="F49" s="1174" t="s">
        <v>152</v>
      </c>
      <c r="G49" s="1174"/>
      <c r="H49" s="1174" t="s">
        <v>153</v>
      </c>
      <c r="I49" s="1174"/>
      <c r="J49" s="1174" t="s">
        <v>151</v>
      </c>
      <c r="K49" s="1174"/>
      <c r="L49" s="1174" t="s">
        <v>8</v>
      </c>
      <c r="M49" s="1174"/>
      <c r="N49" s="1169"/>
      <c r="O49" s="1172"/>
    </row>
    <row r="50" spans="1:15" ht="14.25" hidden="1" thickTop="1" thickBot="1">
      <c r="A50" s="1178"/>
      <c r="B50" s="1175" t="s">
        <v>170</v>
      </c>
      <c r="C50" s="1175" t="s">
        <v>660</v>
      </c>
      <c r="D50" s="1175" t="s">
        <v>170</v>
      </c>
      <c r="E50" s="1175" t="s">
        <v>660</v>
      </c>
      <c r="F50" s="1175" t="s">
        <v>170</v>
      </c>
      <c r="G50" s="1175" t="s">
        <v>660</v>
      </c>
      <c r="H50" s="1175" t="s">
        <v>170</v>
      </c>
      <c r="I50" s="1175" t="s">
        <v>660</v>
      </c>
      <c r="J50" s="1175" t="s">
        <v>170</v>
      </c>
      <c r="K50" s="1175" t="s">
        <v>660</v>
      </c>
      <c r="L50" s="1175" t="s">
        <v>170</v>
      </c>
      <c r="M50" s="1175" t="s">
        <v>660</v>
      </c>
      <c r="N50" s="1169"/>
      <c r="O50" s="1172"/>
    </row>
    <row r="51" spans="1:15" ht="13.5" hidden="1" thickTop="1">
      <c r="A51" s="1179"/>
      <c r="B51" s="1037"/>
      <c r="C51" s="1037"/>
      <c r="D51" s="1037"/>
      <c r="E51" s="1037"/>
      <c r="F51" s="1037"/>
      <c r="G51" s="1037"/>
      <c r="H51" s="1037"/>
      <c r="I51" s="1037"/>
      <c r="J51" s="1037"/>
      <c r="K51" s="1037"/>
      <c r="L51" s="1037"/>
      <c r="M51" s="1037"/>
      <c r="N51" s="1170"/>
      <c r="O51" s="1173"/>
    </row>
    <row r="52" spans="1:15" ht="13.5" hidden="1" thickBot="1">
      <c r="A52" s="275" t="s">
        <v>109</v>
      </c>
      <c r="B52" s="107"/>
      <c r="C52" s="107"/>
      <c r="D52" s="107"/>
      <c r="E52" s="107"/>
      <c r="F52" s="107">
        <v>1</v>
      </c>
      <c r="G52" s="107">
        <v>1</v>
      </c>
      <c r="H52" s="107"/>
      <c r="I52" s="107">
        <v>4</v>
      </c>
      <c r="J52" s="107"/>
      <c r="K52" s="107"/>
      <c r="L52" s="188">
        <f>B52+D52+F52+H52+J52</f>
        <v>1</v>
      </c>
      <c r="M52" s="188">
        <f>C52+E52+G52+I52+K52</f>
        <v>5</v>
      </c>
      <c r="N52" s="188">
        <f t="shared" ref="N52:N62" si="8">SUM(L52:M52)</f>
        <v>6</v>
      </c>
      <c r="O52" s="23" t="s">
        <v>110</v>
      </c>
    </row>
    <row r="53" spans="1:15" ht="14.25" hidden="1" thickTop="1" thickBot="1">
      <c r="A53" s="42" t="s">
        <v>111</v>
      </c>
      <c r="B53" s="108"/>
      <c r="C53" s="108"/>
      <c r="D53" s="108"/>
      <c r="E53" s="108"/>
      <c r="F53" s="108">
        <v>1</v>
      </c>
      <c r="G53" s="108">
        <v>1</v>
      </c>
      <c r="H53" s="108"/>
      <c r="I53" s="108"/>
      <c r="J53" s="108"/>
      <c r="K53" s="108"/>
      <c r="L53" s="190">
        <f t="shared" ref="L53:L62" si="9">B53+D53+F53+H53+J53</f>
        <v>1</v>
      </c>
      <c r="M53" s="190">
        <f t="shared" ref="M53:M62" si="10">C53+E53+G53+I53+K53</f>
        <v>1</v>
      </c>
      <c r="N53" s="190">
        <f t="shared" si="8"/>
        <v>2</v>
      </c>
      <c r="O53" s="22" t="s">
        <v>112</v>
      </c>
    </row>
    <row r="54" spans="1:15" ht="14.25" hidden="1" thickTop="1" thickBot="1">
      <c r="A54" s="43" t="s">
        <v>497</v>
      </c>
      <c r="B54" s="109"/>
      <c r="C54" s="109"/>
      <c r="D54" s="109"/>
      <c r="E54" s="109"/>
      <c r="F54" s="109">
        <v>7</v>
      </c>
      <c r="G54" s="109">
        <v>5</v>
      </c>
      <c r="H54" s="109">
        <v>1</v>
      </c>
      <c r="I54" s="109"/>
      <c r="J54" s="109"/>
      <c r="K54" s="109"/>
      <c r="L54" s="189">
        <f t="shared" si="9"/>
        <v>8</v>
      </c>
      <c r="M54" s="189">
        <f t="shared" si="10"/>
        <v>5</v>
      </c>
      <c r="N54" s="189">
        <f t="shared" si="8"/>
        <v>13</v>
      </c>
      <c r="O54" s="21" t="s">
        <v>101</v>
      </c>
    </row>
    <row r="55" spans="1:15" ht="14.25" hidden="1" thickTop="1" thickBot="1">
      <c r="A55" s="42" t="s">
        <v>113</v>
      </c>
      <c r="B55" s="108"/>
      <c r="C55" s="108"/>
      <c r="D55" s="108"/>
      <c r="E55" s="108"/>
      <c r="F55" s="108"/>
      <c r="G55" s="108"/>
      <c r="H55" s="108"/>
      <c r="I55" s="108">
        <v>1</v>
      </c>
      <c r="J55" s="108"/>
      <c r="K55" s="108"/>
      <c r="L55" s="190">
        <f t="shared" si="9"/>
        <v>0</v>
      </c>
      <c r="M55" s="190">
        <f t="shared" si="10"/>
        <v>1</v>
      </c>
      <c r="N55" s="190">
        <f t="shared" si="8"/>
        <v>1</v>
      </c>
      <c r="O55" s="22" t="s">
        <v>114</v>
      </c>
    </row>
    <row r="56" spans="1:15" ht="14.25" hidden="1" thickTop="1" thickBot="1">
      <c r="A56" s="43" t="s">
        <v>102</v>
      </c>
      <c r="B56" s="109"/>
      <c r="C56" s="109"/>
      <c r="D56" s="109"/>
      <c r="E56" s="109"/>
      <c r="F56" s="109">
        <v>1</v>
      </c>
      <c r="G56" s="109">
        <v>1</v>
      </c>
      <c r="H56" s="109">
        <v>5</v>
      </c>
      <c r="I56" s="109">
        <v>2</v>
      </c>
      <c r="J56" s="109"/>
      <c r="K56" s="109"/>
      <c r="L56" s="189">
        <f t="shared" si="9"/>
        <v>6</v>
      </c>
      <c r="M56" s="189">
        <f t="shared" si="10"/>
        <v>3</v>
      </c>
      <c r="N56" s="189">
        <f t="shared" si="8"/>
        <v>9</v>
      </c>
      <c r="O56" s="21" t="s">
        <v>103</v>
      </c>
    </row>
    <row r="57" spans="1:15" ht="14.25" hidden="1" thickTop="1" thickBot="1">
      <c r="A57" s="42" t="s">
        <v>98</v>
      </c>
      <c r="B57" s="108"/>
      <c r="C57" s="108"/>
      <c r="D57" s="108"/>
      <c r="E57" s="108"/>
      <c r="F57" s="108">
        <v>6</v>
      </c>
      <c r="G57" s="108">
        <v>2</v>
      </c>
      <c r="H57" s="108">
        <v>2</v>
      </c>
      <c r="I57" s="108">
        <v>2</v>
      </c>
      <c r="J57" s="108"/>
      <c r="K57" s="108"/>
      <c r="L57" s="190">
        <f t="shared" si="9"/>
        <v>8</v>
      </c>
      <c r="M57" s="190">
        <f t="shared" si="10"/>
        <v>4</v>
      </c>
      <c r="N57" s="190">
        <f t="shared" si="8"/>
        <v>12</v>
      </c>
      <c r="O57" s="22" t="s">
        <v>99</v>
      </c>
    </row>
    <row r="58" spans="1:15" ht="14.25" hidden="1" thickTop="1" thickBot="1">
      <c r="A58" s="43" t="s">
        <v>115</v>
      </c>
      <c r="B58" s="109"/>
      <c r="C58" s="109"/>
      <c r="D58" s="109"/>
      <c r="E58" s="109"/>
      <c r="F58" s="109">
        <v>1</v>
      </c>
      <c r="G58" s="109">
        <v>1</v>
      </c>
      <c r="H58" s="109"/>
      <c r="I58" s="109"/>
      <c r="J58" s="109"/>
      <c r="K58" s="109"/>
      <c r="L58" s="189">
        <f t="shared" si="9"/>
        <v>1</v>
      </c>
      <c r="M58" s="189">
        <f t="shared" si="10"/>
        <v>1</v>
      </c>
      <c r="N58" s="189">
        <f t="shared" si="8"/>
        <v>2</v>
      </c>
      <c r="O58" s="21" t="s">
        <v>116</v>
      </c>
    </row>
    <row r="59" spans="1:15" ht="14.25" hidden="1" thickTop="1" thickBot="1">
      <c r="A59" s="42" t="s">
        <v>117</v>
      </c>
      <c r="B59" s="108">
        <v>1</v>
      </c>
      <c r="C59" s="108"/>
      <c r="D59" s="108"/>
      <c r="E59" s="108"/>
      <c r="F59" s="108">
        <v>3</v>
      </c>
      <c r="G59" s="108"/>
      <c r="H59" s="108">
        <v>3</v>
      </c>
      <c r="I59" s="108">
        <v>2</v>
      </c>
      <c r="J59" s="108"/>
      <c r="K59" s="108"/>
      <c r="L59" s="190">
        <f t="shared" si="9"/>
        <v>7</v>
      </c>
      <c r="M59" s="190">
        <f t="shared" si="10"/>
        <v>2</v>
      </c>
      <c r="N59" s="190">
        <f t="shared" si="8"/>
        <v>9</v>
      </c>
      <c r="O59" s="22" t="s">
        <v>118</v>
      </c>
    </row>
    <row r="60" spans="1:15" ht="14.25" hidden="1" thickTop="1" thickBot="1">
      <c r="A60" s="43" t="s">
        <v>119</v>
      </c>
      <c r="B60" s="109">
        <v>1</v>
      </c>
      <c r="C60" s="109"/>
      <c r="D60" s="109">
        <v>1</v>
      </c>
      <c r="E60" s="109"/>
      <c r="F60" s="109">
        <v>4</v>
      </c>
      <c r="G60" s="109">
        <v>3</v>
      </c>
      <c r="H60" s="109">
        <v>17</v>
      </c>
      <c r="I60" s="109">
        <v>17</v>
      </c>
      <c r="J60" s="109"/>
      <c r="K60" s="109"/>
      <c r="L60" s="189">
        <f t="shared" si="9"/>
        <v>23</v>
      </c>
      <c r="M60" s="189">
        <f t="shared" si="10"/>
        <v>20</v>
      </c>
      <c r="N60" s="189">
        <f t="shared" si="8"/>
        <v>43</v>
      </c>
      <c r="O60" s="21" t="s">
        <v>120</v>
      </c>
    </row>
    <row r="61" spans="1:15" ht="14.25" hidden="1" thickTop="1" thickBot="1">
      <c r="A61" s="42" t="s">
        <v>121</v>
      </c>
      <c r="B61" s="108"/>
      <c r="C61" s="108"/>
      <c r="D61" s="108"/>
      <c r="E61" s="108"/>
      <c r="F61" s="108">
        <v>2</v>
      </c>
      <c r="G61" s="108"/>
      <c r="H61" s="108">
        <v>1</v>
      </c>
      <c r="I61" s="108">
        <v>1</v>
      </c>
      <c r="J61" s="108"/>
      <c r="K61" s="108"/>
      <c r="L61" s="190">
        <f t="shared" si="9"/>
        <v>3</v>
      </c>
      <c r="M61" s="190">
        <f t="shared" si="10"/>
        <v>1</v>
      </c>
      <c r="N61" s="190">
        <f t="shared" si="8"/>
        <v>4</v>
      </c>
      <c r="O61" s="22" t="s">
        <v>100</v>
      </c>
    </row>
    <row r="62" spans="1:15" ht="13.5" hidden="1" thickTop="1">
      <c r="A62" s="25" t="s">
        <v>104</v>
      </c>
      <c r="B62" s="111"/>
      <c r="C62" s="111"/>
      <c r="D62" s="111">
        <v>2</v>
      </c>
      <c r="E62" s="111"/>
      <c r="F62" s="111">
        <v>14</v>
      </c>
      <c r="G62" s="111">
        <v>6</v>
      </c>
      <c r="H62" s="111">
        <v>4</v>
      </c>
      <c r="I62" s="111">
        <v>7</v>
      </c>
      <c r="J62" s="111"/>
      <c r="K62" s="111"/>
      <c r="L62" s="191">
        <f t="shared" si="9"/>
        <v>20</v>
      </c>
      <c r="M62" s="191">
        <f t="shared" si="10"/>
        <v>13</v>
      </c>
      <c r="N62" s="191">
        <f t="shared" si="8"/>
        <v>33</v>
      </c>
      <c r="O62" s="24" t="s">
        <v>97</v>
      </c>
    </row>
    <row r="63" spans="1:15" hidden="1">
      <c r="A63" s="276" t="s">
        <v>29</v>
      </c>
      <c r="B63" s="202">
        <f>SUM(B52:B62)</f>
        <v>2</v>
      </c>
      <c r="C63" s="202">
        <f t="shared" ref="C63:N63" si="11">SUM(C52:C62)</f>
        <v>0</v>
      </c>
      <c r="D63" s="202">
        <f t="shared" si="11"/>
        <v>3</v>
      </c>
      <c r="E63" s="202">
        <f t="shared" si="11"/>
        <v>0</v>
      </c>
      <c r="F63" s="202">
        <f t="shared" si="11"/>
        <v>40</v>
      </c>
      <c r="G63" s="202">
        <f t="shared" si="11"/>
        <v>20</v>
      </c>
      <c r="H63" s="202">
        <f t="shared" si="11"/>
        <v>33</v>
      </c>
      <c r="I63" s="202">
        <f t="shared" si="11"/>
        <v>36</v>
      </c>
      <c r="J63" s="202">
        <f t="shared" si="11"/>
        <v>0</v>
      </c>
      <c r="K63" s="202">
        <f t="shared" si="11"/>
        <v>0</v>
      </c>
      <c r="L63" s="202">
        <f t="shared" si="11"/>
        <v>78</v>
      </c>
      <c r="M63" s="202">
        <f t="shared" si="11"/>
        <v>56</v>
      </c>
      <c r="N63" s="202">
        <f t="shared" si="11"/>
        <v>134</v>
      </c>
      <c r="O63" s="136" t="s">
        <v>30</v>
      </c>
    </row>
    <row r="64" spans="1:15" hidden="1"/>
    <row r="65" spans="1:15" hidden="1">
      <c r="A65" s="192" t="s">
        <v>792</v>
      </c>
    </row>
    <row r="66" spans="1:15" ht="13.5" hidden="1" thickBot="1">
      <c r="A66" s="1177" t="s">
        <v>310</v>
      </c>
      <c r="B66" s="1176" t="s">
        <v>105</v>
      </c>
      <c r="C66" s="1176"/>
      <c r="D66" s="1176" t="s">
        <v>149</v>
      </c>
      <c r="E66" s="1176"/>
      <c r="F66" s="1176" t="s">
        <v>106</v>
      </c>
      <c r="G66" s="1176"/>
      <c r="H66" s="1176" t="s">
        <v>148</v>
      </c>
      <c r="I66" s="1176"/>
      <c r="J66" s="1176" t="s">
        <v>496</v>
      </c>
      <c r="K66" s="1176"/>
      <c r="L66" s="1176" t="s">
        <v>7</v>
      </c>
      <c r="M66" s="1176"/>
      <c r="N66" s="1168" t="s">
        <v>175</v>
      </c>
      <c r="O66" s="1171" t="s">
        <v>691</v>
      </c>
    </row>
    <row r="67" spans="1:15" ht="14.25" hidden="1" thickTop="1" thickBot="1">
      <c r="A67" s="1178"/>
      <c r="B67" s="1174" t="s">
        <v>107</v>
      </c>
      <c r="C67" s="1174"/>
      <c r="D67" s="1174" t="s">
        <v>108</v>
      </c>
      <c r="E67" s="1174"/>
      <c r="F67" s="1174" t="s">
        <v>152</v>
      </c>
      <c r="G67" s="1174"/>
      <c r="H67" s="1174" t="s">
        <v>153</v>
      </c>
      <c r="I67" s="1174"/>
      <c r="J67" s="1174" t="s">
        <v>151</v>
      </c>
      <c r="K67" s="1174"/>
      <c r="L67" s="1174" t="s">
        <v>8</v>
      </c>
      <c r="M67" s="1174"/>
      <c r="N67" s="1169"/>
      <c r="O67" s="1172"/>
    </row>
    <row r="68" spans="1:15" ht="14.25" hidden="1" thickTop="1" thickBot="1">
      <c r="A68" s="1178"/>
      <c r="B68" s="1175" t="s">
        <v>170</v>
      </c>
      <c r="C68" s="1175" t="s">
        <v>660</v>
      </c>
      <c r="D68" s="1175" t="s">
        <v>170</v>
      </c>
      <c r="E68" s="1175" t="s">
        <v>660</v>
      </c>
      <c r="F68" s="1175" t="s">
        <v>170</v>
      </c>
      <c r="G68" s="1175" t="s">
        <v>660</v>
      </c>
      <c r="H68" s="1175" t="s">
        <v>170</v>
      </c>
      <c r="I68" s="1175" t="s">
        <v>660</v>
      </c>
      <c r="J68" s="1175" t="s">
        <v>170</v>
      </c>
      <c r="K68" s="1175" t="s">
        <v>660</v>
      </c>
      <c r="L68" s="1175" t="s">
        <v>170</v>
      </c>
      <c r="M68" s="1175" t="s">
        <v>660</v>
      </c>
      <c r="N68" s="1169"/>
      <c r="O68" s="1172"/>
    </row>
    <row r="69" spans="1:15" ht="13.5" hidden="1" thickTop="1">
      <c r="A69" s="1179"/>
      <c r="B69" s="1037"/>
      <c r="C69" s="1037"/>
      <c r="D69" s="1037"/>
      <c r="E69" s="1037"/>
      <c r="F69" s="1037"/>
      <c r="G69" s="1037"/>
      <c r="H69" s="1037"/>
      <c r="I69" s="1037"/>
      <c r="J69" s="1037"/>
      <c r="K69" s="1037"/>
      <c r="L69" s="1037"/>
      <c r="M69" s="1037"/>
      <c r="N69" s="1170"/>
      <c r="O69" s="1173"/>
    </row>
    <row r="70" spans="1:15" ht="13.5" hidden="1" thickBot="1">
      <c r="A70" s="275" t="s">
        <v>109</v>
      </c>
      <c r="B70" s="107"/>
      <c r="C70" s="107"/>
      <c r="D70" s="107"/>
      <c r="E70" s="107"/>
      <c r="F70" s="107"/>
      <c r="G70" s="107"/>
      <c r="H70" s="107"/>
      <c r="I70" s="107"/>
      <c r="J70" s="107"/>
      <c r="K70" s="107"/>
      <c r="L70" s="188">
        <f>B70+D70+F70+H70+J70</f>
        <v>0</v>
      </c>
      <c r="M70" s="188">
        <f>C70+E70+G70+I70+K70</f>
        <v>0</v>
      </c>
      <c r="N70" s="188">
        <f t="shared" ref="N70:N80" si="12">SUM(L70:M70)</f>
        <v>0</v>
      </c>
      <c r="O70" s="23" t="s">
        <v>110</v>
      </c>
    </row>
    <row r="71" spans="1:15" ht="14.25" hidden="1" thickTop="1" thickBot="1">
      <c r="A71" s="42" t="s">
        <v>111</v>
      </c>
      <c r="B71" s="108"/>
      <c r="C71" s="108"/>
      <c r="D71" s="108"/>
      <c r="E71" s="108"/>
      <c r="F71" s="108"/>
      <c r="G71" s="108"/>
      <c r="H71" s="108"/>
      <c r="I71" s="108"/>
      <c r="J71" s="108"/>
      <c r="K71" s="108"/>
      <c r="L71" s="190">
        <f t="shared" ref="L71:L80" si="13">B71+D71+F71+H71+J71</f>
        <v>0</v>
      </c>
      <c r="M71" s="190">
        <f t="shared" ref="M71:M80" si="14">C71+E71+G71+I71+K71</f>
        <v>0</v>
      </c>
      <c r="N71" s="190">
        <f t="shared" si="12"/>
        <v>0</v>
      </c>
      <c r="O71" s="22" t="s">
        <v>112</v>
      </c>
    </row>
    <row r="72" spans="1:15" ht="14.25" hidden="1" thickTop="1" thickBot="1">
      <c r="A72" s="43" t="s">
        <v>497</v>
      </c>
      <c r="B72" s="109"/>
      <c r="C72" s="109"/>
      <c r="D72" s="109"/>
      <c r="E72" s="109"/>
      <c r="F72" s="109"/>
      <c r="G72" s="109"/>
      <c r="H72" s="109"/>
      <c r="I72" s="109"/>
      <c r="J72" s="109"/>
      <c r="K72" s="109"/>
      <c r="L72" s="189">
        <f t="shared" si="13"/>
        <v>0</v>
      </c>
      <c r="M72" s="189">
        <f t="shared" si="14"/>
        <v>0</v>
      </c>
      <c r="N72" s="189">
        <f t="shared" si="12"/>
        <v>0</v>
      </c>
      <c r="O72" s="21" t="s">
        <v>101</v>
      </c>
    </row>
    <row r="73" spans="1:15" ht="14.25" hidden="1" thickTop="1" thickBot="1">
      <c r="A73" s="42" t="s">
        <v>113</v>
      </c>
      <c r="B73" s="108"/>
      <c r="C73" s="108"/>
      <c r="D73" s="108"/>
      <c r="E73" s="108"/>
      <c r="F73" s="108"/>
      <c r="G73" s="108"/>
      <c r="H73" s="108"/>
      <c r="I73" s="108"/>
      <c r="J73" s="108"/>
      <c r="K73" s="108"/>
      <c r="L73" s="190">
        <f t="shared" si="13"/>
        <v>0</v>
      </c>
      <c r="M73" s="190">
        <f t="shared" si="14"/>
        <v>0</v>
      </c>
      <c r="N73" s="190">
        <f t="shared" si="12"/>
        <v>0</v>
      </c>
      <c r="O73" s="22" t="s">
        <v>114</v>
      </c>
    </row>
    <row r="74" spans="1:15" ht="14.25" hidden="1" thickTop="1" thickBot="1">
      <c r="A74" s="43" t="s">
        <v>102</v>
      </c>
      <c r="B74" s="109"/>
      <c r="C74" s="109"/>
      <c r="D74" s="109"/>
      <c r="E74" s="109"/>
      <c r="F74" s="109"/>
      <c r="G74" s="109"/>
      <c r="H74" s="109"/>
      <c r="I74" s="109"/>
      <c r="J74" s="109"/>
      <c r="K74" s="109"/>
      <c r="L74" s="189">
        <f t="shared" si="13"/>
        <v>0</v>
      </c>
      <c r="M74" s="189">
        <f t="shared" si="14"/>
        <v>0</v>
      </c>
      <c r="N74" s="189">
        <f t="shared" si="12"/>
        <v>0</v>
      </c>
      <c r="O74" s="21" t="s">
        <v>103</v>
      </c>
    </row>
    <row r="75" spans="1:15" ht="14.25" hidden="1" thickTop="1" thickBot="1">
      <c r="A75" s="42" t="s">
        <v>98</v>
      </c>
      <c r="B75" s="108"/>
      <c r="C75" s="108"/>
      <c r="D75" s="108"/>
      <c r="E75" s="108"/>
      <c r="F75" s="108"/>
      <c r="G75" s="108"/>
      <c r="H75" s="108"/>
      <c r="I75" s="108"/>
      <c r="J75" s="108"/>
      <c r="K75" s="108"/>
      <c r="L75" s="190">
        <f t="shared" si="13"/>
        <v>0</v>
      </c>
      <c r="M75" s="190">
        <f t="shared" si="14"/>
        <v>0</v>
      </c>
      <c r="N75" s="190">
        <f t="shared" si="12"/>
        <v>0</v>
      </c>
      <c r="O75" s="22" t="s">
        <v>99</v>
      </c>
    </row>
    <row r="76" spans="1:15" ht="14.25" hidden="1" thickTop="1" thickBot="1">
      <c r="A76" s="43" t="s">
        <v>115</v>
      </c>
      <c r="B76" s="109"/>
      <c r="C76" s="109"/>
      <c r="D76" s="109"/>
      <c r="E76" s="109"/>
      <c r="F76" s="109"/>
      <c r="G76" s="109"/>
      <c r="H76" s="109"/>
      <c r="I76" s="109"/>
      <c r="J76" s="109"/>
      <c r="K76" s="109"/>
      <c r="L76" s="189">
        <f t="shared" si="13"/>
        <v>0</v>
      </c>
      <c r="M76" s="189">
        <f t="shared" si="14"/>
        <v>0</v>
      </c>
      <c r="N76" s="189">
        <f t="shared" si="12"/>
        <v>0</v>
      </c>
      <c r="O76" s="21" t="s">
        <v>116</v>
      </c>
    </row>
    <row r="77" spans="1:15" ht="14.25" hidden="1" thickTop="1" thickBot="1">
      <c r="A77" s="42" t="s">
        <v>117</v>
      </c>
      <c r="B77" s="108"/>
      <c r="C77" s="108"/>
      <c r="D77" s="108"/>
      <c r="E77" s="108"/>
      <c r="F77" s="108"/>
      <c r="G77" s="108"/>
      <c r="H77" s="108">
        <v>6</v>
      </c>
      <c r="I77" s="108">
        <v>1</v>
      </c>
      <c r="J77" s="108"/>
      <c r="K77" s="108"/>
      <c r="L77" s="190">
        <f t="shared" si="13"/>
        <v>6</v>
      </c>
      <c r="M77" s="190">
        <f t="shared" si="14"/>
        <v>1</v>
      </c>
      <c r="N77" s="190">
        <f t="shared" si="12"/>
        <v>7</v>
      </c>
      <c r="O77" s="22" t="s">
        <v>118</v>
      </c>
    </row>
    <row r="78" spans="1:15" ht="14.25" hidden="1" thickTop="1" thickBot="1">
      <c r="A78" s="43" t="s">
        <v>119</v>
      </c>
      <c r="B78" s="109"/>
      <c r="C78" s="109"/>
      <c r="D78" s="109"/>
      <c r="E78" s="109"/>
      <c r="F78" s="109"/>
      <c r="G78" s="109"/>
      <c r="H78" s="109"/>
      <c r="I78" s="109"/>
      <c r="J78" s="109"/>
      <c r="K78" s="109"/>
      <c r="L78" s="189">
        <f t="shared" si="13"/>
        <v>0</v>
      </c>
      <c r="M78" s="189">
        <f t="shared" si="14"/>
        <v>0</v>
      </c>
      <c r="N78" s="189">
        <f t="shared" si="12"/>
        <v>0</v>
      </c>
      <c r="O78" s="21" t="s">
        <v>120</v>
      </c>
    </row>
    <row r="79" spans="1:15" ht="14.25" hidden="1" thickTop="1" thickBot="1">
      <c r="A79" s="42" t="s">
        <v>121</v>
      </c>
      <c r="B79" s="108"/>
      <c r="C79" s="108"/>
      <c r="D79" s="108"/>
      <c r="E79" s="108"/>
      <c r="F79" s="108"/>
      <c r="G79" s="108"/>
      <c r="H79" s="108"/>
      <c r="I79" s="108"/>
      <c r="J79" s="108"/>
      <c r="K79" s="108"/>
      <c r="L79" s="190">
        <f t="shared" si="13"/>
        <v>0</v>
      </c>
      <c r="M79" s="190">
        <f t="shared" si="14"/>
        <v>0</v>
      </c>
      <c r="N79" s="190">
        <f t="shared" si="12"/>
        <v>0</v>
      </c>
      <c r="O79" s="22" t="s">
        <v>100</v>
      </c>
    </row>
    <row r="80" spans="1:15" ht="13.5" hidden="1" thickTop="1">
      <c r="A80" s="25" t="s">
        <v>104</v>
      </c>
      <c r="B80" s="111"/>
      <c r="C80" s="111"/>
      <c r="D80" s="111"/>
      <c r="E80" s="111"/>
      <c r="F80" s="111"/>
      <c r="G80" s="111"/>
      <c r="H80" s="111">
        <v>1</v>
      </c>
      <c r="I80" s="111">
        <v>1</v>
      </c>
      <c r="J80" s="111"/>
      <c r="K80" s="111"/>
      <c r="L80" s="191">
        <f t="shared" si="13"/>
        <v>1</v>
      </c>
      <c r="M80" s="191">
        <f t="shared" si="14"/>
        <v>1</v>
      </c>
      <c r="N80" s="191">
        <f t="shared" si="12"/>
        <v>2</v>
      </c>
      <c r="O80" s="24" t="s">
        <v>97</v>
      </c>
    </row>
    <row r="81" spans="1:15" hidden="1">
      <c r="A81" s="276" t="s">
        <v>29</v>
      </c>
      <c r="B81" s="202">
        <f>SUM(B70:B80)</f>
        <v>0</v>
      </c>
      <c r="C81" s="202">
        <f t="shared" ref="C81:N81" si="15">SUM(C70:C80)</f>
        <v>0</v>
      </c>
      <c r="D81" s="202">
        <f t="shared" si="15"/>
        <v>0</v>
      </c>
      <c r="E81" s="202">
        <f t="shared" si="15"/>
        <v>0</v>
      </c>
      <c r="F81" s="202">
        <f t="shared" si="15"/>
        <v>0</v>
      </c>
      <c r="G81" s="202">
        <f t="shared" si="15"/>
        <v>0</v>
      </c>
      <c r="H81" s="202">
        <f t="shared" si="15"/>
        <v>7</v>
      </c>
      <c r="I81" s="202">
        <f t="shared" si="15"/>
        <v>2</v>
      </c>
      <c r="J81" s="202">
        <f t="shared" si="15"/>
        <v>0</v>
      </c>
      <c r="K81" s="202">
        <f t="shared" si="15"/>
        <v>0</v>
      </c>
      <c r="L81" s="202">
        <f t="shared" si="15"/>
        <v>7</v>
      </c>
      <c r="M81" s="202">
        <f t="shared" si="15"/>
        <v>2</v>
      </c>
      <c r="N81" s="202">
        <f t="shared" si="15"/>
        <v>9</v>
      </c>
      <c r="O81" s="136" t="s">
        <v>30</v>
      </c>
    </row>
    <row r="82" spans="1:15" hidden="1"/>
    <row r="83" spans="1:15" hidden="1">
      <c r="A83" s="192" t="s">
        <v>176</v>
      </c>
    </row>
    <row r="84" spans="1:15" ht="13.5" hidden="1" thickBot="1">
      <c r="A84" s="1177" t="s">
        <v>310</v>
      </c>
      <c r="B84" s="1176" t="s">
        <v>105</v>
      </c>
      <c r="C84" s="1176"/>
      <c r="D84" s="1176" t="s">
        <v>149</v>
      </c>
      <c r="E84" s="1176"/>
      <c r="F84" s="1176" t="s">
        <v>106</v>
      </c>
      <c r="G84" s="1176"/>
      <c r="H84" s="1176" t="s">
        <v>148</v>
      </c>
      <c r="I84" s="1176"/>
      <c r="J84" s="1176" t="s">
        <v>496</v>
      </c>
      <c r="K84" s="1176"/>
      <c r="L84" s="1176" t="s">
        <v>7</v>
      </c>
      <c r="M84" s="1176"/>
      <c r="N84" s="1168" t="s">
        <v>175</v>
      </c>
      <c r="O84" s="1171" t="s">
        <v>691</v>
      </c>
    </row>
    <row r="85" spans="1:15" ht="14.25" hidden="1" thickTop="1" thickBot="1">
      <c r="A85" s="1178"/>
      <c r="B85" s="1174" t="s">
        <v>107</v>
      </c>
      <c r="C85" s="1174"/>
      <c r="D85" s="1174" t="s">
        <v>108</v>
      </c>
      <c r="E85" s="1174"/>
      <c r="F85" s="1174" t="s">
        <v>152</v>
      </c>
      <c r="G85" s="1174"/>
      <c r="H85" s="1174" t="s">
        <v>153</v>
      </c>
      <c r="I85" s="1174"/>
      <c r="J85" s="1174" t="s">
        <v>151</v>
      </c>
      <c r="K85" s="1174"/>
      <c r="L85" s="1174" t="s">
        <v>8</v>
      </c>
      <c r="M85" s="1174"/>
      <c r="N85" s="1169"/>
      <c r="O85" s="1172"/>
    </row>
    <row r="86" spans="1:15" ht="14.25" hidden="1" thickTop="1" thickBot="1">
      <c r="A86" s="1178"/>
      <c r="B86" s="1175" t="s">
        <v>170</v>
      </c>
      <c r="C86" s="1175" t="s">
        <v>660</v>
      </c>
      <c r="D86" s="1175" t="s">
        <v>170</v>
      </c>
      <c r="E86" s="1175" t="s">
        <v>660</v>
      </c>
      <c r="F86" s="1175" t="s">
        <v>170</v>
      </c>
      <c r="G86" s="1175" t="s">
        <v>660</v>
      </c>
      <c r="H86" s="1175" t="s">
        <v>170</v>
      </c>
      <c r="I86" s="1175" t="s">
        <v>660</v>
      </c>
      <c r="J86" s="1175" t="s">
        <v>170</v>
      </c>
      <c r="K86" s="1175" t="s">
        <v>660</v>
      </c>
      <c r="L86" s="1175" t="s">
        <v>170</v>
      </c>
      <c r="M86" s="1175" t="s">
        <v>660</v>
      </c>
      <c r="N86" s="1169"/>
      <c r="O86" s="1172"/>
    </row>
    <row r="87" spans="1:15" ht="13.5" hidden="1" thickTop="1">
      <c r="A87" s="1179"/>
      <c r="B87" s="1037"/>
      <c r="C87" s="1037"/>
      <c r="D87" s="1037"/>
      <c r="E87" s="1037"/>
      <c r="F87" s="1037"/>
      <c r="G87" s="1037"/>
      <c r="H87" s="1037"/>
      <c r="I87" s="1037"/>
      <c r="J87" s="1037"/>
      <c r="K87" s="1037"/>
      <c r="L87" s="1037"/>
      <c r="M87" s="1037"/>
      <c r="N87" s="1170"/>
      <c r="O87" s="1173"/>
    </row>
    <row r="88" spans="1:15" ht="13.5" hidden="1" thickBot="1">
      <c r="A88" s="275" t="s">
        <v>109</v>
      </c>
      <c r="B88" s="107">
        <f>SUM(B34+B52+B70)</f>
        <v>7</v>
      </c>
      <c r="C88" s="107">
        <f t="shared" ref="C88:K88" si="16">SUM(C34+C52+C70)</f>
        <v>16</v>
      </c>
      <c r="D88" s="107">
        <f t="shared" si="16"/>
        <v>24</v>
      </c>
      <c r="E88" s="107">
        <f t="shared" si="16"/>
        <v>20</v>
      </c>
      <c r="F88" s="107">
        <f t="shared" si="16"/>
        <v>36</v>
      </c>
      <c r="G88" s="107">
        <f t="shared" si="16"/>
        <v>34</v>
      </c>
      <c r="H88" s="107">
        <f t="shared" si="16"/>
        <v>10</v>
      </c>
      <c r="I88" s="107">
        <f t="shared" si="16"/>
        <v>38</v>
      </c>
      <c r="J88" s="107">
        <f t="shared" si="16"/>
        <v>29</v>
      </c>
      <c r="K88" s="107">
        <f t="shared" si="16"/>
        <v>58</v>
      </c>
      <c r="L88" s="188">
        <f>B88+D88+F88+H88+J88</f>
        <v>106</v>
      </c>
      <c r="M88" s="188">
        <f>C88+E88+G88+I88+K88</f>
        <v>166</v>
      </c>
      <c r="N88" s="188">
        <f t="shared" ref="N88:N98" si="17">SUM(L88:M88)</f>
        <v>272</v>
      </c>
      <c r="O88" s="23" t="s">
        <v>110</v>
      </c>
    </row>
    <row r="89" spans="1:15" ht="14.25" hidden="1" thickTop="1" thickBot="1">
      <c r="A89" s="42" t="s">
        <v>111</v>
      </c>
      <c r="B89" s="107">
        <f t="shared" ref="B89:K89" si="18">SUM(B35+B53+B71)</f>
        <v>3</v>
      </c>
      <c r="C89" s="107">
        <f t="shared" si="18"/>
        <v>0</v>
      </c>
      <c r="D89" s="107">
        <f t="shared" si="18"/>
        <v>0</v>
      </c>
      <c r="E89" s="107">
        <f t="shared" si="18"/>
        <v>0</v>
      </c>
      <c r="F89" s="107">
        <f t="shared" si="18"/>
        <v>4</v>
      </c>
      <c r="G89" s="107">
        <f t="shared" si="18"/>
        <v>1</v>
      </c>
      <c r="H89" s="107">
        <f t="shared" si="18"/>
        <v>5</v>
      </c>
      <c r="I89" s="107">
        <f t="shared" si="18"/>
        <v>0</v>
      </c>
      <c r="J89" s="107">
        <f t="shared" si="18"/>
        <v>0</v>
      </c>
      <c r="K89" s="107">
        <f t="shared" si="18"/>
        <v>0</v>
      </c>
      <c r="L89" s="190">
        <f t="shared" ref="L89:L98" si="19">B89+D89+F89+H89+J89</f>
        <v>12</v>
      </c>
      <c r="M89" s="190">
        <f t="shared" ref="M89:M98" si="20">C89+E89+G89+I89+K89</f>
        <v>1</v>
      </c>
      <c r="N89" s="190">
        <f t="shared" si="17"/>
        <v>13</v>
      </c>
      <c r="O89" s="22" t="s">
        <v>112</v>
      </c>
    </row>
    <row r="90" spans="1:15" ht="14.25" hidden="1" thickTop="1" thickBot="1">
      <c r="A90" s="43" t="s">
        <v>497</v>
      </c>
      <c r="B90" s="107">
        <f t="shared" ref="B90:K90" si="21">SUM(B36+B54+B72)</f>
        <v>15</v>
      </c>
      <c r="C90" s="107">
        <f t="shared" si="21"/>
        <v>2</v>
      </c>
      <c r="D90" s="107">
        <f t="shared" si="21"/>
        <v>28</v>
      </c>
      <c r="E90" s="107">
        <f t="shared" si="21"/>
        <v>5</v>
      </c>
      <c r="F90" s="107">
        <f t="shared" si="21"/>
        <v>19</v>
      </c>
      <c r="G90" s="107">
        <f t="shared" si="21"/>
        <v>8</v>
      </c>
      <c r="H90" s="107">
        <f t="shared" si="21"/>
        <v>14</v>
      </c>
      <c r="I90" s="107">
        <f t="shared" si="21"/>
        <v>8</v>
      </c>
      <c r="J90" s="107">
        <f t="shared" si="21"/>
        <v>6</v>
      </c>
      <c r="K90" s="107">
        <f t="shared" si="21"/>
        <v>18</v>
      </c>
      <c r="L90" s="189">
        <f t="shared" si="19"/>
        <v>82</v>
      </c>
      <c r="M90" s="189">
        <f t="shared" si="20"/>
        <v>41</v>
      </c>
      <c r="N90" s="189">
        <f t="shared" si="17"/>
        <v>123</v>
      </c>
      <c r="O90" s="21" t="s">
        <v>101</v>
      </c>
    </row>
    <row r="91" spans="1:15" ht="14.25" hidden="1" thickTop="1" thickBot="1">
      <c r="A91" s="42" t="s">
        <v>113</v>
      </c>
      <c r="B91" s="107">
        <f t="shared" ref="B91:K91" si="22">SUM(B37+B55+B73)</f>
        <v>0</v>
      </c>
      <c r="C91" s="107">
        <f t="shared" si="22"/>
        <v>0</v>
      </c>
      <c r="D91" s="107">
        <f t="shared" si="22"/>
        <v>1</v>
      </c>
      <c r="E91" s="107">
        <f t="shared" si="22"/>
        <v>0</v>
      </c>
      <c r="F91" s="107">
        <f t="shared" si="22"/>
        <v>0</v>
      </c>
      <c r="G91" s="107">
        <f t="shared" si="22"/>
        <v>1</v>
      </c>
      <c r="H91" s="107">
        <f t="shared" si="22"/>
        <v>0</v>
      </c>
      <c r="I91" s="107">
        <f t="shared" si="22"/>
        <v>4</v>
      </c>
      <c r="J91" s="107">
        <f t="shared" si="22"/>
        <v>5</v>
      </c>
      <c r="K91" s="107">
        <f t="shared" si="22"/>
        <v>6</v>
      </c>
      <c r="L91" s="190">
        <f t="shared" si="19"/>
        <v>6</v>
      </c>
      <c r="M91" s="190">
        <f t="shared" si="20"/>
        <v>11</v>
      </c>
      <c r="N91" s="190">
        <f t="shared" si="17"/>
        <v>17</v>
      </c>
      <c r="O91" s="22" t="s">
        <v>114</v>
      </c>
    </row>
    <row r="92" spans="1:15" ht="14.25" hidden="1" thickTop="1" thickBot="1">
      <c r="A92" s="43" t="s">
        <v>102</v>
      </c>
      <c r="B92" s="107">
        <f t="shared" ref="B92:K92" si="23">SUM(B38+B56+B74)</f>
        <v>0</v>
      </c>
      <c r="C92" s="107">
        <f t="shared" si="23"/>
        <v>0</v>
      </c>
      <c r="D92" s="107">
        <f t="shared" si="23"/>
        <v>4</v>
      </c>
      <c r="E92" s="107">
        <f t="shared" si="23"/>
        <v>0</v>
      </c>
      <c r="F92" s="107">
        <f t="shared" si="23"/>
        <v>9</v>
      </c>
      <c r="G92" s="107">
        <f t="shared" si="23"/>
        <v>1</v>
      </c>
      <c r="H92" s="107">
        <f t="shared" si="23"/>
        <v>8</v>
      </c>
      <c r="I92" s="107">
        <f t="shared" si="23"/>
        <v>3</v>
      </c>
      <c r="J92" s="107">
        <f t="shared" si="23"/>
        <v>5</v>
      </c>
      <c r="K92" s="107">
        <f t="shared" si="23"/>
        <v>3</v>
      </c>
      <c r="L92" s="189">
        <f t="shared" si="19"/>
        <v>26</v>
      </c>
      <c r="M92" s="189">
        <f t="shared" si="20"/>
        <v>7</v>
      </c>
      <c r="N92" s="189">
        <f t="shared" si="17"/>
        <v>33</v>
      </c>
      <c r="O92" s="21" t="s">
        <v>103</v>
      </c>
    </row>
    <row r="93" spans="1:15" ht="14.25" hidden="1" thickTop="1" thickBot="1">
      <c r="A93" s="42" t="s">
        <v>98</v>
      </c>
      <c r="B93" s="107">
        <f t="shared" ref="B93:K93" si="24">SUM(B39+B57+B75)</f>
        <v>19</v>
      </c>
      <c r="C93" s="107">
        <f t="shared" si="24"/>
        <v>0</v>
      </c>
      <c r="D93" s="107">
        <f t="shared" si="24"/>
        <v>27</v>
      </c>
      <c r="E93" s="107">
        <f t="shared" si="24"/>
        <v>3</v>
      </c>
      <c r="F93" s="107">
        <f t="shared" si="24"/>
        <v>54</v>
      </c>
      <c r="G93" s="107">
        <f t="shared" si="24"/>
        <v>6</v>
      </c>
      <c r="H93" s="107">
        <f t="shared" si="24"/>
        <v>22</v>
      </c>
      <c r="I93" s="107">
        <f t="shared" si="24"/>
        <v>12</v>
      </c>
      <c r="J93" s="107">
        <f t="shared" si="24"/>
        <v>12</v>
      </c>
      <c r="K93" s="107">
        <f t="shared" si="24"/>
        <v>12</v>
      </c>
      <c r="L93" s="190">
        <f t="shared" si="19"/>
        <v>134</v>
      </c>
      <c r="M93" s="190">
        <f t="shared" si="20"/>
        <v>33</v>
      </c>
      <c r="N93" s="190">
        <f t="shared" si="17"/>
        <v>167</v>
      </c>
      <c r="O93" s="22" t="s">
        <v>99</v>
      </c>
    </row>
    <row r="94" spans="1:15" ht="14.25" hidden="1" thickTop="1" thickBot="1">
      <c r="A94" s="43" t="s">
        <v>115</v>
      </c>
      <c r="B94" s="107">
        <f t="shared" ref="B94:K94" si="25">SUM(B40+B58+B76)</f>
        <v>4</v>
      </c>
      <c r="C94" s="107">
        <f t="shared" si="25"/>
        <v>0</v>
      </c>
      <c r="D94" s="107">
        <f t="shared" si="25"/>
        <v>5</v>
      </c>
      <c r="E94" s="107">
        <f t="shared" si="25"/>
        <v>1</v>
      </c>
      <c r="F94" s="107">
        <f t="shared" si="25"/>
        <v>3</v>
      </c>
      <c r="G94" s="107">
        <f t="shared" si="25"/>
        <v>2</v>
      </c>
      <c r="H94" s="107">
        <f t="shared" si="25"/>
        <v>5</v>
      </c>
      <c r="I94" s="107">
        <f t="shared" si="25"/>
        <v>3</v>
      </c>
      <c r="J94" s="107">
        <f t="shared" si="25"/>
        <v>2</v>
      </c>
      <c r="K94" s="107">
        <f t="shared" si="25"/>
        <v>2</v>
      </c>
      <c r="L94" s="189">
        <f t="shared" si="19"/>
        <v>19</v>
      </c>
      <c r="M94" s="189">
        <f t="shared" si="20"/>
        <v>8</v>
      </c>
      <c r="N94" s="189">
        <f t="shared" si="17"/>
        <v>27</v>
      </c>
      <c r="O94" s="21" t="s">
        <v>116</v>
      </c>
    </row>
    <row r="95" spans="1:15" ht="14.25" hidden="1" thickTop="1" thickBot="1">
      <c r="A95" s="42" t="s">
        <v>117</v>
      </c>
      <c r="B95" s="107">
        <f t="shared" ref="B95:K95" si="26">SUM(B41+B59+B77)</f>
        <v>9</v>
      </c>
      <c r="C95" s="107">
        <f t="shared" si="26"/>
        <v>1</v>
      </c>
      <c r="D95" s="107">
        <f t="shared" si="26"/>
        <v>11</v>
      </c>
      <c r="E95" s="107">
        <f t="shared" si="26"/>
        <v>1</v>
      </c>
      <c r="F95" s="107">
        <f t="shared" si="26"/>
        <v>13</v>
      </c>
      <c r="G95" s="107">
        <f t="shared" si="26"/>
        <v>2</v>
      </c>
      <c r="H95" s="107">
        <f t="shared" si="26"/>
        <v>21</v>
      </c>
      <c r="I95" s="107">
        <f t="shared" si="26"/>
        <v>10</v>
      </c>
      <c r="J95" s="107">
        <f t="shared" si="26"/>
        <v>2</v>
      </c>
      <c r="K95" s="107">
        <f t="shared" si="26"/>
        <v>2</v>
      </c>
      <c r="L95" s="190">
        <f t="shared" si="19"/>
        <v>56</v>
      </c>
      <c r="M95" s="190">
        <f t="shared" si="20"/>
        <v>16</v>
      </c>
      <c r="N95" s="190">
        <f t="shared" si="17"/>
        <v>72</v>
      </c>
      <c r="O95" s="22" t="s">
        <v>118</v>
      </c>
    </row>
    <row r="96" spans="1:15" ht="14.25" hidden="1" thickTop="1" thickBot="1">
      <c r="A96" s="43" t="s">
        <v>119</v>
      </c>
      <c r="B96" s="107">
        <f t="shared" ref="B96:K96" si="27">SUM(B42+B60+B78)</f>
        <v>19</v>
      </c>
      <c r="C96" s="107">
        <f t="shared" si="27"/>
        <v>3</v>
      </c>
      <c r="D96" s="107">
        <f t="shared" si="27"/>
        <v>16</v>
      </c>
      <c r="E96" s="107">
        <f t="shared" si="27"/>
        <v>3</v>
      </c>
      <c r="F96" s="107">
        <f t="shared" si="27"/>
        <v>19</v>
      </c>
      <c r="G96" s="107">
        <f t="shared" si="27"/>
        <v>10</v>
      </c>
      <c r="H96" s="107">
        <f t="shared" si="27"/>
        <v>51</v>
      </c>
      <c r="I96" s="107">
        <f t="shared" si="27"/>
        <v>46</v>
      </c>
      <c r="J96" s="107">
        <f t="shared" si="27"/>
        <v>3</v>
      </c>
      <c r="K96" s="107">
        <f t="shared" si="27"/>
        <v>5</v>
      </c>
      <c r="L96" s="189">
        <f t="shared" si="19"/>
        <v>108</v>
      </c>
      <c r="M96" s="189">
        <f t="shared" si="20"/>
        <v>67</v>
      </c>
      <c r="N96" s="189">
        <f t="shared" si="17"/>
        <v>175</v>
      </c>
      <c r="O96" s="21" t="s">
        <v>120</v>
      </c>
    </row>
    <row r="97" spans="1:15" ht="14.25" hidden="1" thickTop="1" thickBot="1">
      <c r="A97" s="42" t="s">
        <v>121</v>
      </c>
      <c r="B97" s="107">
        <f t="shared" ref="B97:K97" si="28">SUM(B43+B61+B79)</f>
        <v>6</v>
      </c>
      <c r="C97" s="107">
        <f t="shared" si="28"/>
        <v>0</v>
      </c>
      <c r="D97" s="107">
        <f t="shared" si="28"/>
        <v>19</v>
      </c>
      <c r="E97" s="107">
        <f t="shared" si="28"/>
        <v>4</v>
      </c>
      <c r="F97" s="107">
        <f t="shared" si="28"/>
        <v>27</v>
      </c>
      <c r="G97" s="107">
        <f t="shared" si="28"/>
        <v>3</v>
      </c>
      <c r="H97" s="107">
        <f t="shared" si="28"/>
        <v>21</v>
      </c>
      <c r="I97" s="107">
        <f t="shared" si="28"/>
        <v>9</v>
      </c>
      <c r="J97" s="107">
        <f t="shared" si="28"/>
        <v>2</v>
      </c>
      <c r="K97" s="107">
        <f t="shared" si="28"/>
        <v>2</v>
      </c>
      <c r="L97" s="190">
        <f t="shared" si="19"/>
        <v>75</v>
      </c>
      <c r="M97" s="190">
        <f t="shared" si="20"/>
        <v>18</v>
      </c>
      <c r="N97" s="190">
        <f t="shared" si="17"/>
        <v>93</v>
      </c>
      <c r="O97" s="22" t="s">
        <v>100</v>
      </c>
    </row>
    <row r="98" spans="1:15" ht="14.25" hidden="1" thickTop="1" thickBot="1">
      <c r="A98" s="25" t="s">
        <v>104</v>
      </c>
      <c r="B98" s="107">
        <f t="shared" ref="B98:K98" si="29">SUM(B44+B62+B80)</f>
        <v>41</v>
      </c>
      <c r="C98" s="107">
        <f t="shared" si="29"/>
        <v>3</v>
      </c>
      <c r="D98" s="107">
        <f t="shared" si="29"/>
        <v>64</v>
      </c>
      <c r="E98" s="107">
        <f t="shared" si="29"/>
        <v>4</v>
      </c>
      <c r="F98" s="107">
        <f t="shared" si="29"/>
        <v>97</v>
      </c>
      <c r="G98" s="107">
        <f t="shared" si="29"/>
        <v>20</v>
      </c>
      <c r="H98" s="107">
        <f t="shared" si="29"/>
        <v>53</v>
      </c>
      <c r="I98" s="107">
        <f t="shared" si="29"/>
        <v>45</v>
      </c>
      <c r="J98" s="107">
        <f t="shared" si="29"/>
        <v>30</v>
      </c>
      <c r="K98" s="107">
        <f t="shared" si="29"/>
        <v>33</v>
      </c>
      <c r="L98" s="191">
        <f t="shared" si="19"/>
        <v>285</v>
      </c>
      <c r="M98" s="191">
        <f t="shared" si="20"/>
        <v>105</v>
      </c>
      <c r="N98" s="191">
        <f t="shared" si="17"/>
        <v>390</v>
      </c>
      <c r="O98" s="24" t="s">
        <v>97</v>
      </c>
    </row>
    <row r="99" spans="1:15" hidden="1">
      <c r="A99" s="276" t="s">
        <v>29</v>
      </c>
      <c r="B99" s="202">
        <f>SUM(B88:B98)</f>
        <v>123</v>
      </c>
      <c r="C99" s="202">
        <f t="shared" ref="C99:N99" si="30">SUM(C88:C98)</f>
        <v>25</v>
      </c>
      <c r="D99" s="202">
        <f t="shared" si="30"/>
        <v>199</v>
      </c>
      <c r="E99" s="202">
        <f t="shared" si="30"/>
        <v>41</v>
      </c>
      <c r="F99" s="202">
        <f t="shared" si="30"/>
        <v>281</v>
      </c>
      <c r="G99" s="202">
        <f t="shared" si="30"/>
        <v>88</v>
      </c>
      <c r="H99" s="202">
        <f t="shared" si="30"/>
        <v>210</v>
      </c>
      <c r="I99" s="202">
        <f t="shared" si="30"/>
        <v>178</v>
      </c>
      <c r="J99" s="202">
        <f t="shared" si="30"/>
        <v>96</v>
      </c>
      <c r="K99" s="202">
        <f t="shared" si="30"/>
        <v>141</v>
      </c>
      <c r="L99" s="202">
        <f t="shared" si="30"/>
        <v>909</v>
      </c>
      <c r="M99" s="202">
        <f t="shared" si="30"/>
        <v>473</v>
      </c>
      <c r="N99" s="202">
        <f t="shared" si="30"/>
        <v>1382</v>
      </c>
      <c r="O99" s="136" t="s">
        <v>30</v>
      </c>
    </row>
    <row r="100" spans="1:15" hidden="1"/>
  </sheetData>
  <mergeCells count="131">
    <mergeCell ref="I22:O22"/>
    <mergeCell ref="I23:O23"/>
    <mergeCell ref="A23:D23"/>
    <mergeCell ref="A22:C22"/>
    <mergeCell ref="A66:A69"/>
    <mergeCell ref="J66:K66"/>
    <mergeCell ref="L66:M66"/>
    <mergeCell ref="N84:N87"/>
    <mergeCell ref="O84:O87"/>
    <mergeCell ref="B85:C85"/>
    <mergeCell ref="D85:E85"/>
    <mergeCell ref="F85:G85"/>
    <mergeCell ref="H85:I85"/>
    <mergeCell ref="J85:K85"/>
    <mergeCell ref="L85:M85"/>
    <mergeCell ref="B86:B87"/>
    <mergeCell ref="C86:C87"/>
    <mergeCell ref="D86:D87"/>
    <mergeCell ref="E86:E87"/>
    <mergeCell ref="F86:F87"/>
    <mergeCell ref="G86:G87"/>
    <mergeCell ref="H86:H87"/>
    <mergeCell ref="I86:I87"/>
    <mergeCell ref="A84:A87"/>
    <mergeCell ref="B84:C84"/>
    <mergeCell ref="D84:E84"/>
    <mergeCell ref="F84:G84"/>
    <mergeCell ref="H84:I84"/>
    <mergeCell ref="J84:K84"/>
    <mergeCell ref="L84:M84"/>
    <mergeCell ref="J86:J87"/>
    <mergeCell ref="K86:K87"/>
    <mergeCell ref="L86:L87"/>
    <mergeCell ref="M86:M87"/>
    <mergeCell ref="N66:N69"/>
    <mergeCell ref="O66:O69"/>
    <mergeCell ref="B67:C67"/>
    <mergeCell ref="D67:E67"/>
    <mergeCell ref="F67:G67"/>
    <mergeCell ref="H67:I67"/>
    <mergeCell ref="J67:K67"/>
    <mergeCell ref="L67:M67"/>
    <mergeCell ref="B68:B69"/>
    <mergeCell ref="C68:C69"/>
    <mergeCell ref="D68:D69"/>
    <mergeCell ref="E68:E69"/>
    <mergeCell ref="F68:F69"/>
    <mergeCell ref="G68:G69"/>
    <mergeCell ref="B66:C66"/>
    <mergeCell ref="D66:E66"/>
    <mergeCell ref="F66:G66"/>
    <mergeCell ref="H66:I66"/>
    <mergeCell ref="H68:H69"/>
    <mergeCell ref="I68:I69"/>
    <mergeCell ref="J68:J69"/>
    <mergeCell ref="K68:K69"/>
    <mergeCell ref="L68:L69"/>
    <mergeCell ref="M68:M69"/>
    <mergeCell ref="A30:A33"/>
    <mergeCell ref="N48:N51"/>
    <mergeCell ref="O48:O51"/>
    <mergeCell ref="B49:C49"/>
    <mergeCell ref="D49:E49"/>
    <mergeCell ref="F49:G49"/>
    <mergeCell ref="H49:I49"/>
    <mergeCell ref="J49:K49"/>
    <mergeCell ref="L49:M49"/>
    <mergeCell ref="B50:B51"/>
    <mergeCell ref="C50:C51"/>
    <mergeCell ref="D50:D51"/>
    <mergeCell ref="E50:E51"/>
    <mergeCell ref="F50:F51"/>
    <mergeCell ref="G50:G51"/>
    <mergeCell ref="H50:H51"/>
    <mergeCell ref="I50:I51"/>
    <mergeCell ref="A48:A51"/>
    <mergeCell ref="B48:C48"/>
    <mergeCell ref="D48:E48"/>
    <mergeCell ref="F48:G48"/>
    <mergeCell ref="H48:I48"/>
    <mergeCell ref="J48:K48"/>
    <mergeCell ref="L48:M48"/>
    <mergeCell ref="J50:J51"/>
    <mergeCell ref="K50:K51"/>
    <mergeCell ref="L50:L51"/>
    <mergeCell ref="M50:M51"/>
    <mergeCell ref="D30:E30"/>
    <mergeCell ref="F30:G30"/>
    <mergeCell ref="H30:I30"/>
    <mergeCell ref="H32:H33"/>
    <mergeCell ref="I32:I33"/>
    <mergeCell ref="J32:J33"/>
    <mergeCell ref="K32:K33"/>
    <mergeCell ref="L32:L33"/>
    <mergeCell ref="M32:M33"/>
    <mergeCell ref="J30:K30"/>
    <mergeCell ref="L30:M30"/>
    <mergeCell ref="N30:N33"/>
    <mergeCell ref="O30:O33"/>
    <mergeCell ref="B31:C31"/>
    <mergeCell ref="D31:E31"/>
    <mergeCell ref="F31:G31"/>
    <mergeCell ref="H31:I31"/>
    <mergeCell ref="J31:K31"/>
    <mergeCell ref="L31:M31"/>
    <mergeCell ref="B32:B33"/>
    <mergeCell ref="C32:C33"/>
    <mergeCell ref="D32:D33"/>
    <mergeCell ref="E32:E33"/>
    <mergeCell ref="F32:F33"/>
    <mergeCell ref="G32:G33"/>
    <mergeCell ref="B30:C30"/>
    <mergeCell ref="A3:O3"/>
    <mergeCell ref="A1:O1"/>
    <mergeCell ref="J7:K7"/>
    <mergeCell ref="L6:M6"/>
    <mergeCell ref="L7:M7"/>
    <mergeCell ref="A6:A9"/>
    <mergeCell ref="D6:E6"/>
    <mergeCell ref="J6:K6"/>
    <mergeCell ref="O6:O9"/>
    <mergeCell ref="B6:C6"/>
    <mergeCell ref="H6:I6"/>
    <mergeCell ref="F6:G6"/>
    <mergeCell ref="A2:O2"/>
    <mergeCell ref="D7:E7"/>
    <mergeCell ref="F7:G7"/>
    <mergeCell ref="A4:O4"/>
    <mergeCell ref="B7:C7"/>
    <mergeCell ref="H7:I7"/>
    <mergeCell ref="N6:N9"/>
  </mergeCells>
  <phoneticPr fontId="19" type="noConversion"/>
  <printOptions horizontalCentered="1" verticalCentered="1"/>
  <pageMargins left="0" right="0" top="0" bottom="0" header="0" footer="0"/>
  <pageSetup paperSize="9" orientation="landscape" r:id="rId1"/>
  <headerFooter alignWithMargins="0"/>
  <rowBreaks count="1" manualBreakCount="1">
    <brk id="23" max="14"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
  <sheetViews>
    <sheetView showGridLines="0" rightToLeft="1" view="pageBreakPreview" zoomScaleNormal="100" zoomScaleSheetLayoutView="100" workbookViewId="0">
      <selection activeCell="D10" sqref="D10:D18"/>
    </sheetView>
  </sheetViews>
  <sheetFormatPr defaultRowHeight="12.75"/>
  <cols>
    <col min="1" max="1" width="33.7109375" customWidth="1"/>
    <col min="2" max="10" width="7.5703125" customWidth="1"/>
    <col min="11" max="11" width="33.7109375" customWidth="1"/>
  </cols>
  <sheetData>
    <row r="1" spans="1:20" s="37" customFormat="1" ht="21.95" customHeight="1">
      <c r="A1" s="1191" t="s">
        <v>939</v>
      </c>
      <c r="B1" s="1191"/>
      <c r="C1" s="1191"/>
      <c r="D1" s="1191"/>
      <c r="E1" s="1191"/>
      <c r="F1" s="1191"/>
      <c r="G1" s="1191"/>
      <c r="H1" s="1191"/>
      <c r="I1" s="1191"/>
      <c r="J1" s="1191"/>
      <c r="K1" s="1191"/>
      <c r="L1" s="34"/>
      <c r="M1" s="34"/>
      <c r="N1" s="34"/>
      <c r="O1" s="34"/>
      <c r="P1" s="34"/>
      <c r="Q1" s="34"/>
      <c r="R1" s="34"/>
      <c r="S1" s="35"/>
      <c r="T1" s="36"/>
    </row>
    <row r="2" spans="1:20" s="39" customFormat="1" ht="18" customHeight="1">
      <c r="A2" s="1191" t="s">
        <v>1069</v>
      </c>
      <c r="B2" s="1191"/>
      <c r="C2" s="1191"/>
      <c r="D2" s="1191"/>
      <c r="E2" s="1191"/>
      <c r="F2" s="1191"/>
      <c r="G2" s="1191"/>
      <c r="H2" s="1191"/>
      <c r="I2" s="1191"/>
      <c r="J2" s="1191"/>
      <c r="K2" s="1191"/>
      <c r="L2" s="34"/>
      <c r="M2" s="38"/>
      <c r="N2" s="38"/>
      <c r="O2" s="38"/>
      <c r="P2" s="38"/>
      <c r="Q2" s="38"/>
      <c r="R2" s="38"/>
      <c r="S2" s="38"/>
      <c r="T2" s="38"/>
    </row>
    <row r="3" spans="1:20" s="39" customFormat="1" ht="18" customHeight="1">
      <c r="A3" s="1190" t="s">
        <v>940</v>
      </c>
      <c r="B3" s="1190"/>
      <c r="C3" s="1190"/>
      <c r="D3" s="1190"/>
      <c r="E3" s="1190"/>
      <c r="F3" s="1190"/>
      <c r="G3" s="1190"/>
      <c r="H3" s="1190"/>
      <c r="I3" s="1190"/>
      <c r="J3" s="1190"/>
      <c r="K3" s="1190"/>
      <c r="L3" s="40"/>
      <c r="M3" s="40"/>
      <c r="N3" s="40"/>
      <c r="O3" s="40"/>
      <c r="P3" s="40"/>
      <c r="Q3" s="40"/>
      <c r="R3" s="40"/>
      <c r="S3" s="40"/>
      <c r="T3" s="40"/>
    </row>
    <row r="4" spans="1:20" s="13" customFormat="1" ht="15.75">
      <c r="A4" s="1189" t="s">
        <v>1066</v>
      </c>
      <c r="B4" s="1189"/>
      <c r="C4" s="1189"/>
      <c r="D4" s="1189"/>
      <c r="E4" s="1189"/>
      <c r="F4" s="1189"/>
      <c r="G4" s="1189"/>
      <c r="H4" s="1189"/>
      <c r="I4" s="1189"/>
      <c r="J4" s="1189"/>
      <c r="K4" s="1189"/>
      <c r="L4" s="41"/>
      <c r="M4" s="41"/>
      <c r="N4" s="41"/>
      <c r="O4" s="41"/>
      <c r="P4" s="41"/>
      <c r="Q4" s="41"/>
      <c r="R4" s="41"/>
      <c r="S4" s="41"/>
      <c r="T4" s="41"/>
    </row>
    <row r="5" spans="1:20" s="7" customFormat="1" ht="20.100000000000001" customHeight="1">
      <c r="A5" s="12" t="s">
        <v>609</v>
      </c>
      <c r="B5" s="5"/>
      <c r="C5" s="5"/>
      <c r="D5" s="5"/>
      <c r="E5" s="5"/>
      <c r="K5" s="27" t="s">
        <v>610</v>
      </c>
    </row>
    <row r="6" spans="1:20" s="6" customFormat="1" ht="15.75" customHeight="1" thickBot="1">
      <c r="A6" s="1184" t="s">
        <v>1249</v>
      </c>
      <c r="B6" s="1188" t="s">
        <v>1144</v>
      </c>
      <c r="C6" s="1188"/>
      <c r="D6" s="1188"/>
      <c r="E6" s="1188" t="s">
        <v>1143</v>
      </c>
      <c r="F6" s="1188"/>
      <c r="G6" s="1188"/>
      <c r="H6" s="1188" t="s">
        <v>7</v>
      </c>
      <c r="I6" s="1188"/>
      <c r="J6" s="1188"/>
      <c r="K6" s="1192" t="s">
        <v>947</v>
      </c>
      <c r="L6" s="9"/>
    </row>
    <row r="7" spans="1:20" s="6" customFormat="1" ht="15" customHeight="1" thickBot="1">
      <c r="A7" s="1185"/>
      <c r="B7" s="1187" t="s">
        <v>90</v>
      </c>
      <c r="C7" s="1187"/>
      <c r="D7" s="1187"/>
      <c r="E7" s="1187" t="s">
        <v>922</v>
      </c>
      <c r="F7" s="1187"/>
      <c r="G7" s="1187"/>
      <c r="H7" s="1187" t="s">
        <v>8</v>
      </c>
      <c r="I7" s="1187"/>
      <c r="J7" s="1187"/>
      <c r="K7" s="1193"/>
      <c r="L7" s="9"/>
    </row>
    <row r="8" spans="1:20" s="6" customFormat="1" ht="15" customHeight="1" thickBot="1">
      <c r="A8" s="1185"/>
      <c r="B8" s="633" t="s">
        <v>9</v>
      </c>
      <c r="C8" s="633" t="s">
        <v>560</v>
      </c>
      <c r="D8" s="633" t="s">
        <v>7</v>
      </c>
      <c r="E8" s="633" t="s">
        <v>9</v>
      </c>
      <c r="F8" s="633" t="s">
        <v>560</v>
      </c>
      <c r="G8" s="633" t="s">
        <v>7</v>
      </c>
      <c r="H8" s="633" t="s">
        <v>9</v>
      </c>
      <c r="I8" s="633" t="s">
        <v>560</v>
      </c>
      <c r="J8" s="633" t="s">
        <v>7</v>
      </c>
      <c r="K8" s="1193"/>
    </row>
    <row r="9" spans="1:20" s="6" customFormat="1" ht="15" customHeight="1">
      <c r="A9" s="1186"/>
      <c r="B9" s="637" t="s">
        <v>561</v>
      </c>
      <c r="C9" s="637" t="s">
        <v>562</v>
      </c>
      <c r="D9" s="637" t="s">
        <v>8</v>
      </c>
      <c r="E9" s="637" t="s">
        <v>561</v>
      </c>
      <c r="F9" s="637" t="s">
        <v>562</v>
      </c>
      <c r="G9" s="637" t="s">
        <v>8</v>
      </c>
      <c r="H9" s="637" t="s">
        <v>561</v>
      </c>
      <c r="I9" s="637" t="s">
        <v>562</v>
      </c>
      <c r="J9" s="637" t="s">
        <v>8</v>
      </c>
      <c r="K9" s="1194"/>
    </row>
    <row r="10" spans="1:20" s="7" customFormat="1" ht="35.1" customHeight="1" thickBot="1">
      <c r="A10" s="491" t="s">
        <v>1119</v>
      </c>
      <c r="B10" s="634">
        <v>322</v>
      </c>
      <c r="C10" s="634">
        <v>991</v>
      </c>
      <c r="D10" s="635">
        <f t="shared" ref="D10:D18" si="0">B10+C10</f>
        <v>1313</v>
      </c>
      <c r="E10" s="634">
        <v>545</v>
      </c>
      <c r="F10" s="634">
        <v>647</v>
      </c>
      <c r="G10" s="635">
        <f t="shared" ref="G10:G18" si="1">E10+F10</f>
        <v>1192</v>
      </c>
      <c r="H10" s="635">
        <f t="shared" ref="H10:I18" si="2">B10+E10</f>
        <v>867</v>
      </c>
      <c r="I10" s="635">
        <f t="shared" si="2"/>
        <v>1638</v>
      </c>
      <c r="J10" s="635">
        <f t="shared" ref="J10:J18" si="3">I10+H10</f>
        <v>2505</v>
      </c>
      <c r="K10" s="636" t="s">
        <v>1250</v>
      </c>
    </row>
    <row r="11" spans="1:20" s="7" customFormat="1" ht="35.1" customHeight="1" thickBot="1">
      <c r="A11" s="475" t="s">
        <v>522</v>
      </c>
      <c r="B11" s="219">
        <v>99</v>
      </c>
      <c r="C11" s="219">
        <v>163</v>
      </c>
      <c r="D11" s="312">
        <f t="shared" si="0"/>
        <v>262</v>
      </c>
      <c r="E11" s="219">
        <v>189</v>
      </c>
      <c r="F11" s="219">
        <v>159</v>
      </c>
      <c r="G11" s="312">
        <f t="shared" si="1"/>
        <v>348</v>
      </c>
      <c r="H11" s="312">
        <f t="shared" ref="H11" si="4">B11+E11</f>
        <v>288</v>
      </c>
      <c r="I11" s="312">
        <f t="shared" ref="I11" si="5">C11+F11</f>
        <v>322</v>
      </c>
      <c r="J11" s="312">
        <f t="shared" ref="J11" si="6">I11+H11</f>
        <v>610</v>
      </c>
      <c r="K11" s="573" t="s">
        <v>1004</v>
      </c>
      <c r="M11" s="7" t="s">
        <v>244</v>
      </c>
      <c r="O11" s="355">
        <v>111</v>
      </c>
      <c r="P11" s="355">
        <v>144</v>
      </c>
      <c r="Q11" s="355">
        <v>159</v>
      </c>
      <c r="R11" s="355">
        <v>78</v>
      </c>
    </row>
    <row r="12" spans="1:20" s="7" customFormat="1" ht="35.1" customHeight="1" thickBot="1">
      <c r="A12" s="467" t="s">
        <v>130</v>
      </c>
      <c r="B12" s="629">
        <v>843</v>
      </c>
      <c r="C12" s="629">
        <v>424</v>
      </c>
      <c r="D12" s="630">
        <f t="shared" si="0"/>
        <v>1267</v>
      </c>
      <c r="E12" s="629">
        <v>649</v>
      </c>
      <c r="F12" s="629">
        <v>793</v>
      </c>
      <c r="G12" s="630">
        <f t="shared" si="1"/>
        <v>1442</v>
      </c>
      <c r="H12" s="630">
        <f t="shared" si="2"/>
        <v>1492</v>
      </c>
      <c r="I12" s="630">
        <f t="shared" si="2"/>
        <v>1217</v>
      </c>
      <c r="J12" s="630">
        <f t="shared" si="3"/>
        <v>2709</v>
      </c>
      <c r="K12" s="631" t="s">
        <v>156</v>
      </c>
      <c r="M12" s="7" t="s">
        <v>810</v>
      </c>
      <c r="O12" s="7">
        <v>22</v>
      </c>
      <c r="P12" s="7">
        <v>100</v>
      </c>
      <c r="Q12" s="7">
        <v>45</v>
      </c>
      <c r="R12" s="7">
        <v>85</v>
      </c>
    </row>
    <row r="13" spans="1:20" s="7" customFormat="1" ht="35.1" customHeight="1" thickBot="1">
      <c r="A13" s="475" t="s">
        <v>537</v>
      </c>
      <c r="B13" s="219">
        <v>10</v>
      </c>
      <c r="C13" s="219">
        <v>37</v>
      </c>
      <c r="D13" s="312">
        <f t="shared" si="0"/>
        <v>47</v>
      </c>
      <c r="E13" s="219">
        <v>103</v>
      </c>
      <c r="F13" s="219">
        <v>93</v>
      </c>
      <c r="G13" s="312">
        <f t="shared" si="1"/>
        <v>196</v>
      </c>
      <c r="H13" s="312">
        <f t="shared" si="2"/>
        <v>113</v>
      </c>
      <c r="I13" s="312">
        <f t="shared" si="2"/>
        <v>130</v>
      </c>
      <c r="J13" s="312">
        <f t="shared" si="3"/>
        <v>243</v>
      </c>
      <c r="K13" s="573" t="s">
        <v>1052</v>
      </c>
      <c r="M13" s="7" t="s">
        <v>808</v>
      </c>
      <c r="O13" s="7">
        <v>30</v>
      </c>
      <c r="P13" s="7">
        <v>140</v>
      </c>
      <c r="Q13" s="7">
        <v>116</v>
      </c>
      <c r="R13" s="7">
        <v>102</v>
      </c>
    </row>
    <row r="14" spans="1:20" s="7" customFormat="1" ht="35.1" customHeight="1" thickBot="1">
      <c r="A14" s="467" t="s">
        <v>692</v>
      </c>
      <c r="B14" s="629">
        <v>2</v>
      </c>
      <c r="C14" s="629">
        <v>68</v>
      </c>
      <c r="D14" s="630">
        <f t="shared" si="0"/>
        <v>70</v>
      </c>
      <c r="E14" s="629">
        <v>44</v>
      </c>
      <c r="F14" s="629">
        <v>340</v>
      </c>
      <c r="G14" s="630">
        <f t="shared" si="1"/>
        <v>384</v>
      </c>
      <c r="H14" s="630">
        <f t="shared" si="2"/>
        <v>46</v>
      </c>
      <c r="I14" s="630">
        <f t="shared" si="2"/>
        <v>408</v>
      </c>
      <c r="J14" s="630">
        <f t="shared" si="3"/>
        <v>454</v>
      </c>
      <c r="K14" s="631" t="s">
        <v>1029</v>
      </c>
      <c r="M14" s="7" t="s">
        <v>812</v>
      </c>
      <c r="O14" s="7">
        <v>34</v>
      </c>
      <c r="P14" s="7">
        <v>75</v>
      </c>
      <c r="Q14" s="7">
        <v>94</v>
      </c>
      <c r="R14" s="7">
        <v>102</v>
      </c>
    </row>
    <row r="15" spans="1:20" s="7" customFormat="1" ht="35.1" customHeight="1" thickBot="1">
      <c r="A15" s="475" t="s">
        <v>241</v>
      </c>
      <c r="B15" s="219">
        <v>190</v>
      </c>
      <c r="C15" s="219">
        <v>43</v>
      </c>
      <c r="D15" s="312">
        <v>233</v>
      </c>
      <c r="E15" s="219">
        <v>191</v>
      </c>
      <c r="F15" s="219">
        <v>36</v>
      </c>
      <c r="G15" s="312">
        <v>227</v>
      </c>
      <c r="H15" s="312">
        <v>381</v>
      </c>
      <c r="I15" s="312">
        <v>79</v>
      </c>
      <c r="J15" s="312">
        <v>460</v>
      </c>
      <c r="K15" s="573" t="s">
        <v>240</v>
      </c>
      <c r="M15" s="7" t="s">
        <v>811</v>
      </c>
      <c r="O15" s="7">
        <v>27</v>
      </c>
      <c r="P15" s="7">
        <v>128</v>
      </c>
      <c r="Q15" s="7">
        <v>45</v>
      </c>
      <c r="R15" s="7">
        <v>91</v>
      </c>
    </row>
    <row r="16" spans="1:20" ht="36.75" customHeight="1" thickBot="1">
      <c r="A16" s="467" t="s">
        <v>1248</v>
      </c>
      <c r="B16" s="629">
        <v>49</v>
      </c>
      <c r="C16" s="629">
        <v>82</v>
      </c>
      <c r="D16" s="630">
        <f>SUM(B16:C16)</f>
        <v>131</v>
      </c>
      <c r="E16" s="629">
        <v>115</v>
      </c>
      <c r="F16" s="629">
        <v>106</v>
      </c>
      <c r="G16" s="630">
        <f>SUM(E16:F16)</f>
        <v>221</v>
      </c>
      <c r="H16" s="630">
        <f t="shared" ref="H16" si="7">B16+E16</f>
        <v>164</v>
      </c>
      <c r="I16" s="630">
        <f t="shared" ref="I16" si="8">C16+F16</f>
        <v>188</v>
      </c>
      <c r="J16" s="630">
        <f t="shared" ref="J16" si="9">I16+H16</f>
        <v>352</v>
      </c>
      <c r="K16" s="562" t="s">
        <v>1118</v>
      </c>
      <c r="M16" s="277" t="s">
        <v>1126</v>
      </c>
      <c r="O16">
        <v>5</v>
      </c>
      <c r="P16">
        <v>205</v>
      </c>
      <c r="Q16">
        <v>17</v>
      </c>
      <c r="R16">
        <v>112</v>
      </c>
    </row>
    <row r="17" spans="1:18" ht="29.25" customHeight="1" thickBot="1">
      <c r="A17" s="475" t="s">
        <v>1321</v>
      </c>
      <c r="B17" s="219">
        <v>23</v>
      </c>
      <c r="C17" s="219">
        <v>8</v>
      </c>
      <c r="D17" s="312">
        <f t="shared" si="0"/>
        <v>31</v>
      </c>
      <c r="E17" s="219">
        <v>17</v>
      </c>
      <c r="F17" s="219">
        <v>16</v>
      </c>
      <c r="G17" s="312">
        <f t="shared" si="1"/>
        <v>33</v>
      </c>
      <c r="H17" s="312">
        <f t="shared" si="2"/>
        <v>40</v>
      </c>
      <c r="I17" s="312">
        <f t="shared" si="2"/>
        <v>24</v>
      </c>
      <c r="J17" s="312">
        <f t="shared" si="3"/>
        <v>64</v>
      </c>
      <c r="K17" s="573" t="s">
        <v>1323</v>
      </c>
      <c r="M17" s="277" t="s">
        <v>533</v>
      </c>
      <c r="O17">
        <v>67</v>
      </c>
      <c r="P17">
        <v>111</v>
      </c>
      <c r="Q17">
        <v>44</v>
      </c>
      <c r="R17">
        <v>23</v>
      </c>
    </row>
    <row r="18" spans="1:18" ht="27" customHeight="1">
      <c r="A18" s="564" t="s">
        <v>1322</v>
      </c>
      <c r="B18" s="638">
        <v>145</v>
      </c>
      <c r="C18" s="638">
        <v>156</v>
      </c>
      <c r="D18" s="639">
        <f t="shared" si="0"/>
        <v>301</v>
      </c>
      <c r="E18" s="638">
        <v>61</v>
      </c>
      <c r="F18" s="638">
        <v>63</v>
      </c>
      <c r="G18" s="639">
        <f t="shared" si="1"/>
        <v>124</v>
      </c>
      <c r="H18" s="639">
        <f t="shared" si="2"/>
        <v>206</v>
      </c>
      <c r="I18" s="639">
        <f t="shared" si="2"/>
        <v>219</v>
      </c>
      <c r="J18" s="639">
        <f t="shared" si="3"/>
        <v>425</v>
      </c>
      <c r="K18" s="565" t="s">
        <v>1324</v>
      </c>
      <c r="M18" s="277" t="s">
        <v>535</v>
      </c>
      <c r="O18">
        <v>1</v>
      </c>
      <c r="P18">
        <v>14</v>
      </c>
      <c r="Q18">
        <v>15</v>
      </c>
      <c r="R18">
        <v>36</v>
      </c>
    </row>
    <row r="19" spans="1:18" ht="27" customHeight="1">
      <c r="A19" s="548" t="s">
        <v>16</v>
      </c>
      <c r="B19" s="365">
        <f t="shared" ref="B19:J19" si="10">SUM(B10:B18)</f>
        <v>1683</v>
      </c>
      <c r="C19" s="365">
        <f t="shared" si="10"/>
        <v>1972</v>
      </c>
      <c r="D19" s="365">
        <f t="shared" si="10"/>
        <v>3655</v>
      </c>
      <c r="E19" s="365">
        <f t="shared" si="10"/>
        <v>1914</v>
      </c>
      <c r="F19" s="365">
        <f t="shared" si="10"/>
        <v>2253</v>
      </c>
      <c r="G19" s="365">
        <f t="shared" si="10"/>
        <v>4167</v>
      </c>
      <c r="H19" s="365">
        <f t="shared" si="10"/>
        <v>3597</v>
      </c>
      <c r="I19" s="365">
        <f t="shared" si="10"/>
        <v>4225</v>
      </c>
      <c r="J19" s="365">
        <f t="shared" si="10"/>
        <v>7822</v>
      </c>
      <c r="K19" s="550" t="s">
        <v>30</v>
      </c>
      <c r="N19" s="192" t="s">
        <v>1130</v>
      </c>
      <c r="O19" s="356">
        <f>SUM(O11:O18)</f>
        <v>297</v>
      </c>
      <c r="P19" s="356">
        <f t="shared" ref="P19:R19" si="11">SUM(P11:P18)</f>
        <v>917</v>
      </c>
      <c r="Q19" s="356">
        <f t="shared" si="11"/>
        <v>535</v>
      </c>
      <c r="R19" s="356">
        <f t="shared" si="11"/>
        <v>629</v>
      </c>
    </row>
    <row r="20" spans="1:18" ht="40.5" customHeight="1">
      <c r="A20" s="1182" t="s">
        <v>1252</v>
      </c>
      <c r="B20" s="1182"/>
      <c r="C20" s="1182"/>
      <c r="D20" s="1182"/>
      <c r="E20" s="1182"/>
      <c r="F20" s="192"/>
      <c r="G20" s="1183" t="s">
        <v>1251</v>
      </c>
      <c r="H20" s="1183"/>
      <c r="I20" s="1183"/>
      <c r="J20" s="1183"/>
      <c r="K20" s="1183"/>
      <c r="N20" s="192" t="s">
        <v>1129</v>
      </c>
      <c r="O20" s="356">
        <v>25</v>
      </c>
      <c r="P20">
        <v>74</v>
      </c>
      <c r="Q20">
        <v>10</v>
      </c>
      <c r="R20">
        <v>18</v>
      </c>
    </row>
    <row r="21" spans="1:18" ht="15.75" customHeight="1">
      <c r="A21" s="208" t="s">
        <v>1246</v>
      </c>
      <c r="B21" s="14"/>
      <c r="C21" s="192"/>
      <c r="D21" s="192"/>
      <c r="E21" s="192"/>
      <c r="F21" s="192"/>
      <c r="G21" s="192"/>
      <c r="H21" s="192"/>
      <c r="I21" s="192"/>
      <c r="J21" s="192"/>
      <c r="K21" s="209" t="s">
        <v>1247</v>
      </c>
    </row>
    <row r="22" spans="1:18">
      <c r="A22" s="208" t="s">
        <v>1319</v>
      </c>
      <c r="K22" s="209" t="s">
        <v>1320</v>
      </c>
      <c r="O22" s="356">
        <f>SUM(O19+O20)</f>
        <v>322</v>
      </c>
      <c r="P22" s="356">
        <f t="shared" ref="P22:R22" si="12">SUM(P19+P20)</f>
        <v>991</v>
      </c>
      <c r="Q22" s="356">
        <f t="shared" si="12"/>
        <v>545</v>
      </c>
      <c r="R22" s="356">
        <f t="shared" si="12"/>
        <v>647</v>
      </c>
    </row>
    <row r="24" spans="1:18" ht="9.9499999999999993" customHeight="1"/>
    <row r="25" spans="1:18" ht="9.9499999999999993" customHeight="1">
      <c r="A25" s="9"/>
      <c r="B25" s="6" t="s">
        <v>813</v>
      </c>
      <c r="C25" s="6"/>
      <c r="D25" s="6"/>
      <c r="E25" s="6"/>
      <c r="F25" s="6"/>
      <c r="G25" s="6"/>
    </row>
    <row r="26" spans="1:18" ht="9.9499999999999993" customHeight="1">
      <c r="A26" s="9"/>
      <c r="B26" s="6"/>
      <c r="C26" s="6"/>
      <c r="D26" s="6"/>
      <c r="E26" s="6"/>
      <c r="F26" s="6"/>
      <c r="G26" s="6"/>
    </row>
    <row r="27" spans="1:18" ht="9.9499999999999993" customHeight="1">
      <c r="A27" s="8"/>
      <c r="B27" s="7" t="s">
        <v>808</v>
      </c>
      <c r="C27" s="7"/>
      <c r="D27" s="7"/>
      <c r="E27" s="7"/>
      <c r="F27" s="7"/>
      <c r="G27" s="7"/>
    </row>
    <row r="28" spans="1:18" ht="9.9499999999999993" customHeight="1">
      <c r="A28" s="8"/>
      <c r="B28" s="7" t="s">
        <v>809</v>
      </c>
      <c r="C28" s="7"/>
      <c r="D28" s="7"/>
      <c r="E28" s="7"/>
      <c r="F28" s="7"/>
      <c r="G28" s="7"/>
    </row>
    <row r="29" spans="1:18" ht="9.9499999999999993" customHeight="1">
      <c r="A29" s="8"/>
      <c r="B29" s="7" t="s">
        <v>810</v>
      </c>
      <c r="C29" s="7">
        <v>22</v>
      </c>
      <c r="D29" s="7">
        <v>100</v>
      </c>
      <c r="E29" s="7">
        <v>45</v>
      </c>
      <c r="F29" s="7">
        <v>85</v>
      </c>
      <c r="G29" s="7"/>
    </row>
    <row r="30" spans="1:18" ht="9.9499999999999993" customHeight="1">
      <c r="A30" s="8"/>
      <c r="B30" s="7" t="s">
        <v>533</v>
      </c>
      <c r="C30" s="7"/>
      <c r="D30" s="7"/>
      <c r="E30" s="7"/>
      <c r="F30" s="7"/>
      <c r="G30" s="7"/>
    </row>
    <row r="31" spans="1:18" ht="9.9499999999999993" customHeight="1">
      <c r="A31" s="8"/>
      <c r="B31" s="7" t="s">
        <v>244</v>
      </c>
      <c r="C31" s="7"/>
      <c r="D31" s="7"/>
      <c r="E31" s="7"/>
      <c r="F31" s="7"/>
      <c r="G31" s="7"/>
    </row>
    <row r="32" spans="1:18" ht="9.9499999999999993" customHeight="1">
      <c r="B32" s="7" t="s">
        <v>244</v>
      </c>
    </row>
    <row r="33" spans="2:2" ht="9.9499999999999993" customHeight="1">
      <c r="B33" s="277" t="s">
        <v>811</v>
      </c>
    </row>
    <row r="34" spans="2:2" ht="9.9499999999999993" customHeight="1">
      <c r="B34" s="277" t="s">
        <v>536</v>
      </c>
    </row>
    <row r="35" spans="2:2" ht="9.9499999999999993" customHeight="1"/>
    <row r="36" spans="2:2" ht="9.9499999999999993" customHeight="1">
      <c r="B36" s="277" t="s">
        <v>812</v>
      </c>
    </row>
    <row r="37" spans="2:2" ht="9.9499999999999993" customHeight="1"/>
    <row r="38" spans="2:2" ht="9.9499999999999993" customHeight="1">
      <c r="B38" s="277"/>
    </row>
    <row r="39" spans="2:2" ht="9.9499999999999993" customHeight="1"/>
    <row r="40" spans="2:2" ht="9.9499999999999993" customHeight="1"/>
    <row r="41" spans="2:2" ht="9.9499999999999993" customHeight="1"/>
    <row r="42" spans="2:2" ht="9.9499999999999993" customHeight="1"/>
    <row r="43" spans="2:2" ht="9.9499999999999993" customHeight="1"/>
    <row r="44" spans="2:2" ht="9.9499999999999993" customHeight="1"/>
    <row r="45" spans="2:2" ht="9.9499999999999993" customHeight="1"/>
    <row r="46" spans="2:2" ht="9.9499999999999993" customHeight="1"/>
    <row r="47" spans="2:2" ht="9.9499999999999993" customHeight="1"/>
    <row r="48" spans="2:2" ht="9.9499999999999993" customHeight="1"/>
    <row r="53" spans="4:9" hidden="1"/>
    <row r="54" spans="4:9" ht="14.25" hidden="1" thickTop="1" thickBot="1">
      <c r="D54" s="112">
        <v>169</v>
      </c>
      <c r="E54" s="112">
        <v>424</v>
      </c>
      <c r="F54" s="110">
        <f>D54+E54</f>
        <v>593</v>
      </c>
      <c r="G54" s="112">
        <v>568</v>
      </c>
      <c r="H54" s="112">
        <v>468</v>
      </c>
      <c r="I54" s="110">
        <f>G54+H54</f>
        <v>1036</v>
      </c>
    </row>
    <row r="55" spans="4:9" ht="14.25" hidden="1" thickTop="1" thickBot="1">
      <c r="D55">
        <v>103</v>
      </c>
      <c r="E55">
        <v>133</v>
      </c>
      <c r="F55" s="110">
        <f>D55+E55</f>
        <v>236</v>
      </c>
      <c r="G55">
        <v>13</v>
      </c>
      <c r="H55">
        <v>14</v>
      </c>
      <c r="I55" s="110">
        <f>G55+H55</f>
        <v>27</v>
      </c>
    </row>
    <row r="56" spans="4:9" hidden="1">
      <c r="D56" s="125"/>
      <c r="E56" s="125"/>
      <c r="F56" s="125"/>
      <c r="G56" s="125"/>
      <c r="H56" s="125"/>
      <c r="I56" s="125"/>
    </row>
    <row r="57" spans="4:9" hidden="1"/>
    <row r="58" spans="4:9" hidden="1"/>
  </sheetData>
  <mergeCells count="14">
    <mergeCell ref="A4:K4"/>
    <mergeCell ref="A3:K3"/>
    <mergeCell ref="A2:K2"/>
    <mergeCell ref="A1:K1"/>
    <mergeCell ref="K6:K9"/>
    <mergeCell ref="H7:J7"/>
    <mergeCell ref="A20:E20"/>
    <mergeCell ref="G20:K20"/>
    <mergeCell ref="A6:A9"/>
    <mergeCell ref="B7:D7"/>
    <mergeCell ref="B6:D6"/>
    <mergeCell ref="E6:G6"/>
    <mergeCell ref="E7:G7"/>
    <mergeCell ref="H6:J6"/>
  </mergeCells>
  <phoneticPr fontId="19" type="noConversion"/>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5"/>
  <sheetViews>
    <sheetView showGridLines="0" rightToLeft="1" view="pageBreakPreview" zoomScaleNormal="100" zoomScaleSheetLayoutView="100" workbookViewId="0">
      <selection activeCell="B13" sqref="B13"/>
    </sheetView>
  </sheetViews>
  <sheetFormatPr defaultRowHeight="12.75"/>
  <cols>
    <col min="1" max="1" width="33.7109375" customWidth="1"/>
    <col min="2" max="2" width="7.85546875" customWidth="1"/>
    <col min="3" max="3" width="8.42578125" customWidth="1"/>
    <col min="4" max="4" width="7.140625" customWidth="1"/>
    <col min="5" max="5" width="7.28515625" customWidth="1"/>
    <col min="6" max="6" width="7.7109375" customWidth="1"/>
    <col min="7" max="7" width="7.5703125" customWidth="1"/>
    <col min="8" max="8" width="7.140625" customWidth="1"/>
    <col min="9" max="9" width="7.7109375" customWidth="1"/>
    <col min="10" max="10" width="7.28515625" customWidth="1"/>
    <col min="11" max="11" width="33.7109375" customWidth="1"/>
  </cols>
  <sheetData>
    <row r="1" spans="1:20" s="37" customFormat="1" ht="21.95" customHeight="1">
      <c r="A1" s="1191" t="s">
        <v>942</v>
      </c>
      <c r="B1" s="1191"/>
      <c r="C1" s="1191"/>
      <c r="D1" s="1191"/>
      <c r="E1" s="1191"/>
      <c r="F1" s="1191"/>
      <c r="G1" s="1191"/>
      <c r="H1" s="1191"/>
      <c r="I1" s="1191"/>
      <c r="J1" s="1191"/>
      <c r="K1" s="1191"/>
      <c r="L1" s="34"/>
      <c r="M1" s="34"/>
      <c r="N1" s="34"/>
      <c r="O1" s="34"/>
      <c r="P1" s="34"/>
      <c r="Q1" s="34"/>
      <c r="R1" s="34"/>
      <c r="S1" s="35"/>
      <c r="T1" s="36"/>
    </row>
    <row r="2" spans="1:20" s="39" customFormat="1" ht="18" customHeight="1">
      <c r="A2" s="1191" t="s">
        <v>1069</v>
      </c>
      <c r="B2" s="1191"/>
      <c r="C2" s="1191"/>
      <c r="D2" s="1191"/>
      <c r="E2" s="1191"/>
      <c r="F2" s="1191"/>
      <c r="G2" s="1191"/>
      <c r="H2" s="1191"/>
      <c r="I2" s="1191"/>
      <c r="J2" s="1191"/>
      <c r="K2" s="1191"/>
      <c r="L2" s="34"/>
      <c r="M2" s="38"/>
      <c r="N2" s="38"/>
      <c r="O2" s="38"/>
      <c r="P2" s="38"/>
      <c r="Q2" s="38"/>
      <c r="R2" s="38"/>
      <c r="S2" s="38"/>
      <c r="T2" s="38"/>
    </row>
    <row r="3" spans="1:20" s="39" customFormat="1" ht="18" customHeight="1">
      <c r="A3" s="1190" t="s">
        <v>943</v>
      </c>
      <c r="B3" s="1190"/>
      <c r="C3" s="1190"/>
      <c r="D3" s="1190"/>
      <c r="E3" s="1190"/>
      <c r="F3" s="1190"/>
      <c r="G3" s="1190"/>
      <c r="H3" s="1190"/>
      <c r="I3" s="1190"/>
      <c r="J3" s="1190"/>
      <c r="K3" s="1190"/>
      <c r="L3" s="40"/>
      <c r="M3" s="40"/>
      <c r="N3" s="40"/>
      <c r="O3" s="40"/>
      <c r="P3" s="40"/>
      <c r="Q3" s="40"/>
      <c r="R3" s="40"/>
      <c r="S3" s="40"/>
      <c r="T3" s="40"/>
    </row>
    <row r="4" spans="1:20" s="13" customFormat="1" ht="15.75">
      <c r="A4" s="1189" t="s">
        <v>1066</v>
      </c>
      <c r="B4" s="1189"/>
      <c r="C4" s="1189"/>
      <c r="D4" s="1189"/>
      <c r="E4" s="1189"/>
      <c r="F4" s="1189"/>
      <c r="G4" s="1189"/>
      <c r="H4" s="1189"/>
      <c r="I4" s="1189"/>
      <c r="J4" s="1189"/>
      <c r="K4" s="1189"/>
      <c r="L4" s="41"/>
      <c r="M4" s="41"/>
      <c r="N4" s="41"/>
      <c r="O4" s="41"/>
      <c r="P4" s="41"/>
      <c r="Q4" s="41"/>
      <c r="R4" s="41"/>
      <c r="S4" s="41"/>
      <c r="T4" s="41"/>
    </row>
    <row r="5" spans="1:20" s="7" customFormat="1" ht="20.100000000000001" customHeight="1">
      <c r="A5" s="12" t="s">
        <v>612</v>
      </c>
      <c r="B5" s="5"/>
      <c r="C5" s="5"/>
      <c r="D5" s="5"/>
      <c r="E5" s="5"/>
      <c r="K5" s="27" t="s">
        <v>611</v>
      </c>
    </row>
    <row r="6" spans="1:20" s="6" customFormat="1" ht="18" customHeight="1" thickBot="1">
      <c r="A6" s="1184" t="s">
        <v>1028</v>
      </c>
      <c r="B6" s="1188" t="s">
        <v>1144</v>
      </c>
      <c r="C6" s="1188"/>
      <c r="D6" s="1188"/>
      <c r="E6" s="1188" t="s">
        <v>1143</v>
      </c>
      <c r="F6" s="1188"/>
      <c r="G6" s="1188"/>
      <c r="H6" s="1188" t="s">
        <v>7</v>
      </c>
      <c r="I6" s="1188"/>
      <c r="J6" s="1188"/>
      <c r="K6" s="1192" t="s">
        <v>1027</v>
      </c>
      <c r="L6" s="9"/>
    </row>
    <row r="7" spans="1:20" s="6" customFormat="1" ht="18" customHeight="1" thickBot="1">
      <c r="A7" s="1185"/>
      <c r="B7" s="1187" t="s">
        <v>90</v>
      </c>
      <c r="C7" s="1187"/>
      <c r="D7" s="1187"/>
      <c r="E7" s="1187" t="s">
        <v>922</v>
      </c>
      <c r="F7" s="1187"/>
      <c r="G7" s="1187"/>
      <c r="H7" s="1187" t="s">
        <v>8</v>
      </c>
      <c r="I7" s="1187"/>
      <c r="J7" s="1187"/>
      <c r="K7" s="1193"/>
      <c r="L7" s="9"/>
    </row>
    <row r="8" spans="1:20" s="6" customFormat="1" ht="15" customHeight="1" thickBot="1">
      <c r="A8" s="1185"/>
      <c r="B8" s="632" t="s">
        <v>9</v>
      </c>
      <c r="C8" s="632" t="s">
        <v>560</v>
      </c>
      <c r="D8" s="632" t="s">
        <v>7</v>
      </c>
      <c r="E8" s="632" t="s">
        <v>9</v>
      </c>
      <c r="F8" s="632" t="s">
        <v>560</v>
      </c>
      <c r="G8" s="632" t="s">
        <v>7</v>
      </c>
      <c r="H8" s="632" t="s">
        <v>9</v>
      </c>
      <c r="I8" s="632" t="s">
        <v>560</v>
      </c>
      <c r="J8" s="632" t="s">
        <v>7</v>
      </c>
      <c r="K8" s="1193"/>
      <c r="L8" s="9"/>
    </row>
    <row r="9" spans="1:20" s="6" customFormat="1" ht="15" customHeight="1">
      <c r="A9" s="1186"/>
      <c r="B9" s="637" t="s">
        <v>561</v>
      </c>
      <c r="C9" s="637" t="s">
        <v>562</v>
      </c>
      <c r="D9" s="637" t="s">
        <v>8</v>
      </c>
      <c r="E9" s="637" t="s">
        <v>561</v>
      </c>
      <c r="F9" s="637" t="s">
        <v>562</v>
      </c>
      <c r="G9" s="637" t="s">
        <v>8</v>
      </c>
      <c r="H9" s="637" t="s">
        <v>561</v>
      </c>
      <c r="I9" s="637" t="s">
        <v>562</v>
      </c>
      <c r="J9" s="637" t="s">
        <v>8</v>
      </c>
      <c r="K9" s="1194"/>
      <c r="L9" s="9"/>
    </row>
    <row r="10" spans="1:20" s="7" customFormat="1" ht="35.1" customHeight="1" thickBot="1">
      <c r="A10" s="491" t="s">
        <v>1119</v>
      </c>
      <c r="B10" s="634">
        <v>71</v>
      </c>
      <c r="C10" s="634">
        <v>199</v>
      </c>
      <c r="D10" s="635">
        <f t="shared" ref="D10" si="0">B10+C10</f>
        <v>270</v>
      </c>
      <c r="E10" s="634">
        <v>135</v>
      </c>
      <c r="F10" s="634">
        <v>167</v>
      </c>
      <c r="G10" s="635">
        <f t="shared" ref="G10" si="1">E10+F10</f>
        <v>302</v>
      </c>
      <c r="H10" s="635">
        <f t="shared" ref="H10:I11" si="2">B10+E10</f>
        <v>206</v>
      </c>
      <c r="I10" s="635">
        <f t="shared" si="2"/>
        <v>366</v>
      </c>
      <c r="J10" s="635">
        <f t="shared" ref="J10:J11" si="3">I10+H10</f>
        <v>572</v>
      </c>
      <c r="K10" s="636" t="s">
        <v>1120</v>
      </c>
      <c r="L10" s="8"/>
    </row>
    <row r="11" spans="1:20" s="7" customFormat="1" ht="35.1" customHeight="1" thickBot="1">
      <c r="A11" s="475" t="s">
        <v>522</v>
      </c>
      <c r="B11" s="219">
        <v>30</v>
      </c>
      <c r="C11" s="219">
        <v>67</v>
      </c>
      <c r="D11" s="312">
        <f>B11+C11</f>
        <v>97</v>
      </c>
      <c r="E11" s="219">
        <v>92</v>
      </c>
      <c r="F11" s="219">
        <v>49</v>
      </c>
      <c r="G11" s="312">
        <f>E11+F11</f>
        <v>141</v>
      </c>
      <c r="H11" s="312">
        <f t="shared" si="2"/>
        <v>122</v>
      </c>
      <c r="I11" s="312">
        <f t="shared" si="2"/>
        <v>116</v>
      </c>
      <c r="J11" s="312">
        <f t="shared" si="3"/>
        <v>238</v>
      </c>
      <c r="K11" s="573" t="s">
        <v>1004</v>
      </c>
      <c r="L11" s="8"/>
    </row>
    <row r="12" spans="1:20" s="7" customFormat="1" ht="35.1" customHeight="1" thickBot="1">
      <c r="A12" s="467" t="s">
        <v>130</v>
      </c>
      <c r="B12" s="629">
        <v>200</v>
      </c>
      <c r="C12" s="629">
        <v>86</v>
      </c>
      <c r="D12" s="630">
        <f>B12+C12</f>
        <v>286</v>
      </c>
      <c r="E12" s="629">
        <v>99</v>
      </c>
      <c r="F12" s="629">
        <v>123</v>
      </c>
      <c r="G12" s="630">
        <f>E12+F12</f>
        <v>222</v>
      </c>
      <c r="H12" s="630">
        <f t="shared" ref="H12:I16" si="4">B12+E12</f>
        <v>299</v>
      </c>
      <c r="I12" s="630">
        <f t="shared" si="4"/>
        <v>209</v>
      </c>
      <c r="J12" s="630">
        <f t="shared" ref="J12:J16" si="5">I12+H12</f>
        <v>508</v>
      </c>
      <c r="K12" s="562" t="s">
        <v>156</v>
      </c>
      <c r="L12" s="8"/>
      <c r="N12" s="7" t="s">
        <v>244</v>
      </c>
      <c r="O12" s="7">
        <v>18</v>
      </c>
      <c r="P12" s="7">
        <v>32</v>
      </c>
      <c r="Q12" s="7">
        <v>36</v>
      </c>
      <c r="R12" s="7">
        <v>16</v>
      </c>
    </row>
    <row r="13" spans="1:20" s="7" customFormat="1" ht="35.1" customHeight="1" thickBot="1">
      <c r="A13" s="475" t="s">
        <v>1030</v>
      </c>
      <c r="B13" s="219">
        <v>5</v>
      </c>
      <c r="C13" s="219">
        <v>9</v>
      </c>
      <c r="D13" s="312">
        <f>B13+C13</f>
        <v>14</v>
      </c>
      <c r="E13" s="219">
        <v>26</v>
      </c>
      <c r="F13" s="219">
        <v>17</v>
      </c>
      <c r="G13" s="312">
        <f>E13+F13</f>
        <v>43</v>
      </c>
      <c r="H13" s="312">
        <f t="shared" si="4"/>
        <v>31</v>
      </c>
      <c r="I13" s="312">
        <f t="shared" si="4"/>
        <v>26</v>
      </c>
      <c r="J13" s="312">
        <f t="shared" si="5"/>
        <v>57</v>
      </c>
      <c r="K13" s="573" t="s">
        <v>1057</v>
      </c>
      <c r="L13" s="8"/>
      <c r="N13" s="7" t="s">
        <v>810</v>
      </c>
      <c r="O13" s="7">
        <v>6</v>
      </c>
      <c r="P13" s="7">
        <v>15</v>
      </c>
      <c r="Q13" s="7">
        <v>10</v>
      </c>
      <c r="R13" s="7">
        <v>19</v>
      </c>
    </row>
    <row r="14" spans="1:20" s="7" customFormat="1" ht="35.1" customHeight="1" thickBot="1">
      <c r="A14" s="467" t="s">
        <v>1031</v>
      </c>
      <c r="B14" s="629">
        <v>0</v>
      </c>
      <c r="C14" s="629">
        <v>19</v>
      </c>
      <c r="D14" s="630">
        <f>B14+C14</f>
        <v>19</v>
      </c>
      <c r="E14" s="629">
        <v>18</v>
      </c>
      <c r="F14" s="629">
        <v>95</v>
      </c>
      <c r="G14" s="630">
        <f>E14+F14</f>
        <v>113</v>
      </c>
      <c r="H14" s="630">
        <f t="shared" si="4"/>
        <v>18</v>
      </c>
      <c r="I14" s="630">
        <f t="shared" si="4"/>
        <v>114</v>
      </c>
      <c r="J14" s="630">
        <f t="shared" si="5"/>
        <v>132</v>
      </c>
      <c r="K14" s="562" t="s">
        <v>1029</v>
      </c>
      <c r="L14" s="8"/>
      <c r="N14" s="7" t="s">
        <v>808</v>
      </c>
      <c r="O14" s="7">
        <v>2</v>
      </c>
      <c r="P14" s="7">
        <v>33</v>
      </c>
      <c r="Q14" s="7">
        <v>32</v>
      </c>
      <c r="R14" s="7">
        <v>23</v>
      </c>
    </row>
    <row r="15" spans="1:20" s="7" customFormat="1" ht="35.1" customHeight="1" thickBot="1">
      <c r="A15" s="475" t="s">
        <v>241</v>
      </c>
      <c r="B15" s="219">
        <v>69</v>
      </c>
      <c r="C15" s="219">
        <v>6</v>
      </c>
      <c r="D15" s="312">
        <v>75</v>
      </c>
      <c r="E15" s="219">
        <v>43</v>
      </c>
      <c r="F15" s="219">
        <v>8</v>
      </c>
      <c r="G15" s="312">
        <v>51</v>
      </c>
      <c r="H15" s="312">
        <f t="shared" si="4"/>
        <v>112</v>
      </c>
      <c r="I15" s="312">
        <f t="shared" si="4"/>
        <v>14</v>
      </c>
      <c r="J15" s="312">
        <f t="shared" si="5"/>
        <v>126</v>
      </c>
      <c r="K15" s="573" t="s">
        <v>240</v>
      </c>
      <c r="L15" s="8"/>
      <c r="N15" s="7" t="s">
        <v>812</v>
      </c>
      <c r="O15" s="7">
        <v>6</v>
      </c>
      <c r="P15" s="7">
        <v>7</v>
      </c>
      <c r="Q15" s="7">
        <v>4</v>
      </c>
      <c r="R15" s="7">
        <v>17</v>
      </c>
    </row>
    <row r="16" spans="1:20" s="7" customFormat="1" ht="35.1" customHeight="1">
      <c r="A16" s="564" t="s">
        <v>1248</v>
      </c>
      <c r="B16" s="638">
        <v>7</v>
      </c>
      <c r="C16" s="638">
        <v>29</v>
      </c>
      <c r="D16" s="639">
        <f>B16+C16</f>
        <v>36</v>
      </c>
      <c r="E16" s="638">
        <v>67</v>
      </c>
      <c r="F16" s="638">
        <v>67</v>
      </c>
      <c r="G16" s="639">
        <f>E16+F16</f>
        <v>134</v>
      </c>
      <c r="H16" s="639">
        <f t="shared" si="4"/>
        <v>74</v>
      </c>
      <c r="I16" s="639">
        <f t="shared" si="4"/>
        <v>96</v>
      </c>
      <c r="J16" s="639">
        <f t="shared" si="5"/>
        <v>170</v>
      </c>
      <c r="K16" s="565" t="s">
        <v>1118</v>
      </c>
      <c r="L16" s="8"/>
      <c r="N16" s="7" t="s">
        <v>811</v>
      </c>
      <c r="O16" s="7">
        <v>3</v>
      </c>
      <c r="P16" s="7">
        <v>20</v>
      </c>
      <c r="Q16" s="7">
        <v>15</v>
      </c>
      <c r="R16" s="7">
        <v>22</v>
      </c>
    </row>
    <row r="17" spans="1:18" ht="30" customHeight="1">
      <c r="A17" s="548" t="s">
        <v>16</v>
      </c>
      <c r="B17" s="365">
        <f>SUM(B10:B16)</f>
        <v>382</v>
      </c>
      <c r="C17" s="365">
        <f t="shared" ref="C17:J17" si="6">SUM(C10:C16)</f>
        <v>415</v>
      </c>
      <c r="D17" s="365">
        <f t="shared" si="6"/>
        <v>797</v>
      </c>
      <c r="E17" s="365">
        <f t="shared" si="6"/>
        <v>480</v>
      </c>
      <c r="F17" s="365">
        <f t="shared" si="6"/>
        <v>526</v>
      </c>
      <c r="G17" s="365">
        <f t="shared" si="6"/>
        <v>1006</v>
      </c>
      <c r="H17" s="365">
        <f t="shared" si="6"/>
        <v>862</v>
      </c>
      <c r="I17" s="365">
        <f t="shared" si="6"/>
        <v>941</v>
      </c>
      <c r="J17" s="365">
        <f t="shared" si="6"/>
        <v>1803</v>
      </c>
      <c r="K17" s="550" t="s">
        <v>30</v>
      </c>
      <c r="N17" s="277" t="s">
        <v>1127</v>
      </c>
      <c r="O17">
        <v>0</v>
      </c>
      <c r="P17">
        <v>31</v>
      </c>
      <c r="Q17">
        <v>5</v>
      </c>
      <c r="R17">
        <v>22</v>
      </c>
    </row>
    <row r="18" spans="1:18" ht="36" customHeight="1">
      <c r="A18" s="1182" t="s">
        <v>1252</v>
      </c>
      <c r="B18" s="1182"/>
      <c r="C18" s="1182"/>
      <c r="D18" s="1182"/>
      <c r="E18" s="1182"/>
      <c r="F18" s="192"/>
      <c r="G18" s="1183" t="s">
        <v>1251</v>
      </c>
      <c r="H18" s="1183"/>
      <c r="I18" s="1183"/>
      <c r="J18" s="1183"/>
      <c r="K18" s="1183"/>
      <c r="N18" s="277" t="s">
        <v>1128</v>
      </c>
      <c r="O18" s="357">
        <v>35</v>
      </c>
      <c r="P18" s="357">
        <v>47</v>
      </c>
      <c r="Q18" s="357">
        <v>18</v>
      </c>
      <c r="R18" s="357">
        <v>12</v>
      </c>
    </row>
    <row r="19" spans="1:18" ht="12.75" customHeight="1">
      <c r="A19" s="208" t="s">
        <v>941</v>
      </c>
      <c r="B19" s="14"/>
      <c r="C19" s="192"/>
      <c r="D19" s="192"/>
      <c r="E19" s="192"/>
      <c r="F19" s="192"/>
      <c r="G19" s="192"/>
      <c r="H19" s="192"/>
      <c r="I19" s="192"/>
      <c r="J19" s="192"/>
      <c r="K19" s="209" t="s">
        <v>1247</v>
      </c>
      <c r="N19" s="277" t="s">
        <v>535</v>
      </c>
      <c r="O19">
        <v>1</v>
      </c>
      <c r="P19">
        <v>14</v>
      </c>
      <c r="Q19">
        <v>15</v>
      </c>
      <c r="R19">
        <v>36</v>
      </c>
    </row>
    <row r="21" spans="1:18">
      <c r="O21">
        <f>SUM(O12:O20)</f>
        <v>71</v>
      </c>
      <c r="P21">
        <f t="shared" ref="P21:R21" si="7">SUM(P12:P20)</f>
        <v>199</v>
      </c>
      <c r="Q21">
        <f t="shared" si="7"/>
        <v>135</v>
      </c>
      <c r="R21">
        <f t="shared" si="7"/>
        <v>167</v>
      </c>
    </row>
    <row r="23" spans="1:18">
      <c r="A23" t="s">
        <v>810</v>
      </c>
      <c r="B23">
        <v>6</v>
      </c>
      <c r="C23">
        <v>15</v>
      </c>
      <c r="D23">
        <v>10</v>
      </c>
      <c r="E23">
        <v>19</v>
      </c>
    </row>
    <row r="27" spans="1:18" ht="9.9499999999999993" customHeight="1"/>
    <row r="28" spans="1:18" ht="9.9499999999999993" customHeight="1">
      <c r="A28" s="7"/>
      <c r="B28" s="7"/>
      <c r="C28" s="7"/>
      <c r="D28" s="7"/>
      <c r="E28" s="7"/>
      <c r="F28" s="7"/>
    </row>
    <row r="29" spans="1:18" ht="9.9499999999999993" customHeight="1">
      <c r="A29" s="7"/>
      <c r="B29" s="7"/>
      <c r="C29" s="7"/>
      <c r="D29" s="7"/>
      <c r="E29" s="7"/>
      <c r="F29" s="7"/>
    </row>
    <row r="30" spans="1:18" ht="9.9499999999999993" customHeight="1">
      <c r="A30" s="7"/>
      <c r="B30" s="7"/>
      <c r="C30" s="7"/>
      <c r="D30" s="7"/>
      <c r="E30" s="7"/>
      <c r="F30" s="7"/>
    </row>
    <row r="31" spans="1:18" ht="9.9499999999999993" customHeight="1">
      <c r="A31" s="7"/>
      <c r="B31" s="7"/>
      <c r="C31" s="7"/>
      <c r="D31" s="7"/>
      <c r="E31" s="7"/>
      <c r="F31" s="7"/>
    </row>
    <row r="32" spans="1:18" ht="9.9499999999999993" customHeight="1">
      <c r="A32" s="7"/>
      <c r="B32" s="7"/>
      <c r="C32" s="7"/>
      <c r="D32" s="7"/>
      <c r="E32" s="7"/>
      <c r="F32" s="7"/>
    </row>
    <row r="33" spans="1:1" ht="9.9499999999999993" customHeight="1">
      <c r="A33" s="277"/>
    </row>
    <row r="34" spans="1:1" ht="9.9499999999999993" customHeight="1">
      <c r="A34" s="277"/>
    </row>
    <row r="35" spans="1:1" ht="9.9499999999999993" customHeight="1"/>
    <row r="36" spans="1:1" ht="9.9499999999999993" customHeight="1">
      <c r="A36" s="277"/>
    </row>
    <row r="37" spans="1:1" ht="9.9499999999999993" customHeight="1"/>
    <row r="38" spans="1:1" ht="9.9499999999999993" customHeight="1">
      <c r="A38" s="277"/>
    </row>
    <row r="39" spans="1:1" ht="9.9499999999999993" customHeight="1"/>
    <row r="40" spans="1:1" ht="9.9499999999999993" customHeight="1"/>
    <row r="41" spans="1:1" ht="9.9499999999999993" customHeight="1"/>
    <row r="42" spans="1:1" ht="9.9499999999999993" customHeight="1"/>
    <row r="43" spans="1:1" ht="9.9499999999999993" customHeight="1"/>
    <row r="44" spans="1:1" ht="9.9499999999999993" customHeight="1"/>
    <row r="45" spans="1:1" ht="9.9499999999999993" customHeight="1"/>
  </sheetData>
  <mergeCells count="14">
    <mergeCell ref="A18:E18"/>
    <mergeCell ref="G18:K18"/>
    <mergeCell ref="E7:G7"/>
    <mergeCell ref="H7:J7"/>
    <mergeCell ref="A1:K1"/>
    <mergeCell ref="A2:K2"/>
    <mergeCell ref="A3:K3"/>
    <mergeCell ref="A4:K4"/>
    <mergeCell ref="A6:A9"/>
    <mergeCell ref="B6:D6"/>
    <mergeCell ref="E6:G6"/>
    <mergeCell ref="H6:J6"/>
    <mergeCell ref="K6:K9"/>
    <mergeCell ref="B7:D7"/>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1"/>
  <sheetViews>
    <sheetView showGridLines="0" rightToLeft="1" view="pageBreakPreview" zoomScaleNormal="100" zoomScaleSheetLayoutView="100" workbookViewId="0">
      <selection activeCell="N4" sqref="N4"/>
    </sheetView>
  </sheetViews>
  <sheetFormatPr defaultRowHeight="12.75"/>
  <cols>
    <col min="1" max="1" width="30.7109375" style="44" customWidth="1"/>
    <col min="2" max="2" width="6.7109375" style="44" customWidth="1"/>
    <col min="3" max="3" width="7.85546875" style="44" customWidth="1"/>
    <col min="4" max="4" width="6.7109375" style="44" customWidth="1"/>
    <col min="5" max="5" width="7.5703125" style="44" customWidth="1"/>
    <col min="6" max="6" width="8" style="44" customWidth="1"/>
    <col min="7" max="7" width="7.28515625" style="44" bestFit="1" customWidth="1"/>
    <col min="8" max="8" width="7.140625" style="44" customWidth="1"/>
    <col min="9" max="9" width="7.7109375" style="44" customWidth="1"/>
    <col min="10" max="10" width="7.28515625" style="44" bestFit="1" customWidth="1"/>
    <col min="11" max="11" width="30.7109375" style="44" customWidth="1"/>
    <col min="12" max="16384" width="9.140625" style="44"/>
  </cols>
  <sheetData>
    <row r="1" spans="1:13" s="57" customFormat="1" ht="20.25">
      <c r="A1" s="1195" t="s">
        <v>999</v>
      </c>
      <c r="B1" s="1195"/>
      <c r="C1" s="1195"/>
      <c r="D1" s="1195"/>
      <c r="E1" s="1195"/>
      <c r="F1" s="1195"/>
      <c r="G1" s="1195"/>
      <c r="H1" s="1195"/>
      <c r="I1" s="1195"/>
      <c r="J1" s="1195"/>
      <c r="K1" s="1195"/>
      <c r="L1" s="78"/>
      <c r="M1" s="78"/>
    </row>
    <row r="2" spans="1:13" s="57" customFormat="1" ht="20.25">
      <c r="A2" s="858" t="s">
        <v>1069</v>
      </c>
      <c r="B2" s="858"/>
      <c r="C2" s="858"/>
      <c r="D2" s="858"/>
      <c r="E2" s="858"/>
      <c r="F2" s="858"/>
      <c r="G2" s="858"/>
      <c r="H2" s="858"/>
      <c r="I2" s="858"/>
      <c r="J2" s="858"/>
      <c r="K2" s="858"/>
      <c r="L2" s="80"/>
      <c r="M2" s="80"/>
    </row>
    <row r="3" spans="1:13" s="53" customFormat="1" ht="33.75" customHeight="1">
      <c r="A3" s="1196" t="s">
        <v>1000</v>
      </c>
      <c r="B3" s="1197"/>
      <c r="C3" s="1197"/>
      <c r="D3" s="1197"/>
      <c r="E3" s="1197"/>
      <c r="F3" s="1197"/>
      <c r="G3" s="1197"/>
      <c r="H3" s="1197"/>
      <c r="I3" s="1197"/>
      <c r="J3" s="1197"/>
      <c r="K3" s="1197"/>
      <c r="L3" s="86"/>
      <c r="M3" s="86"/>
    </row>
    <row r="4" spans="1:13" s="53" customFormat="1" ht="18.75" customHeight="1">
      <c r="A4" s="878" t="s">
        <v>1066</v>
      </c>
      <c r="B4" s="878"/>
      <c r="C4" s="878"/>
      <c r="D4" s="878"/>
      <c r="E4" s="878"/>
      <c r="F4" s="878"/>
      <c r="G4" s="878"/>
      <c r="H4" s="878"/>
      <c r="I4" s="878"/>
      <c r="J4" s="878"/>
      <c r="K4" s="878"/>
      <c r="L4" s="87"/>
      <c r="M4" s="87"/>
    </row>
    <row r="5" spans="1:13" s="53" customFormat="1" ht="20.100000000000001" customHeight="1">
      <c r="A5" s="12" t="s">
        <v>613</v>
      </c>
      <c r="B5" s="69"/>
      <c r="C5" s="69"/>
      <c r="D5" s="69"/>
      <c r="E5" s="69"/>
      <c r="K5" s="84" t="s">
        <v>614</v>
      </c>
    </row>
    <row r="6" spans="1:13" s="47" customFormat="1" ht="18" customHeight="1" thickBot="1">
      <c r="A6" s="1199" t="s">
        <v>945</v>
      </c>
      <c r="B6" s="1188" t="s">
        <v>1144</v>
      </c>
      <c r="C6" s="1188"/>
      <c r="D6" s="1188"/>
      <c r="E6" s="1188" t="s">
        <v>1143</v>
      </c>
      <c r="F6" s="1188"/>
      <c r="G6" s="1188"/>
      <c r="H6" s="1188" t="s">
        <v>7</v>
      </c>
      <c r="I6" s="1188"/>
      <c r="J6" s="1188"/>
      <c r="K6" s="1202" t="s">
        <v>946</v>
      </c>
    </row>
    <row r="7" spans="1:13" s="47" customFormat="1" ht="18" customHeight="1" thickTop="1" thickBot="1">
      <c r="A7" s="1200"/>
      <c r="B7" s="1198" t="s">
        <v>90</v>
      </c>
      <c r="C7" s="1198"/>
      <c r="D7" s="1198"/>
      <c r="E7" s="1198" t="s">
        <v>922</v>
      </c>
      <c r="F7" s="1198"/>
      <c r="G7" s="1198"/>
      <c r="H7" s="1198" t="s">
        <v>8</v>
      </c>
      <c r="I7" s="1198"/>
      <c r="J7" s="1198"/>
      <c r="K7" s="1203"/>
    </row>
    <row r="8" spans="1:13" s="47" customFormat="1" ht="15" customHeight="1" thickTop="1" thickBot="1">
      <c r="A8" s="1200"/>
      <c r="B8" s="632" t="s">
        <v>9</v>
      </c>
      <c r="C8" s="632" t="s">
        <v>560</v>
      </c>
      <c r="D8" s="632" t="s">
        <v>7</v>
      </c>
      <c r="E8" s="632" t="s">
        <v>9</v>
      </c>
      <c r="F8" s="632" t="s">
        <v>560</v>
      </c>
      <c r="G8" s="632" t="s">
        <v>7</v>
      </c>
      <c r="H8" s="632" t="s">
        <v>9</v>
      </c>
      <c r="I8" s="632" t="s">
        <v>560</v>
      </c>
      <c r="J8" s="632" t="s">
        <v>7</v>
      </c>
      <c r="K8" s="1203"/>
    </row>
    <row r="9" spans="1:13" s="47" customFormat="1" ht="15" customHeight="1" thickTop="1">
      <c r="A9" s="1201"/>
      <c r="B9" s="637" t="s">
        <v>561</v>
      </c>
      <c r="C9" s="637" t="s">
        <v>562</v>
      </c>
      <c r="D9" s="637" t="s">
        <v>8</v>
      </c>
      <c r="E9" s="637" t="s">
        <v>561</v>
      </c>
      <c r="F9" s="637" t="s">
        <v>562</v>
      </c>
      <c r="G9" s="637" t="s">
        <v>8</v>
      </c>
      <c r="H9" s="637" t="s">
        <v>561</v>
      </c>
      <c r="I9" s="637" t="s">
        <v>562</v>
      </c>
      <c r="J9" s="637" t="s">
        <v>8</v>
      </c>
      <c r="K9" s="1204"/>
    </row>
    <row r="10" spans="1:13" s="46" customFormat="1" ht="35.1" customHeight="1" thickBot="1">
      <c r="A10" s="649" t="s">
        <v>105</v>
      </c>
      <c r="B10" s="650">
        <v>1</v>
      </c>
      <c r="C10" s="650">
        <v>0</v>
      </c>
      <c r="D10" s="651">
        <f t="shared" ref="D10:D15" si="0">SUM(B10:C10)</f>
        <v>1</v>
      </c>
      <c r="E10" s="650">
        <v>169</v>
      </c>
      <c r="F10" s="650">
        <v>12</v>
      </c>
      <c r="G10" s="651">
        <f t="shared" ref="G10:G15" si="1">SUM(E10:F10)</f>
        <v>181</v>
      </c>
      <c r="H10" s="651">
        <f>B10+E10</f>
        <v>170</v>
      </c>
      <c r="I10" s="651">
        <f>C10+F10</f>
        <v>12</v>
      </c>
      <c r="J10" s="651">
        <f t="shared" ref="J10:J15" si="2">I10+H10</f>
        <v>182</v>
      </c>
      <c r="K10" s="652" t="s">
        <v>107</v>
      </c>
    </row>
    <row r="11" spans="1:13" s="46" customFormat="1" ht="35.1" customHeight="1" thickTop="1" thickBot="1">
      <c r="A11" s="653" t="s">
        <v>933</v>
      </c>
      <c r="B11" s="654">
        <v>0</v>
      </c>
      <c r="C11" s="654">
        <v>1</v>
      </c>
      <c r="D11" s="655">
        <f t="shared" si="0"/>
        <v>1</v>
      </c>
      <c r="E11" s="654">
        <v>116</v>
      </c>
      <c r="F11" s="654">
        <v>40</v>
      </c>
      <c r="G11" s="655">
        <f t="shared" si="1"/>
        <v>156</v>
      </c>
      <c r="H11" s="655">
        <f t="shared" ref="H11:I15" si="3">B11+E11</f>
        <v>116</v>
      </c>
      <c r="I11" s="655">
        <f t="shared" si="3"/>
        <v>41</v>
      </c>
      <c r="J11" s="655">
        <f t="shared" si="2"/>
        <v>157</v>
      </c>
      <c r="K11" s="656" t="s">
        <v>108</v>
      </c>
    </row>
    <row r="12" spans="1:13" s="46" customFormat="1" ht="35.1" customHeight="1" thickTop="1" thickBot="1">
      <c r="A12" s="657" t="s">
        <v>106</v>
      </c>
      <c r="B12" s="658">
        <v>3</v>
      </c>
      <c r="C12" s="658">
        <v>3</v>
      </c>
      <c r="D12" s="659">
        <f t="shared" si="0"/>
        <v>6</v>
      </c>
      <c r="E12" s="658">
        <v>134</v>
      </c>
      <c r="F12" s="658">
        <v>67</v>
      </c>
      <c r="G12" s="659">
        <f t="shared" si="1"/>
        <v>201</v>
      </c>
      <c r="H12" s="659">
        <f t="shared" si="3"/>
        <v>137</v>
      </c>
      <c r="I12" s="659">
        <f t="shared" si="3"/>
        <v>70</v>
      </c>
      <c r="J12" s="659">
        <f t="shared" si="2"/>
        <v>207</v>
      </c>
      <c r="K12" s="660" t="s">
        <v>944</v>
      </c>
    </row>
    <row r="13" spans="1:13" s="46" customFormat="1" ht="35.1" customHeight="1" thickTop="1" thickBot="1">
      <c r="A13" s="653" t="s">
        <v>148</v>
      </c>
      <c r="B13" s="654">
        <v>1</v>
      </c>
      <c r="C13" s="654">
        <v>1</v>
      </c>
      <c r="D13" s="655">
        <f t="shared" si="0"/>
        <v>2</v>
      </c>
      <c r="E13" s="654">
        <v>273</v>
      </c>
      <c r="F13" s="654">
        <v>208</v>
      </c>
      <c r="G13" s="655">
        <f t="shared" si="1"/>
        <v>481</v>
      </c>
      <c r="H13" s="655">
        <f t="shared" si="3"/>
        <v>274</v>
      </c>
      <c r="I13" s="655">
        <f t="shared" si="3"/>
        <v>209</v>
      </c>
      <c r="J13" s="655">
        <f t="shared" si="2"/>
        <v>483</v>
      </c>
      <c r="K13" s="656" t="s">
        <v>153</v>
      </c>
    </row>
    <row r="14" spans="1:13" s="46" customFormat="1" ht="35.1" customHeight="1" thickTop="1" thickBot="1">
      <c r="A14" s="657" t="s">
        <v>496</v>
      </c>
      <c r="B14" s="658">
        <v>0</v>
      </c>
      <c r="C14" s="658">
        <v>2</v>
      </c>
      <c r="D14" s="659">
        <f t="shared" si="0"/>
        <v>2</v>
      </c>
      <c r="E14" s="658">
        <v>18</v>
      </c>
      <c r="F14" s="658">
        <v>28</v>
      </c>
      <c r="G14" s="659">
        <f t="shared" si="1"/>
        <v>46</v>
      </c>
      <c r="H14" s="659">
        <f t="shared" si="3"/>
        <v>18</v>
      </c>
      <c r="I14" s="659">
        <f t="shared" si="3"/>
        <v>30</v>
      </c>
      <c r="J14" s="659">
        <f t="shared" si="2"/>
        <v>48</v>
      </c>
      <c r="K14" s="660" t="s">
        <v>151</v>
      </c>
    </row>
    <row r="15" spans="1:13" s="46" customFormat="1" ht="35.1" customHeight="1" thickTop="1">
      <c r="A15" s="661" t="s">
        <v>498</v>
      </c>
      <c r="B15" s="662">
        <v>51</v>
      </c>
      <c r="C15" s="662">
        <v>69</v>
      </c>
      <c r="D15" s="663">
        <f t="shared" si="0"/>
        <v>120</v>
      </c>
      <c r="E15" s="662">
        <v>470</v>
      </c>
      <c r="F15" s="662">
        <v>469</v>
      </c>
      <c r="G15" s="663">
        <f t="shared" si="1"/>
        <v>939</v>
      </c>
      <c r="H15" s="663">
        <f t="shared" si="3"/>
        <v>521</v>
      </c>
      <c r="I15" s="663">
        <f t="shared" si="3"/>
        <v>538</v>
      </c>
      <c r="J15" s="663">
        <f t="shared" si="2"/>
        <v>1059</v>
      </c>
      <c r="K15" s="664" t="s">
        <v>1053</v>
      </c>
    </row>
    <row r="16" spans="1:13" s="46" customFormat="1" ht="35.1" customHeight="1">
      <c r="A16" s="665" t="s">
        <v>16</v>
      </c>
      <c r="B16" s="666">
        <f>SUM(B10:B15)</f>
        <v>56</v>
      </c>
      <c r="C16" s="666">
        <f t="shared" ref="C16:J16" si="4">SUM(C10:C15)</f>
        <v>76</v>
      </c>
      <c r="D16" s="666">
        <f t="shared" si="4"/>
        <v>132</v>
      </c>
      <c r="E16" s="666">
        <f t="shared" si="4"/>
        <v>1180</v>
      </c>
      <c r="F16" s="666">
        <f t="shared" si="4"/>
        <v>824</v>
      </c>
      <c r="G16" s="666">
        <f t="shared" si="4"/>
        <v>2004</v>
      </c>
      <c r="H16" s="666">
        <f t="shared" si="4"/>
        <v>1236</v>
      </c>
      <c r="I16" s="666">
        <f t="shared" si="4"/>
        <v>900</v>
      </c>
      <c r="J16" s="666">
        <f t="shared" si="4"/>
        <v>2136</v>
      </c>
      <c r="K16" s="667" t="s">
        <v>30</v>
      </c>
    </row>
    <row r="17" spans="1:11" ht="15.95" customHeight="1">
      <c r="A17" s="74"/>
      <c r="B17" s="48"/>
      <c r="K17" s="73"/>
    </row>
    <row r="18" spans="1:11" ht="15.95" customHeight="1">
      <c r="A18" s="74"/>
      <c r="B18" s="48"/>
      <c r="K18" s="73"/>
    </row>
    <row r="19" spans="1:11" ht="15.95" customHeight="1" thickBot="1">
      <c r="A19" s="251" t="s">
        <v>806</v>
      </c>
      <c r="B19"/>
      <c r="C19"/>
      <c r="D19"/>
      <c r="E19"/>
      <c r="F19"/>
      <c r="G19"/>
      <c r="H19"/>
      <c r="I19"/>
      <c r="J19"/>
      <c r="K19" s="73"/>
    </row>
    <row r="20" spans="1:11" ht="15.95" customHeight="1" thickBot="1">
      <c r="A20" s="113" t="s">
        <v>105</v>
      </c>
      <c r="B20" s="124"/>
      <c r="C20" s="124"/>
      <c r="D20" s="124">
        <f t="shared" ref="D20:D25" si="5">SUM(B20:C20)</f>
        <v>0</v>
      </c>
      <c r="E20" s="124">
        <v>23</v>
      </c>
      <c r="F20" s="124">
        <v>0</v>
      </c>
      <c r="G20" s="124">
        <f t="shared" ref="G20:G25" si="6">SUM(E20:F20)</f>
        <v>23</v>
      </c>
      <c r="H20" s="115">
        <f t="shared" ref="H20:H25" si="7">B20+E20</f>
        <v>23</v>
      </c>
      <c r="I20" s="115">
        <f t="shared" ref="I20:I25" si="8">C20+F20</f>
        <v>0</v>
      </c>
      <c r="J20" s="115">
        <f t="shared" ref="J20:J25" si="9">I20+H20</f>
        <v>23</v>
      </c>
      <c r="K20" s="73"/>
    </row>
    <row r="21" spans="1:11" ht="15.95" customHeight="1" thickBot="1">
      <c r="A21" s="116" t="s">
        <v>149</v>
      </c>
      <c r="B21" s="117"/>
      <c r="C21" s="117">
        <v>1</v>
      </c>
      <c r="D21" s="118">
        <f t="shared" si="5"/>
        <v>1</v>
      </c>
      <c r="E21" s="118">
        <v>8</v>
      </c>
      <c r="F21" s="117">
        <v>3</v>
      </c>
      <c r="G21" s="118">
        <f t="shared" si="6"/>
        <v>11</v>
      </c>
      <c r="H21" s="119">
        <f t="shared" si="7"/>
        <v>8</v>
      </c>
      <c r="I21" s="119">
        <f t="shared" si="8"/>
        <v>4</v>
      </c>
      <c r="J21" s="119">
        <f t="shared" si="9"/>
        <v>12</v>
      </c>
      <c r="K21" s="73"/>
    </row>
    <row r="22" spans="1:11" ht="15.95" customHeight="1" thickBot="1">
      <c r="A22" s="113" t="s">
        <v>106</v>
      </c>
      <c r="B22" s="124"/>
      <c r="C22" s="124"/>
      <c r="D22" s="124">
        <f t="shared" si="5"/>
        <v>0</v>
      </c>
      <c r="E22" s="124">
        <v>12</v>
      </c>
      <c r="F22" s="124">
        <v>4</v>
      </c>
      <c r="G22" s="124">
        <f t="shared" si="6"/>
        <v>16</v>
      </c>
      <c r="H22" s="115">
        <f t="shared" si="7"/>
        <v>12</v>
      </c>
      <c r="I22" s="115">
        <f t="shared" si="8"/>
        <v>4</v>
      </c>
      <c r="J22" s="115">
        <f t="shared" si="9"/>
        <v>16</v>
      </c>
      <c r="K22" s="73"/>
    </row>
    <row r="23" spans="1:11" ht="15.95" customHeight="1" thickBot="1">
      <c r="A23" s="116" t="s">
        <v>148</v>
      </c>
      <c r="B23" s="117"/>
      <c r="C23" s="117"/>
      <c r="D23" s="118">
        <f t="shared" si="5"/>
        <v>0</v>
      </c>
      <c r="E23" s="118">
        <v>5</v>
      </c>
      <c r="F23" s="117">
        <v>2</v>
      </c>
      <c r="G23" s="118">
        <f t="shared" si="6"/>
        <v>7</v>
      </c>
      <c r="H23" s="119">
        <f t="shared" si="7"/>
        <v>5</v>
      </c>
      <c r="I23" s="119">
        <f t="shared" si="8"/>
        <v>2</v>
      </c>
      <c r="J23" s="119">
        <f t="shared" si="9"/>
        <v>7</v>
      </c>
      <c r="K23" s="73"/>
    </row>
    <row r="24" spans="1:11" ht="15.95" customHeight="1" thickBot="1">
      <c r="A24" s="113" t="s">
        <v>150</v>
      </c>
      <c r="B24" s="124"/>
      <c r="C24" s="124"/>
      <c r="D24" s="124">
        <f t="shared" si="5"/>
        <v>0</v>
      </c>
      <c r="E24" s="124"/>
      <c r="F24" s="124"/>
      <c r="G24" s="124">
        <f t="shared" si="6"/>
        <v>0</v>
      </c>
      <c r="H24" s="115">
        <f t="shared" si="7"/>
        <v>0</v>
      </c>
      <c r="I24" s="115">
        <f t="shared" si="8"/>
        <v>0</v>
      </c>
      <c r="J24" s="115">
        <f t="shared" si="9"/>
        <v>0</v>
      </c>
      <c r="K24" s="73"/>
    </row>
    <row r="25" spans="1:11" ht="15.95" customHeight="1" thickBot="1">
      <c r="A25" s="116" t="s">
        <v>349</v>
      </c>
      <c r="B25" s="117"/>
      <c r="C25" s="117"/>
      <c r="D25" s="118">
        <f t="shared" si="5"/>
        <v>0</v>
      </c>
      <c r="E25" s="118"/>
      <c r="F25" s="117"/>
      <c r="G25" s="118">
        <f t="shared" si="6"/>
        <v>0</v>
      </c>
      <c r="H25" s="119">
        <f t="shared" si="7"/>
        <v>0</v>
      </c>
      <c r="I25" s="119">
        <f t="shared" si="8"/>
        <v>0</v>
      </c>
      <c r="J25" s="119">
        <f t="shared" si="9"/>
        <v>0</v>
      </c>
      <c r="K25" s="73"/>
    </row>
    <row r="26" spans="1:11" ht="15.95" customHeight="1" thickBot="1">
      <c r="A26" s="120" t="s">
        <v>16</v>
      </c>
      <c r="B26" s="121">
        <f t="shared" ref="B26:J26" si="10">SUM(B20:B25)</f>
        <v>0</v>
      </c>
      <c r="C26" s="121">
        <f t="shared" si="10"/>
        <v>1</v>
      </c>
      <c r="D26" s="121">
        <f t="shared" si="10"/>
        <v>1</v>
      </c>
      <c r="E26" s="121">
        <f t="shared" si="10"/>
        <v>48</v>
      </c>
      <c r="F26" s="121">
        <f t="shared" si="10"/>
        <v>9</v>
      </c>
      <c r="G26" s="121">
        <f t="shared" si="10"/>
        <v>57</v>
      </c>
      <c r="H26" s="122">
        <f t="shared" si="10"/>
        <v>48</v>
      </c>
      <c r="I26" s="122">
        <f t="shared" si="10"/>
        <v>10</v>
      </c>
      <c r="J26" s="122">
        <f t="shared" si="10"/>
        <v>58</v>
      </c>
      <c r="K26" s="73"/>
    </row>
    <row r="27" spans="1:11" ht="15.95" customHeight="1"/>
    <row r="28" spans="1:11" ht="15.95" customHeight="1" thickBot="1">
      <c r="A28" s="251" t="s">
        <v>348</v>
      </c>
      <c r="B28"/>
      <c r="C28"/>
      <c r="D28"/>
      <c r="E28"/>
      <c r="F28"/>
      <c r="G28"/>
      <c r="H28"/>
      <c r="I28"/>
      <c r="J28"/>
    </row>
    <row r="29" spans="1:11" ht="15.95" customHeight="1" thickBot="1">
      <c r="A29" s="113" t="s">
        <v>105</v>
      </c>
      <c r="B29" s="114"/>
      <c r="C29" s="114"/>
      <c r="D29" s="114">
        <f t="shared" ref="D29:D34" si="11">SUM(B29:C29)</f>
        <v>0</v>
      </c>
      <c r="E29" s="114">
        <v>0</v>
      </c>
      <c r="F29" s="114">
        <v>1</v>
      </c>
      <c r="G29" s="114">
        <f t="shared" ref="G29:G34" si="12">SUM(E29:F29)</f>
        <v>1</v>
      </c>
      <c r="H29" s="115">
        <f t="shared" ref="H29:J34" si="13">B29+E29</f>
        <v>0</v>
      </c>
      <c r="I29" s="115">
        <f t="shared" si="13"/>
        <v>1</v>
      </c>
      <c r="J29" s="115">
        <f t="shared" si="13"/>
        <v>1</v>
      </c>
    </row>
    <row r="30" spans="1:11" ht="15.95" customHeight="1" thickBot="1">
      <c r="A30" s="116" t="s">
        <v>149</v>
      </c>
      <c r="B30" s="117"/>
      <c r="C30" s="117"/>
      <c r="D30" s="118">
        <f t="shared" si="11"/>
        <v>0</v>
      </c>
      <c r="E30" s="118">
        <v>2</v>
      </c>
      <c r="F30" s="117">
        <v>0</v>
      </c>
      <c r="G30" s="118">
        <f t="shared" si="12"/>
        <v>2</v>
      </c>
      <c r="H30" s="119">
        <f t="shared" si="13"/>
        <v>2</v>
      </c>
      <c r="I30" s="115">
        <f t="shared" si="13"/>
        <v>0</v>
      </c>
      <c r="J30" s="115">
        <f t="shared" si="13"/>
        <v>2</v>
      </c>
    </row>
    <row r="31" spans="1:11" ht="15.95" customHeight="1" thickBot="1">
      <c r="A31" s="113" t="s">
        <v>106</v>
      </c>
      <c r="B31" s="114"/>
      <c r="C31" s="114"/>
      <c r="D31" s="114">
        <f t="shared" si="11"/>
        <v>0</v>
      </c>
      <c r="E31" s="114">
        <v>3</v>
      </c>
      <c r="F31" s="114">
        <v>2</v>
      </c>
      <c r="G31" s="114">
        <f t="shared" si="12"/>
        <v>5</v>
      </c>
      <c r="H31" s="115">
        <f t="shared" si="13"/>
        <v>3</v>
      </c>
      <c r="I31" s="115">
        <f t="shared" si="13"/>
        <v>2</v>
      </c>
      <c r="J31" s="115">
        <f t="shared" si="13"/>
        <v>5</v>
      </c>
    </row>
    <row r="32" spans="1:11" ht="15.95" customHeight="1" thickBot="1">
      <c r="A32" s="116" t="s">
        <v>148</v>
      </c>
      <c r="B32" s="117"/>
      <c r="C32" s="117"/>
      <c r="D32" s="118">
        <f t="shared" si="11"/>
        <v>0</v>
      </c>
      <c r="E32" s="118">
        <v>0</v>
      </c>
      <c r="F32" s="117">
        <v>2</v>
      </c>
      <c r="G32" s="118">
        <f t="shared" si="12"/>
        <v>2</v>
      </c>
      <c r="H32" s="119">
        <f t="shared" si="13"/>
        <v>0</v>
      </c>
      <c r="I32" s="115">
        <f t="shared" si="13"/>
        <v>2</v>
      </c>
      <c r="J32" s="115">
        <f t="shared" si="13"/>
        <v>2</v>
      </c>
    </row>
    <row r="33" spans="1:10" ht="15.95" customHeight="1" thickBot="1">
      <c r="A33" s="113" t="s">
        <v>150</v>
      </c>
      <c r="B33" s="114"/>
      <c r="C33" s="114"/>
      <c r="D33" s="114">
        <f t="shared" si="11"/>
        <v>0</v>
      </c>
      <c r="E33" s="114">
        <v>0</v>
      </c>
      <c r="F33" s="114">
        <v>4</v>
      </c>
      <c r="G33" s="114">
        <f t="shared" si="12"/>
        <v>4</v>
      </c>
      <c r="H33" s="115">
        <f t="shared" si="13"/>
        <v>0</v>
      </c>
      <c r="I33" s="115">
        <f t="shared" si="13"/>
        <v>4</v>
      </c>
      <c r="J33" s="115">
        <f t="shared" si="13"/>
        <v>4</v>
      </c>
    </row>
    <row r="34" spans="1:10" ht="15.95" customHeight="1" thickBot="1">
      <c r="A34" s="116" t="s">
        <v>349</v>
      </c>
      <c r="B34" s="117"/>
      <c r="C34" s="117"/>
      <c r="D34" s="118">
        <f t="shared" si="11"/>
        <v>0</v>
      </c>
      <c r="E34" s="118">
        <v>3</v>
      </c>
      <c r="F34" s="117">
        <v>1</v>
      </c>
      <c r="G34" s="118">
        <f t="shared" si="12"/>
        <v>4</v>
      </c>
      <c r="H34" s="119">
        <f t="shared" si="13"/>
        <v>3</v>
      </c>
      <c r="I34" s="119">
        <f t="shared" si="13"/>
        <v>1</v>
      </c>
      <c r="J34" s="119">
        <f t="shared" ref="J34" si="14">I34+H34</f>
        <v>4</v>
      </c>
    </row>
    <row r="35" spans="1:10" ht="15.95" customHeight="1" thickBot="1">
      <c r="A35" s="120" t="s">
        <v>16</v>
      </c>
      <c r="B35" s="121">
        <f t="shared" ref="B35:J35" si="15">SUM(B29:B34)</f>
        <v>0</v>
      </c>
      <c r="C35" s="121">
        <f t="shared" si="15"/>
        <v>0</v>
      </c>
      <c r="D35" s="121">
        <f t="shared" si="15"/>
        <v>0</v>
      </c>
      <c r="E35" s="121">
        <f t="shared" si="15"/>
        <v>8</v>
      </c>
      <c r="F35" s="121">
        <f t="shared" si="15"/>
        <v>10</v>
      </c>
      <c r="G35" s="121">
        <f t="shared" si="15"/>
        <v>18</v>
      </c>
      <c r="H35" s="122">
        <f t="shared" si="15"/>
        <v>8</v>
      </c>
      <c r="I35" s="122">
        <f t="shared" si="15"/>
        <v>10</v>
      </c>
      <c r="J35" s="122">
        <f t="shared" si="15"/>
        <v>18</v>
      </c>
    </row>
    <row r="36" spans="1:10" ht="15.95" customHeight="1" thickBot="1">
      <c r="A36" s="251" t="s">
        <v>350</v>
      </c>
      <c r="B36"/>
      <c r="C36"/>
      <c r="D36"/>
      <c r="E36"/>
      <c r="F36"/>
      <c r="G36"/>
      <c r="H36"/>
      <c r="I36"/>
      <c r="J36"/>
    </row>
    <row r="37" spans="1:10" ht="15.95" customHeight="1" thickBot="1">
      <c r="A37" s="113" t="s">
        <v>105</v>
      </c>
      <c r="B37" s="114"/>
      <c r="C37" s="114"/>
      <c r="D37" s="114">
        <f t="shared" ref="D37:D42" si="16">SUM(B37:C37)</f>
        <v>0</v>
      </c>
      <c r="E37" s="114"/>
      <c r="F37" s="114"/>
      <c r="G37" s="114">
        <f t="shared" ref="G37:G42" si="17">SUM(E37:F37)</f>
        <v>0</v>
      </c>
      <c r="H37" s="115">
        <f t="shared" ref="H37:I42" si="18">B37+E37</f>
        <v>0</v>
      </c>
      <c r="I37" s="115">
        <f t="shared" si="18"/>
        <v>0</v>
      </c>
      <c r="J37" s="115">
        <f t="shared" ref="J37:J42" si="19">I37+H37</f>
        <v>0</v>
      </c>
    </row>
    <row r="38" spans="1:10" ht="15.95" customHeight="1" thickBot="1">
      <c r="A38" s="116" t="s">
        <v>149</v>
      </c>
      <c r="B38" s="117"/>
      <c r="C38" s="117"/>
      <c r="D38" s="118">
        <f t="shared" si="16"/>
        <v>0</v>
      </c>
      <c r="E38" s="118"/>
      <c r="F38" s="117"/>
      <c r="G38" s="118">
        <f t="shared" si="17"/>
        <v>0</v>
      </c>
      <c r="H38" s="119">
        <f t="shared" si="18"/>
        <v>0</v>
      </c>
      <c r="I38" s="119">
        <f t="shared" si="18"/>
        <v>0</v>
      </c>
      <c r="J38" s="119">
        <f t="shared" si="19"/>
        <v>0</v>
      </c>
    </row>
    <row r="39" spans="1:10" ht="15.95" customHeight="1" thickBot="1">
      <c r="A39" s="113" t="s">
        <v>106</v>
      </c>
      <c r="B39" s="114"/>
      <c r="C39" s="114"/>
      <c r="D39" s="114">
        <f t="shared" si="16"/>
        <v>0</v>
      </c>
      <c r="E39" s="114"/>
      <c r="F39" s="114"/>
      <c r="G39" s="114">
        <f t="shared" si="17"/>
        <v>0</v>
      </c>
      <c r="H39" s="115">
        <f t="shared" si="18"/>
        <v>0</v>
      </c>
      <c r="I39" s="115">
        <f t="shared" si="18"/>
        <v>0</v>
      </c>
      <c r="J39" s="115">
        <f t="shared" si="19"/>
        <v>0</v>
      </c>
    </row>
    <row r="40" spans="1:10" ht="15.95" customHeight="1" thickBot="1">
      <c r="A40" s="116" t="s">
        <v>148</v>
      </c>
      <c r="B40" s="117"/>
      <c r="C40" s="117">
        <v>1</v>
      </c>
      <c r="D40" s="118">
        <f t="shared" si="16"/>
        <v>1</v>
      </c>
      <c r="E40" s="118">
        <v>210</v>
      </c>
      <c r="F40" s="117">
        <v>128</v>
      </c>
      <c r="G40" s="118">
        <f t="shared" si="17"/>
        <v>338</v>
      </c>
      <c r="H40" s="119">
        <f t="shared" si="18"/>
        <v>210</v>
      </c>
      <c r="I40" s="119">
        <f t="shared" si="18"/>
        <v>129</v>
      </c>
      <c r="J40" s="119">
        <f t="shared" si="19"/>
        <v>339</v>
      </c>
    </row>
    <row r="41" spans="1:10" ht="15.95" customHeight="1" thickBot="1">
      <c r="A41" s="113" t="s">
        <v>150</v>
      </c>
      <c r="B41" s="114"/>
      <c r="C41" s="114"/>
      <c r="D41" s="114">
        <f t="shared" si="16"/>
        <v>0</v>
      </c>
      <c r="E41" s="114"/>
      <c r="F41" s="114"/>
      <c r="G41" s="114">
        <f t="shared" si="17"/>
        <v>0</v>
      </c>
      <c r="H41" s="115">
        <f t="shared" si="18"/>
        <v>0</v>
      </c>
      <c r="I41" s="115">
        <f t="shared" si="18"/>
        <v>0</v>
      </c>
      <c r="J41" s="115">
        <f t="shared" si="19"/>
        <v>0</v>
      </c>
    </row>
    <row r="42" spans="1:10" ht="15.95" customHeight="1" thickBot="1">
      <c r="A42" s="116" t="s">
        <v>349</v>
      </c>
      <c r="B42" s="117">
        <v>11</v>
      </c>
      <c r="C42" s="117">
        <v>8</v>
      </c>
      <c r="D42" s="118">
        <f t="shared" si="16"/>
        <v>19</v>
      </c>
      <c r="E42" s="118">
        <v>101</v>
      </c>
      <c r="F42" s="117">
        <v>127</v>
      </c>
      <c r="G42" s="118">
        <f t="shared" si="17"/>
        <v>228</v>
      </c>
      <c r="H42" s="119">
        <f t="shared" si="18"/>
        <v>112</v>
      </c>
      <c r="I42" s="119">
        <f t="shared" si="18"/>
        <v>135</v>
      </c>
      <c r="J42" s="119">
        <f t="shared" si="19"/>
        <v>247</v>
      </c>
    </row>
    <row r="43" spans="1:10" ht="15.95" customHeight="1" thickBot="1">
      <c r="A43" s="120" t="s">
        <v>16</v>
      </c>
      <c r="B43" s="121">
        <f t="shared" ref="B43:J43" si="20">SUM(B37:B42)</f>
        <v>11</v>
      </c>
      <c r="C43" s="121">
        <f t="shared" si="20"/>
        <v>9</v>
      </c>
      <c r="D43" s="121">
        <f t="shared" si="20"/>
        <v>20</v>
      </c>
      <c r="E43" s="121">
        <f t="shared" si="20"/>
        <v>311</v>
      </c>
      <c r="F43" s="121">
        <f t="shared" si="20"/>
        <v>255</v>
      </c>
      <c r="G43" s="121">
        <f t="shared" si="20"/>
        <v>566</v>
      </c>
      <c r="H43" s="122">
        <f t="shared" si="20"/>
        <v>322</v>
      </c>
      <c r="I43" s="122">
        <f t="shared" si="20"/>
        <v>264</v>
      </c>
      <c r="J43" s="122">
        <f t="shared" si="20"/>
        <v>586</v>
      </c>
    </row>
    <row r="44" spans="1:10" ht="15.95" customHeight="1" thickBot="1">
      <c r="A44" s="251" t="s">
        <v>351</v>
      </c>
      <c r="B44"/>
      <c r="C44"/>
      <c r="D44"/>
      <c r="E44"/>
      <c r="F44"/>
      <c r="G44"/>
      <c r="H44"/>
      <c r="I44"/>
      <c r="J44"/>
    </row>
    <row r="45" spans="1:10" ht="15.95" customHeight="1" thickBot="1">
      <c r="A45" s="113" t="s">
        <v>105</v>
      </c>
      <c r="B45" s="114"/>
      <c r="C45" s="114"/>
      <c r="D45" s="114">
        <f t="shared" ref="D45:D50" si="21">SUM(B45:C45)</f>
        <v>0</v>
      </c>
      <c r="E45" s="114">
        <v>0</v>
      </c>
      <c r="F45" s="114">
        <v>1</v>
      </c>
      <c r="G45" s="114">
        <f t="shared" ref="G45:G50" si="22">SUM(E45:F45)</f>
        <v>1</v>
      </c>
      <c r="H45" s="115">
        <f t="shared" ref="H45:I50" si="23">B45+E45</f>
        <v>0</v>
      </c>
      <c r="I45" s="115">
        <f t="shared" si="23"/>
        <v>1</v>
      </c>
      <c r="J45" s="115">
        <f t="shared" ref="J45:J50" si="24">I45+H45</f>
        <v>1</v>
      </c>
    </row>
    <row r="46" spans="1:10" ht="15.95" customHeight="1" thickBot="1">
      <c r="A46" s="116" t="s">
        <v>149</v>
      </c>
      <c r="B46" s="117"/>
      <c r="C46" s="117"/>
      <c r="D46" s="118">
        <f t="shared" si="21"/>
        <v>0</v>
      </c>
      <c r="E46" s="118">
        <v>0</v>
      </c>
      <c r="F46" s="117">
        <v>1</v>
      </c>
      <c r="G46" s="118">
        <f t="shared" si="22"/>
        <v>1</v>
      </c>
      <c r="H46" s="119">
        <f t="shared" si="23"/>
        <v>0</v>
      </c>
      <c r="I46" s="119">
        <f t="shared" si="23"/>
        <v>1</v>
      </c>
      <c r="J46" s="119">
        <f t="shared" si="24"/>
        <v>1</v>
      </c>
    </row>
    <row r="47" spans="1:10" ht="15.95" customHeight="1" thickBot="1">
      <c r="A47" s="113" t="s">
        <v>106</v>
      </c>
      <c r="B47" s="114"/>
      <c r="C47" s="114"/>
      <c r="D47" s="114">
        <f t="shared" si="21"/>
        <v>0</v>
      </c>
      <c r="E47" s="114">
        <v>3</v>
      </c>
      <c r="F47" s="114">
        <v>3</v>
      </c>
      <c r="G47" s="114">
        <f t="shared" si="22"/>
        <v>6</v>
      </c>
      <c r="H47" s="115">
        <f t="shared" si="23"/>
        <v>3</v>
      </c>
      <c r="I47" s="115">
        <f t="shared" si="23"/>
        <v>3</v>
      </c>
      <c r="J47" s="115">
        <f t="shared" si="24"/>
        <v>6</v>
      </c>
    </row>
    <row r="48" spans="1:10" ht="15.95" customHeight="1" thickBot="1">
      <c r="A48" s="116" t="s">
        <v>148</v>
      </c>
      <c r="B48" s="117"/>
      <c r="C48" s="117"/>
      <c r="D48" s="118">
        <f t="shared" si="21"/>
        <v>0</v>
      </c>
      <c r="E48" s="118">
        <v>5</v>
      </c>
      <c r="F48" s="117">
        <v>31</v>
      </c>
      <c r="G48" s="118">
        <f t="shared" si="22"/>
        <v>36</v>
      </c>
      <c r="H48" s="119">
        <f t="shared" si="23"/>
        <v>5</v>
      </c>
      <c r="I48" s="119">
        <f t="shared" si="23"/>
        <v>31</v>
      </c>
      <c r="J48" s="119">
        <f t="shared" si="24"/>
        <v>36</v>
      </c>
    </row>
    <row r="49" spans="1:10" ht="15.95" customHeight="1" thickBot="1">
      <c r="A49" s="113" t="s">
        <v>150</v>
      </c>
      <c r="B49" s="114"/>
      <c r="C49" s="114"/>
      <c r="D49" s="114">
        <f t="shared" si="21"/>
        <v>0</v>
      </c>
      <c r="E49" s="114"/>
      <c r="F49" s="114"/>
      <c r="G49" s="114">
        <f t="shared" si="22"/>
        <v>0</v>
      </c>
      <c r="H49" s="115">
        <f t="shared" si="23"/>
        <v>0</v>
      </c>
      <c r="I49" s="115">
        <f t="shared" si="23"/>
        <v>0</v>
      </c>
      <c r="J49" s="115">
        <f t="shared" si="24"/>
        <v>0</v>
      </c>
    </row>
    <row r="50" spans="1:10" ht="15.95" customHeight="1" thickBot="1">
      <c r="A50" s="116" t="s">
        <v>349</v>
      </c>
      <c r="B50" s="117"/>
      <c r="C50" s="117"/>
      <c r="D50" s="118">
        <f t="shared" si="21"/>
        <v>0</v>
      </c>
      <c r="E50" s="118">
        <v>19</v>
      </c>
      <c r="F50" s="117">
        <v>37</v>
      </c>
      <c r="G50" s="118">
        <f t="shared" si="22"/>
        <v>56</v>
      </c>
      <c r="H50" s="119">
        <f t="shared" si="23"/>
        <v>19</v>
      </c>
      <c r="I50" s="119">
        <f t="shared" si="23"/>
        <v>37</v>
      </c>
      <c r="J50" s="119">
        <f t="shared" si="24"/>
        <v>56</v>
      </c>
    </row>
    <row r="51" spans="1:10" ht="15.95" customHeight="1" thickBot="1">
      <c r="A51" s="120" t="s">
        <v>16</v>
      </c>
      <c r="B51" s="121">
        <f t="shared" ref="B51:J51" si="25">SUM(B45:B50)</f>
        <v>0</v>
      </c>
      <c r="C51" s="121">
        <f t="shared" si="25"/>
        <v>0</v>
      </c>
      <c r="D51" s="121">
        <f t="shared" si="25"/>
        <v>0</v>
      </c>
      <c r="E51" s="121">
        <f t="shared" si="25"/>
        <v>27</v>
      </c>
      <c r="F51" s="121">
        <f t="shared" si="25"/>
        <v>73</v>
      </c>
      <c r="G51" s="121">
        <f t="shared" si="25"/>
        <v>100</v>
      </c>
      <c r="H51" s="122">
        <f t="shared" si="25"/>
        <v>27</v>
      </c>
      <c r="I51" s="122">
        <f t="shared" si="25"/>
        <v>73</v>
      </c>
      <c r="J51" s="122">
        <f t="shared" si="25"/>
        <v>100</v>
      </c>
    </row>
    <row r="52" spans="1:10" ht="15.95" customHeight="1" thickBot="1">
      <c r="A52" s="251" t="s">
        <v>352</v>
      </c>
      <c r="B52"/>
      <c r="C52"/>
      <c r="D52"/>
      <c r="E52"/>
      <c r="F52"/>
      <c r="G52"/>
      <c r="H52"/>
      <c r="I52"/>
      <c r="J52"/>
    </row>
    <row r="53" spans="1:10" ht="15.95" customHeight="1" thickBot="1">
      <c r="A53" s="113" t="s">
        <v>105</v>
      </c>
      <c r="B53" s="114">
        <v>0</v>
      </c>
      <c r="C53" s="114">
        <v>0</v>
      </c>
      <c r="D53" s="114">
        <f t="shared" ref="D53:D58" si="26">SUM(B53:C53)</f>
        <v>0</v>
      </c>
      <c r="E53" s="114">
        <v>21</v>
      </c>
      <c r="F53" s="114"/>
      <c r="G53" s="114">
        <f t="shared" ref="G53:G58" si="27">SUM(E53:F53)</f>
        <v>21</v>
      </c>
      <c r="H53" s="115">
        <f t="shared" ref="H53:I58" si="28">B53+E53</f>
        <v>21</v>
      </c>
      <c r="I53" s="115">
        <f t="shared" si="28"/>
        <v>0</v>
      </c>
      <c r="J53" s="115">
        <f t="shared" ref="J53:J58" si="29">I53+H53</f>
        <v>21</v>
      </c>
    </row>
    <row r="54" spans="1:10" ht="15.95" customHeight="1" thickBot="1">
      <c r="A54" s="116" t="s">
        <v>149</v>
      </c>
      <c r="B54" s="117"/>
      <c r="C54" s="117"/>
      <c r="D54" s="118">
        <f t="shared" si="26"/>
        <v>0</v>
      </c>
      <c r="E54" s="118"/>
      <c r="F54" s="117"/>
      <c r="G54" s="118">
        <f t="shared" si="27"/>
        <v>0</v>
      </c>
      <c r="H54" s="119">
        <f t="shared" si="28"/>
        <v>0</v>
      </c>
      <c r="I54" s="119">
        <f t="shared" si="28"/>
        <v>0</v>
      </c>
      <c r="J54" s="119">
        <f t="shared" si="29"/>
        <v>0</v>
      </c>
    </row>
    <row r="55" spans="1:10" ht="15.95" customHeight="1" thickBot="1">
      <c r="A55" s="113" t="s">
        <v>106</v>
      </c>
      <c r="B55" s="114"/>
      <c r="C55" s="114"/>
      <c r="D55" s="114">
        <f t="shared" si="26"/>
        <v>0</v>
      </c>
      <c r="E55" s="114"/>
      <c r="F55" s="114"/>
      <c r="G55" s="114">
        <f t="shared" si="27"/>
        <v>0</v>
      </c>
      <c r="H55" s="115">
        <f t="shared" si="28"/>
        <v>0</v>
      </c>
      <c r="I55" s="115">
        <f t="shared" si="28"/>
        <v>0</v>
      </c>
      <c r="J55" s="115">
        <f t="shared" si="29"/>
        <v>0</v>
      </c>
    </row>
    <row r="56" spans="1:10" ht="15.95" customHeight="1" thickBot="1">
      <c r="A56" s="116" t="s">
        <v>148</v>
      </c>
      <c r="B56" s="117"/>
      <c r="C56" s="117"/>
      <c r="D56" s="118">
        <f t="shared" si="26"/>
        <v>0</v>
      </c>
      <c r="E56" s="118">
        <v>33</v>
      </c>
      <c r="F56" s="117">
        <v>10</v>
      </c>
      <c r="G56" s="118">
        <f t="shared" si="27"/>
        <v>43</v>
      </c>
      <c r="H56" s="119">
        <f t="shared" si="28"/>
        <v>33</v>
      </c>
      <c r="I56" s="119">
        <f t="shared" si="28"/>
        <v>10</v>
      </c>
      <c r="J56" s="119">
        <f t="shared" si="29"/>
        <v>43</v>
      </c>
    </row>
    <row r="57" spans="1:10" ht="15.95" customHeight="1" thickBot="1">
      <c r="A57" s="113" t="s">
        <v>150</v>
      </c>
      <c r="B57" s="114"/>
      <c r="C57" s="114"/>
      <c r="D57" s="114">
        <f t="shared" si="26"/>
        <v>0</v>
      </c>
      <c r="E57" s="114">
        <v>5</v>
      </c>
      <c r="F57" s="114">
        <v>1</v>
      </c>
      <c r="G57" s="114">
        <f t="shared" si="27"/>
        <v>6</v>
      </c>
      <c r="H57" s="115">
        <f t="shared" si="28"/>
        <v>5</v>
      </c>
      <c r="I57" s="115">
        <f t="shared" si="28"/>
        <v>1</v>
      </c>
      <c r="J57" s="115">
        <f t="shared" si="29"/>
        <v>6</v>
      </c>
    </row>
    <row r="58" spans="1:10" ht="15.95" customHeight="1" thickBot="1">
      <c r="A58" s="116" t="s">
        <v>349</v>
      </c>
      <c r="B58" s="117">
        <v>0</v>
      </c>
      <c r="C58" s="117">
        <v>2</v>
      </c>
      <c r="D58" s="118">
        <f t="shared" si="26"/>
        <v>2</v>
      </c>
      <c r="E58" s="118">
        <v>9</v>
      </c>
      <c r="F58" s="117">
        <v>11</v>
      </c>
      <c r="G58" s="118">
        <f t="shared" si="27"/>
        <v>20</v>
      </c>
      <c r="H58" s="119">
        <f t="shared" si="28"/>
        <v>9</v>
      </c>
      <c r="I58" s="119">
        <f t="shared" si="28"/>
        <v>13</v>
      </c>
      <c r="J58" s="119">
        <f t="shared" si="29"/>
        <v>22</v>
      </c>
    </row>
    <row r="59" spans="1:10" ht="15.95" customHeight="1" thickBot="1">
      <c r="A59" s="120" t="s">
        <v>16</v>
      </c>
      <c r="B59" s="121">
        <f t="shared" ref="B59:J59" si="30">SUM(B53:B58)</f>
        <v>0</v>
      </c>
      <c r="C59" s="121">
        <f t="shared" si="30"/>
        <v>2</v>
      </c>
      <c r="D59" s="121">
        <f t="shared" si="30"/>
        <v>2</v>
      </c>
      <c r="E59" s="121">
        <f t="shared" si="30"/>
        <v>68</v>
      </c>
      <c r="F59" s="121">
        <f t="shared" si="30"/>
        <v>22</v>
      </c>
      <c r="G59" s="121">
        <f t="shared" si="30"/>
        <v>90</v>
      </c>
      <c r="H59" s="122">
        <f t="shared" si="30"/>
        <v>68</v>
      </c>
      <c r="I59" s="122">
        <f t="shared" si="30"/>
        <v>24</v>
      </c>
      <c r="J59" s="122">
        <f t="shared" si="30"/>
        <v>92</v>
      </c>
    </row>
    <row r="60" spans="1:10" ht="15.95" customHeight="1">
      <c r="A60" s="347"/>
      <c r="B60" s="348"/>
      <c r="C60" s="348"/>
      <c r="D60" s="348"/>
      <c r="E60" s="348"/>
      <c r="F60" s="348"/>
      <c r="G60" s="348"/>
      <c r="H60" s="349"/>
      <c r="I60" s="349"/>
      <c r="J60" s="349"/>
    </row>
    <row r="61" spans="1:10" ht="15.95" customHeight="1" thickBot="1">
      <c r="A61" s="251" t="s">
        <v>1116</v>
      </c>
      <c r="B61"/>
      <c r="C61"/>
      <c r="D61"/>
      <c r="E61"/>
      <c r="F61"/>
      <c r="G61"/>
      <c r="H61"/>
      <c r="I61"/>
      <c r="J61"/>
    </row>
    <row r="62" spans="1:10" ht="15.95" customHeight="1" thickBot="1">
      <c r="A62" s="113" t="s">
        <v>105</v>
      </c>
      <c r="B62" s="124">
        <v>0</v>
      </c>
      <c r="C62" s="124">
        <v>0</v>
      </c>
      <c r="D62" s="124">
        <f t="shared" ref="D62:D67" si="31">SUM(B62:C62)</f>
        <v>0</v>
      </c>
      <c r="E62" s="124"/>
      <c r="F62" s="124"/>
      <c r="G62" s="124">
        <f t="shared" ref="G62:G67" si="32">SUM(E62:F62)</f>
        <v>0</v>
      </c>
      <c r="H62" s="115">
        <f t="shared" ref="H62:H67" si="33">B62+E62</f>
        <v>0</v>
      </c>
      <c r="I62" s="115">
        <f t="shared" ref="I62:I67" si="34">C62+F62</f>
        <v>0</v>
      </c>
      <c r="J62" s="115">
        <f t="shared" ref="J62:J67" si="35">I62+H62</f>
        <v>0</v>
      </c>
    </row>
    <row r="63" spans="1:10" ht="15.95" customHeight="1" thickBot="1">
      <c r="A63" s="116" t="s">
        <v>149</v>
      </c>
      <c r="B63" s="117"/>
      <c r="C63" s="117"/>
      <c r="D63" s="118">
        <f t="shared" si="31"/>
        <v>0</v>
      </c>
      <c r="E63" s="118"/>
      <c r="F63" s="117"/>
      <c r="G63" s="118">
        <f t="shared" si="32"/>
        <v>0</v>
      </c>
      <c r="H63" s="119">
        <f t="shared" si="33"/>
        <v>0</v>
      </c>
      <c r="I63" s="119">
        <f t="shared" si="34"/>
        <v>0</v>
      </c>
      <c r="J63" s="119">
        <f t="shared" si="35"/>
        <v>0</v>
      </c>
    </row>
    <row r="64" spans="1:10" ht="15.95" customHeight="1" thickBot="1">
      <c r="A64" s="113" t="s">
        <v>106</v>
      </c>
      <c r="B64" s="124"/>
      <c r="C64" s="124"/>
      <c r="D64" s="124">
        <f t="shared" si="31"/>
        <v>0</v>
      </c>
      <c r="E64" s="124"/>
      <c r="F64" s="124"/>
      <c r="G64" s="124">
        <f t="shared" si="32"/>
        <v>0</v>
      </c>
      <c r="H64" s="115">
        <f t="shared" si="33"/>
        <v>0</v>
      </c>
      <c r="I64" s="115">
        <f t="shared" si="34"/>
        <v>0</v>
      </c>
      <c r="J64" s="115">
        <f t="shared" si="35"/>
        <v>0</v>
      </c>
    </row>
    <row r="65" spans="1:14" ht="15.95" customHeight="1" thickBot="1">
      <c r="A65" s="116" t="s">
        <v>148</v>
      </c>
      <c r="B65" s="117"/>
      <c r="C65" s="117"/>
      <c r="D65" s="118">
        <f t="shared" si="31"/>
        <v>0</v>
      </c>
      <c r="E65" s="118">
        <v>2</v>
      </c>
      <c r="F65" s="117">
        <v>7</v>
      </c>
      <c r="G65" s="118">
        <f t="shared" si="32"/>
        <v>9</v>
      </c>
      <c r="H65" s="119">
        <f t="shared" si="33"/>
        <v>2</v>
      </c>
      <c r="I65" s="119">
        <f t="shared" si="34"/>
        <v>7</v>
      </c>
      <c r="J65" s="119">
        <f t="shared" si="35"/>
        <v>9</v>
      </c>
    </row>
    <row r="66" spans="1:14" ht="15.95" customHeight="1" thickBot="1">
      <c r="A66" s="113" t="s">
        <v>150</v>
      </c>
      <c r="B66" s="124"/>
      <c r="C66" s="124"/>
      <c r="D66" s="124">
        <f t="shared" si="31"/>
        <v>0</v>
      </c>
      <c r="E66" s="124"/>
      <c r="F66" s="124"/>
      <c r="G66" s="124">
        <f t="shared" si="32"/>
        <v>0</v>
      </c>
      <c r="H66" s="115">
        <f t="shared" si="33"/>
        <v>0</v>
      </c>
      <c r="I66" s="115">
        <f t="shared" si="34"/>
        <v>0</v>
      </c>
      <c r="J66" s="115">
        <f t="shared" si="35"/>
        <v>0</v>
      </c>
    </row>
    <row r="67" spans="1:14" ht="15.95" customHeight="1" thickBot="1">
      <c r="A67" s="116" t="s">
        <v>349</v>
      </c>
      <c r="B67" s="117"/>
      <c r="C67" s="117"/>
      <c r="D67" s="118">
        <f t="shared" si="31"/>
        <v>0</v>
      </c>
      <c r="E67" s="118">
        <v>3</v>
      </c>
      <c r="F67" s="117"/>
      <c r="G67" s="118">
        <f t="shared" si="32"/>
        <v>3</v>
      </c>
      <c r="H67" s="119">
        <f t="shared" si="33"/>
        <v>3</v>
      </c>
      <c r="I67" s="119">
        <f t="shared" si="34"/>
        <v>0</v>
      </c>
      <c r="J67" s="119">
        <f t="shared" si="35"/>
        <v>3</v>
      </c>
    </row>
    <row r="68" spans="1:14" ht="15.95" customHeight="1" thickBot="1">
      <c r="A68" s="120" t="s">
        <v>16</v>
      </c>
      <c r="B68" s="121">
        <f t="shared" ref="B68:J68" si="36">SUM(B62:B67)</f>
        <v>0</v>
      </c>
      <c r="C68" s="121">
        <f t="shared" si="36"/>
        <v>0</v>
      </c>
      <c r="D68" s="121">
        <f t="shared" si="36"/>
        <v>0</v>
      </c>
      <c r="E68" s="121">
        <f t="shared" si="36"/>
        <v>5</v>
      </c>
      <c r="F68" s="121">
        <f t="shared" si="36"/>
        <v>7</v>
      </c>
      <c r="G68" s="121">
        <f t="shared" si="36"/>
        <v>12</v>
      </c>
      <c r="H68" s="122">
        <f t="shared" si="36"/>
        <v>5</v>
      </c>
      <c r="I68" s="122">
        <f t="shared" si="36"/>
        <v>7</v>
      </c>
      <c r="J68" s="122">
        <f t="shared" si="36"/>
        <v>12</v>
      </c>
    </row>
    <row r="69" spans="1:14" ht="15.95" customHeight="1" thickBot="1">
      <c r="A69" s="350" t="s">
        <v>1117</v>
      </c>
      <c r="B69" s="348"/>
      <c r="C69" s="348"/>
      <c r="D69" s="348"/>
      <c r="E69" s="348"/>
      <c r="F69" s="348"/>
      <c r="G69" s="348"/>
      <c r="H69" s="349"/>
      <c r="I69" s="349"/>
      <c r="J69" s="349"/>
    </row>
    <row r="70" spans="1:14" ht="15.95" customHeight="1" thickBot="1">
      <c r="A70" s="113" t="s">
        <v>105</v>
      </c>
      <c r="B70" s="124">
        <v>0</v>
      </c>
      <c r="C70" s="124">
        <v>0</v>
      </c>
      <c r="D70" s="124">
        <f t="shared" ref="D70:D75" si="37">SUM(B70:C70)</f>
        <v>0</v>
      </c>
      <c r="E70" s="124">
        <v>1</v>
      </c>
      <c r="F70" s="124">
        <v>1</v>
      </c>
      <c r="G70" s="124">
        <f t="shared" ref="G70:G75" si="38">SUM(E70:F70)</f>
        <v>2</v>
      </c>
      <c r="H70" s="115">
        <f t="shared" ref="H70:H75" si="39">B70+E70</f>
        <v>1</v>
      </c>
      <c r="I70" s="115">
        <f t="shared" ref="I70:I75" si="40">C70+F70</f>
        <v>1</v>
      </c>
      <c r="J70" s="115">
        <f t="shared" ref="J70:J75" si="41">I70+H70</f>
        <v>2</v>
      </c>
    </row>
    <row r="71" spans="1:14" ht="15.95" customHeight="1" thickBot="1">
      <c r="A71" s="116" t="s">
        <v>149</v>
      </c>
      <c r="B71" s="117"/>
      <c r="C71" s="117"/>
      <c r="D71" s="118">
        <f t="shared" si="37"/>
        <v>0</v>
      </c>
      <c r="E71" s="118">
        <v>4</v>
      </c>
      <c r="F71" s="117">
        <v>0</v>
      </c>
      <c r="G71" s="118">
        <f t="shared" si="38"/>
        <v>4</v>
      </c>
      <c r="H71" s="119">
        <f t="shared" si="39"/>
        <v>4</v>
      </c>
      <c r="I71" s="119">
        <f t="shared" si="40"/>
        <v>0</v>
      </c>
      <c r="J71" s="119">
        <f t="shared" si="41"/>
        <v>4</v>
      </c>
    </row>
    <row r="72" spans="1:14" ht="15.95" customHeight="1" thickBot="1">
      <c r="A72" s="113" t="s">
        <v>106</v>
      </c>
      <c r="B72" s="124"/>
      <c r="C72" s="124"/>
      <c r="D72" s="124">
        <f t="shared" si="37"/>
        <v>0</v>
      </c>
      <c r="E72" s="124"/>
      <c r="F72" s="124"/>
      <c r="G72" s="124">
        <f t="shared" si="38"/>
        <v>0</v>
      </c>
      <c r="H72" s="115">
        <f t="shared" si="39"/>
        <v>0</v>
      </c>
      <c r="I72" s="115">
        <f t="shared" si="40"/>
        <v>0</v>
      </c>
      <c r="J72" s="115">
        <f t="shared" si="41"/>
        <v>0</v>
      </c>
    </row>
    <row r="73" spans="1:14" ht="15.95" customHeight="1" thickBot="1">
      <c r="A73" s="116" t="s">
        <v>148</v>
      </c>
      <c r="B73" s="117"/>
      <c r="C73" s="117"/>
      <c r="D73" s="118">
        <f t="shared" si="37"/>
        <v>0</v>
      </c>
      <c r="E73" s="118"/>
      <c r="F73" s="117"/>
      <c r="G73" s="118">
        <f t="shared" si="38"/>
        <v>0</v>
      </c>
      <c r="H73" s="119">
        <f t="shared" si="39"/>
        <v>0</v>
      </c>
      <c r="I73" s="119">
        <f t="shared" si="40"/>
        <v>0</v>
      </c>
      <c r="J73" s="119">
        <f t="shared" si="41"/>
        <v>0</v>
      </c>
    </row>
    <row r="74" spans="1:14" ht="15.95" customHeight="1" thickBot="1">
      <c r="A74" s="113" t="s">
        <v>150</v>
      </c>
      <c r="B74" s="124"/>
      <c r="C74" s="124"/>
      <c r="D74" s="124">
        <f t="shared" si="37"/>
        <v>0</v>
      </c>
      <c r="E74" s="124">
        <v>2</v>
      </c>
      <c r="F74" s="124">
        <v>2</v>
      </c>
      <c r="G74" s="124">
        <f t="shared" si="38"/>
        <v>4</v>
      </c>
      <c r="H74" s="115">
        <f t="shared" si="39"/>
        <v>2</v>
      </c>
      <c r="I74" s="115">
        <f t="shared" si="40"/>
        <v>2</v>
      </c>
      <c r="J74" s="115">
        <f t="shared" si="41"/>
        <v>4</v>
      </c>
    </row>
    <row r="75" spans="1:14" ht="15.95" customHeight="1" thickBot="1">
      <c r="A75" s="116" t="s">
        <v>349</v>
      </c>
      <c r="B75" s="117"/>
      <c r="C75" s="117"/>
      <c r="D75" s="118">
        <f t="shared" si="37"/>
        <v>0</v>
      </c>
      <c r="E75" s="118">
        <v>14</v>
      </c>
      <c r="F75" s="117">
        <v>14</v>
      </c>
      <c r="G75" s="118">
        <f t="shared" si="38"/>
        <v>28</v>
      </c>
      <c r="H75" s="119">
        <f t="shared" si="39"/>
        <v>14</v>
      </c>
      <c r="I75" s="119">
        <f t="shared" si="40"/>
        <v>14</v>
      </c>
      <c r="J75" s="119">
        <f t="shared" si="41"/>
        <v>28</v>
      </c>
    </row>
    <row r="76" spans="1:14" ht="15.95" customHeight="1" thickBot="1">
      <c r="A76" s="120" t="s">
        <v>16</v>
      </c>
      <c r="B76" s="121">
        <f t="shared" ref="B76:J76" si="42">SUM(B70:B75)</f>
        <v>0</v>
      </c>
      <c r="C76" s="121">
        <f t="shared" si="42"/>
        <v>0</v>
      </c>
      <c r="D76" s="121">
        <f t="shared" si="42"/>
        <v>0</v>
      </c>
      <c r="E76" s="121">
        <f t="shared" si="42"/>
        <v>21</v>
      </c>
      <c r="F76" s="121">
        <f t="shared" si="42"/>
        <v>17</v>
      </c>
      <c r="G76" s="121">
        <f t="shared" si="42"/>
        <v>38</v>
      </c>
      <c r="H76" s="122">
        <f t="shared" si="42"/>
        <v>21</v>
      </c>
      <c r="I76" s="122">
        <f t="shared" si="42"/>
        <v>17</v>
      </c>
      <c r="J76" s="122">
        <f t="shared" si="42"/>
        <v>38</v>
      </c>
      <c r="N76" s="44">
        <v>1358</v>
      </c>
    </row>
    <row r="77" spans="1:14" ht="15.95" customHeight="1" thickBot="1">
      <c r="A77" s="350" t="s">
        <v>807</v>
      </c>
      <c r="N77" s="44">
        <v>535</v>
      </c>
    </row>
    <row r="78" spans="1:14" ht="15.95" customHeight="1" thickBot="1">
      <c r="A78" s="113" t="s">
        <v>105</v>
      </c>
      <c r="B78" s="124">
        <v>0</v>
      </c>
      <c r="C78" s="124">
        <v>0</v>
      </c>
      <c r="D78" s="124">
        <f t="shared" ref="D78:D83" si="43">SUM(B78:C78)</f>
        <v>0</v>
      </c>
      <c r="E78" s="124">
        <v>36</v>
      </c>
      <c r="F78" s="124">
        <v>0</v>
      </c>
      <c r="G78" s="124">
        <f t="shared" ref="G78:G83" si="44">SUM(E78:F78)</f>
        <v>36</v>
      </c>
      <c r="H78" s="115">
        <f t="shared" ref="H78:H83" si="45">B78+E78</f>
        <v>36</v>
      </c>
      <c r="I78" s="115">
        <f t="shared" ref="I78:I83" si="46">C78+F78</f>
        <v>0</v>
      </c>
      <c r="J78" s="115">
        <f t="shared" ref="J78:J83" si="47">I78+H78</f>
        <v>36</v>
      </c>
    </row>
    <row r="79" spans="1:14" ht="15.95" customHeight="1" thickBot="1">
      <c r="A79" s="116" t="s">
        <v>149</v>
      </c>
      <c r="B79" s="117"/>
      <c r="C79" s="117"/>
      <c r="D79" s="118">
        <f t="shared" si="43"/>
        <v>0</v>
      </c>
      <c r="E79" s="118">
        <v>21</v>
      </c>
      <c r="F79" s="117">
        <v>7</v>
      </c>
      <c r="G79" s="118">
        <f t="shared" si="44"/>
        <v>28</v>
      </c>
      <c r="H79" s="119">
        <f t="shared" si="45"/>
        <v>21</v>
      </c>
      <c r="I79" s="119">
        <f t="shared" si="46"/>
        <v>7</v>
      </c>
      <c r="J79" s="119">
        <f t="shared" si="47"/>
        <v>28</v>
      </c>
    </row>
    <row r="80" spans="1:14" ht="15.95" customHeight="1" thickBot="1">
      <c r="A80" s="113" t="s">
        <v>106</v>
      </c>
      <c r="B80" s="124">
        <v>2</v>
      </c>
      <c r="C80" s="124">
        <v>1</v>
      </c>
      <c r="D80" s="124">
        <f t="shared" si="43"/>
        <v>3</v>
      </c>
      <c r="E80" s="124">
        <v>34</v>
      </c>
      <c r="F80" s="124">
        <v>6</v>
      </c>
      <c r="G80" s="124">
        <f t="shared" si="44"/>
        <v>40</v>
      </c>
      <c r="H80" s="115">
        <f t="shared" si="45"/>
        <v>36</v>
      </c>
      <c r="I80" s="115">
        <f t="shared" si="46"/>
        <v>7</v>
      </c>
      <c r="J80" s="115">
        <f t="shared" si="47"/>
        <v>43</v>
      </c>
    </row>
    <row r="81" spans="1:14" ht="15.95" customHeight="1" thickBot="1">
      <c r="A81" s="116" t="s">
        <v>148</v>
      </c>
      <c r="B81" s="117"/>
      <c r="C81" s="117"/>
      <c r="D81" s="118">
        <f t="shared" si="43"/>
        <v>0</v>
      </c>
      <c r="E81" s="118">
        <v>0</v>
      </c>
      <c r="F81" s="117">
        <v>1</v>
      </c>
      <c r="G81" s="118">
        <f t="shared" si="44"/>
        <v>1</v>
      </c>
      <c r="H81" s="119">
        <f t="shared" si="45"/>
        <v>0</v>
      </c>
      <c r="I81" s="119">
        <f t="shared" si="46"/>
        <v>1</v>
      </c>
      <c r="J81" s="119">
        <f t="shared" si="47"/>
        <v>1</v>
      </c>
    </row>
    <row r="82" spans="1:14" ht="15.95" customHeight="1" thickBot="1">
      <c r="A82" s="113" t="s">
        <v>150</v>
      </c>
      <c r="B82" s="124"/>
      <c r="C82" s="124"/>
      <c r="D82" s="124">
        <f t="shared" si="43"/>
        <v>0</v>
      </c>
      <c r="E82" s="124"/>
      <c r="F82" s="124"/>
      <c r="G82" s="124">
        <f t="shared" si="44"/>
        <v>0</v>
      </c>
      <c r="H82" s="115">
        <f t="shared" si="45"/>
        <v>0</v>
      </c>
      <c r="I82" s="115">
        <f t="shared" si="46"/>
        <v>0</v>
      </c>
      <c r="J82" s="115">
        <f t="shared" si="47"/>
        <v>0</v>
      </c>
    </row>
    <row r="83" spans="1:14" ht="15.95" customHeight="1" thickBot="1">
      <c r="A83" s="116" t="s">
        <v>349</v>
      </c>
      <c r="B83" s="117">
        <v>39</v>
      </c>
      <c r="C83" s="117">
        <v>51</v>
      </c>
      <c r="D83" s="118">
        <f t="shared" si="43"/>
        <v>90</v>
      </c>
      <c r="E83" s="118">
        <v>77</v>
      </c>
      <c r="F83" s="117">
        <v>57</v>
      </c>
      <c r="G83" s="118">
        <f t="shared" si="44"/>
        <v>134</v>
      </c>
      <c r="H83" s="119">
        <f t="shared" si="45"/>
        <v>116</v>
      </c>
      <c r="I83" s="119">
        <f t="shared" si="46"/>
        <v>108</v>
      </c>
      <c r="J83" s="119">
        <f t="shared" si="47"/>
        <v>224</v>
      </c>
    </row>
    <row r="84" spans="1:14" ht="15.95" customHeight="1" thickBot="1">
      <c r="A84" s="120" t="s">
        <v>16</v>
      </c>
      <c r="B84" s="121">
        <f t="shared" ref="B84:J84" si="48">SUM(B78:B83)</f>
        <v>41</v>
      </c>
      <c r="C84" s="121">
        <f t="shared" si="48"/>
        <v>52</v>
      </c>
      <c r="D84" s="121">
        <f t="shared" si="48"/>
        <v>93</v>
      </c>
      <c r="E84" s="121">
        <f t="shared" si="48"/>
        <v>168</v>
      </c>
      <c r="F84" s="121">
        <f t="shared" si="48"/>
        <v>71</v>
      </c>
      <c r="G84" s="121">
        <f t="shared" si="48"/>
        <v>239</v>
      </c>
      <c r="H84" s="122">
        <f t="shared" si="48"/>
        <v>209</v>
      </c>
      <c r="I84" s="122">
        <f t="shared" si="48"/>
        <v>123</v>
      </c>
      <c r="J84" s="122">
        <f t="shared" si="48"/>
        <v>332</v>
      </c>
    </row>
    <row r="85" spans="1:14" ht="15.95" customHeight="1" thickBot="1">
      <c r="A85" s="358" t="s">
        <v>1131</v>
      </c>
    </row>
    <row r="86" spans="1:14" ht="15.95" customHeight="1" thickBot="1">
      <c r="A86" s="113" t="s">
        <v>105</v>
      </c>
      <c r="B86" s="124">
        <f>SUM(B20+B29+B37+B45+B53+B62+B70+B78)</f>
        <v>0</v>
      </c>
      <c r="C86" s="124">
        <f>SUM(C20+C29+C37+C45+C53+C62+C70+C78)</f>
        <v>0</v>
      </c>
      <c r="D86" s="124">
        <f t="shared" ref="D86:D91" si="49">SUM(B86:C86)</f>
        <v>0</v>
      </c>
      <c r="E86" s="124">
        <f>SUM(E20+E29+E37+E45+E53+E62+E70+E78)</f>
        <v>81</v>
      </c>
      <c r="F86" s="124">
        <f>SUM(F20+F29+F37+F45+F53+F62+F70+F78)</f>
        <v>3</v>
      </c>
      <c r="G86" s="124">
        <f t="shared" ref="G86:G91" si="50">SUM(E86:F86)</f>
        <v>84</v>
      </c>
      <c r="H86" s="115">
        <f t="shared" ref="H86:H91" si="51">B86+E86</f>
        <v>81</v>
      </c>
      <c r="I86" s="115">
        <f t="shared" ref="I86:I91" si="52">C86+F86</f>
        <v>3</v>
      </c>
      <c r="J86" s="115">
        <f t="shared" ref="J86:J91" si="53">I86+H86</f>
        <v>84</v>
      </c>
    </row>
    <row r="87" spans="1:14" ht="15.95" customHeight="1" thickBot="1">
      <c r="A87" s="116" t="s">
        <v>149</v>
      </c>
      <c r="B87" s="124">
        <f t="shared" ref="B87:C90" si="54">SUM(B21+B30+B38+B46+B54+B63+B71+B79)</f>
        <v>0</v>
      </c>
      <c r="C87" s="124">
        <f t="shared" si="54"/>
        <v>1</v>
      </c>
      <c r="D87" s="118">
        <f t="shared" si="49"/>
        <v>1</v>
      </c>
      <c r="E87" s="124">
        <f t="shared" ref="E87:F87" si="55">SUM(E21+E30+E38+E46+E54+E63+E71+E79)</f>
        <v>35</v>
      </c>
      <c r="F87" s="124">
        <f t="shared" si="55"/>
        <v>11</v>
      </c>
      <c r="G87" s="118">
        <f t="shared" si="50"/>
        <v>46</v>
      </c>
      <c r="H87" s="119">
        <f t="shared" si="51"/>
        <v>35</v>
      </c>
      <c r="I87" s="119">
        <f t="shared" si="52"/>
        <v>12</v>
      </c>
      <c r="J87" s="119">
        <f t="shared" si="53"/>
        <v>47</v>
      </c>
    </row>
    <row r="88" spans="1:14" ht="15.95" customHeight="1" thickBot="1">
      <c r="A88" s="113" t="s">
        <v>106</v>
      </c>
      <c r="B88" s="124">
        <f t="shared" si="54"/>
        <v>2</v>
      </c>
      <c r="C88" s="124">
        <f t="shared" si="54"/>
        <v>1</v>
      </c>
      <c r="D88" s="124">
        <f t="shared" si="49"/>
        <v>3</v>
      </c>
      <c r="E88" s="124">
        <f t="shared" ref="E88:F88" si="56">SUM(E22+E31+E39+E47+E55+E64+E72+E80)</f>
        <v>52</v>
      </c>
      <c r="F88" s="124">
        <f t="shared" si="56"/>
        <v>15</v>
      </c>
      <c r="G88" s="124">
        <f t="shared" si="50"/>
        <v>67</v>
      </c>
      <c r="H88" s="115">
        <f t="shared" si="51"/>
        <v>54</v>
      </c>
      <c r="I88" s="115">
        <f t="shared" si="52"/>
        <v>16</v>
      </c>
      <c r="J88" s="115">
        <f t="shared" si="53"/>
        <v>70</v>
      </c>
    </row>
    <row r="89" spans="1:14" ht="15.95" customHeight="1" thickBot="1">
      <c r="A89" s="116" t="s">
        <v>148</v>
      </c>
      <c r="B89" s="124">
        <f t="shared" si="54"/>
        <v>0</v>
      </c>
      <c r="C89" s="124">
        <f t="shared" si="54"/>
        <v>1</v>
      </c>
      <c r="D89" s="118">
        <f t="shared" si="49"/>
        <v>1</v>
      </c>
      <c r="E89" s="124">
        <f t="shared" ref="E89:F89" si="57">SUM(E23+E32+E40+E48+E56+E65+E73+E81)</f>
        <v>255</v>
      </c>
      <c r="F89" s="124">
        <f t="shared" si="57"/>
        <v>181</v>
      </c>
      <c r="G89" s="118">
        <f t="shared" si="50"/>
        <v>436</v>
      </c>
      <c r="H89" s="119">
        <f t="shared" si="51"/>
        <v>255</v>
      </c>
      <c r="I89" s="119">
        <f t="shared" si="52"/>
        <v>182</v>
      </c>
      <c r="J89" s="119">
        <f t="shared" si="53"/>
        <v>437</v>
      </c>
    </row>
    <row r="90" spans="1:14" ht="15.95" customHeight="1" thickBot="1">
      <c r="A90" s="113" t="s">
        <v>150</v>
      </c>
      <c r="B90" s="124">
        <f t="shared" si="54"/>
        <v>0</v>
      </c>
      <c r="C90" s="124">
        <f t="shared" si="54"/>
        <v>0</v>
      </c>
      <c r="D90" s="124">
        <f t="shared" si="49"/>
        <v>0</v>
      </c>
      <c r="E90" s="124">
        <f t="shared" ref="E90:F90" si="58">SUM(E24+E33+E41+E49+E57+E66+E74+E82)</f>
        <v>7</v>
      </c>
      <c r="F90" s="124">
        <f t="shared" si="58"/>
        <v>7</v>
      </c>
      <c r="G90" s="124">
        <f t="shared" si="50"/>
        <v>14</v>
      </c>
      <c r="H90" s="115">
        <f t="shared" si="51"/>
        <v>7</v>
      </c>
      <c r="I90" s="115">
        <f t="shared" si="52"/>
        <v>7</v>
      </c>
      <c r="J90" s="115">
        <f t="shared" si="53"/>
        <v>14</v>
      </c>
    </row>
    <row r="91" spans="1:14" ht="15.95" customHeight="1" thickBot="1">
      <c r="A91" s="116" t="s">
        <v>349</v>
      </c>
      <c r="B91" s="124">
        <f>SUM(B25+B34+B42+B50+B58+B67+B75+B83)</f>
        <v>50</v>
      </c>
      <c r="C91" s="124">
        <f>SUM(C25+C34+C42+C50+C58+C67+C75+C83)</f>
        <v>61</v>
      </c>
      <c r="D91" s="118">
        <f t="shared" si="49"/>
        <v>111</v>
      </c>
      <c r="E91" s="124">
        <f>SUM(E25+E34+E42+E50+E58+E67+E75+E83)</f>
        <v>226</v>
      </c>
      <c r="F91" s="124">
        <f>SUM(F25+F34+F42+F50+F58+F67+F75+F83)</f>
        <v>247</v>
      </c>
      <c r="G91" s="118">
        <f t="shared" si="50"/>
        <v>473</v>
      </c>
      <c r="H91" s="119">
        <f t="shared" si="51"/>
        <v>276</v>
      </c>
      <c r="I91" s="119">
        <f t="shared" si="52"/>
        <v>308</v>
      </c>
      <c r="J91" s="119">
        <f t="shared" si="53"/>
        <v>584</v>
      </c>
    </row>
    <row r="92" spans="1:14" ht="15.95" customHeight="1" thickBot="1">
      <c r="A92" s="120" t="s">
        <v>16</v>
      </c>
      <c r="B92" s="121">
        <f t="shared" ref="B92:J92" si="59">SUM(B86:B91)</f>
        <v>52</v>
      </c>
      <c r="C92" s="121">
        <f t="shared" si="59"/>
        <v>64</v>
      </c>
      <c r="D92" s="121">
        <f t="shared" si="59"/>
        <v>116</v>
      </c>
      <c r="E92" s="121">
        <f t="shared" si="59"/>
        <v>656</v>
      </c>
      <c r="F92" s="121">
        <f t="shared" si="59"/>
        <v>464</v>
      </c>
      <c r="G92" s="121">
        <f t="shared" si="59"/>
        <v>1120</v>
      </c>
      <c r="H92" s="122">
        <f t="shared" si="59"/>
        <v>708</v>
      </c>
      <c r="I92" s="122">
        <f t="shared" si="59"/>
        <v>528</v>
      </c>
      <c r="J92" s="122">
        <f t="shared" si="59"/>
        <v>1236</v>
      </c>
    </row>
    <row r="93" spans="1:14" ht="15.95" customHeight="1"/>
    <row r="94" spans="1:14" ht="15.95" customHeight="1" thickBot="1">
      <c r="A94" s="123" t="s">
        <v>359</v>
      </c>
      <c r="B94"/>
      <c r="C94"/>
      <c r="D94"/>
      <c r="E94"/>
      <c r="F94"/>
      <c r="G94"/>
      <c r="H94"/>
      <c r="I94"/>
      <c r="J94"/>
      <c r="N94" s="44">
        <v>506</v>
      </c>
    </row>
    <row r="95" spans="1:14" ht="15.95" customHeight="1" thickBot="1">
      <c r="A95" s="113" t="s">
        <v>105</v>
      </c>
      <c r="B95" s="124">
        <v>1</v>
      </c>
      <c r="C95" s="124">
        <v>0</v>
      </c>
      <c r="D95" s="124">
        <f t="shared" ref="D95:D100" si="60">SUM(B95:C95)</f>
        <v>1</v>
      </c>
      <c r="E95" s="124">
        <v>88</v>
      </c>
      <c r="F95" s="124">
        <v>9</v>
      </c>
      <c r="G95" s="124">
        <f t="shared" ref="G95:G100" si="61">SUM(E95:F95)</f>
        <v>97</v>
      </c>
      <c r="H95" s="115">
        <f t="shared" ref="H95:H100" si="62">B95+E95</f>
        <v>89</v>
      </c>
      <c r="I95" s="115">
        <f t="shared" ref="I95:I100" si="63">C95+F95</f>
        <v>9</v>
      </c>
      <c r="J95" s="115">
        <f t="shared" ref="J95:J100" si="64">I95+H95</f>
        <v>98</v>
      </c>
    </row>
    <row r="96" spans="1:14" ht="15.95" customHeight="1" thickBot="1">
      <c r="A96" s="116" t="s">
        <v>149</v>
      </c>
      <c r="B96" s="117">
        <v>0</v>
      </c>
      <c r="C96" s="117">
        <v>0</v>
      </c>
      <c r="D96" s="118">
        <f t="shared" si="60"/>
        <v>0</v>
      </c>
      <c r="E96" s="118">
        <v>81</v>
      </c>
      <c r="F96" s="117">
        <v>29</v>
      </c>
      <c r="G96" s="118">
        <f t="shared" si="61"/>
        <v>110</v>
      </c>
      <c r="H96" s="119">
        <f t="shared" si="62"/>
        <v>81</v>
      </c>
      <c r="I96" s="119">
        <f t="shared" si="63"/>
        <v>29</v>
      </c>
      <c r="J96" s="119">
        <f t="shared" si="64"/>
        <v>110</v>
      </c>
    </row>
    <row r="97" spans="1:14" ht="15.95" customHeight="1" thickBot="1">
      <c r="A97" s="113" t="s">
        <v>106</v>
      </c>
      <c r="B97" s="124">
        <v>1</v>
      </c>
      <c r="C97" s="124">
        <v>2</v>
      </c>
      <c r="D97" s="124">
        <f t="shared" si="60"/>
        <v>3</v>
      </c>
      <c r="E97" s="124">
        <v>82</v>
      </c>
      <c r="F97" s="124">
        <v>52</v>
      </c>
      <c r="G97" s="124">
        <f t="shared" si="61"/>
        <v>134</v>
      </c>
      <c r="H97" s="115">
        <f t="shared" si="62"/>
        <v>83</v>
      </c>
      <c r="I97" s="115">
        <f t="shared" si="63"/>
        <v>54</v>
      </c>
      <c r="J97" s="115">
        <f t="shared" si="64"/>
        <v>137</v>
      </c>
    </row>
    <row r="98" spans="1:14" ht="15.95" customHeight="1" thickBot="1">
      <c r="A98" s="116" t="s">
        <v>148</v>
      </c>
      <c r="B98" s="117">
        <v>1</v>
      </c>
      <c r="C98" s="117">
        <v>0</v>
      </c>
      <c r="D98" s="118">
        <f t="shared" si="60"/>
        <v>1</v>
      </c>
      <c r="E98" s="118">
        <v>7</v>
      </c>
      <c r="F98" s="117">
        <v>11</v>
      </c>
      <c r="G98" s="118">
        <f t="shared" si="61"/>
        <v>18</v>
      </c>
      <c r="H98" s="119">
        <f t="shared" si="62"/>
        <v>8</v>
      </c>
      <c r="I98" s="119">
        <f t="shared" si="63"/>
        <v>11</v>
      </c>
      <c r="J98" s="119">
        <f t="shared" si="64"/>
        <v>19</v>
      </c>
    </row>
    <row r="99" spans="1:14" ht="15.95" customHeight="1" thickBot="1">
      <c r="A99" s="113" t="s">
        <v>150</v>
      </c>
      <c r="B99" s="124">
        <v>0</v>
      </c>
      <c r="C99" s="124">
        <v>2</v>
      </c>
      <c r="D99" s="124">
        <f t="shared" si="60"/>
        <v>2</v>
      </c>
      <c r="E99" s="124">
        <v>11</v>
      </c>
      <c r="F99" s="124">
        <v>21</v>
      </c>
      <c r="G99" s="124">
        <f t="shared" si="61"/>
        <v>32</v>
      </c>
      <c r="H99" s="115">
        <f t="shared" si="62"/>
        <v>11</v>
      </c>
      <c r="I99" s="115">
        <f t="shared" si="63"/>
        <v>23</v>
      </c>
      <c r="J99" s="115">
        <f t="shared" si="64"/>
        <v>34</v>
      </c>
    </row>
    <row r="100" spans="1:14" ht="15.95" customHeight="1" thickBot="1">
      <c r="A100" s="116" t="s">
        <v>349</v>
      </c>
      <c r="B100" s="117">
        <v>1</v>
      </c>
      <c r="C100" s="117">
        <v>8</v>
      </c>
      <c r="D100" s="118">
        <f t="shared" si="60"/>
        <v>9</v>
      </c>
      <c r="E100" s="118">
        <v>244</v>
      </c>
      <c r="F100" s="117">
        <v>222</v>
      </c>
      <c r="G100" s="118">
        <f t="shared" si="61"/>
        <v>466</v>
      </c>
      <c r="H100" s="119">
        <f t="shared" si="62"/>
        <v>245</v>
      </c>
      <c r="I100" s="119">
        <f t="shared" si="63"/>
        <v>230</v>
      </c>
      <c r="J100" s="119">
        <f t="shared" si="64"/>
        <v>475</v>
      </c>
    </row>
    <row r="101" spans="1:14" ht="15.95" customHeight="1" thickBot="1">
      <c r="A101" s="120" t="s">
        <v>16</v>
      </c>
      <c r="B101" s="121">
        <f t="shared" ref="B101:J101" si="65">SUM(B95:B100)</f>
        <v>4</v>
      </c>
      <c r="C101" s="121">
        <f t="shared" si="65"/>
        <v>12</v>
      </c>
      <c r="D101" s="121">
        <f t="shared" si="65"/>
        <v>16</v>
      </c>
      <c r="E101" s="121">
        <f t="shared" si="65"/>
        <v>513</v>
      </c>
      <c r="F101" s="121">
        <f t="shared" si="65"/>
        <v>344</v>
      </c>
      <c r="G101" s="121">
        <f t="shared" si="65"/>
        <v>857</v>
      </c>
      <c r="H101" s="122">
        <f t="shared" si="65"/>
        <v>517</v>
      </c>
      <c r="I101" s="122">
        <f t="shared" si="65"/>
        <v>356</v>
      </c>
      <c r="J101" s="122">
        <f t="shared" si="65"/>
        <v>873</v>
      </c>
      <c r="N101" s="44">
        <v>643</v>
      </c>
    </row>
    <row r="102" spans="1:14" ht="15.95" customHeight="1">
      <c r="N102" s="44">
        <v>398</v>
      </c>
    </row>
    <row r="103" spans="1:14" ht="15.95" customHeight="1" thickBot="1">
      <c r="A103" s="251" t="s">
        <v>247</v>
      </c>
      <c r="B103"/>
      <c r="C103"/>
      <c r="D103"/>
      <c r="E103"/>
      <c r="F103"/>
      <c r="G103"/>
      <c r="H103"/>
      <c r="I103"/>
      <c r="J103"/>
      <c r="N103" s="44">
        <v>9</v>
      </c>
    </row>
    <row r="104" spans="1:14" ht="15.95" customHeight="1" thickBot="1">
      <c r="A104" s="113" t="s">
        <v>105</v>
      </c>
      <c r="B104" s="124"/>
      <c r="C104" s="124"/>
      <c r="D104" s="124">
        <f t="shared" ref="D104:D109" si="66">SUM(B104:C104)</f>
        <v>0</v>
      </c>
      <c r="E104" s="124"/>
      <c r="F104" s="124"/>
      <c r="G104" s="124">
        <f t="shared" ref="G104:G109" si="67">SUM(E104:F104)</f>
        <v>0</v>
      </c>
      <c r="H104" s="115">
        <f t="shared" ref="H104:H109" si="68">B104+E104</f>
        <v>0</v>
      </c>
      <c r="I104" s="115">
        <f t="shared" ref="I104:I109" si="69">C104+F104</f>
        <v>0</v>
      </c>
      <c r="J104" s="115">
        <f t="shared" ref="J104:J109" si="70">I104+H104</f>
        <v>0</v>
      </c>
      <c r="N104" s="44">
        <v>27</v>
      </c>
    </row>
    <row r="105" spans="1:14" ht="15.95" customHeight="1" thickBot="1">
      <c r="A105" s="116" t="s">
        <v>149</v>
      </c>
      <c r="B105" s="117"/>
      <c r="C105" s="117"/>
      <c r="D105" s="118">
        <f t="shared" si="66"/>
        <v>0</v>
      </c>
      <c r="E105" s="118"/>
      <c r="F105" s="117"/>
      <c r="G105" s="118">
        <f t="shared" si="67"/>
        <v>0</v>
      </c>
      <c r="H105" s="119">
        <f t="shared" si="68"/>
        <v>0</v>
      </c>
      <c r="I105" s="119">
        <f t="shared" si="69"/>
        <v>0</v>
      </c>
      <c r="J105" s="119">
        <f t="shared" si="70"/>
        <v>0</v>
      </c>
    </row>
    <row r="106" spans="1:14" ht="15.95" customHeight="1" thickBot="1">
      <c r="A106" s="113" t="s">
        <v>106</v>
      </c>
      <c r="B106" s="124"/>
      <c r="C106" s="124"/>
      <c r="D106" s="124">
        <f t="shared" si="66"/>
        <v>0</v>
      </c>
      <c r="E106" s="124"/>
      <c r="F106" s="124"/>
      <c r="G106" s="124">
        <f t="shared" si="67"/>
        <v>0</v>
      </c>
      <c r="H106" s="115">
        <f t="shared" si="68"/>
        <v>0</v>
      </c>
      <c r="I106" s="115">
        <f t="shared" si="69"/>
        <v>0</v>
      </c>
      <c r="J106" s="115">
        <f t="shared" si="70"/>
        <v>0</v>
      </c>
    </row>
    <row r="107" spans="1:14" ht="15.95" customHeight="1" thickBot="1">
      <c r="A107" s="116" t="s">
        <v>148</v>
      </c>
      <c r="B107" s="117"/>
      <c r="C107" s="117"/>
      <c r="D107" s="118">
        <f t="shared" si="66"/>
        <v>0</v>
      </c>
      <c r="E107" s="118">
        <v>11</v>
      </c>
      <c r="F107" s="117">
        <v>16</v>
      </c>
      <c r="G107" s="118">
        <f t="shared" si="67"/>
        <v>27</v>
      </c>
      <c r="H107" s="119">
        <f t="shared" si="68"/>
        <v>11</v>
      </c>
      <c r="I107" s="119">
        <f t="shared" si="69"/>
        <v>16</v>
      </c>
      <c r="J107" s="119">
        <f t="shared" si="70"/>
        <v>27</v>
      </c>
    </row>
    <row r="108" spans="1:14" ht="15.95" customHeight="1" thickBot="1">
      <c r="A108" s="113" t="s">
        <v>150</v>
      </c>
      <c r="B108" s="124"/>
      <c r="C108" s="124"/>
      <c r="D108" s="124">
        <f t="shared" si="66"/>
        <v>0</v>
      </c>
      <c r="E108" s="124"/>
      <c r="F108" s="124"/>
      <c r="G108" s="124">
        <f t="shared" si="67"/>
        <v>0</v>
      </c>
      <c r="H108" s="115">
        <f t="shared" si="68"/>
        <v>0</v>
      </c>
      <c r="I108" s="115">
        <f t="shared" si="69"/>
        <v>0</v>
      </c>
      <c r="J108" s="115">
        <f t="shared" si="70"/>
        <v>0</v>
      </c>
    </row>
    <row r="109" spans="1:14" ht="15.95" customHeight="1" thickBot="1">
      <c r="A109" s="116" t="s">
        <v>349</v>
      </c>
      <c r="B109" s="117"/>
      <c r="C109" s="117"/>
      <c r="D109" s="118">
        <f t="shared" si="66"/>
        <v>0</v>
      </c>
      <c r="E109" s="118"/>
      <c r="F109" s="117"/>
      <c r="G109" s="118">
        <f t="shared" si="67"/>
        <v>0</v>
      </c>
      <c r="H109" s="119">
        <f t="shared" si="68"/>
        <v>0</v>
      </c>
      <c r="I109" s="119">
        <f t="shared" si="69"/>
        <v>0</v>
      </c>
      <c r="J109" s="119">
        <f t="shared" si="70"/>
        <v>0</v>
      </c>
    </row>
    <row r="110" spans="1:14" ht="15.95" customHeight="1" thickBot="1">
      <c r="A110" s="120" t="s">
        <v>16</v>
      </c>
      <c r="B110" s="121">
        <f t="shared" ref="B110:J110" si="71">SUM(B104:B109)</f>
        <v>0</v>
      </c>
      <c r="C110" s="121">
        <f t="shared" si="71"/>
        <v>0</v>
      </c>
      <c r="D110" s="121">
        <f t="shared" si="71"/>
        <v>0</v>
      </c>
      <c r="E110" s="121">
        <f t="shared" si="71"/>
        <v>11</v>
      </c>
      <c r="F110" s="121">
        <f t="shared" si="71"/>
        <v>16</v>
      </c>
      <c r="G110" s="121">
        <f t="shared" si="71"/>
        <v>27</v>
      </c>
      <c r="H110" s="122">
        <f t="shared" si="71"/>
        <v>11</v>
      </c>
      <c r="I110" s="122">
        <f t="shared" si="71"/>
        <v>16</v>
      </c>
      <c r="J110" s="122">
        <f t="shared" si="71"/>
        <v>27</v>
      </c>
    </row>
    <row r="111" spans="1:14" ht="15.95" customHeight="1"/>
    <row r="112" spans="1:14" ht="15.95" customHeight="1"/>
    <row r="113" spans="1:10" ht="15.95" customHeight="1" thickBot="1">
      <c r="A113" s="123" t="s">
        <v>16</v>
      </c>
      <c r="B113"/>
      <c r="C113"/>
      <c r="D113"/>
      <c r="E113"/>
      <c r="F113"/>
      <c r="G113"/>
      <c r="H113"/>
      <c r="I113"/>
      <c r="J113"/>
    </row>
    <row r="114" spans="1:10" ht="15.95" customHeight="1" thickBot="1">
      <c r="A114" s="113" t="s">
        <v>105</v>
      </c>
      <c r="B114" s="124">
        <f>SUM(B86+B95+B104)</f>
        <v>1</v>
      </c>
      <c r="C114" s="124">
        <f>SUM(C86+C95+C104)</f>
        <v>0</v>
      </c>
      <c r="D114" s="124">
        <f t="shared" ref="D114:D119" si="72">SUM(B114:C114)</f>
        <v>1</v>
      </c>
      <c r="E114" s="124">
        <f t="shared" ref="E114:F114" si="73">SUM(E86+E95+E104)</f>
        <v>169</v>
      </c>
      <c r="F114" s="124">
        <f t="shared" si="73"/>
        <v>12</v>
      </c>
      <c r="G114" s="124">
        <f t="shared" ref="G114:G119" si="74">SUM(E114:F114)</f>
        <v>181</v>
      </c>
      <c r="H114" s="124">
        <f t="shared" ref="H114:I114" si="75">SUM(H86+H95+H104)</f>
        <v>170</v>
      </c>
      <c r="I114" s="124">
        <f t="shared" si="75"/>
        <v>12</v>
      </c>
      <c r="J114" s="115">
        <f t="shared" ref="J114:J119" si="76">I114+H114</f>
        <v>182</v>
      </c>
    </row>
    <row r="115" spans="1:10" ht="15.95" customHeight="1" thickBot="1">
      <c r="A115" s="116" t="s">
        <v>149</v>
      </c>
      <c r="B115" s="124">
        <f t="shared" ref="B115:C115" si="77">SUM(B87+B96+B105)</f>
        <v>0</v>
      </c>
      <c r="C115" s="124">
        <f t="shared" si="77"/>
        <v>1</v>
      </c>
      <c r="D115" s="118">
        <f t="shared" si="72"/>
        <v>1</v>
      </c>
      <c r="E115" s="124">
        <f t="shared" ref="E115:F115" si="78">SUM(E87+E96+E105)</f>
        <v>116</v>
      </c>
      <c r="F115" s="124">
        <f t="shared" si="78"/>
        <v>40</v>
      </c>
      <c r="G115" s="118">
        <f t="shared" si="74"/>
        <v>156</v>
      </c>
      <c r="H115" s="124">
        <f t="shared" ref="H115:I115" si="79">SUM(H87+H96+H105)</f>
        <v>116</v>
      </c>
      <c r="I115" s="124">
        <f t="shared" si="79"/>
        <v>41</v>
      </c>
      <c r="J115" s="119">
        <f t="shared" si="76"/>
        <v>157</v>
      </c>
    </row>
    <row r="116" spans="1:10" ht="15.95" customHeight="1" thickBot="1">
      <c r="A116" s="113" t="s">
        <v>106</v>
      </c>
      <c r="B116" s="124">
        <f t="shared" ref="B116:C116" si="80">SUM(B88+B97+B106)</f>
        <v>3</v>
      </c>
      <c r="C116" s="124">
        <f t="shared" si="80"/>
        <v>3</v>
      </c>
      <c r="D116" s="124">
        <f t="shared" si="72"/>
        <v>6</v>
      </c>
      <c r="E116" s="124">
        <f t="shared" ref="E116:F116" si="81">SUM(E88+E97+E106)</f>
        <v>134</v>
      </c>
      <c r="F116" s="124">
        <f t="shared" si="81"/>
        <v>67</v>
      </c>
      <c r="G116" s="124">
        <f t="shared" si="74"/>
        <v>201</v>
      </c>
      <c r="H116" s="124">
        <f t="shared" ref="H116:I116" si="82">SUM(H88+H97+H106)</f>
        <v>137</v>
      </c>
      <c r="I116" s="124">
        <f t="shared" si="82"/>
        <v>70</v>
      </c>
      <c r="J116" s="115">
        <f t="shared" si="76"/>
        <v>207</v>
      </c>
    </row>
    <row r="117" spans="1:10" ht="15.95" customHeight="1" thickBot="1">
      <c r="A117" s="116" t="s">
        <v>148</v>
      </c>
      <c r="B117" s="124">
        <f t="shared" ref="B117:C117" si="83">SUM(B89+B98+B107)</f>
        <v>1</v>
      </c>
      <c r="C117" s="124">
        <f t="shared" si="83"/>
        <v>1</v>
      </c>
      <c r="D117" s="118">
        <f t="shared" si="72"/>
        <v>2</v>
      </c>
      <c r="E117" s="124">
        <f t="shared" ref="E117:F117" si="84">SUM(E89+E98+E107)</f>
        <v>273</v>
      </c>
      <c r="F117" s="124">
        <f t="shared" si="84"/>
        <v>208</v>
      </c>
      <c r="G117" s="118">
        <f t="shared" si="74"/>
        <v>481</v>
      </c>
      <c r="H117" s="124">
        <f t="shared" ref="H117:I117" si="85">SUM(H89+H98+H107)</f>
        <v>274</v>
      </c>
      <c r="I117" s="124">
        <f t="shared" si="85"/>
        <v>209</v>
      </c>
      <c r="J117" s="119">
        <f t="shared" si="76"/>
        <v>483</v>
      </c>
    </row>
    <row r="118" spans="1:10" ht="15.95" customHeight="1" thickBot="1">
      <c r="A118" s="113" t="s">
        <v>150</v>
      </c>
      <c r="B118" s="124">
        <f t="shared" ref="B118:C118" si="86">SUM(B90+B99+B108)</f>
        <v>0</v>
      </c>
      <c r="C118" s="124">
        <f t="shared" si="86"/>
        <v>2</v>
      </c>
      <c r="D118" s="124">
        <f t="shared" si="72"/>
        <v>2</v>
      </c>
      <c r="E118" s="124">
        <f t="shared" ref="E118:F118" si="87">SUM(E90+E99+E108)</f>
        <v>18</v>
      </c>
      <c r="F118" s="124">
        <f t="shared" si="87"/>
        <v>28</v>
      </c>
      <c r="G118" s="124">
        <f t="shared" si="74"/>
        <v>46</v>
      </c>
      <c r="H118" s="124">
        <f t="shared" ref="H118:I118" si="88">SUM(H90+H99+H108)</f>
        <v>18</v>
      </c>
      <c r="I118" s="124">
        <f t="shared" si="88"/>
        <v>30</v>
      </c>
      <c r="J118" s="115">
        <f t="shared" si="76"/>
        <v>48</v>
      </c>
    </row>
    <row r="119" spans="1:10" ht="15.95" customHeight="1" thickBot="1">
      <c r="A119" s="116" t="s">
        <v>349</v>
      </c>
      <c r="B119" s="124">
        <f t="shared" ref="B119:C119" si="89">SUM(B91+B100+B109)</f>
        <v>51</v>
      </c>
      <c r="C119" s="124">
        <f t="shared" si="89"/>
        <v>69</v>
      </c>
      <c r="D119" s="118">
        <f t="shared" si="72"/>
        <v>120</v>
      </c>
      <c r="E119" s="124">
        <f t="shared" ref="E119:F119" si="90">SUM(E91+E100+E109)</f>
        <v>470</v>
      </c>
      <c r="F119" s="124">
        <f t="shared" si="90"/>
        <v>469</v>
      </c>
      <c r="G119" s="118">
        <f t="shared" si="74"/>
        <v>939</v>
      </c>
      <c r="H119" s="124">
        <f t="shared" ref="H119:I119" si="91">SUM(H91+H100+H109)</f>
        <v>521</v>
      </c>
      <c r="I119" s="124">
        <f t="shared" si="91"/>
        <v>538</v>
      </c>
      <c r="J119" s="119">
        <f t="shared" si="76"/>
        <v>1059</v>
      </c>
    </row>
    <row r="120" spans="1:10" ht="15.95" customHeight="1" thickBot="1">
      <c r="A120" s="120" t="s">
        <v>16</v>
      </c>
      <c r="B120" s="121">
        <f t="shared" ref="B120:J120" si="92">SUM(B114:B119)</f>
        <v>56</v>
      </c>
      <c r="C120" s="121">
        <f t="shared" si="92"/>
        <v>76</v>
      </c>
      <c r="D120" s="121">
        <f t="shared" si="92"/>
        <v>132</v>
      </c>
      <c r="E120" s="121">
        <f t="shared" si="92"/>
        <v>1180</v>
      </c>
      <c r="F120" s="121">
        <f t="shared" si="92"/>
        <v>824</v>
      </c>
      <c r="G120" s="121">
        <f t="shared" si="92"/>
        <v>2004</v>
      </c>
      <c r="H120" s="122">
        <f t="shared" si="92"/>
        <v>1236</v>
      </c>
      <c r="I120" s="122">
        <f t="shared" si="92"/>
        <v>900</v>
      </c>
      <c r="J120" s="122">
        <f t="shared" si="92"/>
        <v>2136</v>
      </c>
    </row>
    <row r="121" spans="1:10" ht="15.95" customHeight="1"/>
    <row r="122" spans="1:10" ht="15.95" customHeight="1"/>
    <row r="123" spans="1:10" ht="15.95" customHeight="1"/>
    <row r="124" spans="1:10" ht="15.95" customHeight="1"/>
    <row r="125" spans="1:10" ht="15.95" customHeight="1" thickBot="1">
      <c r="A125" s="352" t="s">
        <v>246</v>
      </c>
    </row>
    <row r="126" spans="1:10" ht="15.95" customHeight="1" thickBot="1">
      <c r="A126" s="113" t="s">
        <v>105</v>
      </c>
      <c r="B126" s="124"/>
      <c r="C126" s="124"/>
      <c r="D126" s="118">
        <f t="shared" ref="D126:D131" si="93">SUM(B126:C126)</f>
        <v>0</v>
      </c>
      <c r="E126" s="124">
        <v>10</v>
      </c>
      <c r="F126" s="124">
        <v>3</v>
      </c>
      <c r="G126" s="124">
        <f t="shared" ref="G126:G131" si="94">SUM(E126:F126)</f>
        <v>13</v>
      </c>
      <c r="H126" s="115">
        <f t="shared" ref="H126:H131" si="95">B126+E126</f>
        <v>10</v>
      </c>
      <c r="I126" s="115">
        <f t="shared" ref="I126:I131" si="96">C126+F126</f>
        <v>3</v>
      </c>
      <c r="J126" s="115">
        <f t="shared" ref="J126:J131" si="97">I126+H126</f>
        <v>13</v>
      </c>
    </row>
    <row r="127" spans="1:10" ht="15.95" customHeight="1" thickBot="1">
      <c r="A127" s="116" t="s">
        <v>149</v>
      </c>
      <c r="B127" s="117"/>
      <c r="C127" s="117"/>
      <c r="D127" s="118">
        <f t="shared" si="93"/>
        <v>0</v>
      </c>
      <c r="E127" s="118">
        <v>16</v>
      </c>
      <c r="F127" s="117">
        <v>4</v>
      </c>
      <c r="G127" s="118">
        <f t="shared" si="94"/>
        <v>20</v>
      </c>
      <c r="H127" s="119">
        <f t="shared" si="95"/>
        <v>16</v>
      </c>
      <c r="I127" s="119">
        <f t="shared" si="96"/>
        <v>4</v>
      </c>
      <c r="J127" s="119">
        <f t="shared" si="97"/>
        <v>20</v>
      </c>
    </row>
    <row r="128" spans="1:10" ht="15.95" customHeight="1" thickBot="1">
      <c r="A128" s="113" t="s">
        <v>106</v>
      </c>
      <c r="B128" s="124"/>
      <c r="C128" s="124"/>
      <c r="D128" s="118">
        <f t="shared" si="93"/>
        <v>0</v>
      </c>
      <c r="E128" s="124">
        <v>14</v>
      </c>
      <c r="F128" s="124">
        <v>7</v>
      </c>
      <c r="G128" s="124">
        <f t="shared" si="94"/>
        <v>21</v>
      </c>
      <c r="H128" s="115">
        <f t="shared" si="95"/>
        <v>14</v>
      </c>
      <c r="I128" s="115">
        <f t="shared" si="96"/>
        <v>7</v>
      </c>
      <c r="J128" s="115">
        <f t="shared" si="97"/>
        <v>21</v>
      </c>
    </row>
    <row r="129" spans="1:10" ht="15.95" customHeight="1" thickBot="1">
      <c r="A129" s="116" t="s">
        <v>148</v>
      </c>
      <c r="B129" s="117"/>
      <c r="C129" s="117"/>
      <c r="D129" s="118">
        <f t="shared" si="93"/>
        <v>0</v>
      </c>
      <c r="E129" s="118">
        <v>2</v>
      </c>
      <c r="F129" s="117">
        <v>0</v>
      </c>
      <c r="G129" s="118">
        <f t="shared" si="94"/>
        <v>2</v>
      </c>
      <c r="H129" s="119">
        <f t="shared" si="95"/>
        <v>2</v>
      </c>
      <c r="I129" s="119">
        <f t="shared" si="96"/>
        <v>0</v>
      </c>
      <c r="J129" s="119">
        <f t="shared" si="97"/>
        <v>2</v>
      </c>
    </row>
    <row r="130" spans="1:10" ht="15.95" customHeight="1" thickBot="1">
      <c r="A130" s="113" t="s">
        <v>150</v>
      </c>
      <c r="B130" s="124"/>
      <c r="C130" s="124"/>
      <c r="D130" s="118">
        <f t="shared" si="93"/>
        <v>0</v>
      </c>
      <c r="E130" s="124">
        <v>5</v>
      </c>
      <c r="F130" s="124">
        <v>9</v>
      </c>
      <c r="G130" s="124">
        <f t="shared" si="94"/>
        <v>14</v>
      </c>
      <c r="H130" s="115">
        <f t="shared" si="95"/>
        <v>5</v>
      </c>
      <c r="I130" s="115">
        <f t="shared" si="96"/>
        <v>9</v>
      </c>
      <c r="J130" s="115">
        <f t="shared" si="97"/>
        <v>14</v>
      </c>
    </row>
    <row r="131" spans="1:10" ht="15.95" customHeight="1" thickBot="1">
      <c r="A131" s="116" t="s">
        <v>349</v>
      </c>
      <c r="B131" s="117"/>
      <c r="C131" s="117"/>
      <c r="D131" s="118">
        <f t="shared" si="93"/>
        <v>0</v>
      </c>
      <c r="E131" s="118">
        <v>0</v>
      </c>
      <c r="F131" s="117">
        <v>0</v>
      </c>
      <c r="G131" s="118">
        <f t="shared" si="94"/>
        <v>0</v>
      </c>
      <c r="H131" s="119">
        <f t="shared" si="95"/>
        <v>0</v>
      </c>
      <c r="I131" s="119">
        <f t="shared" si="96"/>
        <v>0</v>
      </c>
      <c r="J131" s="119">
        <f t="shared" si="97"/>
        <v>0</v>
      </c>
    </row>
    <row r="132" spans="1:10" ht="15.95" customHeight="1" thickBot="1">
      <c r="A132" s="120" t="s">
        <v>16</v>
      </c>
      <c r="B132" s="121">
        <f t="shared" ref="B132:J132" si="98">SUM(B126:B131)</f>
        <v>0</v>
      </c>
      <c r="C132" s="121">
        <f t="shared" si="98"/>
        <v>0</v>
      </c>
      <c r="D132" s="121">
        <f t="shared" si="98"/>
        <v>0</v>
      </c>
      <c r="E132" s="121">
        <f t="shared" si="98"/>
        <v>47</v>
      </c>
      <c r="F132" s="121">
        <f t="shared" si="98"/>
        <v>23</v>
      </c>
      <c r="G132" s="121">
        <f t="shared" si="98"/>
        <v>70</v>
      </c>
      <c r="H132" s="122">
        <f t="shared" si="98"/>
        <v>47</v>
      </c>
      <c r="I132" s="122">
        <f t="shared" si="98"/>
        <v>23</v>
      </c>
      <c r="J132" s="122">
        <f t="shared" si="98"/>
        <v>70</v>
      </c>
    </row>
    <row r="133" spans="1:10" ht="15.95" customHeight="1"/>
    <row r="134" spans="1:10" ht="15.95" customHeight="1" thickBot="1">
      <c r="A134" s="352" t="s">
        <v>247</v>
      </c>
      <c r="B134"/>
      <c r="C134"/>
      <c r="D134"/>
      <c r="E134"/>
      <c r="F134"/>
      <c r="G134"/>
      <c r="H134"/>
      <c r="I134"/>
      <c r="J134"/>
    </row>
    <row r="135" spans="1:10" ht="15.95" customHeight="1" thickBot="1">
      <c r="A135" s="113" t="s">
        <v>105</v>
      </c>
      <c r="B135" s="124"/>
      <c r="C135" s="124"/>
      <c r="D135" s="118">
        <f t="shared" ref="D135:D140" si="99">SUM(B135:C135)</f>
        <v>0</v>
      </c>
      <c r="E135" s="124"/>
      <c r="F135" s="124"/>
      <c r="G135" s="124">
        <f t="shared" ref="G135:G140" si="100">SUM(E135:F135)</f>
        <v>0</v>
      </c>
      <c r="H135" s="115">
        <f t="shared" ref="H135:H140" si="101">B135+E135</f>
        <v>0</v>
      </c>
      <c r="I135" s="115">
        <f t="shared" ref="I135:I140" si="102">C135+F135</f>
        <v>0</v>
      </c>
      <c r="J135" s="115">
        <f t="shared" ref="J135:J140" si="103">I135+H135</f>
        <v>0</v>
      </c>
    </row>
    <row r="136" spans="1:10" ht="15.95" customHeight="1" thickBot="1">
      <c r="A136" s="116" t="s">
        <v>149</v>
      </c>
      <c r="B136" s="117"/>
      <c r="C136" s="117"/>
      <c r="D136" s="118">
        <f t="shared" si="99"/>
        <v>0</v>
      </c>
      <c r="E136" s="118"/>
      <c r="F136" s="117"/>
      <c r="G136" s="118">
        <f t="shared" si="100"/>
        <v>0</v>
      </c>
      <c r="H136" s="119">
        <f t="shared" si="101"/>
        <v>0</v>
      </c>
      <c r="I136" s="119">
        <f t="shared" si="102"/>
        <v>0</v>
      </c>
      <c r="J136" s="119">
        <f t="shared" si="103"/>
        <v>0</v>
      </c>
    </row>
    <row r="137" spans="1:10" ht="15.95" customHeight="1" thickBot="1">
      <c r="A137" s="113" t="s">
        <v>106</v>
      </c>
      <c r="B137" s="124"/>
      <c r="C137" s="124"/>
      <c r="D137" s="118">
        <f t="shared" si="99"/>
        <v>0</v>
      </c>
      <c r="E137" s="124"/>
      <c r="F137" s="124"/>
      <c r="G137" s="124">
        <f t="shared" si="100"/>
        <v>0</v>
      </c>
      <c r="H137" s="115">
        <f t="shared" si="101"/>
        <v>0</v>
      </c>
      <c r="I137" s="115">
        <f t="shared" si="102"/>
        <v>0</v>
      </c>
      <c r="J137" s="115">
        <f t="shared" si="103"/>
        <v>0</v>
      </c>
    </row>
    <row r="138" spans="1:10" ht="15.95" customHeight="1" thickBot="1">
      <c r="A138" s="116" t="s">
        <v>148</v>
      </c>
      <c r="B138" s="117"/>
      <c r="C138" s="117"/>
      <c r="D138" s="118">
        <f t="shared" si="99"/>
        <v>0</v>
      </c>
      <c r="E138" s="118"/>
      <c r="F138" s="117"/>
      <c r="G138" s="118">
        <f t="shared" si="100"/>
        <v>0</v>
      </c>
      <c r="H138" s="119">
        <f t="shared" si="101"/>
        <v>0</v>
      </c>
      <c r="I138" s="119">
        <f t="shared" si="102"/>
        <v>0</v>
      </c>
      <c r="J138" s="119">
        <f t="shared" si="103"/>
        <v>0</v>
      </c>
    </row>
    <row r="139" spans="1:10" ht="15.95" customHeight="1" thickBot="1">
      <c r="A139" s="113" t="s">
        <v>150</v>
      </c>
      <c r="B139" s="124"/>
      <c r="C139" s="124"/>
      <c r="D139" s="118">
        <f t="shared" si="99"/>
        <v>0</v>
      </c>
      <c r="E139" s="124"/>
      <c r="F139" s="124"/>
      <c r="G139" s="124">
        <f t="shared" si="100"/>
        <v>0</v>
      </c>
      <c r="H139" s="115">
        <f t="shared" si="101"/>
        <v>0</v>
      </c>
      <c r="I139" s="115">
        <f t="shared" si="102"/>
        <v>0</v>
      </c>
      <c r="J139" s="115">
        <f t="shared" si="103"/>
        <v>0</v>
      </c>
    </row>
    <row r="140" spans="1:10" ht="15.95" customHeight="1" thickBot="1">
      <c r="A140" s="116" t="s">
        <v>349</v>
      </c>
      <c r="B140" s="117"/>
      <c r="C140" s="117"/>
      <c r="D140" s="118">
        <f t="shared" si="99"/>
        <v>0</v>
      </c>
      <c r="E140" s="118"/>
      <c r="F140" s="117"/>
      <c r="G140" s="118">
        <f t="shared" si="100"/>
        <v>0</v>
      </c>
      <c r="H140" s="119">
        <f t="shared" si="101"/>
        <v>0</v>
      </c>
      <c r="I140" s="119">
        <f t="shared" si="102"/>
        <v>0</v>
      </c>
      <c r="J140" s="119">
        <f t="shared" si="103"/>
        <v>0</v>
      </c>
    </row>
    <row r="141" spans="1:10" ht="15.95" customHeight="1" thickBot="1">
      <c r="A141" s="120" t="s">
        <v>16</v>
      </c>
      <c r="B141" s="121">
        <f t="shared" ref="B141:J141" si="104">SUM(B135:B140)</f>
        <v>0</v>
      </c>
      <c r="C141" s="121">
        <f t="shared" si="104"/>
        <v>0</v>
      </c>
      <c r="D141" s="121">
        <f t="shared" si="104"/>
        <v>0</v>
      </c>
      <c r="E141" s="121">
        <f t="shared" si="104"/>
        <v>0</v>
      </c>
      <c r="F141" s="121">
        <f t="shared" si="104"/>
        <v>0</v>
      </c>
      <c r="G141" s="121">
        <f t="shared" si="104"/>
        <v>0</v>
      </c>
      <c r="H141" s="122">
        <f t="shared" si="104"/>
        <v>0</v>
      </c>
      <c r="I141" s="122">
        <f t="shared" si="104"/>
        <v>0</v>
      </c>
      <c r="J141" s="122">
        <f t="shared" si="104"/>
        <v>0</v>
      </c>
    </row>
    <row r="142" spans="1:10" ht="15.95" customHeight="1"/>
    <row r="143" spans="1:10" ht="15.95" customHeight="1" thickBot="1">
      <c r="A143" s="352" t="s">
        <v>245</v>
      </c>
    </row>
    <row r="144" spans="1:10" ht="15.95" customHeight="1" thickBot="1">
      <c r="A144" s="113" t="s">
        <v>105</v>
      </c>
      <c r="B144" s="124"/>
      <c r="C144" s="124"/>
      <c r="D144" s="118">
        <f t="shared" ref="D144:D149" si="105">SUM(B144:C144)</f>
        <v>0</v>
      </c>
      <c r="E144" s="124">
        <v>10</v>
      </c>
      <c r="F144" s="124">
        <v>2</v>
      </c>
      <c r="G144" s="124">
        <f t="shared" ref="G144:G149" si="106">SUM(E144:F144)</f>
        <v>12</v>
      </c>
      <c r="H144" s="115">
        <f t="shared" ref="H144:H149" si="107">B144+E144</f>
        <v>10</v>
      </c>
      <c r="I144" s="115">
        <f t="shared" ref="I144:I149" si="108">C144+F144</f>
        <v>2</v>
      </c>
      <c r="J144" s="115">
        <f t="shared" ref="J144:J149" si="109">I144+H144</f>
        <v>12</v>
      </c>
    </row>
    <row r="145" spans="1:10" ht="15.95" customHeight="1" thickBot="1">
      <c r="A145" s="116" t="s">
        <v>149</v>
      </c>
      <c r="B145" s="117"/>
      <c r="C145" s="117"/>
      <c r="D145" s="118">
        <f t="shared" si="105"/>
        <v>0</v>
      </c>
      <c r="E145" s="118">
        <v>12</v>
      </c>
      <c r="F145" s="117">
        <v>3</v>
      </c>
      <c r="G145" s="118">
        <f t="shared" si="106"/>
        <v>15</v>
      </c>
      <c r="H145" s="119">
        <f t="shared" si="107"/>
        <v>12</v>
      </c>
      <c r="I145" s="119">
        <f t="shared" si="108"/>
        <v>3</v>
      </c>
      <c r="J145" s="119">
        <f t="shared" si="109"/>
        <v>15</v>
      </c>
    </row>
    <row r="146" spans="1:10" ht="15.95" customHeight="1" thickBot="1">
      <c r="A146" s="113" t="s">
        <v>106</v>
      </c>
      <c r="B146" s="124"/>
      <c r="C146" s="124"/>
      <c r="D146" s="118">
        <f t="shared" si="105"/>
        <v>0</v>
      </c>
      <c r="E146" s="124">
        <v>9</v>
      </c>
      <c r="F146" s="124">
        <v>5</v>
      </c>
      <c r="G146" s="124">
        <f t="shared" si="106"/>
        <v>14</v>
      </c>
      <c r="H146" s="115">
        <f t="shared" si="107"/>
        <v>9</v>
      </c>
      <c r="I146" s="115">
        <f t="shared" si="108"/>
        <v>5</v>
      </c>
      <c r="J146" s="115">
        <f t="shared" si="109"/>
        <v>14</v>
      </c>
    </row>
    <row r="147" spans="1:10" ht="15.95" customHeight="1" thickBot="1">
      <c r="A147" s="116" t="s">
        <v>148</v>
      </c>
      <c r="B147" s="117"/>
      <c r="C147" s="117"/>
      <c r="D147" s="118">
        <f t="shared" si="105"/>
        <v>0</v>
      </c>
      <c r="E147" s="118">
        <v>3</v>
      </c>
      <c r="F147" s="117">
        <v>1</v>
      </c>
      <c r="G147" s="118">
        <f t="shared" si="106"/>
        <v>4</v>
      </c>
      <c r="H147" s="119">
        <f t="shared" si="107"/>
        <v>3</v>
      </c>
      <c r="I147" s="119">
        <f t="shared" si="108"/>
        <v>1</v>
      </c>
      <c r="J147" s="119">
        <f t="shared" si="109"/>
        <v>4</v>
      </c>
    </row>
    <row r="148" spans="1:10" ht="15.95" customHeight="1" thickBot="1">
      <c r="A148" s="113" t="s">
        <v>150</v>
      </c>
      <c r="B148" s="124"/>
      <c r="C148" s="124"/>
      <c r="D148" s="118">
        <f t="shared" si="105"/>
        <v>0</v>
      </c>
      <c r="E148" s="124">
        <v>0</v>
      </c>
      <c r="F148" s="124">
        <v>0</v>
      </c>
      <c r="G148" s="124">
        <f t="shared" si="106"/>
        <v>0</v>
      </c>
      <c r="H148" s="115">
        <f t="shared" si="107"/>
        <v>0</v>
      </c>
      <c r="I148" s="115">
        <f t="shared" si="108"/>
        <v>0</v>
      </c>
      <c r="J148" s="115">
        <f t="shared" si="109"/>
        <v>0</v>
      </c>
    </row>
    <row r="149" spans="1:10" ht="15.95" customHeight="1" thickBot="1">
      <c r="A149" s="116" t="s">
        <v>349</v>
      </c>
      <c r="B149" s="117"/>
      <c r="C149" s="117"/>
      <c r="D149" s="118">
        <f t="shared" si="105"/>
        <v>0</v>
      </c>
      <c r="E149" s="118">
        <v>0</v>
      </c>
      <c r="F149" s="117">
        <v>0</v>
      </c>
      <c r="G149" s="118">
        <f t="shared" si="106"/>
        <v>0</v>
      </c>
      <c r="H149" s="119">
        <f t="shared" si="107"/>
        <v>0</v>
      </c>
      <c r="I149" s="119">
        <f t="shared" si="108"/>
        <v>0</v>
      </c>
      <c r="J149" s="119">
        <f t="shared" si="109"/>
        <v>0</v>
      </c>
    </row>
    <row r="150" spans="1:10" ht="15.95" customHeight="1" thickBot="1">
      <c r="A150" s="120" t="s">
        <v>16</v>
      </c>
      <c r="B150" s="121">
        <f t="shared" ref="B150:J150" si="110">SUM(B144:B149)</f>
        <v>0</v>
      </c>
      <c r="C150" s="121">
        <f t="shared" si="110"/>
        <v>0</v>
      </c>
      <c r="D150" s="121">
        <f t="shared" si="110"/>
        <v>0</v>
      </c>
      <c r="E150" s="121">
        <f t="shared" si="110"/>
        <v>34</v>
      </c>
      <c r="F150" s="121">
        <f t="shared" si="110"/>
        <v>11</v>
      </c>
      <c r="G150" s="121">
        <f t="shared" si="110"/>
        <v>45</v>
      </c>
      <c r="H150" s="122">
        <f t="shared" si="110"/>
        <v>34</v>
      </c>
      <c r="I150" s="122">
        <f t="shared" si="110"/>
        <v>11</v>
      </c>
      <c r="J150" s="122">
        <f t="shared" si="110"/>
        <v>45</v>
      </c>
    </row>
    <row r="151" spans="1:10" ht="15.95" customHeight="1"/>
    <row r="152" spans="1:10" ht="15.95" customHeight="1" thickBot="1">
      <c r="A152" s="352" t="s">
        <v>533</v>
      </c>
    </row>
    <row r="153" spans="1:10" ht="15.95" customHeight="1" thickBot="1">
      <c r="A153" s="113" t="s">
        <v>105</v>
      </c>
      <c r="B153" s="124"/>
      <c r="C153" s="124"/>
      <c r="D153" s="118">
        <f t="shared" ref="D153:D158" si="111">SUM(B153:C153)</f>
        <v>0</v>
      </c>
      <c r="E153" s="124">
        <v>1</v>
      </c>
      <c r="F153" s="124"/>
      <c r="G153" s="124">
        <f t="shared" ref="G153:G158" si="112">SUM(E153:F153)</f>
        <v>1</v>
      </c>
      <c r="H153" s="115">
        <f t="shared" ref="H153:H158" si="113">B153+E153</f>
        <v>1</v>
      </c>
      <c r="I153" s="115">
        <f t="shared" ref="I153:I158" si="114">C153+F153</f>
        <v>0</v>
      </c>
      <c r="J153" s="115">
        <f t="shared" ref="J153:J158" si="115">I153+H153</f>
        <v>1</v>
      </c>
    </row>
    <row r="154" spans="1:10" ht="15.95" customHeight="1" thickBot="1">
      <c r="A154" s="116" t="s">
        <v>149</v>
      </c>
      <c r="B154" s="117"/>
      <c r="C154" s="117"/>
      <c r="D154" s="118">
        <f t="shared" si="111"/>
        <v>0</v>
      </c>
      <c r="E154" s="118"/>
      <c r="F154" s="124"/>
      <c r="G154" s="118">
        <f t="shared" si="112"/>
        <v>0</v>
      </c>
      <c r="H154" s="119">
        <f t="shared" si="113"/>
        <v>0</v>
      </c>
      <c r="I154" s="119">
        <f t="shared" si="114"/>
        <v>0</v>
      </c>
      <c r="J154" s="119">
        <f t="shared" si="115"/>
        <v>0</v>
      </c>
    </row>
    <row r="155" spans="1:10" ht="15.95" customHeight="1" thickBot="1">
      <c r="A155" s="113" t="s">
        <v>106</v>
      </c>
      <c r="B155" s="124"/>
      <c r="C155" s="124"/>
      <c r="D155" s="118">
        <f t="shared" si="111"/>
        <v>0</v>
      </c>
      <c r="E155" s="118"/>
      <c r="F155" s="124"/>
      <c r="G155" s="124">
        <f t="shared" si="112"/>
        <v>0</v>
      </c>
      <c r="H155" s="115">
        <f t="shared" si="113"/>
        <v>0</v>
      </c>
      <c r="I155" s="115">
        <f t="shared" si="114"/>
        <v>0</v>
      </c>
      <c r="J155" s="115">
        <f t="shared" si="115"/>
        <v>0</v>
      </c>
    </row>
    <row r="156" spans="1:10" ht="15.95" customHeight="1" thickBot="1">
      <c r="A156" s="116" t="s">
        <v>148</v>
      </c>
      <c r="B156" s="117"/>
      <c r="C156" s="117"/>
      <c r="D156" s="118">
        <f t="shared" si="111"/>
        <v>0</v>
      </c>
      <c r="E156" s="118"/>
      <c r="F156" s="124"/>
      <c r="G156" s="118">
        <f t="shared" si="112"/>
        <v>0</v>
      </c>
      <c r="H156" s="119">
        <f t="shared" si="113"/>
        <v>0</v>
      </c>
      <c r="I156" s="119">
        <f t="shared" si="114"/>
        <v>0</v>
      </c>
      <c r="J156" s="119">
        <f t="shared" si="115"/>
        <v>0</v>
      </c>
    </row>
    <row r="157" spans="1:10" ht="15.95" customHeight="1" thickBot="1">
      <c r="A157" s="113" t="s">
        <v>150</v>
      </c>
      <c r="B157" s="124"/>
      <c r="C157" s="124"/>
      <c r="D157" s="118">
        <f t="shared" si="111"/>
        <v>0</v>
      </c>
      <c r="E157" s="118"/>
      <c r="F157" s="124"/>
      <c r="G157" s="124">
        <f t="shared" si="112"/>
        <v>0</v>
      </c>
      <c r="H157" s="115">
        <f t="shared" si="113"/>
        <v>0</v>
      </c>
      <c r="I157" s="115">
        <f t="shared" si="114"/>
        <v>0</v>
      </c>
      <c r="J157" s="115">
        <f t="shared" si="115"/>
        <v>0</v>
      </c>
    </row>
    <row r="158" spans="1:10" ht="15.95" customHeight="1" thickBot="1">
      <c r="A158" s="116" t="s">
        <v>349</v>
      </c>
      <c r="B158" s="117"/>
      <c r="C158" s="117"/>
      <c r="D158" s="118">
        <f t="shared" si="111"/>
        <v>0</v>
      </c>
      <c r="E158" s="118"/>
      <c r="F158" s="117"/>
      <c r="G158" s="118">
        <f t="shared" si="112"/>
        <v>0</v>
      </c>
      <c r="H158" s="119">
        <f t="shared" si="113"/>
        <v>0</v>
      </c>
      <c r="I158" s="119">
        <f t="shared" si="114"/>
        <v>0</v>
      </c>
      <c r="J158" s="119">
        <f t="shared" si="115"/>
        <v>0</v>
      </c>
    </row>
    <row r="159" spans="1:10" ht="15.95" customHeight="1" thickBot="1">
      <c r="A159" s="120" t="s">
        <v>16</v>
      </c>
      <c r="B159" s="121">
        <f t="shared" ref="B159:J159" si="116">SUM(B153:B158)</f>
        <v>0</v>
      </c>
      <c r="C159" s="121">
        <f t="shared" si="116"/>
        <v>0</v>
      </c>
      <c r="D159" s="121">
        <f t="shared" si="116"/>
        <v>0</v>
      </c>
      <c r="E159" s="121">
        <f t="shared" si="116"/>
        <v>1</v>
      </c>
      <c r="F159" s="121">
        <f t="shared" si="116"/>
        <v>0</v>
      </c>
      <c r="G159" s="121">
        <f t="shared" si="116"/>
        <v>1</v>
      </c>
      <c r="H159" s="122">
        <f t="shared" si="116"/>
        <v>1</v>
      </c>
      <c r="I159" s="122">
        <f t="shared" si="116"/>
        <v>0</v>
      </c>
      <c r="J159" s="122">
        <f t="shared" si="116"/>
        <v>1</v>
      </c>
    </row>
    <row r="160" spans="1:10" ht="15.95" customHeight="1"/>
    <row r="161" spans="1:10" ht="15.95" customHeight="1" thickBot="1">
      <c r="A161" s="352" t="s">
        <v>534</v>
      </c>
    </row>
    <row r="162" spans="1:10" ht="15.95" customHeight="1" thickBot="1">
      <c r="A162" s="113" t="s">
        <v>105</v>
      </c>
      <c r="B162" s="124"/>
      <c r="C162" s="124"/>
      <c r="D162" s="118">
        <f t="shared" ref="D162:D167" si="117">SUM(B162:C162)</f>
        <v>0</v>
      </c>
      <c r="E162" s="124">
        <v>2</v>
      </c>
      <c r="F162" s="124">
        <v>1</v>
      </c>
      <c r="G162" s="124">
        <f t="shared" ref="G162:G167" si="118">SUM(E162:F162)</f>
        <v>3</v>
      </c>
      <c r="H162" s="115">
        <f t="shared" ref="H162:H167" si="119">B162+E162</f>
        <v>2</v>
      </c>
      <c r="I162" s="115">
        <f t="shared" ref="I162:I167" si="120">C162+F162</f>
        <v>1</v>
      </c>
      <c r="J162" s="115">
        <f t="shared" ref="J162:J167" si="121">I162+H162</f>
        <v>3</v>
      </c>
    </row>
    <row r="163" spans="1:10" ht="15.95" customHeight="1" thickBot="1">
      <c r="A163" s="116" t="s">
        <v>149</v>
      </c>
      <c r="B163" s="117"/>
      <c r="C163" s="117"/>
      <c r="D163" s="118">
        <f t="shared" si="117"/>
        <v>0</v>
      </c>
      <c r="E163" s="118">
        <v>7</v>
      </c>
      <c r="F163" s="117">
        <v>5</v>
      </c>
      <c r="G163" s="124">
        <f t="shared" si="118"/>
        <v>12</v>
      </c>
      <c r="H163" s="119">
        <f t="shared" si="119"/>
        <v>7</v>
      </c>
      <c r="I163" s="119">
        <f t="shared" si="120"/>
        <v>5</v>
      </c>
      <c r="J163" s="119">
        <f t="shared" si="121"/>
        <v>12</v>
      </c>
    </row>
    <row r="164" spans="1:10" ht="15.95" customHeight="1" thickBot="1">
      <c r="A164" s="113" t="s">
        <v>106</v>
      </c>
      <c r="B164" s="124"/>
      <c r="C164" s="124"/>
      <c r="D164" s="118">
        <f t="shared" si="117"/>
        <v>0</v>
      </c>
      <c r="E164" s="124">
        <v>8</v>
      </c>
      <c r="F164" s="124">
        <v>12</v>
      </c>
      <c r="G164" s="124">
        <f t="shared" si="118"/>
        <v>20</v>
      </c>
      <c r="H164" s="115">
        <f t="shared" si="119"/>
        <v>8</v>
      </c>
      <c r="I164" s="115">
        <f t="shared" si="120"/>
        <v>12</v>
      </c>
      <c r="J164" s="115">
        <f t="shared" si="121"/>
        <v>20</v>
      </c>
    </row>
    <row r="165" spans="1:10" ht="15.95" customHeight="1" thickBot="1">
      <c r="A165" s="116" t="s">
        <v>148</v>
      </c>
      <c r="B165" s="117"/>
      <c r="C165" s="117"/>
      <c r="D165" s="118">
        <f t="shared" si="117"/>
        <v>0</v>
      </c>
      <c r="E165" s="118"/>
      <c r="F165" s="117"/>
      <c r="G165" s="124">
        <f t="shared" si="118"/>
        <v>0</v>
      </c>
      <c r="H165" s="119">
        <f t="shared" si="119"/>
        <v>0</v>
      </c>
      <c r="I165" s="119">
        <f t="shared" si="120"/>
        <v>0</v>
      </c>
      <c r="J165" s="119">
        <f t="shared" si="121"/>
        <v>0</v>
      </c>
    </row>
    <row r="166" spans="1:10" ht="15.95" customHeight="1" thickBot="1">
      <c r="A166" s="113" t="s">
        <v>150</v>
      </c>
      <c r="B166" s="124"/>
      <c r="C166" s="124"/>
      <c r="D166" s="118">
        <f t="shared" si="117"/>
        <v>0</v>
      </c>
      <c r="E166" s="124"/>
      <c r="F166" s="124"/>
      <c r="G166" s="124">
        <f t="shared" si="118"/>
        <v>0</v>
      </c>
      <c r="H166" s="115">
        <f t="shared" si="119"/>
        <v>0</v>
      </c>
      <c r="I166" s="115">
        <f t="shared" si="120"/>
        <v>0</v>
      </c>
      <c r="J166" s="115">
        <f t="shared" si="121"/>
        <v>0</v>
      </c>
    </row>
    <row r="167" spans="1:10" ht="15.95" customHeight="1" thickBot="1">
      <c r="A167" s="116" t="s">
        <v>349</v>
      </c>
      <c r="B167" s="117"/>
      <c r="C167" s="117"/>
      <c r="D167" s="118">
        <f t="shared" si="117"/>
        <v>0</v>
      </c>
      <c r="E167" s="118">
        <v>43</v>
      </c>
      <c r="F167" s="117">
        <v>46</v>
      </c>
      <c r="G167" s="124">
        <f t="shared" si="118"/>
        <v>89</v>
      </c>
      <c r="H167" s="119">
        <f t="shared" si="119"/>
        <v>43</v>
      </c>
      <c r="I167" s="119">
        <f t="shared" si="120"/>
        <v>46</v>
      </c>
      <c r="J167" s="119">
        <f t="shared" si="121"/>
        <v>89</v>
      </c>
    </row>
    <row r="168" spans="1:10" ht="15.95" customHeight="1" thickBot="1">
      <c r="A168" s="120" t="s">
        <v>16</v>
      </c>
      <c r="B168" s="121">
        <f t="shared" ref="B168:J168" si="122">SUM(B162:B167)</f>
        <v>0</v>
      </c>
      <c r="C168" s="121">
        <f t="shared" si="122"/>
        <v>0</v>
      </c>
      <c r="D168" s="121">
        <f t="shared" si="122"/>
        <v>0</v>
      </c>
      <c r="E168" s="121">
        <f t="shared" si="122"/>
        <v>60</v>
      </c>
      <c r="F168" s="121">
        <f t="shared" si="122"/>
        <v>64</v>
      </c>
      <c r="G168" s="121">
        <f t="shared" si="122"/>
        <v>124</v>
      </c>
      <c r="H168" s="122">
        <f t="shared" si="122"/>
        <v>60</v>
      </c>
      <c r="I168" s="122">
        <f t="shared" si="122"/>
        <v>64</v>
      </c>
      <c r="J168" s="122">
        <f t="shared" si="122"/>
        <v>124</v>
      </c>
    </row>
    <row r="169" spans="1:10" ht="15.95" customHeight="1"/>
    <row r="170" spans="1:10" ht="15.95" customHeight="1"/>
    <row r="171" spans="1:10" ht="15.95" customHeight="1" thickBot="1">
      <c r="A171" s="352" t="s">
        <v>244</v>
      </c>
    </row>
    <row r="172" spans="1:10" ht="15.95" customHeight="1" thickBot="1">
      <c r="A172" s="113" t="s">
        <v>105</v>
      </c>
      <c r="B172" s="124">
        <v>1</v>
      </c>
      <c r="C172" s="124">
        <v>0</v>
      </c>
      <c r="D172" s="124">
        <f t="shared" ref="D172:D177" si="123">SUM(B172:C172)</f>
        <v>1</v>
      </c>
      <c r="E172" s="124">
        <v>42</v>
      </c>
      <c r="F172" s="124">
        <v>1</v>
      </c>
      <c r="G172" s="124">
        <f t="shared" ref="G172:G177" si="124">SUM(E172:F172)</f>
        <v>43</v>
      </c>
      <c r="H172" s="115">
        <f t="shared" ref="H172:H177" si="125">B172+E172</f>
        <v>43</v>
      </c>
      <c r="I172" s="115">
        <f t="shared" ref="I172:I177" si="126">C172+F172</f>
        <v>1</v>
      </c>
      <c r="J172" s="115">
        <f t="shared" ref="J172:J177" si="127">I172+H172</f>
        <v>44</v>
      </c>
    </row>
    <row r="173" spans="1:10" ht="15.95" customHeight="1" thickBot="1">
      <c r="A173" s="116" t="s">
        <v>149</v>
      </c>
      <c r="B173" s="117"/>
      <c r="C173" s="117"/>
      <c r="D173" s="118">
        <f t="shared" si="123"/>
        <v>0</v>
      </c>
      <c r="E173" s="118">
        <v>19</v>
      </c>
      <c r="F173" s="117">
        <v>4</v>
      </c>
      <c r="G173" s="118">
        <f t="shared" si="124"/>
        <v>23</v>
      </c>
      <c r="H173" s="119">
        <f t="shared" si="125"/>
        <v>19</v>
      </c>
      <c r="I173" s="119">
        <f t="shared" si="126"/>
        <v>4</v>
      </c>
      <c r="J173" s="119">
        <f t="shared" si="127"/>
        <v>23</v>
      </c>
    </row>
    <row r="174" spans="1:10" ht="15.95" customHeight="1" thickBot="1">
      <c r="A174" s="113" t="s">
        <v>106</v>
      </c>
      <c r="B174" s="124">
        <v>1</v>
      </c>
      <c r="C174" s="124"/>
      <c r="D174" s="124">
        <f t="shared" si="123"/>
        <v>1</v>
      </c>
      <c r="E174" s="124">
        <v>18</v>
      </c>
      <c r="F174" s="124">
        <v>5</v>
      </c>
      <c r="G174" s="124">
        <f t="shared" si="124"/>
        <v>23</v>
      </c>
      <c r="H174" s="115">
        <f t="shared" si="125"/>
        <v>19</v>
      </c>
      <c r="I174" s="115">
        <f t="shared" si="126"/>
        <v>5</v>
      </c>
      <c r="J174" s="115">
        <f t="shared" si="127"/>
        <v>24</v>
      </c>
    </row>
    <row r="175" spans="1:10" ht="15.95" customHeight="1" thickBot="1">
      <c r="A175" s="116" t="s">
        <v>148</v>
      </c>
      <c r="B175" s="117"/>
      <c r="C175" s="117"/>
      <c r="D175" s="118">
        <f t="shared" si="123"/>
        <v>0</v>
      </c>
      <c r="E175" s="118">
        <v>1</v>
      </c>
      <c r="F175" s="117">
        <v>1</v>
      </c>
      <c r="G175" s="118">
        <f t="shared" si="124"/>
        <v>2</v>
      </c>
      <c r="H175" s="119">
        <f t="shared" si="125"/>
        <v>1</v>
      </c>
      <c r="I175" s="119">
        <f t="shared" si="126"/>
        <v>1</v>
      </c>
      <c r="J175" s="119">
        <f t="shared" si="127"/>
        <v>2</v>
      </c>
    </row>
    <row r="176" spans="1:10" ht="15.95" customHeight="1" thickBot="1">
      <c r="A176" s="113" t="s">
        <v>150</v>
      </c>
      <c r="B176" s="124"/>
      <c r="C176" s="124"/>
      <c r="D176" s="124">
        <f t="shared" si="123"/>
        <v>0</v>
      </c>
      <c r="E176" s="124">
        <v>0</v>
      </c>
      <c r="F176" s="124">
        <v>0</v>
      </c>
      <c r="G176" s="124">
        <f t="shared" si="124"/>
        <v>0</v>
      </c>
      <c r="H176" s="115">
        <f t="shared" si="125"/>
        <v>0</v>
      </c>
      <c r="I176" s="115">
        <f t="shared" si="126"/>
        <v>0</v>
      </c>
      <c r="J176" s="115">
        <f t="shared" si="127"/>
        <v>0</v>
      </c>
    </row>
    <row r="177" spans="1:10" ht="15.95" customHeight="1" thickBot="1">
      <c r="A177" s="116" t="s">
        <v>349</v>
      </c>
      <c r="B177" s="117">
        <v>0</v>
      </c>
      <c r="C177" s="117">
        <v>1</v>
      </c>
      <c r="D177" s="118">
        <f t="shared" si="123"/>
        <v>1</v>
      </c>
      <c r="E177" s="118">
        <v>173</v>
      </c>
      <c r="F177" s="117">
        <v>107</v>
      </c>
      <c r="G177" s="118">
        <f t="shared" si="124"/>
        <v>280</v>
      </c>
      <c r="H177" s="119">
        <f t="shared" si="125"/>
        <v>173</v>
      </c>
      <c r="I177" s="119">
        <f t="shared" si="126"/>
        <v>108</v>
      </c>
      <c r="J177" s="119">
        <f t="shared" si="127"/>
        <v>281</v>
      </c>
    </row>
    <row r="178" spans="1:10" ht="15.95" customHeight="1" thickBot="1">
      <c r="A178" s="120" t="s">
        <v>16</v>
      </c>
      <c r="B178" s="121">
        <f t="shared" ref="B178:J178" si="128">SUM(B172:B177)</f>
        <v>2</v>
      </c>
      <c r="C178" s="121">
        <f t="shared" si="128"/>
        <v>1</v>
      </c>
      <c r="D178" s="121">
        <f t="shared" si="128"/>
        <v>3</v>
      </c>
      <c r="E178" s="121">
        <f t="shared" si="128"/>
        <v>253</v>
      </c>
      <c r="F178" s="121">
        <f t="shared" si="128"/>
        <v>118</v>
      </c>
      <c r="G178" s="121">
        <f t="shared" si="128"/>
        <v>371</v>
      </c>
      <c r="H178" s="122">
        <f t="shared" si="128"/>
        <v>255</v>
      </c>
      <c r="I178" s="122">
        <f t="shared" si="128"/>
        <v>119</v>
      </c>
      <c r="J178" s="122">
        <f t="shared" si="128"/>
        <v>374</v>
      </c>
    </row>
    <row r="179" spans="1:10" ht="15.95" customHeight="1"/>
    <row r="180" spans="1:10" ht="15.95" customHeight="1"/>
    <row r="181" spans="1:10" ht="15.95" customHeight="1" thickBot="1">
      <c r="A181" s="352" t="s">
        <v>535</v>
      </c>
    </row>
    <row r="182" spans="1:10" ht="15.95" customHeight="1" thickBot="1">
      <c r="A182" s="113" t="s">
        <v>105</v>
      </c>
      <c r="B182" s="124"/>
      <c r="C182" s="124"/>
      <c r="D182" s="124">
        <f t="shared" ref="D182:D187" si="129">SUM(B182:C182)</f>
        <v>0</v>
      </c>
      <c r="E182" s="124"/>
      <c r="F182" s="124"/>
      <c r="G182" s="124">
        <f t="shared" ref="G182:G187" si="130">SUM(E182:F182)</f>
        <v>0</v>
      </c>
      <c r="H182" s="115">
        <f t="shared" ref="H182:H187" si="131">B182+E182</f>
        <v>0</v>
      </c>
      <c r="I182" s="115">
        <f t="shared" ref="I182:I187" si="132">C182+F182</f>
        <v>0</v>
      </c>
      <c r="J182" s="115">
        <f t="shared" ref="J182:J187" si="133">I182+H182</f>
        <v>0</v>
      </c>
    </row>
    <row r="183" spans="1:10" ht="15.95" customHeight="1" thickBot="1">
      <c r="A183" s="116" t="s">
        <v>149</v>
      </c>
      <c r="B183" s="117"/>
      <c r="C183" s="117"/>
      <c r="D183" s="118">
        <f t="shared" si="129"/>
        <v>0</v>
      </c>
      <c r="E183" s="118"/>
      <c r="F183" s="117"/>
      <c r="G183" s="118">
        <f t="shared" si="130"/>
        <v>0</v>
      </c>
      <c r="H183" s="119">
        <f t="shared" si="131"/>
        <v>0</v>
      </c>
      <c r="I183" s="119">
        <f t="shared" si="132"/>
        <v>0</v>
      </c>
      <c r="J183" s="119">
        <f t="shared" si="133"/>
        <v>0</v>
      </c>
    </row>
    <row r="184" spans="1:10" ht="15.95" customHeight="1" thickBot="1">
      <c r="A184" s="113" t="s">
        <v>106</v>
      </c>
      <c r="B184" s="124"/>
      <c r="C184" s="124"/>
      <c r="D184" s="124">
        <f t="shared" si="129"/>
        <v>0</v>
      </c>
      <c r="E184" s="124"/>
      <c r="F184" s="124"/>
      <c r="G184" s="124">
        <f t="shared" si="130"/>
        <v>0</v>
      </c>
      <c r="H184" s="115">
        <f t="shared" si="131"/>
        <v>0</v>
      </c>
      <c r="I184" s="115">
        <f t="shared" si="132"/>
        <v>0</v>
      </c>
      <c r="J184" s="115">
        <f t="shared" si="133"/>
        <v>0</v>
      </c>
    </row>
    <row r="185" spans="1:10" ht="15.95" customHeight="1" thickBot="1">
      <c r="A185" s="116" t="s">
        <v>148</v>
      </c>
      <c r="B185" s="117"/>
      <c r="C185" s="117"/>
      <c r="D185" s="118">
        <f t="shared" si="129"/>
        <v>0</v>
      </c>
      <c r="E185" s="118"/>
      <c r="F185" s="117"/>
      <c r="G185" s="118">
        <f t="shared" si="130"/>
        <v>0</v>
      </c>
      <c r="H185" s="119">
        <f t="shared" si="131"/>
        <v>0</v>
      </c>
      <c r="I185" s="119">
        <f t="shared" si="132"/>
        <v>0</v>
      </c>
      <c r="J185" s="119">
        <f t="shared" si="133"/>
        <v>0</v>
      </c>
    </row>
    <row r="186" spans="1:10" ht="15.95" customHeight="1" thickBot="1">
      <c r="A186" s="113" t="s">
        <v>150</v>
      </c>
      <c r="B186" s="124"/>
      <c r="C186" s="124"/>
      <c r="D186" s="124">
        <f t="shared" si="129"/>
        <v>0</v>
      </c>
      <c r="E186" s="124"/>
      <c r="F186" s="124"/>
      <c r="G186" s="124">
        <f t="shared" si="130"/>
        <v>0</v>
      </c>
      <c r="H186" s="115">
        <f t="shared" si="131"/>
        <v>0</v>
      </c>
      <c r="I186" s="115">
        <f t="shared" si="132"/>
        <v>0</v>
      </c>
      <c r="J186" s="115">
        <f t="shared" si="133"/>
        <v>0</v>
      </c>
    </row>
    <row r="187" spans="1:10" ht="15.95" customHeight="1" thickBot="1">
      <c r="A187" s="116" t="s">
        <v>349</v>
      </c>
      <c r="B187" s="117"/>
      <c r="C187" s="117"/>
      <c r="D187" s="118">
        <f t="shared" si="129"/>
        <v>0</v>
      </c>
      <c r="E187" s="118">
        <v>0</v>
      </c>
      <c r="F187" s="117">
        <v>0</v>
      </c>
      <c r="G187" s="118">
        <f t="shared" si="130"/>
        <v>0</v>
      </c>
      <c r="H187" s="119">
        <f t="shared" si="131"/>
        <v>0</v>
      </c>
      <c r="I187" s="119">
        <f t="shared" si="132"/>
        <v>0</v>
      </c>
      <c r="J187" s="119">
        <f t="shared" si="133"/>
        <v>0</v>
      </c>
    </row>
    <row r="188" spans="1:10" ht="15.95" customHeight="1" thickBot="1">
      <c r="A188" s="120" t="s">
        <v>16</v>
      </c>
      <c r="B188" s="121">
        <f t="shared" ref="B188:J188" si="134">SUM(B182:B187)</f>
        <v>0</v>
      </c>
      <c r="C188" s="121">
        <f t="shared" si="134"/>
        <v>0</v>
      </c>
      <c r="D188" s="121">
        <f t="shared" si="134"/>
        <v>0</v>
      </c>
      <c r="E188" s="121">
        <f t="shared" si="134"/>
        <v>0</v>
      </c>
      <c r="F188" s="121">
        <f t="shared" si="134"/>
        <v>0</v>
      </c>
      <c r="G188" s="121">
        <f t="shared" si="134"/>
        <v>0</v>
      </c>
      <c r="H188" s="122">
        <f t="shared" si="134"/>
        <v>0</v>
      </c>
      <c r="I188" s="122">
        <f t="shared" si="134"/>
        <v>0</v>
      </c>
      <c r="J188" s="122">
        <f t="shared" si="134"/>
        <v>0</v>
      </c>
    </row>
    <row r="189" spans="1:10" ht="15.95" customHeight="1"/>
    <row r="190" spans="1:10" ht="15.95" customHeight="1" thickBot="1">
      <c r="A190" s="352" t="s">
        <v>1125</v>
      </c>
    </row>
    <row r="191" spans="1:10" ht="15.95" customHeight="1" thickBot="1">
      <c r="A191" s="113" t="s">
        <v>105</v>
      </c>
      <c r="B191" s="124"/>
      <c r="C191" s="124"/>
      <c r="D191" s="124">
        <f t="shared" ref="D191:D196" si="135">SUM(B191:C191)</f>
        <v>0</v>
      </c>
      <c r="E191" s="124">
        <v>22</v>
      </c>
      <c r="F191" s="124">
        <v>2</v>
      </c>
      <c r="G191" s="124">
        <f t="shared" ref="G191:G196" si="136">SUM(E191:F191)</f>
        <v>24</v>
      </c>
      <c r="H191" s="115">
        <f t="shared" ref="H191:H196" si="137">B191+E191</f>
        <v>22</v>
      </c>
      <c r="I191" s="115">
        <f t="shared" ref="I191:I196" si="138">C191+F191</f>
        <v>2</v>
      </c>
      <c r="J191" s="115">
        <f t="shared" ref="J191:J196" si="139">I191+H191</f>
        <v>24</v>
      </c>
    </row>
    <row r="192" spans="1:10" ht="15.95" customHeight="1" thickBot="1">
      <c r="A192" s="116" t="s">
        <v>149</v>
      </c>
      <c r="B192" s="117"/>
      <c r="C192" s="117"/>
      <c r="D192" s="118">
        <f t="shared" si="135"/>
        <v>0</v>
      </c>
      <c r="E192" s="118">
        <v>14</v>
      </c>
      <c r="F192" s="117">
        <v>6</v>
      </c>
      <c r="G192" s="118">
        <f t="shared" si="136"/>
        <v>20</v>
      </c>
      <c r="H192" s="119">
        <f t="shared" si="137"/>
        <v>14</v>
      </c>
      <c r="I192" s="119">
        <f t="shared" si="138"/>
        <v>6</v>
      </c>
      <c r="J192" s="119">
        <f t="shared" si="139"/>
        <v>20</v>
      </c>
    </row>
    <row r="193" spans="1:10" ht="15.95" customHeight="1" thickBot="1">
      <c r="A193" s="113" t="s">
        <v>106</v>
      </c>
      <c r="B193" s="124"/>
      <c r="C193" s="124"/>
      <c r="D193" s="124">
        <f t="shared" si="135"/>
        <v>0</v>
      </c>
      <c r="E193" s="124">
        <v>16</v>
      </c>
      <c r="F193" s="124">
        <v>11</v>
      </c>
      <c r="G193" s="124">
        <f t="shared" si="136"/>
        <v>27</v>
      </c>
      <c r="H193" s="115">
        <f t="shared" si="137"/>
        <v>16</v>
      </c>
      <c r="I193" s="115">
        <f t="shared" si="138"/>
        <v>11</v>
      </c>
      <c r="J193" s="115">
        <f t="shared" si="139"/>
        <v>27</v>
      </c>
    </row>
    <row r="194" spans="1:10" ht="15.95" customHeight="1" thickBot="1">
      <c r="A194" s="116" t="s">
        <v>148</v>
      </c>
      <c r="B194" s="117"/>
      <c r="C194" s="117"/>
      <c r="D194" s="118">
        <f t="shared" si="135"/>
        <v>0</v>
      </c>
      <c r="E194" s="118">
        <v>1</v>
      </c>
      <c r="F194" s="117">
        <v>3</v>
      </c>
      <c r="G194" s="118">
        <f t="shared" si="136"/>
        <v>4</v>
      </c>
      <c r="H194" s="119">
        <f t="shared" si="137"/>
        <v>1</v>
      </c>
      <c r="I194" s="119">
        <f t="shared" si="138"/>
        <v>3</v>
      </c>
      <c r="J194" s="119">
        <f t="shared" si="139"/>
        <v>4</v>
      </c>
    </row>
    <row r="195" spans="1:10" ht="15.95" customHeight="1" thickBot="1">
      <c r="A195" s="113" t="s">
        <v>150</v>
      </c>
      <c r="B195" s="124"/>
      <c r="C195" s="124"/>
      <c r="D195" s="124">
        <f t="shared" si="135"/>
        <v>0</v>
      </c>
      <c r="E195" s="124">
        <v>4</v>
      </c>
      <c r="F195" s="124">
        <v>9</v>
      </c>
      <c r="G195" s="124">
        <f t="shared" si="136"/>
        <v>13</v>
      </c>
      <c r="H195" s="115">
        <f t="shared" si="137"/>
        <v>4</v>
      </c>
      <c r="I195" s="115">
        <f t="shared" si="138"/>
        <v>9</v>
      </c>
      <c r="J195" s="115">
        <f t="shared" si="139"/>
        <v>13</v>
      </c>
    </row>
    <row r="196" spans="1:10" ht="15.95" customHeight="1" thickBot="1">
      <c r="A196" s="116" t="s">
        <v>349</v>
      </c>
      <c r="B196" s="117"/>
      <c r="C196" s="117"/>
      <c r="D196" s="118">
        <f t="shared" si="135"/>
        <v>0</v>
      </c>
      <c r="E196" s="118">
        <v>4</v>
      </c>
      <c r="F196" s="117">
        <v>8</v>
      </c>
      <c r="G196" s="118">
        <f t="shared" si="136"/>
        <v>12</v>
      </c>
      <c r="H196" s="119">
        <f t="shared" si="137"/>
        <v>4</v>
      </c>
      <c r="I196" s="119">
        <f t="shared" si="138"/>
        <v>8</v>
      </c>
      <c r="J196" s="119">
        <f t="shared" si="139"/>
        <v>12</v>
      </c>
    </row>
    <row r="197" spans="1:10" ht="15.95" customHeight="1" thickBot="1">
      <c r="A197" s="120" t="s">
        <v>16</v>
      </c>
      <c r="B197" s="121">
        <f t="shared" ref="B197:J197" si="140">SUM(B191:B196)</f>
        <v>0</v>
      </c>
      <c r="C197" s="121">
        <f t="shared" si="140"/>
        <v>0</v>
      </c>
      <c r="D197" s="121">
        <f t="shared" si="140"/>
        <v>0</v>
      </c>
      <c r="E197" s="121">
        <f t="shared" si="140"/>
        <v>61</v>
      </c>
      <c r="F197" s="121">
        <f t="shared" si="140"/>
        <v>39</v>
      </c>
      <c r="G197" s="121">
        <f t="shared" si="140"/>
        <v>100</v>
      </c>
      <c r="H197" s="122">
        <f t="shared" si="140"/>
        <v>61</v>
      </c>
      <c r="I197" s="122">
        <f t="shared" si="140"/>
        <v>39</v>
      </c>
      <c r="J197" s="122">
        <f t="shared" si="140"/>
        <v>100</v>
      </c>
    </row>
    <row r="198" spans="1:10" ht="15.95" customHeight="1"/>
    <row r="199" spans="1:10" ht="15.95" customHeight="1" thickBot="1">
      <c r="A199" s="353" t="s">
        <v>536</v>
      </c>
    </row>
    <row r="200" spans="1:10" ht="15.95" customHeight="1" thickBot="1">
      <c r="A200" s="113" t="s">
        <v>105</v>
      </c>
      <c r="B200" s="124"/>
      <c r="C200" s="124"/>
      <c r="D200" s="124">
        <f t="shared" ref="D200:D205" si="141">SUM(B200:C200)</f>
        <v>0</v>
      </c>
      <c r="E200" s="124">
        <v>1</v>
      </c>
      <c r="F200" s="124">
        <v>0</v>
      </c>
      <c r="G200" s="124">
        <f t="shared" ref="G200:G205" si="142">SUM(E200:F200)</f>
        <v>1</v>
      </c>
      <c r="H200" s="115">
        <f t="shared" ref="H200:H205" si="143">B200+E200</f>
        <v>1</v>
      </c>
      <c r="I200" s="115">
        <f t="shared" ref="I200:I205" si="144">C200+F200</f>
        <v>0</v>
      </c>
      <c r="J200" s="115">
        <f t="shared" ref="J200:J205" si="145">I200+H200</f>
        <v>1</v>
      </c>
    </row>
    <row r="201" spans="1:10" ht="15.95" customHeight="1" thickBot="1">
      <c r="A201" s="116" t="s">
        <v>149</v>
      </c>
      <c r="B201" s="117"/>
      <c r="C201" s="117"/>
      <c r="D201" s="118">
        <f t="shared" si="141"/>
        <v>0</v>
      </c>
      <c r="E201" s="118">
        <v>13</v>
      </c>
      <c r="F201" s="117">
        <v>7</v>
      </c>
      <c r="G201" s="118">
        <f t="shared" si="142"/>
        <v>20</v>
      </c>
      <c r="H201" s="119">
        <f t="shared" si="143"/>
        <v>13</v>
      </c>
      <c r="I201" s="119">
        <f t="shared" si="144"/>
        <v>7</v>
      </c>
      <c r="J201" s="119">
        <f t="shared" si="145"/>
        <v>20</v>
      </c>
    </row>
    <row r="202" spans="1:10" ht="15.95" customHeight="1" thickBot="1">
      <c r="A202" s="113" t="s">
        <v>106</v>
      </c>
      <c r="B202" s="124">
        <v>0</v>
      </c>
      <c r="C202" s="124">
        <v>2</v>
      </c>
      <c r="D202" s="124">
        <f t="shared" si="141"/>
        <v>2</v>
      </c>
      <c r="E202" s="124">
        <v>17</v>
      </c>
      <c r="F202" s="124">
        <v>12</v>
      </c>
      <c r="G202" s="124">
        <f t="shared" si="142"/>
        <v>29</v>
      </c>
      <c r="H202" s="115">
        <f t="shared" si="143"/>
        <v>17</v>
      </c>
      <c r="I202" s="115">
        <f t="shared" si="144"/>
        <v>14</v>
      </c>
      <c r="J202" s="115">
        <f t="shared" si="145"/>
        <v>31</v>
      </c>
    </row>
    <row r="203" spans="1:10" ht="15.95" customHeight="1" thickBot="1">
      <c r="A203" s="116" t="s">
        <v>148</v>
      </c>
      <c r="B203" s="117">
        <v>1</v>
      </c>
      <c r="C203" s="117">
        <v>0</v>
      </c>
      <c r="D203" s="118">
        <f t="shared" si="141"/>
        <v>1</v>
      </c>
      <c r="E203" s="118">
        <v>0</v>
      </c>
      <c r="F203" s="117">
        <v>6</v>
      </c>
      <c r="G203" s="118">
        <f t="shared" si="142"/>
        <v>6</v>
      </c>
      <c r="H203" s="119">
        <f t="shared" si="143"/>
        <v>1</v>
      </c>
      <c r="I203" s="119">
        <f t="shared" si="144"/>
        <v>6</v>
      </c>
      <c r="J203" s="119">
        <f t="shared" si="145"/>
        <v>7</v>
      </c>
    </row>
    <row r="204" spans="1:10" ht="15.95" customHeight="1" thickBot="1">
      <c r="A204" s="113" t="s">
        <v>150</v>
      </c>
      <c r="B204" s="124"/>
      <c r="C204" s="124">
        <v>2</v>
      </c>
      <c r="D204" s="124">
        <f t="shared" si="141"/>
        <v>2</v>
      </c>
      <c r="E204" s="124">
        <v>2</v>
      </c>
      <c r="F204" s="124">
        <v>3</v>
      </c>
      <c r="G204" s="124">
        <f t="shared" si="142"/>
        <v>5</v>
      </c>
      <c r="H204" s="115">
        <f t="shared" si="143"/>
        <v>2</v>
      </c>
      <c r="I204" s="115">
        <f t="shared" si="144"/>
        <v>5</v>
      </c>
      <c r="J204" s="115">
        <f t="shared" si="145"/>
        <v>7</v>
      </c>
    </row>
    <row r="205" spans="1:10" ht="15.95" customHeight="1" thickBot="1">
      <c r="A205" s="116" t="s">
        <v>349</v>
      </c>
      <c r="B205" s="117">
        <v>1</v>
      </c>
      <c r="C205" s="117">
        <v>7</v>
      </c>
      <c r="D205" s="118">
        <f t="shared" si="141"/>
        <v>8</v>
      </c>
      <c r="E205" s="118">
        <v>24</v>
      </c>
      <c r="F205" s="117">
        <v>61</v>
      </c>
      <c r="G205" s="118">
        <f t="shared" si="142"/>
        <v>85</v>
      </c>
      <c r="H205" s="119">
        <f t="shared" si="143"/>
        <v>25</v>
      </c>
      <c r="I205" s="119">
        <f t="shared" si="144"/>
        <v>68</v>
      </c>
      <c r="J205" s="119">
        <f t="shared" si="145"/>
        <v>93</v>
      </c>
    </row>
    <row r="206" spans="1:10" ht="15.95" customHeight="1" thickBot="1">
      <c r="A206" s="120" t="s">
        <v>16</v>
      </c>
      <c r="B206" s="121">
        <f t="shared" ref="B206:J206" si="146">SUM(B200:B205)</f>
        <v>2</v>
      </c>
      <c r="C206" s="121">
        <f t="shared" si="146"/>
        <v>11</v>
      </c>
      <c r="D206" s="121">
        <f t="shared" si="146"/>
        <v>13</v>
      </c>
      <c r="E206" s="121">
        <f t="shared" si="146"/>
        <v>57</v>
      </c>
      <c r="F206" s="121">
        <f t="shared" si="146"/>
        <v>89</v>
      </c>
      <c r="G206" s="121">
        <f t="shared" si="146"/>
        <v>146</v>
      </c>
      <c r="H206" s="122">
        <f t="shared" si="146"/>
        <v>59</v>
      </c>
      <c r="I206" s="122">
        <f t="shared" si="146"/>
        <v>100</v>
      </c>
      <c r="J206" s="122">
        <f t="shared" si="146"/>
        <v>159</v>
      </c>
    </row>
    <row r="207" spans="1:10" ht="15.95" customHeight="1"/>
    <row r="208" spans="1:10" ht="15.95" customHeight="1" thickBot="1">
      <c r="A208" s="353" t="s">
        <v>16</v>
      </c>
    </row>
    <row r="209" spans="1:10" ht="15.95" customHeight="1" thickBot="1">
      <c r="A209" s="113" t="s">
        <v>105</v>
      </c>
      <c r="B209" s="124">
        <f>SUM(B126+B144+B153+B162+B172+B182+B191+B200)</f>
        <v>1</v>
      </c>
      <c r="C209" s="124">
        <f>SUM(C126+C144+C153+C162+C172+C182+C191+C200)</f>
        <v>0</v>
      </c>
      <c r="D209" s="124">
        <f t="shared" ref="D209:D215" si="147">SUM(B209:C209)</f>
        <v>1</v>
      </c>
      <c r="E209" s="124">
        <f t="shared" ref="E209:F209" si="148">SUM(E126+E144+E153+E162+E172+E182+E191+E200)</f>
        <v>88</v>
      </c>
      <c r="F209" s="124">
        <f t="shared" si="148"/>
        <v>9</v>
      </c>
      <c r="G209" s="124">
        <f t="shared" ref="G209:G215" si="149">SUM(E209:F209)</f>
        <v>97</v>
      </c>
      <c r="H209" s="124">
        <f t="shared" ref="H209:I209" si="150">SUM(H126+H144+H153+H162+H172+H182+H191+H200)</f>
        <v>89</v>
      </c>
      <c r="I209" s="124">
        <f t="shared" si="150"/>
        <v>9</v>
      </c>
      <c r="J209" s="124">
        <f t="shared" ref="J209:J215" si="151">SUM(H209:I209)</f>
        <v>98</v>
      </c>
    </row>
    <row r="210" spans="1:10" ht="15.95" customHeight="1" thickBot="1">
      <c r="A210" s="116" t="s">
        <v>149</v>
      </c>
      <c r="B210" s="124">
        <f t="shared" ref="B210:C210" si="152">SUM(B127+B145+B154+B163+B173+B183+B192+B201)</f>
        <v>0</v>
      </c>
      <c r="C210" s="124">
        <f t="shared" si="152"/>
        <v>0</v>
      </c>
      <c r="D210" s="124">
        <f t="shared" si="147"/>
        <v>0</v>
      </c>
      <c r="E210" s="124">
        <f t="shared" ref="E210:F210" si="153">SUM(E127+E145+E154+E163+E173+E183+E192+E201)</f>
        <v>81</v>
      </c>
      <c r="F210" s="124">
        <f t="shared" si="153"/>
        <v>29</v>
      </c>
      <c r="G210" s="124">
        <f t="shared" si="149"/>
        <v>110</v>
      </c>
      <c r="H210" s="124">
        <f t="shared" ref="H210:I210" si="154">SUM(H127+H145+H154+H163+H173+H183+H192+H201)</f>
        <v>81</v>
      </c>
      <c r="I210" s="124">
        <f t="shared" si="154"/>
        <v>29</v>
      </c>
      <c r="J210" s="124">
        <f t="shared" si="151"/>
        <v>110</v>
      </c>
    </row>
    <row r="211" spans="1:10" ht="15.95" customHeight="1" thickBot="1">
      <c r="A211" s="113" t="s">
        <v>106</v>
      </c>
      <c r="B211" s="124">
        <f t="shared" ref="B211:C211" si="155">SUM(B128+B146+B155+B164+B174+B184+B193+B202)</f>
        <v>1</v>
      </c>
      <c r="C211" s="124">
        <f t="shared" si="155"/>
        <v>2</v>
      </c>
      <c r="D211" s="124">
        <f t="shared" si="147"/>
        <v>3</v>
      </c>
      <c r="E211" s="124">
        <f t="shared" ref="E211:F211" si="156">SUM(E128+E146+E155+E164+E174+E184+E193+E202)</f>
        <v>82</v>
      </c>
      <c r="F211" s="124">
        <f t="shared" si="156"/>
        <v>52</v>
      </c>
      <c r="G211" s="124">
        <f t="shared" si="149"/>
        <v>134</v>
      </c>
      <c r="H211" s="124">
        <f t="shared" ref="H211:I211" si="157">SUM(H128+H146+H155+H164+H174+H184+H193+H202)</f>
        <v>83</v>
      </c>
      <c r="I211" s="124">
        <f t="shared" si="157"/>
        <v>54</v>
      </c>
      <c r="J211" s="124">
        <f t="shared" si="151"/>
        <v>137</v>
      </c>
    </row>
    <row r="212" spans="1:10" ht="15.95" customHeight="1" thickBot="1">
      <c r="A212" s="116" t="s">
        <v>148</v>
      </c>
      <c r="B212" s="124">
        <f t="shared" ref="B212:C212" si="158">SUM(B129+B147+B156+B165+B175+B185+B194+B203)</f>
        <v>1</v>
      </c>
      <c r="C212" s="124">
        <f t="shared" si="158"/>
        <v>0</v>
      </c>
      <c r="D212" s="124">
        <f t="shared" si="147"/>
        <v>1</v>
      </c>
      <c r="E212" s="124">
        <f t="shared" ref="E212:F212" si="159">SUM(E129+E147+E156+E165+E175+E185+E194+E203)</f>
        <v>7</v>
      </c>
      <c r="F212" s="124">
        <f t="shared" si="159"/>
        <v>11</v>
      </c>
      <c r="G212" s="124">
        <f t="shared" si="149"/>
        <v>18</v>
      </c>
      <c r="H212" s="124">
        <f t="shared" ref="H212:I212" si="160">SUM(H129+H147+H156+H165+H175+H185+H194+H203)</f>
        <v>8</v>
      </c>
      <c r="I212" s="124">
        <f t="shared" si="160"/>
        <v>11</v>
      </c>
      <c r="J212" s="124">
        <f t="shared" si="151"/>
        <v>19</v>
      </c>
    </row>
    <row r="213" spans="1:10" ht="15.95" customHeight="1" thickBot="1">
      <c r="A213" s="113" t="s">
        <v>150</v>
      </c>
      <c r="B213" s="124">
        <f t="shared" ref="B213:C213" si="161">SUM(B130+B148+B157+B166+B176+B186+B195+B204)</f>
        <v>0</v>
      </c>
      <c r="C213" s="124">
        <f t="shared" si="161"/>
        <v>2</v>
      </c>
      <c r="D213" s="124">
        <f t="shared" si="147"/>
        <v>2</v>
      </c>
      <c r="E213" s="124">
        <f t="shared" ref="E213:F213" si="162">SUM(E130+E148+E157+E166+E176+E186+E195+E204)</f>
        <v>11</v>
      </c>
      <c r="F213" s="124">
        <f t="shared" si="162"/>
        <v>21</v>
      </c>
      <c r="G213" s="124">
        <f t="shared" si="149"/>
        <v>32</v>
      </c>
      <c r="H213" s="124">
        <f t="shared" ref="H213:I213" si="163">SUM(H130+H148+H157+H166+H176+H186+H195+H204)</f>
        <v>11</v>
      </c>
      <c r="I213" s="124">
        <f t="shared" si="163"/>
        <v>23</v>
      </c>
      <c r="J213" s="124">
        <f t="shared" si="151"/>
        <v>34</v>
      </c>
    </row>
    <row r="214" spans="1:10" ht="15.95" customHeight="1" thickBot="1">
      <c r="A214" s="116" t="s">
        <v>349</v>
      </c>
      <c r="B214" s="124">
        <f t="shared" ref="B214:C214" si="164">SUM(B131+B149+B158+B167+B177+B187+B196+B205)</f>
        <v>1</v>
      </c>
      <c r="C214" s="124">
        <f t="shared" si="164"/>
        <v>8</v>
      </c>
      <c r="D214" s="124">
        <f t="shared" si="147"/>
        <v>9</v>
      </c>
      <c r="E214" s="124">
        <f t="shared" ref="E214:F214" si="165">SUM(E131+E149+E158+E167+E177+E187+E196+E205)</f>
        <v>244</v>
      </c>
      <c r="F214" s="124">
        <f t="shared" si="165"/>
        <v>222</v>
      </c>
      <c r="G214" s="124">
        <f t="shared" si="149"/>
        <v>466</v>
      </c>
      <c r="H214" s="124">
        <f t="shared" ref="H214:I214" si="166">SUM(H131+H149+H158+H167+H177+H187+H196+H205)</f>
        <v>245</v>
      </c>
      <c r="I214" s="124">
        <f t="shared" si="166"/>
        <v>230</v>
      </c>
      <c r="J214" s="124">
        <f t="shared" si="151"/>
        <v>475</v>
      </c>
    </row>
    <row r="215" spans="1:10" ht="15.95" customHeight="1" thickBot="1">
      <c r="A215" s="120" t="s">
        <v>16</v>
      </c>
      <c r="B215" s="121">
        <f>SUM(B209:B214)</f>
        <v>4</v>
      </c>
      <c r="C215" s="121">
        <f>SUM(C209:C214)</f>
        <v>12</v>
      </c>
      <c r="D215" s="124">
        <f t="shared" si="147"/>
        <v>16</v>
      </c>
      <c r="E215" s="121">
        <f>SUM(E209:E214)</f>
        <v>513</v>
      </c>
      <c r="F215" s="121">
        <f>SUM(F209:F214)</f>
        <v>344</v>
      </c>
      <c r="G215" s="124">
        <f t="shared" si="149"/>
        <v>857</v>
      </c>
      <c r="H215" s="121">
        <f>SUM(H209:H214)</f>
        <v>517</v>
      </c>
      <c r="I215" s="121">
        <f>SUM(I209:I214)</f>
        <v>356</v>
      </c>
      <c r="J215" s="124">
        <f t="shared" si="151"/>
        <v>873</v>
      </c>
    </row>
    <row r="216" spans="1:10" ht="15.95" customHeight="1"/>
    <row r="217" spans="1:10" ht="15.95" customHeight="1"/>
    <row r="218" spans="1:10" ht="15.95" customHeight="1"/>
    <row r="219" spans="1:10" ht="15.95" customHeight="1"/>
    <row r="220" spans="1:10" ht="15.95" customHeight="1"/>
    <row r="221" spans="1:10" ht="15.95" customHeight="1"/>
    <row r="222" spans="1:10" ht="15.95" customHeight="1"/>
    <row r="223" spans="1:10" ht="15.95" customHeight="1"/>
    <row r="224" spans="1:10"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sheetData>
  <mergeCells count="12">
    <mergeCell ref="A1:K1"/>
    <mergeCell ref="A2:K2"/>
    <mergeCell ref="A3:K3"/>
    <mergeCell ref="A4:K4"/>
    <mergeCell ref="B7:D7"/>
    <mergeCell ref="E7:G7"/>
    <mergeCell ref="B6:D6"/>
    <mergeCell ref="E6:G6"/>
    <mergeCell ref="H6:J6"/>
    <mergeCell ref="A6:A9"/>
    <mergeCell ref="K6:K9"/>
    <mergeCell ref="H7:J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rightToLeft="1" view="pageBreakPreview" zoomScaleNormal="100" zoomScaleSheetLayoutView="100" workbookViewId="0">
      <selection activeCell="A13" sqref="A13"/>
    </sheetView>
  </sheetViews>
  <sheetFormatPr defaultRowHeight="12.75"/>
  <cols>
    <col min="1" max="1" width="43.5703125" style="67" customWidth="1"/>
    <col min="2" max="2" width="2.5703125" style="48" customWidth="1"/>
    <col min="3" max="3" width="43.5703125" style="262" customWidth="1"/>
    <col min="4" max="16384" width="9.140625" style="48"/>
  </cols>
  <sheetData>
    <row r="1" spans="1:3" ht="39" customHeight="1"/>
    <row r="2" spans="1:3" ht="39" customHeight="1"/>
    <row r="3" spans="1:3" s="270" customFormat="1" ht="39">
      <c r="A3" s="272" t="s">
        <v>0</v>
      </c>
      <c r="B3" s="67"/>
      <c r="C3" s="271" t="s">
        <v>1</v>
      </c>
    </row>
    <row r="4" spans="1:3">
      <c r="C4" s="269"/>
    </row>
    <row r="5" spans="1:3" s="266" customFormat="1" ht="75">
      <c r="A5" s="265" t="s">
        <v>1140</v>
      </c>
      <c r="B5" s="268"/>
      <c r="C5" s="264" t="s">
        <v>542</v>
      </c>
    </row>
    <row r="6" spans="1:3" s="266" customFormat="1" ht="79.5" customHeight="1">
      <c r="A6" s="265" t="s">
        <v>1332</v>
      </c>
      <c r="B6" s="268"/>
      <c r="C6" s="264" t="s">
        <v>545</v>
      </c>
    </row>
    <row r="7" spans="1:3" s="266" customFormat="1" ht="124.5" customHeight="1">
      <c r="A7" s="265" t="s">
        <v>1137</v>
      </c>
      <c r="B7" s="268"/>
      <c r="C7" s="264" t="s">
        <v>564</v>
      </c>
    </row>
    <row r="8" spans="1:3" s="266" customFormat="1" ht="81">
      <c r="A8" s="265" t="s">
        <v>1138</v>
      </c>
      <c r="B8" s="268"/>
      <c r="C8" s="264" t="s">
        <v>563</v>
      </c>
    </row>
    <row r="9" spans="1:3" s="266" customFormat="1" ht="13.5" customHeight="1">
      <c r="A9" s="265"/>
      <c r="B9" s="268"/>
      <c r="C9" s="264"/>
    </row>
    <row r="10" spans="1:3" s="266" customFormat="1" ht="22.5">
      <c r="A10" s="265" t="s">
        <v>2</v>
      </c>
      <c r="B10" s="268"/>
      <c r="C10" s="267" t="s">
        <v>316</v>
      </c>
    </row>
    <row r="11" spans="1:3" ht="27" customHeight="1">
      <c r="A11" s="279" t="s">
        <v>1136</v>
      </c>
      <c r="B11" s="824" t="s">
        <v>1135</v>
      </c>
      <c r="C11" s="824"/>
    </row>
    <row r="12" spans="1:3" ht="33.75" customHeight="1">
      <c r="A12" s="279" t="s">
        <v>1139</v>
      </c>
      <c r="B12" s="52"/>
      <c r="C12" s="278" t="s">
        <v>1297</v>
      </c>
    </row>
    <row r="13" spans="1:3" ht="20.25" customHeight="1">
      <c r="A13" s="279" t="s">
        <v>1341</v>
      </c>
      <c r="B13" s="52"/>
      <c r="C13" s="278" t="s">
        <v>814</v>
      </c>
    </row>
    <row r="14" spans="1:3" ht="14.25">
      <c r="C14" s="263"/>
    </row>
  </sheetData>
  <mergeCells count="1">
    <mergeCell ref="B11:C11"/>
  </mergeCells>
  <printOptions horizontalCentered="1"/>
  <pageMargins left="0.78740157480314965" right="0.78740157480314965" top="1.1811023622047245" bottom="0.78740157480314965" header="0.51181102362204722" footer="0.51181102362204722"/>
  <pageSetup paperSize="9" scale="96"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showGridLines="0" rightToLeft="1" view="pageBreakPreview" zoomScaleNormal="100" zoomScaleSheetLayoutView="100" workbookViewId="0">
      <selection activeCell="N18" sqref="N18"/>
    </sheetView>
  </sheetViews>
  <sheetFormatPr defaultRowHeight="12.75"/>
  <cols>
    <col min="1" max="1" width="30" style="213" customWidth="1"/>
    <col min="2" max="2" width="6.7109375" style="213" customWidth="1"/>
    <col min="3" max="3" width="7.42578125" style="213" customWidth="1"/>
    <col min="4" max="4" width="6.7109375" style="213" customWidth="1"/>
    <col min="5" max="5" width="7.42578125" style="213" customWidth="1"/>
    <col min="6" max="6" width="8.28515625" style="213" customWidth="1"/>
    <col min="7" max="7" width="7.42578125" style="213" customWidth="1"/>
    <col min="8" max="8" width="6.7109375" style="213" customWidth="1"/>
    <col min="9" max="9" width="7.42578125" style="213" customWidth="1"/>
    <col min="10" max="10" width="6.7109375" style="213" customWidth="1"/>
    <col min="11" max="11" width="7.42578125" style="213" customWidth="1"/>
    <col min="12" max="12" width="6.7109375" style="213" customWidth="1"/>
    <col min="13" max="13" width="7.42578125" style="213" customWidth="1"/>
    <col min="14" max="14" width="9.140625" style="213" customWidth="1"/>
    <col min="15" max="15" width="8.28515625" style="213" customWidth="1"/>
    <col min="16" max="16" width="29.42578125" style="213" customWidth="1"/>
    <col min="17" max="16384" width="9.140625" style="213"/>
  </cols>
  <sheetData>
    <row r="1" spans="1:25" s="91" customFormat="1" ht="21.95" customHeight="1">
      <c r="A1" s="1205" t="s">
        <v>998</v>
      </c>
      <c r="B1" s="1205"/>
      <c r="C1" s="1205"/>
      <c r="D1" s="1205"/>
      <c r="E1" s="1205"/>
      <c r="F1" s="1205"/>
      <c r="G1" s="1205"/>
      <c r="H1" s="1205"/>
      <c r="I1" s="1205"/>
      <c r="J1" s="1205"/>
      <c r="K1" s="1205"/>
      <c r="L1" s="1205"/>
      <c r="M1" s="1205"/>
      <c r="N1" s="1205"/>
      <c r="O1" s="1205"/>
      <c r="P1" s="1205"/>
      <c r="Q1" s="88"/>
      <c r="R1" s="88"/>
      <c r="S1" s="88"/>
      <c r="T1" s="88"/>
      <c r="U1" s="88"/>
      <c r="V1" s="88"/>
      <c r="W1" s="88"/>
      <c r="X1" s="89"/>
      <c r="Y1" s="90"/>
    </row>
    <row r="2" spans="1:25" s="93" customFormat="1" ht="18" customHeight="1">
      <c r="A2" s="1205" t="s">
        <v>1069</v>
      </c>
      <c r="B2" s="1205"/>
      <c r="C2" s="1205"/>
      <c r="D2" s="1205"/>
      <c r="E2" s="1205"/>
      <c r="F2" s="1205"/>
      <c r="G2" s="1205"/>
      <c r="H2" s="1205"/>
      <c r="I2" s="1205"/>
      <c r="J2" s="1205"/>
      <c r="K2" s="1205"/>
      <c r="L2" s="1205"/>
      <c r="M2" s="1205"/>
      <c r="N2" s="1205"/>
      <c r="O2" s="1205"/>
      <c r="P2" s="1205"/>
      <c r="Q2" s="88"/>
      <c r="R2" s="92"/>
      <c r="S2" s="92"/>
      <c r="T2" s="92"/>
      <c r="U2" s="92"/>
      <c r="V2" s="92"/>
      <c r="W2" s="92"/>
      <c r="X2" s="92"/>
      <c r="Y2" s="92"/>
    </row>
    <row r="3" spans="1:25" s="93" customFormat="1" ht="33.75" customHeight="1">
      <c r="A3" s="1206" t="s">
        <v>544</v>
      </c>
      <c r="B3" s="1207"/>
      <c r="C3" s="1207"/>
      <c r="D3" s="1207"/>
      <c r="E3" s="1207"/>
      <c r="F3" s="1207"/>
      <c r="G3" s="1207"/>
      <c r="H3" s="1207"/>
      <c r="I3" s="1207"/>
      <c r="J3" s="1207"/>
      <c r="K3" s="1207"/>
      <c r="L3" s="1207"/>
      <c r="M3" s="1207"/>
      <c r="N3" s="1207"/>
      <c r="O3" s="1207"/>
      <c r="P3" s="1207"/>
      <c r="Q3" s="94"/>
      <c r="R3" s="94"/>
      <c r="S3" s="94"/>
      <c r="T3" s="94"/>
      <c r="U3" s="94"/>
      <c r="V3" s="94"/>
      <c r="W3" s="94"/>
      <c r="X3" s="94"/>
      <c r="Y3" s="94"/>
    </row>
    <row r="4" spans="1:25" s="71" customFormat="1" ht="15.75">
      <c r="A4" s="1208" t="s">
        <v>1066</v>
      </c>
      <c r="B4" s="1208"/>
      <c r="C4" s="1208"/>
      <c r="D4" s="1208"/>
      <c r="E4" s="1208"/>
      <c r="F4" s="1208"/>
      <c r="G4" s="1208"/>
      <c r="H4" s="1208"/>
      <c r="I4" s="1208"/>
      <c r="J4" s="1208"/>
      <c r="K4" s="1208"/>
      <c r="L4" s="1208"/>
      <c r="M4" s="1208"/>
      <c r="N4" s="1208"/>
      <c r="O4" s="1208"/>
      <c r="P4" s="1208"/>
      <c r="Q4" s="95"/>
      <c r="R4" s="95"/>
      <c r="S4" s="95"/>
      <c r="T4" s="95"/>
      <c r="U4" s="95"/>
      <c r="V4" s="95"/>
      <c r="W4" s="95"/>
      <c r="X4" s="95"/>
      <c r="Y4" s="95"/>
    </row>
    <row r="5" spans="1:25" s="71" customFormat="1" ht="20.100000000000001" customHeight="1">
      <c r="A5" s="96" t="s">
        <v>949</v>
      </c>
      <c r="B5" s="96"/>
      <c r="C5" s="96"/>
      <c r="D5" s="96"/>
      <c r="E5" s="96"/>
      <c r="F5" s="96"/>
      <c r="G5" s="96"/>
      <c r="H5" s="96"/>
      <c r="I5" s="96"/>
      <c r="J5" s="96"/>
      <c r="K5" s="96"/>
      <c r="L5" s="96"/>
      <c r="M5" s="96"/>
      <c r="N5" s="96"/>
      <c r="O5" s="96"/>
      <c r="P5" s="97" t="s">
        <v>948</v>
      </c>
    </row>
    <row r="6" spans="1:25" s="211" customFormat="1" ht="18" customHeight="1" thickBot="1">
      <c r="A6" s="1209" t="s">
        <v>1338</v>
      </c>
      <c r="B6" s="1166" t="s">
        <v>290</v>
      </c>
      <c r="C6" s="1166"/>
      <c r="D6" s="1166" t="s">
        <v>254</v>
      </c>
      <c r="E6" s="1166"/>
      <c r="F6" s="1166" t="s">
        <v>253</v>
      </c>
      <c r="G6" s="1166"/>
      <c r="H6" s="1166" t="s">
        <v>252</v>
      </c>
      <c r="I6" s="1166"/>
      <c r="J6" s="1166" t="s">
        <v>251</v>
      </c>
      <c r="K6" s="1166"/>
      <c r="L6" s="1166" t="s">
        <v>499</v>
      </c>
      <c r="M6" s="1166"/>
      <c r="N6" s="1166" t="s">
        <v>7</v>
      </c>
      <c r="O6" s="1166"/>
      <c r="P6" s="1213" t="s">
        <v>1329</v>
      </c>
      <c r="Q6" s="210"/>
    </row>
    <row r="7" spans="1:25" s="211" customFormat="1" ht="15.75" customHeight="1" thickTop="1" thickBot="1">
      <c r="A7" s="1210"/>
      <c r="B7" s="1013" t="s">
        <v>255</v>
      </c>
      <c r="C7" s="1013"/>
      <c r="D7" s="1013" t="s">
        <v>1054</v>
      </c>
      <c r="E7" s="1013"/>
      <c r="F7" s="1013" t="s">
        <v>1055</v>
      </c>
      <c r="G7" s="1013"/>
      <c r="H7" s="1013" t="s">
        <v>1056</v>
      </c>
      <c r="I7" s="1013"/>
      <c r="J7" s="1013" t="s">
        <v>250</v>
      </c>
      <c r="K7" s="1013"/>
      <c r="L7" s="1013" t="s">
        <v>268</v>
      </c>
      <c r="M7" s="1013"/>
      <c r="N7" s="1013" t="s">
        <v>8</v>
      </c>
      <c r="O7" s="1013"/>
      <c r="P7" s="1214"/>
      <c r="Q7" s="210"/>
    </row>
    <row r="8" spans="1:25" s="211" customFormat="1" ht="14.25" customHeight="1" thickTop="1" thickBot="1">
      <c r="A8" s="1211"/>
      <c r="B8" s="668" t="s">
        <v>9</v>
      </c>
      <c r="C8" s="668" t="s">
        <v>560</v>
      </c>
      <c r="D8" s="668" t="s">
        <v>9</v>
      </c>
      <c r="E8" s="668" t="s">
        <v>560</v>
      </c>
      <c r="F8" s="668" t="s">
        <v>9</v>
      </c>
      <c r="G8" s="668" t="s">
        <v>560</v>
      </c>
      <c r="H8" s="668" t="s">
        <v>9</v>
      </c>
      <c r="I8" s="668" t="s">
        <v>560</v>
      </c>
      <c r="J8" s="668" t="s">
        <v>9</v>
      </c>
      <c r="K8" s="668" t="s">
        <v>560</v>
      </c>
      <c r="L8" s="668" t="s">
        <v>9</v>
      </c>
      <c r="M8" s="668" t="s">
        <v>560</v>
      </c>
      <c r="N8" s="668" t="s">
        <v>9</v>
      </c>
      <c r="O8" s="668" t="s">
        <v>560</v>
      </c>
      <c r="P8" s="1215"/>
      <c r="Q8" s="210"/>
    </row>
    <row r="9" spans="1:25" s="211" customFormat="1" ht="13.5" customHeight="1" thickTop="1">
      <c r="A9" s="1212"/>
      <c r="B9" s="669" t="s">
        <v>561</v>
      </c>
      <c r="C9" s="669" t="s">
        <v>562</v>
      </c>
      <c r="D9" s="669" t="s">
        <v>561</v>
      </c>
      <c r="E9" s="669" t="s">
        <v>562</v>
      </c>
      <c r="F9" s="669" t="s">
        <v>561</v>
      </c>
      <c r="G9" s="669" t="s">
        <v>562</v>
      </c>
      <c r="H9" s="669" t="s">
        <v>561</v>
      </c>
      <c r="I9" s="669" t="s">
        <v>562</v>
      </c>
      <c r="J9" s="669" t="s">
        <v>561</v>
      </c>
      <c r="K9" s="669" t="s">
        <v>562</v>
      </c>
      <c r="L9" s="669" t="s">
        <v>561</v>
      </c>
      <c r="M9" s="669" t="s">
        <v>562</v>
      </c>
      <c r="N9" s="669" t="s">
        <v>561</v>
      </c>
      <c r="O9" s="669" t="s">
        <v>562</v>
      </c>
      <c r="P9" s="1216"/>
      <c r="Q9" s="210"/>
    </row>
    <row r="10" spans="1:25" s="71" customFormat="1" ht="40.5" customHeight="1" thickBot="1">
      <c r="A10" s="810" t="s">
        <v>1253</v>
      </c>
      <c r="B10" s="670">
        <v>25</v>
      </c>
      <c r="C10" s="670">
        <v>13</v>
      </c>
      <c r="D10" s="670">
        <v>41</v>
      </c>
      <c r="E10" s="670">
        <v>30</v>
      </c>
      <c r="F10" s="670">
        <v>654</v>
      </c>
      <c r="G10" s="670">
        <v>300</v>
      </c>
      <c r="H10" s="670">
        <v>0</v>
      </c>
      <c r="I10" s="670">
        <v>0</v>
      </c>
      <c r="J10" s="670">
        <v>0</v>
      </c>
      <c r="K10" s="670">
        <v>0</v>
      </c>
      <c r="L10" s="670">
        <v>42</v>
      </c>
      <c r="M10" s="670">
        <v>33</v>
      </c>
      <c r="N10" s="671">
        <f>SUM(B10+D10+F10+H10+J10+L10)</f>
        <v>762</v>
      </c>
      <c r="O10" s="671">
        <f>SUM(C10+E10+G10+I10+K10+M10)</f>
        <v>376</v>
      </c>
      <c r="P10" s="672" t="s">
        <v>1255</v>
      </c>
      <c r="Q10" s="212"/>
    </row>
    <row r="11" spans="1:25" s="71" customFormat="1" ht="43.5" customHeight="1">
      <c r="A11" s="675" t="s">
        <v>1254</v>
      </c>
      <c r="B11" s="676">
        <v>4</v>
      </c>
      <c r="C11" s="676">
        <v>7</v>
      </c>
      <c r="D11" s="676">
        <v>43</v>
      </c>
      <c r="E11" s="676">
        <v>78</v>
      </c>
      <c r="F11" s="676">
        <v>385</v>
      </c>
      <c r="G11" s="676">
        <v>2891</v>
      </c>
      <c r="H11" s="676">
        <v>0</v>
      </c>
      <c r="I11" s="676">
        <v>0</v>
      </c>
      <c r="J11" s="676">
        <v>0</v>
      </c>
      <c r="K11" s="676">
        <v>0</v>
      </c>
      <c r="L11" s="676">
        <v>143</v>
      </c>
      <c r="M11" s="676">
        <v>423</v>
      </c>
      <c r="N11" s="677">
        <f>SUM(B11+D11+F11+H11+J11+L11)</f>
        <v>575</v>
      </c>
      <c r="O11" s="677">
        <f>SUM(C11+E11+G11+I11+K11+M11)</f>
        <v>3399</v>
      </c>
      <c r="P11" s="678" t="s">
        <v>1256</v>
      </c>
      <c r="Q11" s="212"/>
    </row>
    <row r="12" spans="1:25" ht="26.25" customHeight="1">
      <c r="A12" s="679" t="s">
        <v>7</v>
      </c>
      <c r="B12" s="680">
        <f t="shared" ref="B12:O12" si="0">SUM(B10:B11)</f>
        <v>29</v>
      </c>
      <c r="C12" s="680">
        <f t="shared" si="0"/>
        <v>20</v>
      </c>
      <c r="D12" s="680">
        <f t="shared" si="0"/>
        <v>84</v>
      </c>
      <c r="E12" s="680">
        <f t="shared" si="0"/>
        <v>108</v>
      </c>
      <c r="F12" s="680">
        <f t="shared" si="0"/>
        <v>1039</v>
      </c>
      <c r="G12" s="680">
        <f t="shared" si="0"/>
        <v>3191</v>
      </c>
      <c r="H12" s="680">
        <f t="shared" si="0"/>
        <v>0</v>
      </c>
      <c r="I12" s="680">
        <f t="shared" si="0"/>
        <v>0</v>
      </c>
      <c r="J12" s="680">
        <f t="shared" si="0"/>
        <v>0</v>
      </c>
      <c r="K12" s="680">
        <f t="shared" si="0"/>
        <v>0</v>
      </c>
      <c r="L12" s="680">
        <f t="shared" si="0"/>
        <v>185</v>
      </c>
      <c r="M12" s="680">
        <f t="shared" si="0"/>
        <v>456</v>
      </c>
      <c r="N12" s="680">
        <f t="shared" si="0"/>
        <v>1337</v>
      </c>
      <c r="O12" s="680">
        <f t="shared" si="0"/>
        <v>3775</v>
      </c>
      <c r="P12" s="681" t="s">
        <v>8</v>
      </c>
    </row>
    <row r="13" spans="1:25" ht="20.25" customHeight="1">
      <c r="A13" s="1217" t="s">
        <v>1005</v>
      </c>
      <c r="B13" s="1217"/>
      <c r="C13" s="1217"/>
      <c r="D13" s="1217"/>
      <c r="E13" s="252"/>
      <c r="F13" s="252"/>
      <c r="G13" s="252"/>
      <c r="H13" s="252"/>
      <c r="I13" s="1218" t="s">
        <v>1006</v>
      </c>
      <c r="J13" s="1218"/>
      <c r="K13" s="1218"/>
      <c r="L13" s="1218"/>
      <c r="M13" s="1218"/>
      <c r="N13" s="1218"/>
      <c r="O13" s="1218"/>
      <c r="P13" s="1218"/>
    </row>
    <row r="14" spans="1:25" ht="40.5" customHeight="1"/>
    <row r="15" spans="1:25" ht="40.5" customHeight="1"/>
    <row r="16" spans="1:25" ht="40.5" customHeight="1"/>
    <row r="17" ht="40.5" customHeight="1"/>
    <row r="18" ht="40.5" customHeight="1"/>
    <row r="19" ht="40.5" customHeight="1"/>
  </sheetData>
  <mergeCells count="22">
    <mergeCell ref="A13:D13"/>
    <mergeCell ref="H7:I7"/>
    <mergeCell ref="J7:K7"/>
    <mergeCell ref="L7:M7"/>
    <mergeCell ref="N7:O7"/>
    <mergeCell ref="I13:P13"/>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s>
  <printOptions horizontalCentered="1" verticalCentered="1"/>
  <pageMargins left="0" right="0" top="0" bottom="0" header="0" footer="0"/>
  <pageSetup paperSize="9" scale="89" orientation="landscape"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showGridLines="0" rightToLeft="1" view="pageBreakPreview" topLeftCell="A16" zoomScaleNormal="100" zoomScaleSheetLayoutView="100" workbookViewId="0">
      <selection activeCell="C35" sqref="C34:C35"/>
    </sheetView>
  </sheetViews>
  <sheetFormatPr defaultRowHeight="12.75"/>
  <cols>
    <col min="1" max="1" width="25.5703125" style="213" customWidth="1"/>
    <col min="2" max="15" width="8.140625" style="213" customWidth="1"/>
    <col min="16" max="16" width="25.5703125" style="213" customWidth="1"/>
    <col min="17" max="16384" width="9.140625" style="213"/>
  </cols>
  <sheetData>
    <row r="1" spans="1:25" s="91" customFormat="1" ht="21.95" customHeight="1">
      <c r="A1" s="1205" t="s">
        <v>951</v>
      </c>
      <c r="B1" s="1205"/>
      <c r="C1" s="1205"/>
      <c r="D1" s="1205"/>
      <c r="E1" s="1205"/>
      <c r="F1" s="1205"/>
      <c r="G1" s="1205"/>
      <c r="H1" s="1205"/>
      <c r="I1" s="1205"/>
      <c r="J1" s="1205"/>
      <c r="K1" s="1205"/>
      <c r="L1" s="1205"/>
      <c r="M1" s="1205"/>
      <c r="N1" s="1205"/>
      <c r="O1" s="1205"/>
      <c r="P1" s="1205"/>
      <c r="Q1" s="88"/>
      <c r="R1" s="88"/>
      <c r="S1" s="88"/>
      <c r="T1" s="88"/>
      <c r="U1" s="88"/>
      <c r="V1" s="88"/>
      <c r="W1" s="88"/>
      <c r="X1" s="89"/>
      <c r="Y1" s="90"/>
    </row>
    <row r="2" spans="1:25" s="93" customFormat="1" ht="18" customHeight="1">
      <c r="A2" s="1205" t="s">
        <v>1069</v>
      </c>
      <c r="B2" s="1205"/>
      <c r="C2" s="1205"/>
      <c r="D2" s="1205"/>
      <c r="E2" s="1205"/>
      <c r="F2" s="1205"/>
      <c r="G2" s="1205"/>
      <c r="H2" s="1205"/>
      <c r="I2" s="1205"/>
      <c r="J2" s="1205"/>
      <c r="K2" s="1205"/>
      <c r="L2" s="1205"/>
      <c r="M2" s="1205"/>
      <c r="N2" s="1205"/>
      <c r="O2" s="1205"/>
      <c r="P2" s="1205"/>
      <c r="Q2" s="88"/>
      <c r="R2" s="92"/>
      <c r="S2" s="92"/>
      <c r="T2" s="92"/>
      <c r="U2" s="92"/>
      <c r="V2" s="92"/>
      <c r="W2" s="92"/>
      <c r="X2" s="92"/>
      <c r="Y2" s="92"/>
    </row>
    <row r="3" spans="1:25" s="93" customFormat="1" ht="33.75" customHeight="1">
      <c r="A3" s="1206" t="s">
        <v>1002</v>
      </c>
      <c r="B3" s="1207"/>
      <c r="C3" s="1207"/>
      <c r="D3" s="1207"/>
      <c r="E3" s="1207"/>
      <c r="F3" s="1207"/>
      <c r="G3" s="1207"/>
      <c r="H3" s="1207"/>
      <c r="I3" s="1207"/>
      <c r="J3" s="1207"/>
      <c r="K3" s="1207"/>
      <c r="L3" s="1207"/>
      <c r="M3" s="1207"/>
      <c r="N3" s="1207"/>
      <c r="O3" s="1207"/>
      <c r="P3" s="1207"/>
      <c r="Q3" s="94"/>
      <c r="R3" s="94"/>
      <c r="S3" s="94"/>
      <c r="T3" s="94"/>
      <c r="U3" s="94"/>
      <c r="V3" s="94"/>
      <c r="W3" s="94"/>
      <c r="X3" s="94"/>
      <c r="Y3" s="94"/>
    </row>
    <row r="4" spans="1:25" s="71" customFormat="1" ht="15.75">
      <c r="A4" s="1208" t="s">
        <v>1066</v>
      </c>
      <c r="B4" s="1208"/>
      <c r="C4" s="1208"/>
      <c r="D4" s="1208"/>
      <c r="E4" s="1208"/>
      <c r="F4" s="1208"/>
      <c r="G4" s="1208"/>
      <c r="H4" s="1208"/>
      <c r="I4" s="1208"/>
      <c r="J4" s="1208"/>
      <c r="K4" s="1208"/>
      <c r="L4" s="1208"/>
      <c r="M4" s="1208"/>
      <c r="N4" s="1208"/>
      <c r="O4" s="1208"/>
      <c r="P4" s="1208"/>
      <c r="Q4" s="95"/>
      <c r="R4" s="95"/>
      <c r="S4" s="95"/>
      <c r="T4" s="95"/>
      <c r="U4" s="95"/>
      <c r="V4" s="95"/>
      <c r="W4" s="95"/>
      <c r="X4" s="95"/>
      <c r="Y4" s="95"/>
    </row>
    <row r="5" spans="1:25" s="71" customFormat="1" ht="15.75">
      <c r="A5" s="96" t="s">
        <v>616</v>
      </c>
      <c r="B5" s="96"/>
      <c r="C5" s="96"/>
      <c r="D5" s="96"/>
      <c r="E5" s="96"/>
      <c r="F5" s="96"/>
      <c r="G5" s="96"/>
      <c r="H5" s="96"/>
      <c r="I5" s="96"/>
      <c r="J5" s="96"/>
      <c r="K5" s="96"/>
      <c r="L5" s="96"/>
      <c r="M5" s="96"/>
      <c r="N5" s="96"/>
      <c r="O5" s="96"/>
      <c r="P5" s="97" t="s">
        <v>615</v>
      </c>
    </row>
    <row r="6" spans="1:25" s="211" customFormat="1" ht="18" customHeight="1">
      <c r="A6" s="1219" t="s">
        <v>950</v>
      </c>
      <c r="B6" s="1166" t="s">
        <v>290</v>
      </c>
      <c r="C6" s="1166"/>
      <c r="D6" s="1166" t="s">
        <v>254</v>
      </c>
      <c r="E6" s="1166"/>
      <c r="F6" s="1166" t="s">
        <v>253</v>
      </c>
      <c r="G6" s="1166"/>
      <c r="H6" s="1166" t="s">
        <v>252</v>
      </c>
      <c r="I6" s="1166"/>
      <c r="J6" s="1166" t="s">
        <v>251</v>
      </c>
      <c r="K6" s="1166"/>
      <c r="L6" s="1166" t="s">
        <v>499</v>
      </c>
      <c r="M6" s="1166"/>
      <c r="N6" s="1166" t="s">
        <v>7</v>
      </c>
      <c r="O6" s="1166"/>
      <c r="P6" s="1222" t="s">
        <v>1331</v>
      </c>
      <c r="Q6" s="210"/>
    </row>
    <row r="7" spans="1:25" s="211" customFormat="1" ht="15.75" customHeight="1">
      <c r="A7" s="1220"/>
      <c r="B7" s="1013" t="s">
        <v>740</v>
      </c>
      <c r="C7" s="1013"/>
      <c r="D7" s="1013" t="s">
        <v>1054</v>
      </c>
      <c r="E7" s="1013"/>
      <c r="F7" s="1013" t="s">
        <v>1055</v>
      </c>
      <c r="G7" s="1013"/>
      <c r="H7" s="1013" t="s">
        <v>1056</v>
      </c>
      <c r="I7" s="1013"/>
      <c r="J7" s="1013" t="s">
        <v>250</v>
      </c>
      <c r="K7" s="1013"/>
      <c r="L7" s="1013" t="s">
        <v>268</v>
      </c>
      <c r="M7" s="1013"/>
      <c r="N7" s="1013" t="s">
        <v>8</v>
      </c>
      <c r="O7" s="1013"/>
      <c r="P7" s="1223"/>
      <c r="Q7" s="210"/>
    </row>
    <row r="8" spans="1:25" s="211" customFormat="1" ht="14.25" customHeight="1">
      <c r="A8" s="1220"/>
      <c r="B8" s="633" t="s">
        <v>9</v>
      </c>
      <c r="C8" s="633" t="s">
        <v>560</v>
      </c>
      <c r="D8" s="633" t="s">
        <v>9</v>
      </c>
      <c r="E8" s="633" t="s">
        <v>560</v>
      </c>
      <c r="F8" s="633" t="s">
        <v>9</v>
      </c>
      <c r="G8" s="633" t="s">
        <v>560</v>
      </c>
      <c r="H8" s="633" t="s">
        <v>9</v>
      </c>
      <c r="I8" s="633" t="s">
        <v>560</v>
      </c>
      <c r="J8" s="633" t="s">
        <v>9</v>
      </c>
      <c r="K8" s="633" t="s">
        <v>560</v>
      </c>
      <c r="L8" s="633" t="s">
        <v>9</v>
      </c>
      <c r="M8" s="633" t="s">
        <v>560</v>
      </c>
      <c r="N8" s="633" t="s">
        <v>9</v>
      </c>
      <c r="O8" s="633" t="s">
        <v>560</v>
      </c>
      <c r="P8" s="1223"/>
      <c r="Q8" s="210"/>
    </row>
    <row r="9" spans="1:25" s="211" customFormat="1" ht="13.5" customHeight="1">
      <c r="A9" s="1221"/>
      <c r="B9" s="637" t="s">
        <v>561</v>
      </c>
      <c r="C9" s="637" t="s">
        <v>562</v>
      </c>
      <c r="D9" s="637" t="s">
        <v>561</v>
      </c>
      <c r="E9" s="637" t="s">
        <v>562</v>
      </c>
      <c r="F9" s="637" t="s">
        <v>561</v>
      </c>
      <c r="G9" s="637" t="s">
        <v>562</v>
      </c>
      <c r="H9" s="637" t="s">
        <v>561</v>
      </c>
      <c r="I9" s="637" t="s">
        <v>562</v>
      </c>
      <c r="J9" s="637" t="s">
        <v>561</v>
      </c>
      <c r="K9" s="637" t="s">
        <v>562</v>
      </c>
      <c r="L9" s="637" t="s">
        <v>561</v>
      </c>
      <c r="M9" s="637" t="s">
        <v>562</v>
      </c>
      <c r="N9" s="637" t="s">
        <v>561</v>
      </c>
      <c r="O9" s="637" t="s">
        <v>562</v>
      </c>
      <c r="P9" s="1224"/>
      <c r="Q9" s="210"/>
    </row>
    <row r="10" spans="1:25" s="71" customFormat="1" ht="17.100000000000001" customHeight="1" thickBot="1">
      <c r="A10" s="693" t="s">
        <v>509</v>
      </c>
      <c r="B10" s="694">
        <v>0</v>
      </c>
      <c r="C10" s="694">
        <v>1</v>
      </c>
      <c r="D10" s="694">
        <v>2</v>
      </c>
      <c r="E10" s="694">
        <v>0</v>
      </c>
      <c r="F10" s="694">
        <v>0</v>
      </c>
      <c r="G10" s="694">
        <v>3</v>
      </c>
      <c r="H10" s="694">
        <v>0</v>
      </c>
      <c r="I10" s="694">
        <v>0</v>
      </c>
      <c r="J10" s="694">
        <v>0</v>
      </c>
      <c r="K10" s="694">
        <v>0</v>
      </c>
      <c r="L10" s="694">
        <v>0</v>
      </c>
      <c r="M10" s="694">
        <v>0</v>
      </c>
      <c r="N10" s="695">
        <f>SUM(B10+D10+F10+H10+J10+L10)</f>
        <v>2</v>
      </c>
      <c r="O10" s="695">
        <f>SUM(C10+E10+G10+I10+K10+M10)</f>
        <v>4</v>
      </c>
      <c r="P10" s="696" t="s">
        <v>285</v>
      </c>
      <c r="Q10" s="212"/>
    </row>
    <row r="11" spans="1:25" s="71" customFormat="1" ht="17.100000000000001" customHeight="1" thickTop="1" thickBot="1">
      <c r="A11" s="682" t="s">
        <v>54</v>
      </c>
      <c r="B11" s="683">
        <v>0</v>
      </c>
      <c r="C11" s="683">
        <v>1</v>
      </c>
      <c r="D11" s="683">
        <v>0</v>
      </c>
      <c r="E11" s="683">
        <v>0</v>
      </c>
      <c r="F11" s="683">
        <v>1</v>
      </c>
      <c r="G11" s="683">
        <v>2</v>
      </c>
      <c r="H11" s="683">
        <v>0</v>
      </c>
      <c r="I11" s="683">
        <v>0</v>
      </c>
      <c r="J11" s="683">
        <v>0</v>
      </c>
      <c r="K11" s="683">
        <v>0</v>
      </c>
      <c r="L11" s="683">
        <v>0</v>
      </c>
      <c r="M11" s="683">
        <v>0</v>
      </c>
      <c r="N11" s="684">
        <f>SUM(B11+D11+F11+H11+J11+L11)</f>
        <v>1</v>
      </c>
      <c r="O11" s="684">
        <f>SUM(C11+E11+G11+I11+K11+M11)</f>
        <v>3</v>
      </c>
      <c r="P11" s="685" t="s">
        <v>55</v>
      </c>
      <c r="Q11" s="212"/>
    </row>
    <row r="12" spans="1:25" s="71" customFormat="1" ht="17.100000000000001" customHeight="1" thickBot="1">
      <c r="A12" s="686" t="s">
        <v>287</v>
      </c>
      <c r="B12" s="687">
        <v>0</v>
      </c>
      <c r="C12" s="687">
        <v>0</v>
      </c>
      <c r="D12" s="687">
        <v>0</v>
      </c>
      <c r="E12" s="687">
        <v>0</v>
      </c>
      <c r="F12" s="687">
        <v>5</v>
      </c>
      <c r="G12" s="687">
        <v>5</v>
      </c>
      <c r="H12" s="687">
        <v>0</v>
      </c>
      <c r="I12" s="687">
        <v>0</v>
      </c>
      <c r="J12" s="687">
        <v>0</v>
      </c>
      <c r="K12" s="687">
        <v>0</v>
      </c>
      <c r="L12" s="687">
        <v>0</v>
      </c>
      <c r="M12" s="687">
        <v>0</v>
      </c>
      <c r="N12" s="688">
        <f t="shared" ref="N12:O22" si="0">SUM(B12+D12+F12+H12+J12+L12)</f>
        <v>5</v>
      </c>
      <c r="O12" s="688">
        <f t="shared" si="0"/>
        <v>5</v>
      </c>
      <c r="P12" s="689" t="s">
        <v>286</v>
      </c>
      <c r="Q12" s="212"/>
    </row>
    <row r="13" spans="1:25" s="71" customFormat="1" ht="17.100000000000001" customHeight="1" thickBot="1">
      <c r="A13" s="690" t="s">
        <v>483</v>
      </c>
      <c r="B13" s="673">
        <v>0</v>
      </c>
      <c r="C13" s="673">
        <v>0</v>
      </c>
      <c r="D13" s="673">
        <v>0</v>
      </c>
      <c r="E13" s="673">
        <v>0</v>
      </c>
      <c r="F13" s="673">
        <v>0</v>
      </c>
      <c r="G13" s="673">
        <v>1</v>
      </c>
      <c r="H13" s="673">
        <v>0</v>
      </c>
      <c r="I13" s="673">
        <v>0</v>
      </c>
      <c r="J13" s="673">
        <v>0</v>
      </c>
      <c r="K13" s="673">
        <v>0</v>
      </c>
      <c r="L13" s="673">
        <v>0</v>
      </c>
      <c r="M13" s="673">
        <v>0</v>
      </c>
      <c r="N13" s="674">
        <f t="shared" si="0"/>
        <v>0</v>
      </c>
      <c r="O13" s="674">
        <f t="shared" si="0"/>
        <v>1</v>
      </c>
      <c r="P13" s="691" t="s">
        <v>1257</v>
      </c>
      <c r="Q13" s="212"/>
    </row>
    <row r="14" spans="1:25" s="71" customFormat="1" ht="17.100000000000001" customHeight="1" thickBot="1">
      <c r="A14" s="686" t="s">
        <v>83</v>
      </c>
      <c r="B14" s="687">
        <v>0</v>
      </c>
      <c r="C14" s="687">
        <v>0</v>
      </c>
      <c r="D14" s="687">
        <v>0</v>
      </c>
      <c r="E14" s="687">
        <v>0</v>
      </c>
      <c r="F14" s="687">
        <v>0</v>
      </c>
      <c r="G14" s="687">
        <v>1</v>
      </c>
      <c r="H14" s="687">
        <v>0</v>
      </c>
      <c r="I14" s="687">
        <v>0</v>
      </c>
      <c r="J14" s="687">
        <v>0</v>
      </c>
      <c r="K14" s="687">
        <v>0</v>
      </c>
      <c r="L14" s="687">
        <v>0</v>
      </c>
      <c r="M14" s="687">
        <v>0</v>
      </c>
      <c r="N14" s="688">
        <f t="shared" si="0"/>
        <v>0</v>
      </c>
      <c r="O14" s="688">
        <f t="shared" si="0"/>
        <v>1</v>
      </c>
      <c r="P14" s="689" t="s">
        <v>84</v>
      </c>
      <c r="Q14" s="212"/>
    </row>
    <row r="15" spans="1:25" s="71" customFormat="1" ht="17.100000000000001" customHeight="1" thickBot="1">
      <c r="A15" s="690" t="s">
        <v>211</v>
      </c>
      <c r="B15" s="673">
        <v>2</v>
      </c>
      <c r="C15" s="673">
        <v>0</v>
      </c>
      <c r="D15" s="673">
        <v>2</v>
      </c>
      <c r="E15" s="673">
        <v>1</v>
      </c>
      <c r="F15" s="673">
        <v>5</v>
      </c>
      <c r="G15" s="673">
        <v>2</v>
      </c>
      <c r="H15" s="673">
        <v>0</v>
      </c>
      <c r="I15" s="673">
        <v>0</v>
      </c>
      <c r="J15" s="673">
        <v>0</v>
      </c>
      <c r="K15" s="673">
        <v>0</v>
      </c>
      <c r="L15" s="673">
        <v>2</v>
      </c>
      <c r="M15" s="673">
        <v>0</v>
      </c>
      <c r="N15" s="674">
        <f t="shared" si="0"/>
        <v>11</v>
      </c>
      <c r="O15" s="674">
        <f t="shared" si="0"/>
        <v>3</v>
      </c>
      <c r="P15" s="691" t="s">
        <v>210</v>
      </c>
      <c r="Q15" s="212"/>
    </row>
    <row r="16" spans="1:25" s="71" customFormat="1" ht="17.100000000000001" customHeight="1" thickBot="1">
      <c r="A16" s="686" t="s">
        <v>507</v>
      </c>
      <c r="B16" s="687">
        <v>0</v>
      </c>
      <c r="C16" s="687">
        <v>0</v>
      </c>
      <c r="D16" s="687">
        <v>0</v>
      </c>
      <c r="E16" s="687">
        <v>0</v>
      </c>
      <c r="F16" s="687">
        <v>1</v>
      </c>
      <c r="G16" s="687">
        <v>0</v>
      </c>
      <c r="H16" s="687">
        <v>0</v>
      </c>
      <c r="I16" s="687">
        <v>0</v>
      </c>
      <c r="J16" s="687">
        <v>0</v>
      </c>
      <c r="K16" s="687">
        <v>0</v>
      </c>
      <c r="L16" s="687">
        <v>0</v>
      </c>
      <c r="M16" s="687">
        <v>1</v>
      </c>
      <c r="N16" s="688">
        <f t="shared" si="0"/>
        <v>1</v>
      </c>
      <c r="O16" s="688">
        <f t="shared" si="0"/>
        <v>1</v>
      </c>
      <c r="P16" s="689" t="s">
        <v>355</v>
      </c>
      <c r="Q16" s="212"/>
    </row>
    <row r="17" spans="1:17" s="71" customFormat="1" ht="17.100000000000001" customHeight="1" thickBot="1">
      <c r="A17" s="690" t="s">
        <v>1079</v>
      </c>
      <c r="B17" s="673">
        <v>1</v>
      </c>
      <c r="C17" s="673">
        <v>1</v>
      </c>
      <c r="D17" s="673">
        <v>0</v>
      </c>
      <c r="E17" s="673">
        <v>0</v>
      </c>
      <c r="F17" s="673">
        <v>1</v>
      </c>
      <c r="G17" s="673">
        <v>0</v>
      </c>
      <c r="H17" s="673">
        <v>0</v>
      </c>
      <c r="I17" s="673">
        <v>0</v>
      </c>
      <c r="J17" s="673">
        <v>0</v>
      </c>
      <c r="K17" s="673">
        <v>0</v>
      </c>
      <c r="L17" s="673">
        <v>0</v>
      </c>
      <c r="M17" s="673">
        <v>0</v>
      </c>
      <c r="N17" s="674">
        <f t="shared" si="0"/>
        <v>2</v>
      </c>
      <c r="O17" s="674">
        <f t="shared" si="0"/>
        <v>1</v>
      </c>
      <c r="P17" s="691" t="s">
        <v>1258</v>
      </c>
      <c r="Q17" s="212"/>
    </row>
    <row r="18" spans="1:17" s="71" customFormat="1" ht="17.100000000000001" customHeight="1" thickBot="1">
      <c r="A18" s="686" t="s">
        <v>1077</v>
      </c>
      <c r="B18" s="687">
        <v>0</v>
      </c>
      <c r="C18" s="687">
        <v>0</v>
      </c>
      <c r="D18" s="687">
        <v>0</v>
      </c>
      <c r="E18" s="687">
        <v>0</v>
      </c>
      <c r="F18" s="687">
        <v>0</v>
      </c>
      <c r="G18" s="687">
        <v>3</v>
      </c>
      <c r="H18" s="687">
        <v>0</v>
      </c>
      <c r="I18" s="687">
        <v>0</v>
      </c>
      <c r="J18" s="687">
        <v>0</v>
      </c>
      <c r="K18" s="687">
        <v>0</v>
      </c>
      <c r="L18" s="687">
        <v>0</v>
      </c>
      <c r="M18" s="687">
        <v>0</v>
      </c>
      <c r="N18" s="688">
        <f t="shared" si="0"/>
        <v>0</v>
      </c>
      <c r="O18" s="688">
        <f t="shared" si="0"/>
        <v>3</v>
      </c>
      <c r="P18" s="689" t="s">
        <v>288</v>
      </c>
      <c r="Q18" s="212"/>
    </row>
    <row r="19" spans="1:17" s="71" customFormat="1" ht="17.100000000000001" customHeight="1" thickBot="1">
      <c r="A19" s="690" t="s">
        <v>500</v>
      </c>
      <c r="B19" s="673">
        <v>0</v>
      </c>
      <c r="C19" s="673">
        <v>0</v>
      </c>
      <c r="D19" s="673">
        <v>0</v>
      </c>
      <c r="E19" s="673">
        <v>0</v>
      </c>
      <c r="F19" s="673">
        <v>0</v>
      </c>
      <c r="G19" s="673">
        <v>0</v>
      </c>
      <c r="H19" s="673">
        <v>0</v>
      </c>
      <c r="I19" s="673">
        <v>0</v>
      </c>
      <c r="J19" s="673">
        <v>0</v>
      </c>
      <c r="K19" s="673">
        <v>0</v>
      </c>
      <c r="L19" s="673">
        <v>1</v>
      </c>
      <c r="M19" s="673">
        <v>0</v>
      </c>
      <c r="N19" s="674">
        <f t="shared" si="0"/>
        <v>1</v>
      </c>
      <c r="O19" s="674">
        <f t="shared" si="0"/>
        <v>0</v>
      </c>
      <c r="P19" s="691" t="s">
        <v>356</v>
      </c>
      <c r="Q19" s="212"/>
    </row>
    <row r="20" spans="1:17" s="71" customFormat="1" ht="17.100000000000001" customHeight="1" thickBot="1">
      <c r="A20" s="686" t="s">
        <v>343</v>
      </c>
      <c r="B20" s="687">
        <v>0</v>
      </c>
      <c r="C20" s="687">
        <v>0</v>
      </c>
      <c r="D20" s="687">
        <v>0</v>
      </c>
      <c r="E20" s="687">
        <v>0</v>
      </c>
      <c r="F20" s="687">
        <v>2</v>
      </c>
      <c r="G20" s="687">
        <v>2</v>
      </c>
      <c r="H20" s="687">
        <v>0</v>
      </c>
      <c r="I20" s="687">
        <v>0</v>
      </c>
      <c r="J20" s="687">
        <v>0</v>
      </c>
      <c r="K20" s="687">
        <v>0</v>
      </c>
      <c r="L20" s="687">
        <v>0</v>
      </c>
      <c r="M20" s="687">
        <v>0</v>
      </c>
      <c r="N20" s="688">
        <f t="shared" si="0"/>
        <v>2</v>
      </c>
      <c r="O20" s="688">
        <f t="shared" si="0"/>
        <v>2</v>
      </c>
      <c r="P20" s="689" t="s">
        <v>344</v>
      </c>
      <c r="Q20" s="212"/>
    </row>
    <row r="21" spans="1:17" s="71" customFormat="1" ht="17.100000000000001" customHeight="1" thickBot="1">
      <c r="A21" s="690" t="s">
        <v>65</v>
      </c>
      <c r="B21" s="673">
        <v>2</v>
      </c>
      <c r="C21" s="673">
        <v>0</v>
      </c>
      <c r="D21" s="673">
        <v>1</v>
      </c>
      <c r="E21" s="673">
        <v>0</v>
      </c>
      <c r="F21" s="673">
        <v>1</v>
      </c>
      <c r="G21" s="673">
        <v>0</v>
      </c>
      <c r="H21" s="673">
        <v>0</v>
      </c>
      <c r="I21" s="673">
        <v>0</v>
      </c>
      <c r="J21" s="673">
        <v>0</v>
      </c>
      <c r="K21" s="673">
        <v>0</v>
      </c>
      <c r="L21" s="673">
        <v>0</v>
      </c>
      <c r="M21" s="673">
        <v>0</v>
      </c>
      <c r="N21" s="674">
        <f t="shared" si="0"/>
        <v>4</v>
      </c>
      <c r="O21" s="674">
        <f t="shared" si="0"/>
        <v>0</v>
      </c>
      <c r="P21" s="691" t="s">
        <v>66</v>
      </c>
      <c r="Q21" s="212"/>
    </row>
    <row r="22" spans="1:17" s="71" customFormat="1" ht="17.100000000000001" customHeight="1" thickBot="1">
      <c r="A22" s="686" t="s">
        <v>641</v>
      </c>
      <c r="B22" s="687">
        <v>0</v>
      </c>
      <c r="C22" s="687">
        <v>0</v>
      </c>
      <c r="D22" s="687">
        <v>0</v>
      </c>
      <c r="E22" s="687">
        <v>0</v>
      </c>
      <c r="F22" s="687">
        <v>1</v>
      </c>
      <c r="G22" s="687">
        <v>2</v>
      </c>
      <c r="H22" s="687">
        <v>0</v>
      </c>
      <c r="I22" s="687">
        <v>0</v>
      </c>
      <c r="J22" s="687">
        <v>0</v>
      </c>
      <c r="K22" s="687">
        <v>0</v>
      </c>
      <c r="L22" s="687">
        <v>0</v>
      </c>
      <c r="M22" s="687">
        <v>0</v>
      </c>
      <c r="N22" s="688">
        <f t="shared" si="0"/>
        <v>1</v>
      </c>
      <c r="O22" s="688">
        <f t="shared" si="0"/>
        <v>2</v>
      </c>
      <c r="P22" s="689" t="s">
        <v>1259</v>
      </c>
      <c r="Q22" s="212"/>
    </row>
    <row r="23" spans="1:17" s="71" customFormat="1" ht="17.100000000000001" customHeight="1" thickBot="1">
      <c r="A23" s="690" t="s">
        <v>75</v>
      </c>
      <c r="B23" s="673">
        <v>0</v>
      </c>
      <c r="C23" s="673">
        <v>0</v>
      </c>
      <c r="D23" s="673">
        <v>0</v>
      </c>
      <c r="E23" s="673">
        <v>0</v>
      </c>
      <c r="F23" s="673">
        <v>0</v>
      </c>
      <c r="G23" s="673">
        <v>1</v>
      </c>
      <c r="H23" s="673">
        <v>0</v>
      </c>
      <c r="I23" s="673">
        <v>0</v>
      </c>
      <c r="J23" s="673">
        <v>0</v>
      </c>
      <c r="K23" s="673">
        <v>0</v>
      </c>
      <c r="L23" s="673">
        <v>0</v>
      </c>
      <c r="M23" s="673">
        <v>0</v>
      </c>
      <c r="N23" s="674">
        <f t="shared" ref="N23:N36" si="1">SUM(B23+D23+F23+H23+J23+L23)</f>
        <v>0</v>
      </c>
      <c r="O23" s="674">
        <f t="shared" ref="O23:O36" si="2">SUM(C23+E23+G23+I23+K23+M23)</f>
        <v>1</v>
      </c>
      <c r="P23" s="691" t="s">
        <v>76</v>
      </c>
      <c r="Q23" s="212"/>
    </row>
    <row r="24" spans="1:17" ht="17.100000000000001" customHeight="1" thickBot="1">
      <c r="A24" s="686" t="s">
        <v>643</v>
      </c>
      <c r="B24" s="687">
        <v>7</v>
      </c>
      <c r="C24" s="687">
        <v>0</v>
      </c>
      <c r="D24" s="687">
        <v>5</v>
      </c>
      <c r="E24" s="687">
        <v>0</v>
      </c>
      <c r="F24" s="687">
        <v>0</v>
      </c>
      <c r="G24" s="687">
        <v>1</v>
      </c>
      <c r="H24" s="687">
        <v>0</v>
      </c>
      <c r="I24" s="687">
        <v>0</v>
      </c>
      <c r="J24" s="687">
        <v>0</v>
      </c>
      <c r="K24" s="687">
        <v>0</v>
      </c>
      <c r="L24" s="687">
        <v>0</v>
      </c>
      <c r="M24" s="687">
        <v>0</v>
      </c>
      <c r="N24" s="688">
        <f t="shared" si="1"/>
        <v>12</v>
      </c>
      <c r="O24" s="688">
        <f t="shared" si="2"/>
        <v>1</v>
      </c>
      <c r="P24" s="689" t="s">
        <v>1260</v>
      </c>
      <c r="Q24" s="212"/>
    </row>
    <row r="25" spans="1:17" ht="17.100000000000001" customHeight="1" thickBot="1">
      <c r="A25" s="690" t="s">
        <v>517</v>
      </c>
      <c r="B25" s="673">
        <v>3</v>
      </c>
      <c r="C25" s="673">
        <v>0</v>
      </c>
      <c r="D25" s="673">
        <v>0</v>
      </c>
      <c r="E25" s="673">
        <v>0</v>
      </c>
      <c r="F25" s="673">
        <v>0</v>
      </c>
      <c r="G25" s="673">
        <v>0</v>
      </c>
      <c r="H25" s="673">
        <v>0</v>
      </c>
      <c r="I25" s="673">
        <v>0</v>
      </c>
      <c r="J25" s="673">
        <v>0</v>
      </c>
      <c r="K25" s="673">
        <v>0</v>
      </c>
      <c r="L25" s="673">
        <v>0</v>
      </c>
      <c r="M25" s="673">
        <v>0</v>
      </c>
      <c r="N25" s="674">
        <f t="shared" si="1"/>
        <v>3</v>
      </c>
      <c r="O25" s="674">
        <f t="shared" si="2"/>
        <v>0</v>
      </c>
      <c r="P25" s="691" t="s">
        <v>518</v>
      </c>
      <c r="Q25" s="212"/>
    </row>
    <row r="26" spans="1:17" ht="17.100000000000001" customHeight="1" thickBot="1">
      <c r="A26" s="686" t="s">
        <v>642</v>
      </c>
      <c r="B26" s="687">
        <v>0</v>
      </c>
      <c r="C26" s="687">
        <v>0</v>
      </c>
      <c r="D26" s="687">
        <v>1</v>
      </c>
      <c r="E26" s="687">
        <v>0</v>
      </c>
      <c r="F26" s="687">
        <v>1</v>
      </c>
      <c r="G26" s="687">
        <v>0</v>
      </c>
      <c r="H26" s="687">
        <v>0</v>
      </c>
      <c r="I26" s="687">
        <v>0</v>
      </c>
      <c r="J26" s="687">
        <v>0</v>
      </c>
      <c r="K26" s="687">
        <v>0</v>
      </c>
      <c r="L26" s="687">
        <v>0</v>
      </c>
      <c r="M26" s="687">
        <v>0</v>
      </c>
      <c r="N26" s="688">
        <f t="shared" si="1"/>
        <v>2</v>
      </c>
      <c r="O26" s="688">
        <f t="shared" si="2"/>
        <v>0</v>
      </c>
      <c r="P26" s="689" t="s">
        <v>1261</v>
      </c>
      <c r="Q26" s="212"/>
    </row>
    <row r="27" spans="1:17" ht="17.100000000000001" customHeight="1" thickBot="1">
      <c r="A27" s="690" t="s">
        <v>1075</v>
      </c>
      <c r="B27" s="673">
        <v>0</v>
      </c>
      <c r="C27" s="673">
        <v>0</v>
      </c>
      <c r="D27" s="673">
        <v>0</v>
      </c>
      <c r="E27" s="673">
        <v>0</v>
      </c>
      <c r="F27" s="673">
        <v>0</v>
      </c>
      <c r="G27" s="673">
        <v>1</v>
      </c>
      <c r="H27" s="673">
        <v>0</v>
      </c>
      <c r="I27" s="673">
        <v>0</v>
      </c>
      <c r="J27" s="673">
        <v>0</v>
      </c>
      <c r="K27" s="673">
        <v>0</v>
      </c>
      <c r="L27" s="673">
        <v>0</v>
      </c>
      <c r="M27" s="673">
        <v>0</v>
      </c>
      <c r="N27" s="674">
        <f t="shared" si="1"/>
        <v>0</v>
      </c>
      <c r="O27" s="674">
        <f t="shared" si="2"/>
        <v>1</v>
      </c>
      <c r="P27" s="691" t="s">
        <v>1262</v>
      </c>
      <c r="Q27" s="212"/>
    </row>
    <row r="28" spans="1:17" ht="17.100000000000001" customHeight="1" thickBot="1">
      <c r="A28" s="686" t="s">
        <v>56</v>
      </c>
      <c r="B28" s="687">
        <v>3</v>
      </c>
      <c r="C28" s="687">
        <v>0</v>
      </c>
      <c r="D28" s="687">
        <v>0</v>
      </c>
      <c r="E28" s="687">
        <v>0</v>
      </c>
      <c r="F28" s="687">
        <v>0</v>
      </c>
      <c r="G28" s="687">
        <v>0</v>
      </c>
      <c r="H28" s="687">
        <v>0</v>
      </c>
      <c r="I28" s="687">
        <v>0</v>
      </c>
      <c r="J28" s="687">
        <v>0</v>
      </c>
      <c r="K28" s="687">
        <v>0</v>
      </c>
      <c r="L28" s="687">
        <v>0</v>
      </c>
      <c r="M28" s="687">
        <v>0</v>
      </c>
      <c r="N28" s="688">
        <f t="shared" si="1"/>
        <v>3</v>
      </c>
      <c r="O28" s="688">
        <f t="shared" si="2"/>
        <v>0</v>
      </c>
      <c r="P28" s="689" t="s">
        <v>57</v>
      </c>
      <c r="Q28" s="212"/>
    </row>
    <row r="29" spans="1:17" ht="17.100000000000001" customHeight="1" thickBot="1">
      <c r="A29" s="690" t="s">
        <v>802</v>
      </c>
      <c r="B29" s="673">
        <v>0</v>
      </c>
      <c r="C29" s="673">
        <v>0</v>
      </c>
      <c r="D29" s="673">
        <v>0</v>
      </c>
      <c r="E29" s="673">
        <v>0</v>
      </c>
      <c r="F29" s="673">
        <v>0</v>
      </c>
      <c r="G29" s="673">
        <v>1</v>
      </c>
      <c r="H29" s="673">
        <v>0</v>
      </c>
      <c r="I29" s="673">
        <v>0</v>
      </c>
      <c r="J29" s="673">
        <v>0</v>
      </c>
      <c r="K29" s="673">
        <v>0</v>
      </c>
      <c r="L29" s="673">
        <v>0</v>
      </c>
      <c r="M29" s="673">
        <v>0</v>
      </c>
      <c r="N29" s="674">
        <f t="shared" si="1"/>
        <v>0</v>
      </c>
      <c r="O29" s="674">
        <f t="shared" si="2"/>
        <v>1</v>
      </c>
      <c r="P29" s="691" t="s">
        <v>1263</v>
      </c>
      <c r="Q29" s="212"/>
    </row>
    <row r="30" spans="1:17" ht="17.100000000000001" customHeight="1" thickBot="1">
      <c r="A30" s="686" t="s">
        <v>501</v>
      </c>
      <c r="B30" s="687">
        <v>0</v>
      </c>
      <c r="C30" s="687">
        <v>0</v>
      </c>
      <c r="D30" s="687">
        <v>0</v>
      </c>
      <c r="E30" s="687">
        <v>0</v>
      </c>
      <c r="F30" s="687">
        <v>0</v>
      </c>
      <c r="G30" s="687">
        <v>0</v>
      </c>
      <c r="H30" s="687">
        <v>0</v>
      </c>
      <c r="I30" s="687">
        <v>0</v>
      </c>
      <c r="J30" s="687">
        <v>0</v>
      </c>
      <c r="K30" s="687">
        <v>0</v>
      </c>
      <c r="L30" s="687">
        <v>2</v>
      </c>
      <c r="M30" s="687">
        <v>0</v>
      </c>
      <c r="N30" s="688">
        <f t="shared" si="1"/>
        <v>2</v>
      </c>
      <c r="O30" s="688">
        <f t="shared" si="2"/>
        <v>0</v>
      </c>
      <c r="P30" s="689" t="s">
        <v>482</v>
      </c>
      <c r="Q30" s="212"/>
    </row>
    <row r="31" spans="1:17" ht="17.100000000000001" customHeight="1" thickBot="1">
      <c r="A31" s="690" t="s">
        <v>1076</v>
      </c>
      <c r="B31" s="673">
        <v>0</v>
      </c>
      <c r="C31" s="673">
        <v>0</v>
      </c>
      <c r="D31" s="673">
        <v>1</v>
      </c>
      <c r="E31" s="673">
        <v>0</v>
      </c>
      <c r="F31" s="673">
        <v>0</v>
      </c>
      <c r="G31" s="673">
        <v>0</v>
      </c>
      <c r="H31" s="673">
        <v>0</v>
      </c>
      <c r="I31" s="673">
        <v>0</v>
      </c>
      <c r="J31" s="673">
        <v>0</v>
      </c>
      <c r="K31" s="673">
        <v>0</v>
      </c>
      <c r="L31" s="673">
        <v>0</v>
      </c>
      <c r="M31" s="673">
        <v>0</v>
      </c>
      <c r="N31" s="674">
        <f t="shared" si="1"/>
        <v>1</v>
      </c>
      <c r="O31" s="674">
        <f t="shared" si="2"/>
        <v>0</v>
      </c>
      <c r="P31" s="691" t="s">
        <v>1264</v>
      </c>
      <c r="Q31" s="212"/>
    </row>
    <row r="32" spans="1:17" ht="17.100000000000001" customHeight="1" thickBot="1">
      <c r="A32" s="686" t="s">
        <v>335</v>
      </c>
      <c r="B32" s="687">
        <v>2</v>
      </c>
      <c r="C32" s="687">
        <v>0</v>
      </c>
      <c r="D32" s="687">
        <v>0</v>
      </c>
      <c r="E32" s="687">
        <v>0</v>
      </c>
      <c r="F32" s="687">
        <v>0</v>
      </c>
      <c r="G32" s="687">
        <v>0</v>
      </c>
      <c r="H32" s="687">
        <v>0</v>
      </c>
      <c r="I32" s="687">
        <v>0</v>
      </c>
      <c r="J32" s="687">
        <v>0</v>
      </c>
      <c r="K32" s="687">
        <v>0</v>
      </c>
      <c r="L32" s="687">
        <v>0</v>
      </c>
      <c r="M32" s="687">
        <v>0</v>
      </c>
      <c r="N32" s="688">
        <f t="shared" si="1"/>
        <v>2</v>
      </c>
      <c r="O32" s="688">
        <f t="shared" si="2"/>
        <v>0</v>
      </c>
      <c r="P32" s="689" t="s">
        <v>336</v>
      </c>
      <c r="Q32" s="212"/>
    </row>
    <row r="33" spans="1:17" ht="17.100000000000001" customHeight="1" thickBot="1">
      <c r="A33" s="690" t="s">
        <v>1078</v>
      </c>
      <c r="B33" s="673">
        <v>0</v>
      </c>
      <c r="C33" s="673">
        <v>0</v>
      </c>
      <c r="D33" s="673">
        <v>0</v>
      </c>
      <c r="E33" s="673">
        <v>0</v>
      </c>
      <c r="F33" s="673">
        <v>0</v>
      </c>
      <c r="G33" s="673">
        <v>1</v>
      </c>
      <c r="H33" s="673">
        <v>0</v>
      </c>
      <c r="I33" s="673">
        <v>0</v>
      </c>
      <c r="J33" s="673">
        <v>0</v>
      </c>
      <c r="K33" s="673">
        <v>0</v>
      </c>
      <c r="L33" s="673">
        <v>0</v>
      </c>
      <c r="M33" s="673">
        <v>0</v>
      </c>
      <c r="N33" s="674">
        <f t="shared" si="1"/>
        <v>0</v>
      </c>
      <c r="O33" s="674">
        <f t="shared" si="2"/>
        <v>1</v>
      </c>
      <c r="P33" s="691" t="s">
        <v>1265</v>
      </c>
      <c r="Q33" s="212"/>
    </row>
    <row r="34" spans="1:17" ht="17.100000000000001" customHeight="1" thickBot="1">
      <c r="A34" s="686" t="s">
        <v>213</v>
      </c>
      <c r="B34" s="687">
        <v>5</v>
      </c>
      <c r="C34" s="687">
        <v>9</v>
      </c>
      <c r="D34" s="687">
        <v>22</v>
      </c>
      <c r="E34" s="687">
        <v>18</v>
      </c>
      <c r="F34" s="687">
        <v>465</v>
      </c>
      <c r="G34" s="687">
        <v>238</v>
      </c>
      <c r="H34" s="687">
        <v>0</v>
      </c>
      <c r="I34" s="687">
        <v>0</v>
      </c>
      <c r="J34" s="687">
        <v>0</v>
      </c>
      <c r="K34" s="687">
        <v>0</v>
      </c>
      <c r="L34" s="687">
        <v>29</v>
      </c>
      <c r="M34" s="687">
        <v>30</v>
      </c>
      <c r="N34" s="688">
        <f t="shared" si="1"/>
        <v>521</v>
      </c>
      <c r="O34" s="688">
        <f t="shared" si="2"/>
        <v>295</v>
      </c>
      <c r="P34" s="689" t="s">
        <v>212</v>
      </c>
      <c r="Q34" s="212"/>
    </row>
    <row r="35" spans="1:17" ht="17.100000000000001" customHeight="1" thickBot="1">
      <c r="A35" s="690" t="s">
        <v>215</v>
      </c>
      <c r="B35" s="673">
        <v>0</v>
      </c>
      <c r="C35" s="673">
        <v>1</v>
      </c>
      <c r="D35" s="673">
        <v>7</v>
      </c>
      <c r="E35" s="673">
        <v>11</v>
      </c>
      <c r="F35" s="673">
        <v>171</v>
      </c>
      <c r="G35" s="673">
        <v>36</v>
      </c>
      <c r="H35" s="673">
        <v>0</v>
      </c>
      <c r="I35" s="673">
        <v>0</v>
      </c>
      <c r="J35" s="673">
        <v>0</v>
      </c>
      <c r="K35" s="673">
        <v>0</v>
      </c>
      <c r="L35" s="673">
        <v>8</v>
      </c>
      <c r="M35" s="673">
        <v>0</v>
      </c>
      <c r="N35" s="674">
        <f t="shared" si="1"/>
        <v>186</v>
      </c>
      <c r="O35" s="674">
        <f t="shared" si="2"/>
        <v>48</v>
      </c>
      <c r="P35" s="691" t="s">
        <v>214</v>
      </c>
      <c r="Q35" s="212"/>
    </row>
    <row r="36" spans="1:17" ht="17.100000000000001" customHeight="1">
      <c r="A36" s="697" t="s">
        <v>499</v>
      </c>
      <c r="B36" s="698">
        <v>0</v>
      </c>
      <c r="C36" s="698">
        <v>0</v>
      </c>
      <c r="D36" s="698">
        <v>0</v>
      </c>
      <c r="E36" s="698">
        <v>0</v>
      </c>
      <c r="F36" s="698">
        <v>0</v>
      </c>
      <c r="G36" s="698">
        <v>0</v>
      </c>
      <c r="H36" s="698">
        <v>0</v>
      </c>
      <c r="I36" s="698">
        <v>0</v>
      </c>
      <c r="J36" s="698">
        <v>0</v>
      </c>
      <c r="K36" s="698">
        <v>0</v>
      </c>
      <c r="L36" s="698">
        <v>0</v>
      </c>
      <c r="M36" s="698">
        <v>2</v>
      </c>
      <c r="N36" s="699">
        <f t="shared" si="1"/>
        <v>0</v>
      </c>
      <c r="O36" s="699">
        <f t="shared" si="2"/>
        <v>2</v>
      </c>
      <c r="P36" s="700" t="s">
        <v>268</v>
      </c>
      <c r="Q36" s="212"/>
    </row>
    <row r="37" spans="1:17" ht="21" customHeight="1">
      <c r="A37" s="701" t="s">
        <v>7</v>
      </c>
      <c r="B37" s="313">
        <f>SUM(B10:B36)</f>
        <v>25</v>
      </c>
      <c r="C37" s="313">
        <f t="shared" ref="C37:M37" si="3">SUM(C10:C36)</f>
        <v>13</v>
      </c>
      <c r="D37" s="313">
        <f t="shared" si="3"/>
        <v>41</v>
      </c>
      <c r="E37" s="313">
        <f t="shared" si="3"/>
        <v>30</v>
      </c>
      <c r="F37" s="313">
        <f t="shared" si="3"/>
        <v>654</v>
      </c>
      <c r="G37" s="313">
        <f t="shared" si="3"/>
        <v>300</v>
      </c>
      <c r="H37" s="313">
        <f t="shared" si="3"/>
        <v>0</v>
      </c>
      <c r="I37" s="313">
        <f t="shared" si="3"/>
        <v>0</v>
      </c>
      <c r="J37" s="313">
        <f t="shared" si="3"/>
        <v>0</v>
      </c>
      <c r="K37" s="313">
        <f t="shared" si="3"/>
        <v>0</v>
      </c>
      <c r="L37" s="313">
        <f t="shared" si="3"/>
        <v>42</v>
      </c>
      <c r="M37" s="313">
        <f t="shared" si="3"/>
        <v>33</v>
      </c>
      <c r="N37" s="313">
        <f>SUM(N10:N36)</f>
        <v>762</v>
      </c>
      <c r="O37" s="313">
        <f>SUM(O10:O36)</f>
        <v>376</v>
      </c>
      <c r="P37" s="702" t="s">
        <v>8</v>
      </c>
    </row>
    <row r="38" spans="1:17" ht="40.5" customHeight="1"/>
    <row r="39" spans="1:17" ht="40.5" customHeight="1"/>
    <row r="40" spans="1:17" ht="40.5" customHeight="1"/>
    <row r="41" spans="1:17" ht="40.5" customHeight="1"/>
  </sheetData>
  <mergeCells count="20">
    <mergeCell ref="A1:P1"/>
    <mergeCell ref="A2:P2"/>
    <mergeCell ref="A3:P3"/>
    <mergeCell ref="A4:P4"/>
    <mergeCell ref="A6:A9"/>
    <mergeCell ref="B6:C6"/>
    <mergeCell ref="H6:I6"/>
    <mergeCell ref="N6:O6"/>
    <mergeCell ref="P6:P9"/>
    <mergeCell ref="D6:E6"/>
    <mergeCell ref="N7:O7"/>
    <mergeCell ref="F6:G6"/>
    <mergeCell ref="J6:K6"/>
    <mergeCell ref="L6:M6"/>
    <mergeCell ref="B7:C7"/>
    <mergeCell ref="D7:E7"/>
    <mergeCell ref="F7:G7"/>
    <mergeCell ref="H7:I7"/>
    <mergeCell ref="J7:K7"/>
    <mergeCell ref="L7:M7"/>
  </mergeCells>
  <printOptions horizontalCentered="1" verticalCentered="1"/>
  <pageMargins left="0" right="0" top="0" bottom="0" header="0" footer="0"/>
  <pageSetup paperSize="9" scale="86" orientation="landscape"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
  <sheetViews>
    <sheetView showGridLines="0" rightToLeft="1" view="pageBreakPreview" topLeftCell="A13" zoomScaleNormal="100" zoomScaleSheetLayoutView="100" workbookViewId="0">
      <selection activeCell="K17" sqref="K17"/>
    </sheetView>
  </sheetViews>
  <sheetFormatPr defaultRowHeight="15"/>
  <cols>
    <col min="1" max="1" width="29.85546875" style="207" customWidth="1"/>
    <col min="2" max="9" width="7.42578125" style="207" customWidth="1"/>
    <col min="10" max="13" width="7.42578125" style="67" customWidth="1"/>
    <col min="14" max="14" width="7.42578125" style="207" customWidth="1"/>
    <col min="15" max="15" width="7.7109375" style="67" bestFit="1" customWidth="1"/>
    <col min="16" max="16" width="34.85546875" style="67" customWidth="1"/>
    <col min="17" max="16384" width="9.140625" style="52"/>
  </cols>
  <sheetData>
    <row r="1" spans="1:16" s="56" customFormat="1" ht="20.25">
      <c r="A1" s="855" t="s">
        <v>958</v>
      </c>
      <c r="B1" s="855"/>
      <c r="C1" s="855"/>
      <c r="D1" s="855"/>
      <c r="E1" s="855"/>
      <c r="F1" s="855"/>
      <c r="G1" s="855"/>
      <c r="H1" s="855"/>
      <c r="I1" s="855"/>
      <c r="J1" s="855"/>
      <c r="K1" s="855"/>
      <c r="L1" s="855"/>
      <c r="M1" s="855"/>
      <c r="N1" s="855"/>
      <c r="O1" s="855"/>
      <c r="P1" s="855"/>
    </row>
    <row r="2" spans="1:16" s="57" customFormat="1" ht="20.25">
      <c r="A2" s="858" t="s">
        <v>1069</v>
      </c>
      <c r="B2" s="858"/>
      <c r="C2" s="858"/>
      <c r="D2" s="858"/>
      <c r="E2" s="858"/>
      <c r="F2" s="858"/>
      <c r="G2" s="858"/>
      <c r="H2" s="858"/>
      <c r="I2" s="858"/>
      <c r="J2" s="858"/>
      <c r="K2" s="858"/>
      <c r="L2" s="858"/>
      <c r="M2" s="858"/>
      <c r="N2" s="858"/>
      <c r="O2" s="858"/>
      <c r="P2" s="858"/>
    </row>
    <row r="3" spans="1:16" ht="18" customHeight="1">
      <c r="A3" s="1228" t="s">
        <v>959</v>
      </c>
      <c r="B3" s="1228"/>
      <c r="C3" s="1228"/>
      <c r="D3" s="1228"/>
      <c r="E3" s="1228"/>
      <c r="F3" s="1228"/>
      <c r="G3" s="1228"/>
      <c r="H3" s="1228"/>
      <c r="I3" s="1228"/>
      <c r="J3" s="1228"/>
      <c r="K3" s="1228"/>
      <c r="L3" s="1228"/>
      <c r="M3" s="1228"/>
      <c r="N3" s="1228"/>
      <c r="O3" s="1228"/>
      <c r="P3" s="1228"/>
    </row>
    <row r="4" spans="1:16" ht="15.75">
      <c r="A4" s="850" t="s">
        <v>1066</v>
      </c>
      <c r="B4" s="850"/>
      <c r="C4" s="850"/>
      <c r="D4" s="850"/>
      <c r="E4" s="850"/>
      <c r="F4" s="850"/>
      <c r="G4" s="850"/>
      <c r="H4" s="850"/>
      <c r="I4" s="850"/>
      <c r="J4" s="850"/>
      <c r="K4" s="850"/>
      <c r="L4" s="850"/>
      <c r="M4" s="850"/>
      <c r="N4" s="850"/>
      <c r="O4" s="850"/>
      <c r="P4" s="850"/>
    </row>
    <row r="5" spans="1:16" ht="20.100000000000001" customHeight="1">
      <c r="A5" s="12" t="s">
        <v>617</v>
      </c>
      <c r="B5" s="12"/>
      <c r="C5" s="12"/>
      <c r="D5" s="12"/>
      <c r="E5" s="12"/>
      <c r="F5" s="12"/>
      <c r="G5" s="12"/>
      <c r="H5" s="12"/>
      <c r="I5" s="12"/>
      <c r="J5" s="83"/>
      <c r="K5" s="83"/>
      <c r="L5" s="83"/>
      <c r="M5" s="83"/>
      <c r="N5" s="83"/>
      <c r="O5" s="83"/>
      <c r="P5" s="84" t="s">
        <v>618</v>
      </c>
    </row>
    <row r="6" spans="1:16" s="141" customFormat="1" ht="15.75" customHeight="1" thickBot="1">
      <c r="A6" s="1229" t="s">
        <v>538</v>
      </c>
      <c r="B6" s="1166" t="s">
        <v>256</v>
      </c>
      <c r="C6" s="1166"/>
      <c r="D6" s="1166" t="s">
        <v>254</v>
      </c>
      <c r="E6" s="1166"/>
      <c r="F6" s="1166" t="s">
        <v>253</v>
      </c>
      <c r="G6" s="1166"/>
      <c r="H6" s="1166" t="s">
        <v>252</v>
      </c>
      <c r="I6" s="1166"/>
      <c r="J6" s="1166" t="s">
        <v>251</v>
      </c>
      <c r="K6" s="1166"/>
      <c r="L6" s="1166" t="s">
        <v>499</v>
      </c>
      <c r="M6" s="1166"/>
      <c r="N6" s="1166" t="s">
        <v>7</v>
      </c>
      <c r="O6" s="1166"/>
      <c r="P6" s="1225" t="s">
        <v>952</v>
      </c>
    </row>
    <row r="7" spans="1:16" s="141" customFormat="1" ht="13.5" customHeight="1" thickBot="1">
      <c r="A7" s="1230"/>
      <c r="B7" s="1013" t="s">
        <v>255</v>
      </c>
      <c r="C7" s="1013"/>
      <c r="D7" s="1013" t="s">
        <v>1054</v>
      </c>
      <c r="E7" s="1013"/>
      <c r="F7" s="1013" t="s">
        <v>1055</v>
      </c>
      <c r="G7" s="1013"/>
      <c r="H7" s="1013" t="s">
        <v>1056</v>
      </c>
      <c r="I7" s="1013"/>
      <c r="J7" s="1013" t="s">
        <v>250</v>
      </c>
      <c r="K7" s="1013"/>
      <c r="L7" s="1013" t="s">
        <v>268</v>
      </c>
      <c r="M7" s="1013"/>
      <c r="N7" s="1013" t="s">
        <v>8</v>
      </c>
      <c r="O7" s="1013"/>
      <c r="P7" s="1226"/>
    </row>
    <row r="8" spans="1:16" s="141" customFormat="1" ht="13.5" thickBot="1">
      <c r="A8" s="1230"/>
      <c r="B8" s="668" t="s">
        <v>9</v>
      </c>
      <c r="C8" s="648" t="s">
        <v>560</v>
      </c>
      <c r="D8" s="648" t="s">
        <v>9</v>
      </c>
      <c r="E8" s="648" t="s">
        <v>560</v>
      </c>
      <c r="F8" s="648" t="s">
        <v>9</v>
      </c>
      <c r="G8" s="648" t="s">
        <v>560</v>
      </c>
      <c r="H8" s="648" t="s">
        <v>9</v>
      </c>
      <c r="I8" s="648" t="s">
        <v>560</v>
      </c>
      <c r="J8" s="648" t="s">
        <v>9</v>
      </c>
      <c r="K8" s="648" t="s">
        <v>560</v>
      </c>
      <c r="L8" s="648" t="s">
        <v>9</v>
      </c>
      <c r="M8" s="648" t="s">
        <v>560</v>
      </c>
      <c r="N8" s="648" t="s">
        <v>9</v>
      </c>
      <c r="O8" s="648" t="s">
        <v>560</v>
      </c>
      <c r="P8" s="1226"/>
    </row>
    <row r="9" spans="1:16" s="141" customFormat="1" ht="12" customHeight="1">
      <c r="A9" s="1231"/>
      <c r="B9" s="647" t="s">
        <v>561</v>
      </c>
      <c r="C9" s="647" t="s">
        <v>562</v>
      </c>
      <c r="D9" s="647" t="s">
        <v>561</v>
      </c>
      <c r="E9" s="647" t="s">
        <v>562</v>
      </c>
      <c r="F9" s="647" t="s">
        <v>561</v>
      </c>
      <c r="G9" s="647" t="s">
        <v>562</v>
      </c>
      <c r="H9" s="647" t="s">
        <v>561</v>
      </c>
      <c r="I9" s="647" t="s">
        <v>562</v>
      </c>
      <c r="J9" s="647" t="s">
        <v>561</v>
      </c>
      <c r="K9" s="647" t="s">
        <v>562</v>
      </c>
      <c r="L9" s="647" t="s">
        <v>561</v>
      </c>
      <c r="M9" s="647" t="s">
        <v>562</v>
      </c>
      <c r="N9" s="647" t="s">
        <v>561</v>
      </c>
      <c r="O9" s="647" t="s">
        <v>562</v>
      </c>
      <c r="P9" s="1227"/>
    </row>
    <row r="10" spans="1:16" ht="27.75" customHeight="1" thickBot="1">
      <c r="A10" s="703" t="s">
        <v>1266</v>
      </c>
      <c r="B10" s="704">
        <v>0</v>
      </c>
      <c r="C10" s="704">
        <v>0</v>
      </c>
      <c r="D10" s="704">
        <v>0</v>
      </c>
      <c r="E10" s="704">
        <v>0</v>
      </c>
      <c r="F10" s="704">
        <v>0</v>
      </c>
      <c r="G10" s="704">
        <v>1</v>
      </c>
      <c r="H10" s="704">
        <v>0</v>
      </c>
      <c r="I10" s="704">
        <v>0</v>
      </c>
      <c r="J10" s="704">
        <v>0</v>
      </c>
      <c r="K10" s="704">
        <v>0</v>
      </c>
      <c r="L10" s="704">
        <v>0</v>
      </c>
      <c r="M10" s="704">
        <v>0</v>
      </c>
      <c r="N10" s="705">
        <f t="shared" ref="N10:O37" si="0">SUM(B10+D10+F10+H10+J10+L10)</f>
        <v>0</v>
      </c>
      <c r="O10" s="705">
        <f t="shared" si="0"/>
        <v>1</v>
      </c>
      <c r="P10" s="706" t="s">
        <v>978</v>
      </c>
    </row>
    <row r="11" spans="1:16" ht="21" customHeight="1" thickBot="1">
      <c r="A11" s="707" t="s">
        <v>1087</v>
      </c>
      <c r="B11" s="215">
        <v>0</v>
      </c>
      <c r="C11" s="215">
        <v>1</v>
      </c>
      <c r="D11" s="215">
        <v>0</v>
      </c>
      <c r="E11" s="215">
        <v>0</v>
      </c>
      <c r="F11" s="215">
        <v>0</v>
      </c>
      <c r="G11" s="215">
        <v>0</v>
      </c>
      <c r="H11" s="215">
        <v>0</v>
      </c>
      <c r="I11" s="215">
        <v>0</v>
      </c>
      <c r="J11" s="215">
        <v>0</v>
      </c>
      <c r="K11" s="215">
        <v>0</v>
      </c>
      <c r="L11" s="215">
        <v>0</v>
      </c>
      <c r="M11" s="215">
        <v>0</v>
      </c>
      <c r="N11" s="708">
        <f t="shared" si="0"/>
        <v>0</v>
      </c>
      <c r="O11" s="708">
        <f t="shared" si="0"/>
        <v>1</v>
      </c>
      <c r="P11" s="709" t="s">
        <v>953</v>
      </c>
    </row>
    <row r="12" spans="1:16" ht="20.100000000000001" customHeight="1" thickBot="1">
      <c r="A12" s="710" t="s">
        <v>1082</v>
      </c>
      <c r="B12" s="214">
        <v>1</v>
      </c>
      <c r="C12" s="214">
        <v>1</v>
      </c>
      <c r="D12" s="214">
        <v>2</v>
      </c>
      <c r="E12" s="214">
        <v>0</v>
      </c>
      <c r="F12" s="214">
        <v>0</v>
      </c>
      <c r="G12" s="214">
        <v>7</v>
      </c>
      <c r="H12" s="214">
        <v>0</v>
      </c>
      <c r="I12" s="214">
        <v>0</v>
      </c>
      <c r="J12" s="214">
        <v>0</v>
      </c>
      <c r="K12" s="214">
        <v>0</v>
      </c>
      <c r="L12" s="214">
        <v>0</v>
      </c>
      <c r="M12" s="214">
        <v>0</v>
      </c>
      <c r="N12" s="711">
        <f t="shared" si="0"/>
        <v>3</v>
      </c>
      <c r="O12" s="711">
        <f t="shared" si="0"/>
        <v>8</v>
      </c>
      <c r="P12" s="712" t="s">
        <v>1080</v>
      </c>
    </row>
    <row r="13" spans="1:16" ht="20.100000000000001" customHeight="1" thickBot="1">
      <c r="A13" s="707" t="s">
        <v>957</v>
      </c>
      <c r="B13" s="215">
        <v>0</v>
      </c>
      <c r="C13" s="215">
        <v>0</v>
      </c>
      <c r="D13" s="215">
        <v>0</v>
      </c>
      <c r="E13" s="215">
        <v>0</v>
      </c>
      <c r="F13" s="215">
        <v>0</v>
      </c>
      <c r="G13" s="215">
        <v>4</v>
      </c>
      <c r="H13" s="215">
        <v>0</v>
      </c>
      <c r="I13" s="215">
        <v>0</v>
      </c>
      <c r="J13" s="215">
        <v>0</v>
      </c>
      <c r="K13" s="215">
        <v>0</v>
      </c>
      <c r="L13" s="215">
        <v>0</v>
      </c>
      <c r="M13" s="215">
        <v>0</v>
      </c>
      <c r="N13" s="708">
        <f t="shared" si="0"/>
        <v>0</v>
      </c>
      <c r="O13" s="708">
        <f t="shared" si="0"/>
        <v>4</v>
      </c>
      <c r="P13" s="709" t="s">
        <v>284</v>
      </c>
    </row>
    <row r="14" spans="1:16" ht="24" customHeight="1" thickBot="1">
      <c r="A14" s="710" t="s">
        <v>1287</v>
      </c>
      <c r="B14" s="214">
        <v>1</v>
      </c>
      <c r="C14" s="214">
        <v>1</v>
      </c>
      <c r="D14" s="214">
        <v>1</v>
      </c>
      <c r="E14" s="214">
        <v>3</v>
      </c>
      <c r="F14" s="214">
        <v>155</v>
      </c>
      <c r="G14" s="214">
        <v>36</v>
      </c>
      <c r="H14" s="214">
        <v>0</v>
      </c>
      <c r="I14" s="214">
        <v>0</v>
      </c>
      <c r="J14" s="214">
        <v>0</v>
      </c>
      <c r="K14" s="214">
        <v>0</v>
      </c>
      <c r="L14" s="214">
        <v>3</v>
      </c>
      <c r="M14" s="214">
        <v>3</v>
      </c>
      <c r="N14" s="711">
        <f t="shared" si="0"/>
        <v>160</v>
      </c>
      <c r="O14" s="711">
        <f t="shared" si="0"/>
        <v>43</v>
      </c>
      <c r="P14" s="712" t="s">
        <v>283</v>
      </c>
    </row>
    <row r="15" spans="1:16" ht="20.100000000000001" customHeight="1" thickBot="1">
      <c r="A15" s="707" t="s">
        <v>1083</v>
      </c>
      <c r="B15" s="215">
        <v>0</v>
      </c>
      <c r="C15" s="215">
        <v>0</v>
      </c>
      <c r="D15" s="215">
        <v>0</v>
      </c>
      <c r="E15" s="215">
        <v>0</v>
      </c>
      <c r="F15" s="215">
        <v>1</v>
      </c>
      <c r="G15" s="215">
        <v>0</v>
      </c>
      <c r="H15" s="215">
        <v>0</v>
      </c>
      <c r="I15" s="215">
        <v>0</v>
      </c>
      <c r="J15" s="215">
        <v>0</v>
      </c>
      <c r="K15" s="215">
        <v>0</v>
      </c>
      <c r="L15" s="215">
        <v>0</v>
      </c>
      <c r="M15" s="215">
        <v>0</v>
      </c>
      <c r="N15" s="708">
        <f t="shared" si="0"/>
        <v>1</v>
      </c>
      <c r="O15" s="708">
        <f t="shared" si="0"/>
        <v>0</v>
      </c>
      <c r="P15" s="709" t="s">
        <v>476</v>
      </c>
    </row>
    <row r="16" spans="1:16" ht="31.5" customHeight="1" thickBot="1">
      <c r="A16" s="710" t="s">
        <v>1267</v>
      </c>
      <c r="B16" s="214">
        <v>0</v>
      </c>
      <c r="C16" s="214">
        <v>0</v>
      </c>
      <c r="D16" s="214">
        <v>0</v>
      </c>
      <c r="E16" s="214">
        <v>0</v>
      </c>
      <c r="F16" s="214">
        <v>9</v>
      </c>
      <c r="G16" s="214">
        <v>23</v>
      </c>
      <c r="H16" s="214">
        <v>0</v>
      </c>
      <c r="I16" s="214">
        <v>0</v>
      </c>
      <c r="J16" s="214">
        <v>0</v>
      </c>
      <c r="K16" s="214">
        <v>0</v>
      </c>
      <c r="L16" s="214">
        <v>0</v>
      </c>
      <c r="M16" s="214">
        <v>2</v>
      </c>
      <c r="N16" s="711">
        <f t="shared" si="0"/>
        <v>9</v>
      </c>
      <c r="O16" s="711">
        <f t="shared" si="0"/>
        <v>25</v>
      </c>
      <c r="P16" s="712" t="s">
        <v>954</v>
      </c>
    </row>
    <row r="17" spans="1:16" ht="32.25" customHeight="1" thickBot="1">
      <c r="A17" s="707" t="s">
        <v>1268</v>
      </c>
      <c r="B17" s="215">
        <v>0</v>
      </c>
      <c r="C17" s="215">
        <v>0</v>
      </c>
      <c r="D17" s="215">
        <v>0</v>
      </c>
      <c r="E17" s="215">
        <v>0</v>
      </c>
      <c r="F17" s="215">
        <v>44</v>
      </c>
      <c r="G17" s="215">
        <v>20</v>
      </c>
      <c r="H17" s="215">
        <v>0</v>
      </c>
      <c r="I17" s="215">
        <v>0</v>
      </c>
      <c r="J17" s="215">
        <v>0</v>
      </c>
      <c r="K17" s="215">
        <v>0</v>
      </c>
      <c r="L17" s="215">
        <v>6</v>
      </c>
      <c r="M17" s="215">
        <v>3</v>
      </c>
      <c r="N17" s="708">
        <f t="shared" si="0"/>
        <v>50</v>
      </c>
      <c r="O17" s="708">
        <f t="shared" si="0"/>
        <v>23</v>
      </c>
      <c r="P17" s="709" t="s">
        <v>280</v>
      </c>
    </row>
    <row r="18" spans="1:16" ht="20.100000000000001" customHeight="1" thickBot="1">
      <c r="A18" s="710" t="s">
        <v>797</v>
      </c>
      <c r="B18" s="214">
        <v>0</v>
      </c>
      <c r="C18" s="214">
        <v>0</v>
      </c>
      <c r="D18" s="214">
        <v>0</v>
      </c>
      <c r="E18" s="214">
        <v>0</v>
      </c>
      <c r="F18" s="214">
        <v>79</v>
      </c>
      <c r="G18" s="214">
        <v>36</v>
      </c>
      <c r="H18" s="214">
        <v>0</v>
      </c>
      <c r="I18" s="214">
        <v>0</v>
      </c>
      <c r="J18" s="214">
        <v>0</v>
      </c>
      <c r="K18" s="214">
        <v>0</v>
      </c>
      <c r="L18" s="214">
        <v>4</v>
      </c>
      <c r="M18" s="214">
        <v>7</v>
      </c>
      <c r="N18" s="711">
        <f t="shared" si="0"/>
        <v>83</v>
      </c>
      <c r="O18" s="711">
        <f t="shared" si="0"/>
        <v>43</v>
      </c>
      <c r="P18" s="712" t="s">
        <v>798</v>
      </c>
    </row>
    <row r="19" spans="1:16" ht="20.100000000000001" customHeight="1" thickBot="1">
      <c r="A19" s="707" t="s">
        <v>1269</v>
      </c>
      <c r="B19" s="215">
        <v>0</v>
      </c>
      <c r="C19" s="215">
        <v>2</v>
      </c>
      <c r="D19" s="215">
        <v>2</v>
      </c>
      <c r="E19" s="215">
        <v>0</v>
      </c>
      <c r="F19" s="215">
        <v>0</v>
      </c>
      <c r="G19" s="215">
        <v>2</v>
      </c>
      <c r="H19" s="215">
        <v>0</v>
      </c>
      <c r="I19" s="215">
        <v>0</v>
      </c>
      <c r="J19" s="215">
        <v>0</v>
      </c>
      <c r="K19" s="215">
        <v>0</v>
      </c>
      <c r="L19" s="215">
        <v>0</v>
      </c>
      <c r="M19" s="215">
        <v>0</v>
      </c>
      <c r="N19" s="708">
        <f t="shared" si="0"/>
        <v>2</v>
      </c>
      <c r="O19" s="708">
        <f t="shared" si="0"/>
        <v>4</v>
      </c>
      <c r="P19" s="709" t="s">
        <v>69</v>
      </c>
    </row>
    <row r="20" spans="1:16" ht="20.100000000000001" customHeight="1" thickBot="1">
      <c r="A20" s="710" t="s">
        <v>475</v>
      </c>
      <c r="B20" s="214">
        <v>0</v>
      </c>
      <c r="C20" s="214">
        <v>0</v>
      </c>
      <c r="D20" s="214">
        <v>1</v>
      </c>
      <c r="E20" s="214">
        <v>0</v>
      </c>
      <c r="F20" s="214">
        <v>268</v>
      </c>
      <c r="G20" s="214">
        <v>76</v>
      </c>
      <c r="H20" s="214">
        <v>0</v>
      </c>
      <c r="I20" s="214">
        <v>0</v>
      </c>
      <c r="J20" s="214">
        <v>0</v>
      </c>
      <c r="K20" s="214">
        <v>0</v>
      </c>
      <c r="L20" s="214">
        <v>15</v>
      </c>
      <c r="M20" s="214">
        <v>7</v>
      </c>
      <c r="N20" s="711">
        <f t="shared" si="0"/>
        <v>284</v>
      </c>
      <c r="O20" s="711">
        <f t="shared" si="0"/>
        <v>83</v>
      </c>
      <c r="P20" s="712" t="s">
        <v>73</v>
      </c>
    </row>
    <row r="21" spans="1:16" ht="20.100000000000001" customHeight="1" thickBot="1">
      <c r="A21" s="707" t="s">
        <v>644</v>
      </c>
      <c r="B21" s="215">
        <v>0</v>
      </c>
      <c r="C21" s="215">
        <v>0</v>
      </c>
      <c r="D21" s="215">
        <v>0</v>
      </c>
      <c r="E21" s="215">
        <v>0</v>
      </c>
      <c r="F21" s="215">
        <v>1</v>
      </c>
      <c r="G21" s="215">
        <v>2</v>
      </c>
      <c r="H21" s="215">
        <v>0</v>
      </c>
      <c r="I21" s="215">
        <v>0</v>
      </c>
      <c r="J21" s="215">
        <v>0</v>
      </c>
      <c r="K21" s="215">
        <v>0</v>
      </c>
      <c r="L21" s="215">
        <v>0</v>
      </c>
      <c r="M21" s="215">
        <v>0</v>
      </c>
      <c r="N21" s="708">
        <f t="shared" si="0"/>
        <v>1</v>
      </c>
      <c r="O21" s="708">
        <f t="shared" si="0"/>
        <v>2</v>
      </c>
      <c r="P21" s="709" t="s">
        <v>645</v>
      </c>
    </row>
    <row r="22" spans="1:16" ht="20.100000000000001" customHeight="1" thickBot="1">
      <c r="A22" s="710" t="s">
        <v>804</v>
      </c>
      <c r="B22" s="214">
        <v>0</v>
      </c>
      <c r="C22" s="214">
        <v>0</v>
      </c>
      <c r="D22" s="214">
        <v>0</v>
      </c>
      <c r="E22" s="214">
        <v>0</v>
      </c>
      <c r="F22" s="214">
        <v>2</v>
      </c>
      <c r="G22" s="214">
        <v>0</v>
      </c>
      <c r="H22" s="214">
        <v>0</v>
      </c>
      <c r="I22" s="214">
        <v>0</v>
      </c>
      <c r="J22" s="214">
        <v>0</v>
      </c>
      <c r="K22" s="214">
        <v>0</v>
      </c>
      <c r="L22" s="214">
        <v>6</v>
      </c>
      <c r="M22" s="214">
        <v>1</v>
      </c>
      <c r="N22" s="711">
        <f t="shared" si="0"/>
        <v>8</v>
      </c>
      <c r="O22" s="711">
        <f t="shared" si="0"/>
        <v>1</v>
      </c>
      <c r="P22" s="712" t="s">
        <v>799</v>
      </c>
    </row>
    <row r="23" spans="1:16" ht="20.100000000000001" customHeight="1" thickBot="1">
      <c r="A23" s="707" t="s">
        <v>805</v>
      </c>
      <c r="B23" s="215">
        <v>0</v>
      </c>
      <c r="C23" s="215">
        <v>0</v>
      </c>
      <c r="D23" s="215">
        <v>0</v>
      </c>
      <c r="E23" s="215">
        <v>0</v>
      </c>
      <c r="F23" s="215">
        <v>0</v>
      </c>
      <c r="G23" s="215">
        <v>1</v>
      </c>
      <c r="H23" s="215">
        <v>0</v>
      </c>
      <c r="I23" s="215">
        <v>0</v>
      </c>
      <c r="J23" s="215">
        <v>0</v>
      </c>
      <c r="K23" s="215">
        <v>0</v>
      </c>
      <c r="L23" s="215">
        <v>0</v>
      </c>
      <c r="M23" s="215">
        <v>0</v>
      </c>
      <c r="N23" s="708">
        <f t="shared" si="0"/>
        <v>0</v>
      </c>
      <c r="O23" s="708">
        <f t="shared" si="0"/>
        <v>1</v>
      </c>
      <c r="P23" s="709" t="s">
        <v>803</v>
      </c>
    </row>
    <row r="24" spans="1:16" ht="23.25" thickBot="1">
      <c r="A24" s="710" t="s">
        <v>1270</v>
      </c>
      <c r="B24" s="214">
        <v>0</v>
      </c>
      <c r="C24" s="214">
        <v>1</v>
      </c>
      <c r="D24" s="214">
        <v>0</v>
      </c>
      <c r="E24" s="214">
        <v>0</v>
      </c>
      <c r="F24" s="214">
        <v>3</v>
      </c>
      <c r="G24" s="214">
        <v>2</v>
      </c>
      <c r="H24" s="214">
        <v>0</v>
      </c>
      <c r="I24" s="214">
        <v>0</v>
      </c>
      <c r="J24" s="214">
        <v>0</v>
      </c>
      <c r="K24" s="214">
        <v>0</v>
      </c>
      <c r="L24" s="214">
        <v>0</v>
      </c>
      <c r="M24" s="214">
        <v>1</v>
      </c>
      <c r="N24" s="711">
        <f t="shared" si="0"/>
        <v>3</v>
      </c>
      <c r="O24" s="711">
        <f t="shared" si="0"/>
        <v>4</v>
      </c>
      <c r="P24" s="712" t="s">
        <v>1275</v>
      </c>
    </row>
    <row r="25" spans="1:16" ht="20.100000000000001" customHeight="1" thickBot="1">
      <c r="A25" s="707" t="s">
        <v>526</v>
      </c>
      <c r="B25" s="215">
        <v>3</v>
      </c>
      <c r="C25" s="215">
        <v>0</v>
      </c>
      <c r="D25" s="215">
        <v>4</v>
      </c>
      <c r="E25" s="215">
        <v>1</v>
      </c>
      <c r="F25" s="215">
        <v>24</v>
      </c>
      <c r="G25" s="215">
        <v>29</v>
      </c>
      <c r="H25" s="215">
        <v>0</v>
      </c>
      <c r="I25" s="215">
        <v>0</v>
      </c>
      <c r="J25" s="215">
        <v>0</v>
      </c>
      <c r="K25" s="215">
        <v>0</v>
      </c>
      <c r="L25" s="215">
        <v>1</v>
      </c>
      <c r="M25" s="215">
        <v>0</v>
      </c>
      <c r="N25" s="708">
        <f t="shared" si="0"/>
        <v>32</v>
      </c>
      <c r="O25" s="708">
        <f t="shared" si="0"/>
        <v>30</v>
      </c>
      <c r="P25" s="709" t="s">
        <v>273</v>
      </c>
    </row>
    <row r="26" spans="1:16" ht="27" customHeight="1" thickBot="1">
      <c r="A26" s="710" t="s">
        <v>1084</v>
      </c>
      <c r="B26" s="214">
        <v>0</v>
      </c>
      <c r="C26" s="214">
        <v>0</v>
      </c>
      <c r="D26" s="214">
        <v>0</v>
      </c>
      <c r="E26" s="214">
        <v>0</v>
      </c>
      <c r="F26" s="214">
        <v>7</v>
      </c>
      <c r="G26" s="214">
        <v>13</v>
      </c>
      <c r="H26" s="214">
        <v>0</v>
      </c>
      <c r="I26" s="214">
        <v>0</v>
      </c>
      <c r="J26" s="214">
        <v>0</v>
      </c>
      <c r="K26" s="214">
        <v>0</v>
      </c>
      <c r="L26" s="214">
        <v>1</v>
      </c>
      <c r="M26" s="214">
        <v>2</v>
      </c>
      <c r="N26" s="711">
        <f t="shared" si="0"/>
        <v>8</v>
      </c>
      <c r="O26" s="711">
        <f t="shared" si="0"/>
        <v>15</v>
      </c>
      <c r="P26" s="712" t="s">
        <v>1081</v>
      </c>
    </row>
    <row r="27" spans="1:16" ht="20.100000000000001" customHeight="1">
      <c r="A27" s="713" t="s">
        <v>657</v>
      </c>
      <c r="B27" s="714">
        <v>0</v>
      </c>
      <c r="C27" s="714">
        <v>0</v>
      </c>
      <c r="D27" s="714">
        <v>0</v>
      </c>
      <c r="E27" s="714">
        <v>0</v>
      </c>
      <c r="F27" s="714">
        <v>4</v>
      </c>
      <c r="G27" s="714">
        <v>2</v>
      </c>
      <c r="H27" s="714">
        <v>0</v>
      </c>
      <c r="I27" s="714">
        <v>0</v>
      </c>
      <c r="J27" s="714">
        <v>0</v>
      </c>
      <c r="K27" s="714">
        <v>0</v>
      </c>
      <c r="L27" s="714">
        <v>0</v>
      </c>
      <c r="M27" s="714">
        <v>0</v>
      </c>
      <c r="N27" s="715">
        <f t="shared" si="0"/>
        <v>4</v>
      </c>
      <c r="O27" s="715">
        <f t="shared" si="0"/>
        <v>2</v>
      </c>
      <c r="P27" s="716" t="s">
        <v>649</v>
      </c>
    </row>
    <row r="28" spans="1:16" ht="20.100000000000001" customHeight="1">
      <c r="A28" s="818" t="s">
        <v>795</v>
      </c>
      <c r="B28" s="238">
        <v>0</v>
      </c>
      <c r="C28" s="238">
        <v>0</v>
      </c>
      <c r="D28" s="238">
        <v>0</v>
      </c>
      <c r="E28" s="238">
        <v>0</v>
      </c>
      <c r="F28" s="238">
        <v>11</v>
      </c>
      <c r="G28" s="238">
        <v>17</v>
      </c>
      <c r="H28" s="238">
        <v>0</v>
      </c>
      <c r="I28" s="238">
        <v>0</v>
      </c>
      <c r="J28" s="238">
        <v>0</v>
      </c>
      <c r="K28" s="238">
        <v>0</v>
      </c>
      <c r="L28" s="238">
        <v>1</v>
      </c>
      <c r="M28" s="238">
        <v>1</v>
      </c>
      <c r="N28" s="239">
        <f t="shared" si="0"/>
        <v>12</v>
      </c>
      <c r="O28" s="239">
        <f t="shared" si="0"/>
        <v>18</v>
      </c>
      <c r="P28" s="748" t="s">
        <v>650</v>
      </c>
    </row>
    <row r="29" spans="1:16" ht="20.100000000000001" customHeight="1" thickBot="1">
      <c r="A29" s="811" t="s">
        <v>1085</v>
      </c>
      <c r="B29" s="812">
        <v>0</v>
      </c>
      <c r="C29" s="812">
        <v>1</v>
      </c>
      <c r="D29" s="812">
        <v>0</v>
      </c>
      <c r="E29" s="812">
        <v>0</v>
      </c>
      <c r="F29" s="812">
        <v>0</v>
      </c>
      <c r="G29" s="812">
        <v>0</v>
      </c>
      <c r="H29" s="812">
        <v>0</v>
      </c>
      <c r="I29" s="812">
        <v>0</v>
      </c>
      <c r="J29" s="812">
        <v>0</v>
      </c>
      <c r="K29" s="812">
        <v>0</v>
      </c>
      <c r="L29" s="812">
        <v>0</v>
      </c>
      <c r="M29" s="812">
        <v>0</v>
      </c>
      <c r="N29" s="813">
        <f t="shared" si="0"/>
        <v>0</v>
      </c>
      <c r="O29" s="813">
        <f t="shared" si="0"/>
        <v>1</v>
      </c>
      <c r="P29" s="814" t="s">
        <v>1274</v>
      </c>
    </row>
    <row r="30" spans="1:16" ht="20.100000000000001" customHeight="1" thickBot="1">
      <c r="A30" s="710" t="s">
        <v>1271</v>
      </c>
      <c r="B30" s="214">
        <v>0</v>
      </c>
      <c r="C30" s="214">
        <v>0</v>
      </c>
      <c r="D30" s="214">
        <v>0</v>
      </c>
      <c r="E30" s="214">
        <v>0</v>
      </c>
      <c r="F30" s="214">
        <v>0</v>
      </c>
      <c r="G30" s="214">
        <v>1</v>
      </c>
      <c r="H30" s="214">
        <v>0</v>
      </c>
      <c r="I30" s="214">
        <v>0</v>
      </c>
      <c r="J30" s="214">
        <v>0</v>
      </c>
      <c r="K30" s="214">
        <v>0</v>
      </c>
      <c r="L30" s="214">
        <v>0</v>
      </c>
      <c r="M30" s="214">
        <v>0</v>
      </c>
      <c r="N30" s="711">
        <f t="shared" si="0"/>
        <v>0</v>
      </c>
      <c r="O30" s="711">
        <f t="shared" si="0"/>
        <v>1</v>
      </c>
      <c r="P30" s="712" t="s">
        <v>1276</v>
      </c>
    </row>
    <row r="31" spans="1:16" ht="20.100000000000001" customHeight="1" thickBot="1">
      <c r="A31" s="707" t="s">
        <v>1090</v>
      </c>
      <c r="B31" s="215">
        <v>0</v>
      </c>
      <c r="C31" s="215">
        <v>0</v>
      </c>
      <c r="D31" s="215">
        <v>0</v>
      </c>
      <c r="E31" s="215">
        <v>0</v>
      </c>
      <c r="F31" s="215">
        <v>0</v>
      </c>
      <c r="G31" s="215">
        <v>0</v>
      </c>
      <c r="H31" s="215">
        <v>0</v>
      </c>
      <c r="I31" s="215">
        <v>0</v>
      </c>
      <c r="J31" s="215">
        <v>0</v>
      </c>
      <c r="K31" s="215">
        <v>0</v>
      </c>
      <c r="L31" s="215">
        <v>0</v>
      </c>
      <c r="M31" s="215">
        <v>1</v>
      </c>
      <c r="N31" s="708">
        <f t="shared" si="0"/>
        <v>0</v>
      </c>
      <c r="O31" s="708">
        <f t="shared" si="0"/>
        <v>1</v>
      </c>
      <c r="P31" s="709" t="s">
        <v>737</v>
      </c>
    </row>
    <row r="32" spans="1:16" ht="20.100000000000001" customHeight="1" thickBot="1">
      <c r="A32" s="710" t="s">
        <v>272</v>
      </c>
      <c r="B32" s="214">
        <v>6</v>
      </c>
      <c r="C32" s="214">
        <v>0</v>
      </c>
      <c r="D32" s="214">
        <v>0</v>
      </c>
      <c r="E32" s="214">
        <v>0</v>
      </c>
      <c r="F32" s="214">
        <v>0</v>
      </c>
      <c r="G32" s="214">
        <v>1</v>
      </c>
      <c r="H32" s="214">
        <v>0</v>
      </c>
      <c r="I32" s="214">
        <v>0</v>
      </c>
      <c r="J32" s="214">
        <v>0</v>
      </c>
      <c r="K32" s="214">
        <v>0</v>
      </c>
      <c r="L32" s="214">
        <v>0</v>
      </c>
      <c r="M32" s="214">
        <v>0</v>
      </c>
      <c r="N32" s="711">
        <f t="shared" si="0"/>
        <v>6</v>
      </c>
      <c r="O32" s="711">
        <f t="shared" si="0"/>
        <v>1</v>
      </c>
      <c r="P32" s="712" t="s">
        <v>271</v>
      </c>
    </row>
    <row r="33" spans="1:16" ht="20.100000000000001" customHeight="1" thickBot="1">
      <c r="A33" s="707" t="s">
        <v>800</v>
      </c>
      <c r="B33" s="215">
        <v>0</v>
      </c>
      <c r="C33" s="215">
        <v>0</v>
      </c>
      <c r="D33" s="215">
        <v>0</v>
      </c>
      <c r="E33" s="215">
        <v>0</v>
      </c>
      <c r="F33" s="215">
        <v>3</v>
      </c>
      <c r="G33" s="215">
        <v>2</v>
      </c>
      <c r="H33" s="215">
        <v>0</v>
      </c>
      <c r="I33" s="215">
        <v>0</v>
      </c>
      <c r="J33" s="215">
        <v>0</v>
      </c>
      <c r="K33" s="215">
        <v>0</v>
      </c>
      <c r="L33" s="215">
        <v>0</v>
      </c>
      <c r="M33" s="215">
        <v>0</v>
      </c>
      <c r="N33" s="708">
        <f t="shared" si="0"/>
        <v>3</v>
      </c>
      <c r="O33" s="708">
        <f t="shared" si="0"/>
        <v>2</v>
      </c>
      <c r="P33" s="709" t="s">
        <v>651</v>
      </c>
    </row>
    <row r="34" spans="1:16" ht="24.75" customHeight="1" thickBot="1">
      <c r="A34" s="710" t="s">
        <v>1086</v>
      </c>
      <c r="B34" s="214">
        <v>3</v>
      </c>
      <c r="C34" s="214">
        <v>1</v>
      </c>
      <c r="D34" s="214">
        <v>2</v>
      </c>
      <c r="E34" s="214">
        <v>1</v>
      </c>
      <c r="F34" s="214">
        <v>37</v>
      </c>
      <c r="G34" s="214">
        <v>19</v>
      </c>
      <c r="H34" s="214">
        <v>0</v>
      </c>
      <c r="I34" s="214">
        <v>0</v>
      </c>
      <c r="J34" s="214">
        <v>0</v>
      </c>
      <c r="K34" s="214">
        <v>0</v>
      </c>
      <c r="L34" s="214">
        <v>5</v>
      </c>
      <c r="M34" s="214">
        <v>3</v>
      </c>
      <c r="N34" s="711">
        <f t="shared" si="0"/>
        <v>47</v>
      </c>
      <c r="O34" s="711">
        <f t="shared" si="0"/>
        <v>24</v>
      </c>
      <c r="P34" s="712" t="s">
        <v>652</v>
      </c>
    </row>
    <row r="35" spans="1:16" ht="20.100000000000001" customHeight="1" thickBot="1">
      <c r="A35" s="707" t="s">
        <v>1272</v>
      </c>
      <c r="B35" s="215">
        <v>0</v>
      </c>
      <c r="C35" s="215">
        <v>0</v>
      </c>
      <c r="D35" s="215">
        <v>0</v>
      </c>
      <c r="E35" s="215">
        <v>0</v>
      </c>
      <c r="F35" s="215">
        <v>1</v>
      </c>
      <c r="G35" s="215">
        <v>0</v>
      </c>
      <c r="H35" s="215">
        <v>0</v>
      </c>
      <c r="I35" s="215">
        <v>0</v>
      </c>
      <c r="J35" s="215">
        <v>0</v>
      </c>
      <c r="K35" s="215">
        <v>0</v>
      </c>
      <c r="L35" s="215">
        <v>0</v>
      </c>
      <c r="M35" s="215">
        <v>0</v>
      </c>
      <c r="N35" s="708">
        <f t="shared" si="0"/>
        <v>1</v>
      </c>
      <c r="O35" s="708">
        <f t="shared" si="0"/>
        <v>0</v>
      </c>
      <c r="P35" s="709" t="s">
        <v>1273</v>
      </c>
    </row>
    <row r="36" spans="1:16" ht="20.100000000000001" customHeight="1" thickBot="1">
      <c r="A36" s="710" t="s">
        <v>1277</v>
      </c>
      <c r="B36" s="214">
        <v>0</v>
      </c>
      <c r="C36" s="214">
        <v>0</v>
      </c>
      <c r="D36" s="214">
        <v>0</v>
      </c>
      <c r="E36" s="214">
        <v>0</v>
      </c>
      <c r="F36" s="214">
        <v>5</v>
      </c>
      <c r="G36" s="214">
        <v>6</v>
      </c>
      <c r="H36" s="214">
        <v>0</v>
      </c>
      <c r="I36" s="214">
        <v>0</v>
      </c>
      <c r="J36" s="214">
        <v>0</v>
      </c>
      <c r="K36" s="214">
        <v>0</v>
      </c>
      <c r="L36" s="214">
        <v>0</v>
      </c>
      <c r="M36" s="214">
        <v>1</v>
      </c>
      <c r="N36" s="711">
        <f t="shared" si="0"/>
        <v>5</v>
      </c>
      <c r="O36" s="711">
        <f t="shared" si="0"/>
        <v>7</v>
      </c>
      <c r="P36" s="712" t="s">
        <v>269</v>
      </c>
    </row>
    <row r="37" spans="1:16" ht="20.100000000000001" customHeight="1">
      <c r="A37" s="713" t="s">
        <v>1088</v>
      </c>
      <c r="B37" s="714">
        <v>11</v>
      </c>
      <c r="C37" s="714">
        <v>5</v>
      </c>
      <c r="D37" s="714">
        <v>29</v>
      </c>
      <c r="E37" s="714">
        <v>25</v>
      </c>
      <c r="F37" s="714">
        <v>0</v>
      </c>
      <c r="G37" s="714">
        <v>0</v>
      </c>
      <c r="H37" s="714">
        <v>0</v>
      </c>
      <c r="I37" s="714">
        <v>0</v>
      </c>
      <c r="J37" s="714">
        <v>0</v>
      </c>
      <c r="K37" s="714">
        <v>0</v>
      </c>
      <c r="L37" s="714">
        <v>0</v>
      </c>
      <c r="M37" s="714">
        <v>1</v>
      </c>
      <c r="N37" s="715">
        <f t="shared" si="0"/>
        <v>40</v>
      </c>
      <c r="O37" s="715">
        <f t="shared" si="0"/>
        <v>31</v>
      </c>
      <c r="P37" s="716" t="s">
        <v>1089</v>
      </c>
    </row>
    <row r="38" spans="1:16" ht="24.75" customHeight="1">
      <c r="A38" s="717" t="s">
        <v>7</v>
      </c>
      <c r="B38" s="240">
        <f t="shared" ref="B38:O38" si="1">SUM(B10:B37)</f>
        <v>25</v>
      </c>
      <c r="C38" s="240">
        <f t="shared" si="1"/>
        <v>13</v>
      </c>
      <c r="D38" s="240">
        <f t="shared" si="1"/>
        <v>41</v>
      </c>
      <c r="E38" s="240">
        <f t="shared" si="1"/>
        <v>30</v>
      </c>
      <c r="F38" s="240">
        <f t="shared" si="1"/>
        <v>654</v>
      </c>
      <c r="G38" s="240">
        <f t="shared" si="1"/>
        <v>300</v>
      </c>
      <c r="H38" s="240">
        <f t="shared" si="1"/>
        <v>0</v>
      </c>
      <c r="I38" s="240">
        <f t="shared" si="1"/>
        <v>0</v>
      </c>
      <c r="J38" s="240">
        <f t="shared" si="1"/>
        <v>0</v>
      </c>
      <c r="K38" s="240">
        <f t="shared" si="1"/>
        <v>0</v>
      </c>
      <c r="L38" s="240">
        <f t="shared" si="1"/>
        <v>42</v>
      </c>
      <c r="M38" s="240">
        <f t="shared" si="1"/>
        <v>33</v>
      </c>
      <c r="N38" s="240">
        <f t="shared" si="1"/>
        <v>762</v>
      </c>
      <c r="O38" s="240">
        <f t="shared" si="1"/>
        <v>376</v>
      </c>
      <c r="P38" s="718" t="s">
        <v>8</v>
      </c>
    </row>
    <row r="42" spans="1:16">
      <c r="A42" s="344"/>
    </row>
    <row r="44" spans="1:16">
      <c r="J44" s="207"/>
      <c r="K44" s="207"/>
      <c r="L44" s="207"/>
      <c r="M44" s="207"/>
    </row>
    <row r="99" spans="16:16">
      <c r="P99" s="67" t="s">
        <v>473</v>
      </c>
    </row>
    <row r="102" spans="16:16">
      <c r="P102" s="67" t="s">
        <v>651</v>
      </c>
    </row>
    <row r="105" spans="16:16">
      <c r="P105" s="67" t="s">
        <v>652</v>
      </c>
    </row>
    <row r="109" spans="16:16">
      <c r="P109" s="67" t="s">
        <v>521</v>
      </c>
    </row>
    <row r="112" spans="16:16">
      <c r="P112" s="67" t="s">
        <v>474</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5" fitToWidth="0" fitToHeight="0" orientation="landscape" r:id="rId1"/>
  <headerFooter alignWithMargins="0"/>
  <rowBreaks count="1" manualBreakCount="1">
    <brk id="27" max="15"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showGridLines="0" rightToLeft="1" view="pageBreakPreview" topLeftCell="B1" zoomScaleNormal="100" zoomScaleSheetLayoutView="100" workbookViewId="0">
      <selection activeCell="M18" sqref="M18"/>
    </sheetView>
  </sheetViews>
  <sheetFormatPr defaultRowHeight="12.75"/>
  <cols>
    <col min="1" max="1" width="23.140625" style="45" customWidth="1"/>
    <col min="2" max="2" width="7.42578125" style="45" customWidth="1"/>
    <col min="3" max="3" width="7.5703125" style="45" customWidth="1"/>
    <col min="4" max="6" width="7.42578125" style="45" customWidth="1"/>
    <col min="7" max="7" width="7.85546875" style="45" customWidth="1"/>
    <col min="8" max="10" width="7.42578125" style="45" customWidth="1"/>
    <col min="11" max="11" width="7.7109375" style="45" customWidth="1"/>
    <col min="12" max="13" width="7.42578125" style="45" customWidth="1"/>
    <col min="14" max="14" width="23.140625" style="45" customWidth="1"/>
    <col min="15" max="16384" width="9.140625" style="45"/>
  </cols>
  <sheetData>
    <row r="1" spans="1:23" s="56" customFormat="1" ht="21.95" customHeight="1">
      <c r="A1" s="1232" t="s">
        <v>961</v>
      </c>
      <c r="B1" s="1232"/>
      <c r="C1" s="1232"/>
      <c r="D1" s="1232"/>
      <c r="E1" s="1232"/>
      <c r="F1" s="1232"/>
      <c r="G1" s="1232"/>
      <c r="H1" s="1232"/>
      <c r="I1" s="1232"/>
      <c r="J1" s="1232"/>
      <c r="K1" s="1232"/>
      <c r="L1" s="1232"/>
      <c r="M1" s="1232"/>
      <c r="N1" s="1232"/>
      <c r="O1" s="99"/>
      <c r="P1" s="99"/>
      <c r="Q1" s="99"/>
      <c r="R1" s="99"/>
      <c r="S1" s="99"/>
      <c r="T1" s="99"/>
      <c r="U1" s="99"/>
      <c r="V1" s="55"/>
      <c r="W1" s="100"/>
    </row>
    <row r="2" spans="1:23" s="57" customFormat="1" ht="18" customHeight="1">
      <c r="A2" s="1232" t="s">
        <v>1072</v>
      </c>
      <c r="B2" s="1232"/>
      <c r="C2" s="1232"/>
      <c r="D2" s="1232"/>
      <c r="E2" s="1232"/>
      <c r="F2" s="1232"/>
      <c r="G2" s="1232"/>
      <c r="H2" s="1232"/>
      <c r="I2" s="1232"/>
      <c r="J2" s="1232"/>
      <c r="K2" s="1232"/>
      <c r="L2" s="1232"/>
      <c r="M2" s="1232"/>
      <c r="N2" s="1232"/>
      <c r="O2" s="99"/>
      <c r="P2" s="99"/>
      <c r="Q2" s="99"/>
      <c r="R2" s="99"/>
      <c r="S2" s="99"/>
      <c r="T2" s="99"/>
      <c r="U2" s="99"/>
      <c r="V2" s="99"/>
      <c r="W2" s="99"/>
    </row>
    <row r="3" spans="1:23" s="53" customFormat="1" ht="35.25" customHeight="1">
      <c r="A3" s="1196" t="s">
        <v>997</v>
      </c>
      <c r="B3" s="1197"/>
      <c r="C3" s="1197"/>
      <c r="D3" s="1197"/>
      <c r="E3" s="1197"/>
      <c r="F3" s="1197"/>
      <c r="G3" s="1197"/>
      <c r="H3" s="1197"/>
      <c r="I3" s="1197"/>
      <c r="J3" s="1197"/>
      <c r="K3" s="1197"/>
      <c r="L3" s="1197"/>
      <c r="M3" s="1197"/>
      <c r="N3" s="1197"/>
      <c r="O3" s="86"/>
      <c r="P3" s="86"/>
      <c r="Q3" s="86"/>
      <c r="R3" s="86"/>
      <c r="S3" s="86"/>
      <c r="T3" s="86"/>
      <c r="U3" s="86"/>
      <c r="V3" s="86"/>
      <c r="W3" s="86"/>
    </row>
    <row r="4" spans="1:23" s="52" customFormat="1" ht="15.75">
      <c r="A4" s="878" t="s">
        <v>1073</v>
      </c>
      <c r="B4" s="878"/>
      <c r="C4" s="878"/>
      <c r="D4" s="878"/>
      <c r="E4" s="878"/>
      <c r="F4" s="878"/>
      <c r="G4" s="878"/>
      <c r="H4" s="878"/>
      <c r="I4" s="878"/>
      <c r="J4" s="878"/>
      <c r="K4" s="878"/>
      <c r="L4" s="878"/>
      <c r="M4" s="878"/>
      <c r="N4" s="878"/>
      <c r="O4" s="87"/>
      <c r="P4" s="87"/>
      <c r="Q4" s="87"/>
      <c r="R4" s="87"/>
      <c r="S4" s="87"/>
      <c r="T4" s="87"/>
      <c r="U4" s="87"/>
      <c r="V4" s="87"/>
      <c r="W4" s="87"/>
    </row>
    <row r="5" spans="1:23" s="52" customFormat="1" ht="15.75">
      <c r="A5" s="137"/>
      <c r="B5" s="137"/>
      <c r="C5" s="137"/>
      <c r="D5" s="137"/>
      <c r="E5" s="137"/>
      <c r="F5" s="137"/>
      <c r="G5" s="137"/>
      <c r="H5" s="137"/>
      <c r="I5" s="137"/>
      <c r="J5" s="137"/>
      <c r="K5" s="137"/>
      <c r="L5" s="137"/>
      <c r="M5" s="137"/>
      <c r="N5" s="137"/>
      <c r="O5" s="137"/>
      <c r="P5" s="87"/>
      <c r="Q5" s="87"/>
      <c r="R5" s="87"/>
      <c r="S5" s="87"/>
      <c r="T5" s="87"/>
      <c r="U5" s="87"/>
      <c r="V5" s="87"/>
      <c r="W5" s="87"/>
    </row>
    <row r="6" spans="1:23" s="52" customFormat="1" ht="20.100000000000001" customHeight="1">
      <c r="A6" s="12" t="s">
        <v>620</v>
      </c>
      <c r="B6" s="12"/>
      <c r="C6" s="12"/>
      <c r="D6" s="12"/>
      <c r="E6" s="12"/>
      <c r="F6" s="12"/>
      <c r="G6" s="12"/>
      <c r="H6" s="12"/>
      <c r="I6" s="12"/>
      <c r="J6" s="12"/>
      <c r="K6" s="12"/>
      <c r="L6" s="12"/>
      <c r="M6" s="12"/>
      <c r="N6" s="84" t="s">
        <v>619</v>
      </c>
    </row>
    <row r="7" spans="1:23" s="141" customFormat="1" ht="18" customHeight="1" thickBot="1">
      <c r="A7" s="1234" t="s">
        <v>960</v>
      </c>
      <c r="B7" s="829" t="s">
        <v>632</v>
      </c>
      <c r="C7" s="829"/>
      <c r="D7" s="829"/>
      <c r="E7" s="829"/>
      <c r="F7" s="829" t="s">
        <v>694</v>
      </c>
      <c r="G7" s="829"/>
      <c r="H7" s="829"/>
      <c r="I7" s="829"/>
      <c r="J7" s="829" t="s">
        <v>1066</v>
      </c>
      <c r="K7" s="829"/>
      <c r="L7" s="829"/>
      <c r="M7" s="829"/>
      <c r="N7" s="1063" t="s">
        <v>1026</v>
      </c>
      <c r="O7" s="140"/>
    </row>
    <row r="8" spans="1:23" s="141" customFormat="1" ht="19.5" customHeight="1" thickTop="1" thickBot="1">
      <c r="A8" s="1235"/>
      <c r="B8" s="1166" t="s">
        <v>693</v>
      </c>
      <c r="C8" s="1166"/>
      <c r="D8" s="1166" t="s">
        <v>503</v>
      </c>
      <c r="E8" s="1166"/>
      <c r="F8" s="1166" t="s">
        <v>693</v>
      </c>
      <c r="G8" s="1166"/>
      <c r="H8" s="1166" t="s">
        <v>503</v>
      </c>
      <c r="I8" s="1166"/>
      <c r="J8" s="1166" t="s">
        <v>693</v>
      </c>
      <c r="K8" s="1166"/>
      <c r="L8" s="1166" t="s">
        <v>503</v>
      </c>
      <c r="M8" s="1166"/>
      <c r="N8" s="1233"/>
      <c r="O8" s="140"/>
    </row>
    <row r="9" spans="1:23" s="141" customFormat="1" ht="15" customHeight="1" thickTop="1" thickBot="1">
      <c r="A9" s="1235"/>
      <c r="B9" s="1013" t="s">
        <v>484</v>
      </c>
      <c r="C9" s="1013"/>
      <c r="D9" s="1013" t="s">
        <v>257</v>
      </c>
      <c r="E9" s="1013"/>
      <c r="F9" s="1013" t="s">
        <v>484</v>
      </c>
      <c r="G9" s="1013"/>
      <c r="H9" s="1013" t="s">
        <v>257</v>
      </c>
      <c r="I9" s="1013"/>
      <c r="J9" s="1013" t="s">
        <v>484</v>
      </c>
      <c r="K9" s="1013"/>
      <c r="L9" s="1013" t="s">
        <v>257</v>
      </c>
      <c r="M9" s="1013"/>
      <c r="N9" s="1233"/>
      <c r="O9" s="140"/>
    </row>
    <row r="10" spans="1:23" s="141" customFormat="1" ht="15" customHeight="1" thickTop="1" thickBot="1">
      <c r="A10" s="1235"/>
      <c r="B10" s="632" t="s">
        <v>9</v>
      </c>
      <c r="C10" s="632" t="s">
        <v>560</v>
      </c>
      <c r="D10" s="632" t="s">
        <v>9</v>
      </c>
      <c r="E10" s="632" t="s">
        <v>560</v>
      </c>
      <c r="F10" s="632" t="s">
        <v>9</v>
      </c>
      <c r="G10" s="632" t="s">
        <v>560</v>
      </c>
      <c r="H10" s="632" t="s">
        <v>9</v>
      </c>
      <c r="I10" s="632" t="s">
        <v>560</v>
      </c>
      <c r="J10" s="632" t="s">
        <v>9</v>
      </c>
      <c r="K10" s="632" t="s">
        <v>560</v>
      </c>
      <c r="L10" s="632" t="s">
        <v>9</v>
      </c>
      <c r="M10" s="632" t="s">
        <v>560</v>
      </c>
      <c r="N10" s="1233"/>
      <c r="O10" s="140"/>
    </row>
    <row r="11" spans="1:23" s="141" customFormat="1" ht="14.25" customHeight="1" thickTop="1">
      <c r="A11" s="1236"/>
      <c r="B11" s="637" t="s">
        <v>561</v>
      </c>
      <c r="C11" s="637" t="s">
        <v>562</v>
      </c>
      <c r="D11" s="637" t="s">
        <v>561</v>
      </c>
      <c r="E11" s="637" t="s">
        <v>562</v>
      </c>
      <c r="F11" s="637" t="s">
        <v>561</v>
      </c>
      <c r="G11" s="637" t="s">
        <v>562</v>
      </c>
      <c r="H11" s="637" t="s">
        <v>561</v>
      </c>
      <c r="I11" s="637" t="s">
        <v>562</v>
      </c>
      <c r="J11" s="637" t="s">
        <v>561</v>
      </c>
      <c r="K11" s="637" t="s">
        <v>562</v>
      </c>
      <c r="L11" s="637" t="s">
        <v>561</v>
      </c>
      <c r="M11" s="637" t="s">
        <v>562</v>
      </c>
      <c r="N11" s="1065"/>
      <c r="O11" s="140"/>
    </row>
    <row r="12" spans="1:23" s="52" customFormat="1" ht="36" customHeight="1" thickBot="1">
      <c r="A12" s="719" t="s">
        <v>290</v>
      </c>
      <c r="B12" s="720">
        <v>4</v>
      </c>
      <c r="C12" s="720">
        <v>2</v>
      </c>
      <c r="D12" s="720">
        <v>1</v>
      </c>
      <c r="E12" s="720">
        <v>0</v>
      </c>
      <c r="F12" s="720">
        <v>6</v>
      </c>
      <c r="G12" s="720">
        <v>3</v>
      </c>
      <c r="H12" s="720">
        <v>1</v>
      </c>
      <c r="I12" s="720">
        <v>1</v>
      </c>
      <c r="J12" s="720">
        <v>4</v>
      </c>
      <c r="K12" s="720">
        <v>4</v>
      </c>
      <c r="L12" s="720">
        <v>5</v>
      </c>
      <c r="M12" s="720">
        <v>3</v>
      </c>
      <c r="N12" s="672" t="s">
        <v>255</v>
      </c>
      <c r="O12" s="139"/>
      <c r="P12" s="249"/>
    </row>
    <row r="13" spans="1:23" s="52" customFormat="1" ht="36" customHeight="1" thickBot="1">
      <c r="A13" s="721" t="s">
        <v>254</v>
      </c>
      <c r="B13" s="722">
        <v>35</v>
      </c>
      <c r="C13" s="722">
        <v>34</v>
      </c>
      <c r="D13" s="722">
        <v>19</v>
      </c>
      <c r="E13" s="722">
        <v>9</v>
      </c>
      <c r="F13" s="722">
        <v>28</v>
      </c>
      <c r="G13" s="722">
        <v>23</v>
      </c>
      <c r="H13" s="722">
        <v>23</v>
      </c>
      <c r="I13" s="722">
        <v>20</v>
      </c>
      <c r="J13" s="722">
        <v>17</v>
      </c>
      <c r="K13" s="722">
        <v>17</v>
      </c>
      <c r="L13" s="722">
        <v>14</v>
      </c>
      <c r="M13" s="722">
        <v>8</v>
      </c>
      <c r="N13" s="709" t="s">
        <v>1054</v>
      </c>
      <c r="O13" s="139"/>
    </row>
    <row r="14" spans="1:23" s="52" customFormat="1" ht="36" customHeight="1" thickBot="1">
      <c r="A14" s="723" t="s">
        <v>253</v>
      </c>
      <c r="B14" s="724">
        <v>318</v>
      </c>
      <c r="C14" s="724">
        <v>110</v>
      </c>
      <c r="D14" s="724">
        <v>90</v>
      </c>
      <c r="E14" s="724">
        <v>36</v>
      </c>
      <c r="F14" s="724">
        <v>207</v>
      </c>
      <c r="G14" s="724">
        <v>89</v>
      </c>
      <c r="H14" s="724">
        <v>140</v>
      </c>
      <c r="I14" s="724">
        <v>54</v>
      </c>
      <c r="J14" s="724">
        <v>183</v>
      </c>
      <c r="K14" s="724">
        <v>76</v>
      </c>
      <c r="L14" s="724">
        <v>178</v>
      </c>
      <c r="M14" s="724">
        <v>74</v>
      </c>
      <c r="N14" s="725" t="s">
        <v>1055</v>
      </c>
      <c r="O14" s="139"/>
    </row>
    <row r="15" spans="1:23" s="52" customFormat="1" ht="36" customHeight="1" thickBot="1">
      <c r="A15" s="721" t="s">
        <v>252</v>
      </c>
      <c r="B15" s="722">
        <v>0</v>
      </c>
      <c r="C15" s="722">
        <v>0</v>
      </c>
      <c r="D15" s="722">
        <v>0</v>
      </c>
      <c r="E15" s="722">
        <v>0</v>
      </c>
      <c r="F15" s="722">
        <v>0</v>
      </c>
      <c r="G15" s="722">
        <v>0</v>
      </c>
      <c r="H15" s="722">
        <v>0</v>
      </c>
      <c r="I15" s="722">
        <v>0</v>
      </c>
      <c r="J15" s="722">
        <v>0</v>
      </c>
      <c r="K15" s="722">
        <v>0</v>
      </c>
      <c r="L15" s="722">
        <v>0</v>
      </c>
      <c r="M15" s="722">
        <v>0</v>
      </c>
      <c r="N15" s="709" t="s">
        <v>1056</v>
      </c>
      <c r="O15" s="139"/>
    </row>
    <row r="16" spans="1:23" s="52" customFormat="1" ht="36" customHeight="1" thickBot="1">
      <c r="A16" s="723" t="s">
        <v>251</v>
      </c>
      <c r="B16" s="724">
        <v>0</v>
      </c>
      <c r="C16" s="724">
        <v>0</v>
      </c>
      <c r="D16" s="724">
        <v>0</v>
      </c>
      <c r="E16" s="724">
        <v>0</v>
      </c>
      <c r="F16" s="724">
        <v>0</v>
      </c>
      <c r="G16" s="724">
        <v>0</v>
      </c>
      <c r="H16" s="724">
        <v>0</v>
      </c>
      <c r="I16" s="724">
        <v>0</v>
      </c>
      <c r="J16" s="724">
        <v>0</v>
      </c>
      <c r="K16" s="724">
        <v>0</v>
      </c>
      <c r="L16" s="724">
        <v>0</v>
      </c>
      <c r="M16" s="724">
        <v>0</v>
      </c>
      <c r="N16" s="725" t="s">
        <v>250</v>
      </c>
      <c r="O16" s="139"/>
    </row>
    <row r="17" spans="1:15" s="52" customFormat="1" ht="36" customHeight="1">
      <c r="A17" s="726" t="s">
        <v>499</v>
      </c>
      <c r="B17" s="727">
        <v>209</v>
      </c>
      <c r="C17" s="727">
        <v>60</v>
      </c>
      <c r="D17" s="727">
        <v>106</v>
      </c>
      <c r="E17" s="727">
        <v>33</v>
      </c>
      <c r="F17" s="727">
        <v>185</v>
      </c>
      <c r="G17" s="727">
        <v>42</v>
      </c>
      <c r="H17" s="727">
        <v>74</v>
      </c>
      <c r="I17" s="727">
        <v>27</v>
      </c>
      <c r="J17" s="727">
        <v>106</v>
      </c>
      <c r="K17" s="727">
        <v>41</v>
      </c>
      <c r="L17" s="727">
        <v>84</v>
      </c>
      <c r="M17" s="727">
        <v>41</v>
      </c>
      <c r="N17" s="728" t="s">
        <v>248</v>
      </c>
      <c r="O17" s="139"/>
    </row>
    <row r="18" spans="1:15" ht="27.75" customHeight="1">
      <c r="A18" s="729" t="s">
        <v>7</v>
      </c>
      <c r="B18" s="730">
        <f t="shared" ref="B18:G18" si="0">SUM(B12:B17)</f>
        <v>566</v>
      </c>
      <c r="C18" s="730">
        <f t="shared" si="0"/>
        <v>206</v>
      </c>
      <c r="D18" s="730">
        <f t="shared" si="0"/>
        <v>216</v>
      </c>
      <c r="E18" s="730">
        <f t="shared" si="0"/>
        <v>78</v>
      </c>
      <c r="F18" s="730">
        <f t="shared" si="0"/>
        <v>426</v>
      </c>
      <c r="G18" s="730">
        <f t="shared" si="0"/>
        <v>157</v>
      </c>
      <c r="H18" s="730">
        <f t="shared" ref="H18:M18" si="1">SUM(H12:H17)</f>
        <v>238</v>
      </c>
      <c r="I18" s="730">
        <f t="shared" si="1"/>
        <v>102</v>
      </c>
      <c r="J18" s="730">
        <f t="shared" si="1"/>
        <v>310</v>
      </c>
      <c r="K18" s="730">
        <f t="shared" si="1"/>
        <v>138</v>
      </c>
      <c r="L18" s="730">
        <f t="shared" si="1"/>
        <v>281</v>
      </c>
      <c r="M18" s="730">
        <f t="shared" si="1"/>
        <v>126</v>
      </c>
      <c r="N18" s="731" t="s">
        <v>8</v>
      </c>
    </row>
    <row r="27" spans="1:15" ht="13.5" thickBot="1"/>
    <row r="28" spans="1:15" ht="39" thickBot="1">
      <c r="B28" s="67"/>
      <c r="C28" s="67"/>
      <c r="D28" s="101" t="s">
        <v>330</v>
      </c>
      <c r="E28" s="101" t="s">
        <v>331</v>
      </c>
    </row>
    <row r="29" spans="1:15" ht="90.75" thickBot="1">
      <c r="B29" s="1239" t="str">
        <f>B7</f>
        <v>2015/2016</v>
      </c>
      <c r="C29" s="102" t="s">
        <v>962</v>
      </c>
      <c r="D29" s="98">
        <f>B18</f>
        <v>566</v>
      </c>
      <c r="E29" s="98">
        <f>C18</f>
        <v>206</v>
      </c>
    </row>
    <row r="30" spans="1:15" ht="60.75" thickBot="1">
      <c r="B30" s="1240"/>
      <c r="C30" s="103" t="s">
        <v>514</v>
      </c>
      <c r="D30" s="98">
        <f>D18</f>
        <v>216</v>
      </c>
      <c r="E30" s="98">
        <f>E18</f>
        <v>78</v>
      </c>
    </row>
    <row r="31" spans="1:15" ht="90.75" thickBot="1">
      <c r="B31" s="1237" t="str">
        <f>F7</f>
        <v>2016/2017</v>
      </c>
      <c r="C31" s="102" t="s">
        <v>962</v>
      </c>
      <c r="D31" s="98">
        <f>F18</f>
        <v>426</v>
      </c>
      <c r="E31" s="98">
        <f>G18</f>
        <v>157</v>
      </c>
    </row>
    <row r="32" spans="1:15" ht="60.75" thickBot="1">
      <c r="B32" s="1238"/>
      <c r="C32" s="103" t="s">
        <v>514</v>
      </c>
      <c r="D32" s="98">
        <f>H18</f>
        <v>238</v>
      </c>
      <c r="E32" s="98">
        <f>I18</f>
        <v>102</v>
      </c>
    </row>
    <row r="33" spans="2:5" ht="90.75" thickBot="1">
      <c r="B33" s="1237" t="str">
        <f>J7</f>
        <v>2017/2018</v>
      </c>
      <c r="C33" s="102" t="s">
        <v>962</v>
      </c>
      <c r="D33" s="98">
        <f>J18</f>
        <v>310</v>
      </c>
      <c r="E33" s="98">
        <f>K18</f>
        <v>138</v>
      </c>
    </row>
    <row r="34" spans="2:5" ht="60">
      <c r="B34" s="1238"/>
      <c r="C34" s="103" t="s">
        <v>514</v>
      </c>
      <c r="D34" s="98">
        <f>L18</f>
        <v>281</v>
      </c>
      <c r="E34" s="98">
        <f>M18</f>
        <v>126</v>
      </c>
    </row>
  </sheetData>
  <mergeCells count="24">
    <mergeCell ref="B33:B34"/>
    <mergeCell ref="B31:B32"/>
    <mergeCell ref="J8:K8"/>
    <mergeCell ref="B7:E7"/>
    <mergeCell ref="J9:K9"/>
    <mergeCell ref="B29:B30"/>
    <mergeCell ref="F7:I7"/>
    <mergeCell ref="F8:G8"/>
    <mergeCell ref="H8:I8"/>
    <mergeCell ref="B8:C8"/>
    <mergeCell ref="B9:C9"/>
    <mergeCell ref="D8:E8"/>
    <mergeCell ref="D9:E9"/>
    <mergeCell ref="A1:N1"/>
    <mergeCell ref="N7:N11"/>
    <mergeCell ref="A7:A11"/>
    <mergeCell ref="L9:M9"/>
    <mergeCell ref="A3:N3"/>
    <mergeCell ref="L8:M8"/>
    <mergeCell ref="H9:I9"/>
    <mergeCell ref="F9:G9"/>
    <mergeCell ref="A2:N2"/>
    <mergeCell ref="A4:N4"/>
    <mergeCell ref="J7:M7"/>
  </mergeCells>
  <printOptions horizontalCentered="1" verticalCentered="1"/>
  <pageMargins left="0" right="0" top="0" bottom="0" header="0" footer="0"/>
  <pageSetup paperSize="9" orientation="landscape"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showGridLines="0" rightToLeft="1" view="pageBreakPreview" topLeftCell="A19" zoomScaleNormal="100" zoomScaleSheetLayoutView="100" workbookViewId="0">
      <selection activeCell="K6" sqref="K6"/>
    </sheetView>
  </sheetViews>
  <sheetFormatPr defaultRowHeight="15"/>
  <cols>
    <col min="1" max="1" width="27.42578125" style="207" customWidth="1"/>
    <col min="2" max="3" width="7.7109375" style="67" customWidth="1"/>
    <col min="4" max="4" width="7.7109375" style="207" customWidth="1"/>
    <col min="5" max="5" width="7.7109375" style="67" customWidth="1"/>
    <col min="6" max="6" width="7.7109375" style="207" customWidth="1"/>
    <col min="7" max="7" width="7.7109375" style="67" customWidth="1"/>
    <col min="8" max="8" width="36.28515625" style="67" customWidth="1"/>
    <col min="9" max="16384" width="9.140625" style="52"/>
  </cols>
  <sheetData>
    <row r="1" spans="1:8" s="56" customFormat="1" ht="20.25">
      <c r="A1" s="855" t="s">
        <v>486</v>
      </c>
      <c r="B1" s="855"/>
      <c r="C1" s="855"/>
      <c r="D1" s="855"/>
      <c r="E1" s="855"/>
      <c r="F1" s="855"/>
      <c r="G1" s="855"/>
      <c r="H1" s="855"/>
    </row>
    <row r="2" spans="1:8" s="57" customFormat="1" ht="20.25">
      <c r="A2" s="858" t="s">
        <v>1072</v>
      </c>
      <c r="B2" s="858"/>
      <c r="C2" s="858"/>
      <c r="D2" s="858"/>
      <c r="E2" s="858"/>
      <c r="F2" s="858"/>
      <c r="G2" s="858"/>
      <c r="H2" s="858"/>
    </row>
    <row r="3" spans="1:8" ht="31.5" customHeight="1">
      <c r="A3" s="1245" t="s">
        <v>994</v>
      </c>
      <c r="B3" s="1228"/>
      <c r="C3" s="1228"/>
      <c r="D3" s="1228"/>
      <c r="E3" s="1228"/>
      <c r="F3" s="1228"/>
      <c r="G3" s="1228"/>
      <c r="H3" s="1228"/>
    </row>
    <row r="4" spans="1:8" ht="15.75">
      <c r="A4" s="878" t="s">
        <v>1073</v>
      </c>
      <c r="B4" s="878"/>
      <c r="C4" s="878"/>
      <c r="D4" s="878"/>
      <c r="E4" s="878"/>
      <c r="F4" s="878"/>
      <c r="G4" s="878"/>
      <c r="H4" s="878"/>
    </row>
    <row r="5" spans="1:8" ht="20.100000000000001" customHeight="1">
      <c r="A5" s="12" t="s">
        <v>1022</v>
      </c>
      <c r="B5" s="83"/>
      <c r="C5" s="83"/>
      <c r="D5" s="83"/>
      <c r="E5" s="83"/>
      <c r="F5" s="83"/>
      <c r="G5" s="83"/>
      <c r="H5" s="84" t="s">
        <v>621</v>
      </c>
    </row>
    <row r="6" spans="1:8" s="141" customFormat="1" ht="26.25" customHeight="1" thickBot="1">
      <c r="A6" s="1242" t="s">
        <v>1325</v>
      </c>
      <c r="B6" s="829" t="s">
        <v>632</v>
      </c>
      <c r="C6" s="829"/>
      <c r="D6" s="829" t="s">
        <v>694</v>
      </c>
      <c r="E6" s="829"/>
      <c r="F6" s="829" t="s">
        <v>1066</v>
      </c>
      <c r="G6" s="829"/>
      <c r="H6" s="1064" t="s">
        <v>1326</v>
      </c>
    </row>
    <row r="7" spans="1:8" s="141" customFormat="1" ht="14.25" thickTop="1" thickBot="1">
      <c r="A7" s="1243"/>
      <c r="B7" s="632" t="s">
        <v>9</v>
      </c>
      <c r="C7" s="632" t="s">
        <v>560</v>
      </c>
      <c r="D7" s="632" t="s">
        <v>9</v>
      </c>
      <c r="E7" s="632" t="s">
        <v>560</v>
      </c>
      <c r="F7" s="632" t="s">
        <v>9</v>
      </c>
      <c r="G7" s="632" t="s">
        <v>560</v>
      </c>
      <c r="H7" s="1241"/>
    </row>
    <row r="8" spans="1:8" s="141" customFormat="1" ht="13.5" thickTop="1">
      <c r="A8" s="1244"/>
      <c r="B8" s="637" t="s">
        <v>561</v>
      </c>
      <c r="C8" s="637" t="s">
        <v>562</v>
      </c>
      <c r="D8" s="637" t="s">
        <v>561</v>
      </c>
      <c r="E8" s="637" t="s">
        <v>562</v>
      </c>
      <c r="F8" s="637" t="s">
        <v>561</v>
      </c>
      <c r="G8" s="637" t="s">
        <v>562</v>
      </c>
      <c r="H8" s="1066"/>
    </row>
    <row r="9" spans="1:8" ht="17.25" customHeight="1" thickBot="1">
      <c r="A9" s="732" t="s">
        <v>264</v>
      </c>
      <c r="B9" s="384">
        <v>2</v>
      </c>
      <c r="C9" s="384">
        <v>6</v>
      </c>
      <c r="D9" s="384">
        <v>5</v>
      </c>
      <c r="E9" s="384">
        <v>10</v>
      </c>
      <c r="F9" s="384">
        <v>6</v>
      </c>
      <c r="G9" s="384">
        <v>5</v>
      </c>
      <c r="H9" s="733" t="s">
        <v>263</v>
      </c>
    </row>
    <row r="10" spans="1:8" ht="17.25" customHeight="1" thickBot="1">
      <c r="A10" s="588" t="s">
        <v>266</v>
      </c>
      <c r="B10" s="326">
        <v>1</v>
      </c>
      <c r="C10" s="326">
        <v>0</v>
      </c>
      <c r="D10" s="326">
        <v>0</v>
      </c>
      <c r="E10" s="326">
        <v>0</v>
      </c>
      <c r="F10" s="326">
        <v>0</v>
      </c>
      <c r="G10" s="326">
        <v>0</v>
      </c>
      <c r="H10" s="734" t="s">
        <v>265</v>
      </c>
    </row>
    <row r="11" spans="1:8" ht="17.25" customHeight="1" thickBot="1">
      <c r="A11" s="586" t="s">
        <v>1327</v>
      </c>
      <c r="B11" s="329">
        <v>181</v>
      </c>
      <c r="C11" s="329">
        <v>45</v>
      </c>
      <c r="D11" s="329">
        <v>177</v>
      </c>
      <c r="E11" s="329">
        <v>28</v>
      </c>
      <c r="F11" s="329">
        <v>109</v>
      </c>
      <c r="G11" s="329">
        <v>35</v>
      </c>
      <c r="H11" s="735" t="s">
        <v>995</v>
      </c>
    </row>
    <row r="12" spans="1:8" ht="25.5" customHeight="1" thickBot="1">
      <c r="A12" s="588" t="s">
        <v>504</v>
      </c>
      <c r="B12" s="326">
        <v>164</v>
      </c>
      <c r="C12" s="326">
        <v>55</v>
      </c>
      <c r="D12" s="326">
        <v>84</v>
      </c>
      <c r="E12" s="326">
        <v>23</v>
      </c>
      <c r="F12" s="326">
        <v>48</v>
      </c>
      <c r="G12" s="326">
        <v>10</v>
      </c>
      <c r="H12" s="734" t="s">
        <v>1023</v>
      </c>
    </row>
    <row r="13" spans="1:8" ht="26.25" thickBot="1">
      <c r="A13" s="586" t="s">
        <v>646</v>
      </c>
      <c r="B13" s="329">
        <v>2</v>
      </c>
      <c r="C13" s="329">
        <v>0</v>
      </c>
      <c r="D13" s="329">
        <v>48</v>
      </c>
      <c r="E13" s="329">
        <v>10</v>
      </c>
      <c r="F13" s="329">
        <v>36</v>
      </c>
      <c r="G13" s="329">
        <v>17</v>
      </c>
      <c r="H13" s="735" t="s">
        <v>647</v>
      </c>
    </row>
    <row r="14" spans="1:8" ht="17.25" customHeight="1" thickBot="1">
      <c r="A14" s="588" t="s">
        <v>1280</v>
      </c>
      <c r="B14" s="326">
        <v>0</v>
      </c>
      <c r="C14" s="326">
        <v>2</v>
      </c>
      <c r="D14" s="326">
        <v>0</v>
      </c>
      <c r="E14" s="326">
        <v>0</v>
      </c>
      <c r="F14" s="326">
        <v>0</v>
      </c>
      <c r="G14" s="326">
        <v>0</v>
      </c>
      <c r="H14" s="734" t="s">
        <v>1024</v>
      </c>
    </row>
    <row r="15" spans="1:8" ht="26.25" thickBot="1">
      <c r="A15" s="586" t="s">
        <v>523</v>
      </c>
      <c r="B15" s="329">
        <v>0</v>
      </c>
      <c r="C15" s="329">
        <v>1</v>
      </c>
      <c r="D15" s="329">
        <v>0</v>
      </c>
      <c r="E15" s="329">
        <v>0</v>
      </c>
      <c r="F15" s="329">
        <v>0</v>
      </c>
      <c r="G15" s="329">
        <v>1</v>
      </c>
      <c r="H15" s="735" t="s">
        <v>953</v>
      </c>
    </row>
    <row r="16" spans="1:8" ht="17.25" customHeight="1" thickBot="1">
      <c r="A16" s="588" t="s">
        <v>493</v>
      </c>
      <c r="B16" s="326">
        <v>34</v>
      </c>
      <c r="C16" s="326">
        <v>16</v>
      </c>
      <c r="D16" s="326">
        <v>0</v>
      </c>
      <c r="E16" s="326">
        <v>1</v>
      </c>
      <c r="F16" s="326">
        <v>1</v>
      </c>
      <c r="G16" s="326">
        <v>2</v>
      </c>
      <c r="H16" s="734" t="s">
        <v>262</v>
      </c>
    </row>
    <row r="17" spans="1:8" ht="17.25" customHeight="1" thickBot="1">
      <c r="A17" s="586" t="s">
        <v>957</v>
      </c>
      <c r="B17" s="329">
        <v>2</v>
      </c>
      <c r="C17" s="329">
        <v>4</v>
      </c>
      <c r="D17" s="329">
        <v>0</v>
      </c>
      <c r="E17" s="329">
        <v>1</v>
      </c>
      <c r="F17" s="329">
        <v>0</v>
      </c>
      <c r="G17" s="329">
        <v>0</v>
      </c>
      <c r="H17" s="735" t="s">
        <v>325</v>
      </c>
    </row>
    <row r="18" spans="1:8" ht="17.25" customHeight="1" thickBot="1">
      <c r="A18" s="588" t="s">
        <v>1281</v>
      </c>
      <c r="B18" s="326">
        <v>23</v>
      </c>
      <c r="C18" s="326">
        <v>10</v>
      </c>
      <c r="D18" s="326">
        <v>25</v>
      </c>
      <c r="E18" s="326">
        <v>9</v>
      </c>
      <c r="F18" s="326">
        <v>29</v>
      </c>
      <c r="G18" s="326">
        <v>6</v>
      </c>
      <c r="H18" s="734" t="s">
        <v>261</v>
      </c>
    </row>
    <row r="19" spans="1:8" ht="27" customHeight="1" thickBot="1">
      <c r="A19" s="586" t="s">
        <v>524</v>
      </c>
      <c r="B19" s="329">
        <v>9</v>
      </c>
      <c r="C19" s="329">
        <v>15</v>
      </c>
      <c r="D19" s="329">
        <v>7</v>
      </c>
      <c r="E19" s="329">
        <v>17</v>
      </c>
      <c r="F19" s="329">
        <v>3</v>
      </c>
      <c r="G19" s="329">
        <v>7</v>
      </c>
      <c r="H19" s="735" t="s">
        <v>954</v>
      </c>
    </row>
    <row r="20" spans="1:8" ht="24.75" customHeight="1" thickBot="1">
      <c r="A20" s="588" t="s">
        <v>1279</v>
      </c>
      <c r="B20" s="326">
        <v>0</v>
      </c>
      <c r="C20" s="326">
        <v>1</v>
      </c>
      <c r="D20" s="326">
        <v>5</v>
      </c>
      <c r="E20" s="326">
        <v>1</v>
      </c>
      <c r="F20" s="326">
        <v>25</v>
      </c>
      <c r="G20" s="326">
        <v>3</v>
      </c>
      <c r="H20" s="734" t="s">
        <v>260</v>
      </c>
    </row>
    <row r="21" spans="1:8" ht="17.25" customHeight="1" thickBot="1">
      <c r="A21" s="586" t="s">
        <v>653</v>
      </c>
      <c r="B21" s="329">
        <v>0</v>
      </c>
      <c r="C21" s="329">
        <v>1</v>
      </c>
      <c r="D21" s="329">
        <v>0</v>
      </c>
      <c r="E21" s="329">
        <v>0</v>
      </c>
      <c r="F21" s="329">
        <v>0</v>
      </c>
      <c r="G21" s="329">
        <v>0</v>
      </c>
      <c r="H21" s="735" t="s">
        <v>654</v>
      </c>
    </row>
    <row r="22" spans="1:8" ht="17.25" customHeight="1" thickBot="1">
      <c r="A22" s="588" t="s">
        <v>644</v>
      </c>
      <c r="B22" s="326">
        <v>0</v>
      </c>
      <c r="C22" s="326">
        <v>1</v>
      </c>
      <c r="D22" s="326">
        <v>0</v>
      </c>
      <c r="E22" s="326">
        <v>2</v>
      </c>
      <c r="F22" s="326">
        <v>1</v>
      </c>
      <c r="G22" s="326">
        <v>0</v>
      </c>
      <c r="H22" s="734" t="s">
        <v>645</v>
      </c>
    </row>
    <row r="23" spans="1:8" ht="17.25" customHeight="1" thickBot="1">
      <c r="A23" s="586" t="s">
        <v>648</v>
      </c>
      <c r="B23" s="329">
        <v>2</v>
      </c>
      <c r="C23" s="329">
        <v>1</v>
      </c>
      <c r="D23" s="329">
        <v>2</v>
      </c>
      <c r="E23" s="329">
        <v>0</v>
      </c>
      <c r="F23" s="329">
        <v>0</v>
      </c>
      <c r="G23" s="329">
        <v>0</v>
      </c>
      <c r="H23" s="735" t="s">
        <v>649</v>
      </c>
    </row>
    <row r="24" spans="1:8" ht="17.25" customHeight="1" thickBot="1">
      <c r="A24" s="588" t="s">
        <v>655</v>
      </c>
      <c r="B24" s="326">
        <v>1</v>
      </c>
      <c r="C24" s="326">
        <v>0</v>
      </c>
      <c r="D24" s="326">
        <v>1</v>
      </c>
      <c r="E24" s="326">
        <v>1</v>
      </c>
      <c r="F24" s="326">
        <v>0</v>
      </c>
      <c r="G24" s="326">
        <v>0</v>
      </c>
      <c r="H24" s="734" t="s">
        <v>651</v>
      </c>
    </row>
    <row r="25" spans="1:8" ht="17.25" customHeight="1" thickBot="1">
      <c r="A25" s="586" t="s">
        <v>481</v>
      </c>
      <c r="B25" s="329">
        <v>1</v>
      </c>
      <c r="C25" s="329">
        <v>0</v>
      </c>
      <c r="D25" s="329">
        <v>0</v>
      </c>
      <c r="E25" s="329">
        <v>0</v>
      </c>
      <c r="F25" s="329">
        <v>0</v>
      </c>
      <c r="G25" s="329">
        <v>0</v>
      </c>
      <c r="H25" s="735" t="s">
        <v>982</v>
      </c>
    </row>
    <row r="26" spans="1:8" ht="17.25" customHeight="1" thickBot="1">
      <c r="A26" s="588" t="s">
        <v>259</v>
      </c>
      <c r="B26" s="326">
        <v>1</v>
      </c>
      <c r="C26" s="326">
        <v>0</v>
      </c>
      <c r="D26" s="326">
        <v>0</v>
      </c>
      <c r="E26" s="326">
        <v>0</v>
      </c>
      <c r="F26" s="326">
        <v>0</v>
      </c>
      <c r="G26" s="326">
        <v>0</v>
      </c>
      <c r="H26" s="734" t="s">
        <v>258</v>
      </c>
    </row>
    <row r="27" spans="1:8" ht="17.25" customHeight="1" thickBot="1">
      <c r="A27" s="586" t="s">
        <v>1025</v>
      </c>
      <c r="B27" s="329">
        <v>4</v>
      </c>
      <c r="C27" s="329">
        <v>0</v>
      </c>
      <c r="D27" s="329">
        <v>0</v>
      </c>
      <c r="E27" s="329">
        <v>0</v>
      </c>
      <c r="F27" s="329">
        <v>0</v>
      </c>
      <c r="G27" s="329">
        <v>0</v>
      </c>
      <c r="H27" s="735" t="s">
        <v>278</v>
      </c>
    </row>
    <row r="28" spans="1:8" ht="17.25" customHeight="1" thickBot="1">
      <c r="A28" s="588" t="s">
        <v>1286</v>
      </c>
      <c r="B28" s="326">
        <v>13</v>
      </c>
      <c r="C28" s="326">
        <v>3</v>
      </c>
      <c r="D28" s="326">
        <v>1</v>
      </c>
      <c r="E28" s="326">
        <v>0</v>
      </c>
      <c r="F28" s="326">
        <v>0</v>
      </c>
      <c r="G28" s="326">
        <v>0</v>
      </c>
      <c r="H28" s="734" t="s">
        <v>326</v>
      </c>
    </row>
    <row r="29" spans="1:8" ht="17.25" customHeight="1" thickBot="1">
      <c r="A29" s="586" t="s">
        <v>327</v>
      </c>
      <c r="B29" s="329">
        <v>10</v>
      </c>
      <c r="C29" s="329">
        <v>0</v>
      </c>
      <c r="D29" s="329">
        <v>0</v>
      </c>
      <c r="E29" s="329">
        <v>0</v>
      </c>
      <c r="F29" s="329">
        <v>0</v>
      </c>
      <c r="G29" s="329">
        <v>0</v>
      </c>
      <c r="H29" s="735" t="s">
        <v>271</v>
      </c>
    </row>
    <row r="30" spans="1:8" ht="24.75" customHeight="1" thickBot="1">
      <c r="A30" s="588" t="s">
        <v>956</v>
      </c>
      <c r="B30" s="326">
        <v>0</v>
      </c>
      <c r="C30" s="326">
        <v>0</v>
      </c>
      <c r="D30" s="326">
        <v>5</v>
      </c>
      <c r="E30" s="326">
        <v>7</v>
      </c>
      <c r="F30" s="326">
        <v>4</v>
      </c>
      <c r="G30" s="326">
        <v>1</v>
      </c>
      <c r="H30" s="734" t="s">
        <v>975</v>
      </c>
    </row>
    <row r="31" spans="1:8" ht="17.25" customHeight="1" thickBot="1">
      <c r="A31" s="586" t="s">
        <v>996</v>
      </c>
      <c r="B31" s="329">
        <v>0</v>
      </c>
      <c r="C31" s="329">
        <v>0</v>
      </c>
      <c r="D31" s="329">
        <v>0</v>
      </c>
      <c r="E31" s="329">
        <v>1</v>
      </c>
      <c r="F31" s="329">
        <v>0</v>
      </c>
      <c r="G31" s="329">
        <v>0</v>
      </c>
      <c r="H31" s="735" t="s">
        <v>955</v>
      </c>
    </row>
    <row r="32" spans="1:8" ht="17.25" customHeight="1" thickBot="1">
      <c r="A32" s="588" t="s">
        <v>499</v>
      </c>
      <c r="B32" s="326">
        <v>3</v>
      </c>
      <c r="C32" s="326">
        <v>3</v>
      </c>
      <c r="D32" s="326">
        <v>1</v>
      </c>
      <c r="E32" s="326">
        <v>0</v>
      </c>
      <c r="F32" s="326">
        <v>19</v>
      </c>
      <c r="G32" s="326">
        <v>21</v>
      </c>
      <c r="H32" s="734" t="s">
        <v>268</v>
      </c>
    </row>
    <row r="33" spans="1:8" ht="17.25" customHeight="1" thickBot="1">
      <c r="A33" s="586" t="s">
        <v>353</v>
      </c>
      <c r="B33" s="329">
        <v>0</v>
      </c>
      <c r="C33" s="329">
        <v>2</v>
      </c>
      <c r="D33" s="329">
        <v>5</v>
      </c>
      <c r="E33" s="329">
        <v>2</v>
      </c>
      <c r="F33" s="329">
        <v>0</v>
      </c>
      <c r="G33" s="329">
        <v>2</v>
      </c>
      <c r="H33" s="735" t="s">
        <v>69</v>
      </c>
    </row>
    <row r="34" spans="1:8" ht="17.25" customHeight="1" thickBot="1">
      <c r="A34" s="588" t="s">
        <v>469</v>
      </c>
      <c r="B34" s="326">
        <v>0</v>
      </c>
      <c r="C34" s="326">
        <v>1</v>
      </c>
      <c r="D34" s="326">
        <v>0</v>
      </c>
      <c r="E34" s="326">
        <v>1</v>
      </c>
      <c r="F34" s="326">
        <v>0</v>
      </c>
      <c r="G34" s="326">
        <v>0</v>
      </c>
      <c r="H34" s="734" t="s">
        <v>470</v>
      </c>
    </row>
    <row r="35" spans="1:8" ht="17.25" customHeight="1" thickBot="1">
      <c r="A35" s="586" t="s">
        <v>505</v>
      </c>
      <c r="B35" s="329">
        <v>1</v>
      </c>
      <c r="C35" s="329">
        <v>0</v>
      </c>
      <c r="D35" s="329">
        <v>0</v>
      </c>
      <c r="E35" s="329">
        <v>0</v>
      </c>
      <c r="F35" s="329">
        <v>0</v>
      </c>
      <c r="G35" s="329">
        <v>0</v>
      </c>
      <c r="H35" s="735" t="s">
        <v>984</v>
      </c>
    </row>
    <row r="36" spans="1:8" ht="17.25" customHeight="1" thickBot="1">
      <c r="A36" s="588" t="s">
        <v>1278</v>
      </c>
      <c r="B36" s="326">
        <v>1</v>
      </c>
      <c r="C36" s="326">
        <v>0</v>
      </c>
      <c r="D36" s="326">
        <v>0</v>
      </c>
      <c r="E36" s="326">
        <v>0</v>
      </c>
      <c r="F36" s="326">
        <v>0</v>
      </c>
      <c r="G36" s="326">
        <v>0</v>
      </c>
      <c r="H36" s="734" t="s">
        <v>471</v>
      </c>
    </row>
    <row r="37" spans="1:8" ht="21.75" customHeight="1" thickBot="1">
      <c r="A37" s="586" t="s">
        <v>983</v>
      </c>
      <c r="B37" s="329">
        <v>66</v>
      </c>
      <c r="C37" s="329">
        <v>26</v>
      </c>
      <c r="D37" s="329">
        <v>34</v>
      </c>
      <c r="E37" s="329">
        <v>16</v>
      </c>
      <c r="F37" s="329">
        <v>22</v>
      </c>
      <c r="G37" s="329">
        <v>7</v>
      </c>
      <c r="H37" s="735" t="s">
        <v>976</v>
      </c>
    </row>
    <row r="38" spans="1:8" ht="17.25" customHeight="1" thickBot="1">
      <c r="A38" s="588" t="s">
        <v>526</v>
      </c>
      <c r="B38" s="326">
        <v>40</v>
      </c>
      <c r="C38" s="326">
        <v>6</v>
      </c>
      <c r="D38" s="326">
        <v>25</v>
      </c>
      <c r="E38" s="326">
        <v>21</v>
      </c>
      <c r="F38" s="326">
        <v>7</v>
      </c>
      <c r="G38" s="326">
        <v>20</v>
      </c>
      <c r="H38" s="734" t="s">
        <v>273</v>
      </c>
    </row>
    <row r="39" spans="1:8" ht="17.25" customHeight="1">
      <c r="A39" s="594" t="s">
        <v>555</v>
      </c>
      <c r="B39" s="434">
        <v>5</v>
      </c>
      <c r="C39" s="434">
        <v>7</v>
      </c>
      <c r="D39" s="434">
        <v>1</v>
      </c>
      <c r="E39" s="434">
        <v>6</v>
      </c>
      <c r="F39" s="434">
        <v>0</v>
      </c>
      <c r="G39" s="434">
        <v>1</v>
      </c>
      <c r="H39" s="736" t="s">
        <v>269</v>
      </c>
    </row>
    <row r="40" spans="1:8" ht="25.5" customHeight="1">
      <c r="A40" s="627" t="s">
        <v>29</v>
      </c>
      <c r="B40" s="579">
        <f t="shared" ref="B40:G40" si="0">SUM(B6:B39)</f>
        <v>566</v>
      </c>
      <c r="C40" s="579">
        <f t="shared" si="0"/>
        <v>206</v>
      </c>
      <c r="D40" s="579">
        <f t="shared" si="0"/>
        <v>426</v>
      </c>
      <c r="E40" s="579">
        <f t="shared" si="0"/>
        <v>157</v>
      </c>
      <c r="F40" s="579">
        <f t="shared" si="0"/>
        <v>310</v>
      </c>
      <c r="G40" s="579">
        <f t="shared" si="0"/>
        <v>138</v>
      </c>
      <c r="H40" s="628" t="s">
        <v>30</v>
      </c>
    </row>
    <row r="73" spans="1:8" ht="12.75">
      <c r="A73" s="141"/>
      <c r="B73" s="141"/>
      <c r="C73" s="141"/>
      <c r="D73" s="141"/>
      <c r="E73" s="141"/>
      <c r="F73" s="141"/>
      <c r="G73" s="141"/>
      <c r="H73" s="141"/>
    </row>
    <row r="74" spans="1:8" ht="12.75">
      <c r="A74" s="52"/>
      <c r="B74" s="52"/>
      <c r="C74" s="52"/>
      <c r="D74" s="52"/>
      <c r="E74" s="52"/>
      <c r="F74" s="52"/>
      <c r="G74" s="52"/>
      <c r="H74" s="52"/>
    </row>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27559055118110237" footer="0.27559055118110237"/>
  <pageSetup paperSize="9" scale="93" orientation="portrait"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showGridLines="0" rightToLeft="1" view="pageBreakPreview" topLeftCell="A19" zoomScaleNormal="100" zoomScaleSheetLayoutView="100" workbookViewId="0">
      <selection activeCell="K9" sqref="K9:Q34"/>
    </sheetView>
  </sheetViews>
  <sheetFormatPr defaultRowHeight="15"/>
  <cols>
    <col min="1" max="1" width="30.7109375" style="72" customWidth="1"/>
    <col min="2" max="2" width="6.140625" style="51" customWidth="1"/>
    <col min="3" max="3" width="7.42578125" style="51" customWidth="1"/>
    <col min="4" max="4" width="6.140625" style="72" customWidth="1"/>
    <col min="5" max="5" width="7.42578125" style="51" customWidth="1"/>
    <col min="6" max="6" width="6.140625" style="72" customWidth="1"/>
    <col min="7" max="7" width="7.42578125" style="51" customWidth="1"/>
    <col min="8" max="8" width="32.7109375" style="51" customWidth="1"/>
    <col min="9" max="16384" width="9.140625" style="46"/>
  </cols>
  <sheetData>
    <row r="1" spans="1:18" s="57" customFormat="1" ht="20.100000000000001" customHeight="1">
      <c r="A1" s="855" t="s">
        <v>485</v>
      </c>
      <c r="B1" s="855"/>
      <c r="C1" s="855"/>
      <c r="D1" s="855"/>
      <c r="E1" s="855"/>
      <c r="F1" s="855"/>
      <c r="G1" s="855"/>
      <c r="H1" s="855"/>
    </row>
    <row r="2" spans="1:18" s="57" customFormat="1" ht="20.100000000000001" customHeight="1">
      <c r="A2" s="858" t="s">
        <v>1072</v>
      </c>
      <c r="B2" s="858"/>
      <c r="C2" s="858"/>
      <c r="D2" s="858"/>
      <c r="E2" s="858"/>
      <c r="F2" s="858"/>
      <c r="G2" s="858"/>
      <c r="H2" s="858"/>
    </row>
    <row r="3" spans="1:18" s="53" customFormat="1" ht="34.5" customHeight="1">
      <c r="A3" s="1245" t="s">
        <v>987</v>
      </c>
      <c r="B3" s="1245"/>
      <c r="C3" s="1245"/>
      <c r="D3" s="1245"/>
      <c r="E3" s="1245"/>
      <c r="F3" s="1245"/>
      <c r="G3" s="1245"/>
      <c r="H3" s="1245"/>
    </row>
    <row r="4" spans="1:18" s="53" customFormat="1" ht="20.100000000000001" customHeight="1">
      <c r="A4" s="878" t="s">
        <v>1073</v>
      </c>
      <c r="B4" s="878"/>
      <c r="C4" s="878"/>
      <c r="D4" s="878"/>
      <c r="E4" s="878"/>
      <c r="F4" s="878"/>
      <c r="G4" s="878"/>
      <c r="H4" s="878"/>
    </row>
    <row r="5" spans="1:18" s="53" customFormat="1" ht="20.100000000000001" customHeight="1">
      <c r="A5" s="12" t="s">
        <v>623</v>
      </c>
      <c r="B5" s="69"/>
      <c r="C5" s="69"/>
      <c r="D5" s="69"/>
      <c r="E5" s="69"/>
      <c r="F5" s="69"/>
      <c r="G5" s="69"/>
      <c r="H5" s="84" t="s">
        <v>622</v>
      </c>
    </row>
    <row r="6" spans="1:18" s="47" customFormat="1" ht="24" customHeight="1" thickBot="1">
      <c r="A6" s="1242" t="s">
        <v>988</v>
      </c>
      <c r="B6" s="829" t="s">
        <v>632</v>
      </c>
      <c r="C6" s="829"/>
      <c r="D6" s="829" t="s">
        <v>694</v>
      </c>
      <c r="E6" s="829"/>
      <c r="F6" s="829" t="s">
        <v>1066</v>
      </c>
      <c r="G6" s="829"/>
      <c r="H6" s="1064" t="s">
        <v>993</v>
      </c>
    </row>
    <row r="7" spans="1:18" s="47" customFormat="1" ht="15" customHeight="1" thickTop="1" thickBot="1">
      <c r="A7" s="1243"/>
      <c r="B7" s="632" t="s">
        <v>9</v>
      </c>
      <c r="C7" s="632" t="s">
        <v>560</v>
      </c>
      <c r="D7" s="632" t="s">
        <v>9</v>
      </c>
      <c r="E7" s="632" t="s">
        <v>560</v>
      </c>
      <c r="F7" s="632" t="s">
        <v>9</v>
      </c>
      <c r="G7" s="632" t="s">
        <v>560</v>
      </c>
      <c r="H7" s="1241"/>
    </row>
    <row r="8" spans="1:18" s="47" customFormat="1" ht="17.25" customHeight="1" thickTop="1">
      <c r="A8" s="1244"/>
      <c r="B8" s="637" t="s">
        <v>561</v>
      </c>
      <c r="C8" s="637" t="s">
        <v>562</v>
      </c>
      <c r="D8" s="637" t="s">
        <v>561</v>
      </c>
      <c r="E8" s="637" t="s">
        <v>562</v>
      </c>
      <c r="F8" s="637" t="s">
        <v>561</v>
      </c>
      <c r="G8" s="637" t="s">
        <v>562</v>
      </c>
      <c r="H8" s="1066"/>
    </row>
    <row r="9" spans="1:18" ht="27.75" customHeight="1" thickBot="1">
      <c r="A9" s="515" t="s">
        <v>1282</v>
      </c>
      <c r="B9" s="737">
        <v>3</v>
      </c>
      <c r="C9" s="737">
        <v>0</v>
      </c>
      <c r="D9" s="737">
        <v>0</v>
      </c>
      <c r="E9" s="737">
        <v>0</v>
      </c>
      <c r="F9" s="737">
        <v>0</v>
      </c>
      <c r="G9" s="737">
        <v>0</v>
      </c>
      <c r="H9" s="445" t="s">
        <v>278</v>
      </c>
      <c r="K9" s="822"/>
      <c r="L9" s="822"/>
      <c r="M9" s="822"/>
      <c r="N9" s="822"/>
      <c r="O9" s="822"/>
    </row>
    <row r="10" spans="1:18" ht="18" customHeight="1" thickBot="1">
      <c r="A10" s="474" t="s">
        <v>277</v>
      </c>
      <c r="B10" s="738">
        <v>51</v>
      </c>
      <c r="C10" s="738">
        <v>13</v>
      </c>
      <c r="D10" s="738">
        <v>72</v>
      </c>
      <c r="E10" s="738">
        <v>14</v>
      </c>
      <c r="F10" s="738">
        <v>85</v>
      </c>
      <c r="G10" s="738">
        <v>24</v>
      </c>
      <c r="H10" s="479" t="s">
        <v>276</v>
      </c>
      <c r="K10" s="822"/>
      <c r="L10" s="822"/>
      <c r="M10" s="822"/>
      <c r="N10" s="822"/>
      <c r="O10" s="822"/>
    </row>
    <row r="11" spans="1:18" ht="18" customHeight="1" thickBot="1">
      <c r="A11" s="531" t="s">
        <v>519</v>
      </c>
      <c r="B11" s="739">
        <v>1</v>
      </c>
      <c r="C11" s="739">
        <v>1</v>
      </c>
      <c r="D11" s="739">
        <v>2</v>
      </c>
      <c r="E11" s="739">
        <v>1</v>
      </c>
      <c r="F11" s="739">
        <v>1</v>
      </c>
      <c r="G11" s="739">
        <v>0</v>
      </c>
      <c r="H11" s="533" t="s">
        <v>472</v>
      </c>
      <c r="K11" s="822"/>
      <c r="L11" s="822"/>
      <c r="M11" s="822"/>
      <c r="N11" s="822"/>
      <c r="O11" s="822"/>
      <c r="P11" s="822"/>
      <c r="Q11" s="822"/>
    </row>
    <row r="12" spans="1:18" ht="28.5" customHeight="1" thickBot="1">
      <c r="A12" s="474" t="s">
        <v>977</v>
      </c>
      <c r="B12" s="738">
        <v>0</v>
      </c>
      <c r="C12" s="738">
        <v>1</v>
      </c>
      <c r="D12" s="738">
        <v>0</v>
      </c>
      <c r="E12" s="738">
        <v>0</v>
      </c>
      <c r="F12" s="738">
        <v>0</v>
      </c>
      <c r="G12" s="738">
        <v>0</v>
      </c>
      <c r="H12" s="479" t="s">
        <v>978</v>
      </c>
      <c r="J12" s="822"/>
      <c r="K12" s="822"/>
      <c r="L12" s="822"/>
      <c r="M12" s="822"/>
      <c r="N12" s="822"/>
      <c r="O12" s="822"/>
      <c r="P12" s="822"/>
      <c r="Q12" s="822"/>
      <c r="R12" s="822"/>
    </row>
    <row r="13" spans="1:18" ht="27" customHeight="1" thickBot="1">
      <c r="A13" s="531" t="s">
        <v>979</v>
      </c>
      <c r="B13" s="739">
        <v>25</v>
      </c>
      <c r="C13" s="739">
        <v>11</v>
      </c>
      <c r="D13" s="739">
        <v>38</v>
      </c>
      <c r="E13" s="739">
        <v>6</v>
      </c>
      <c r="F13" s="739">
        <v>38</v>
      </c>
      <c r="G13" s="739">
        <v>13</v>
      </c>
      <c r="H13" s="712" t="s">
        <v>980</v>
      </c>
      <c r="K13" s="822"/>
      <c r="L13" s="822"/>
      <c r="M13" s="822"/>
      <c r="N13" s="822"/>
      <c r="O13" s="822"/>
      <c r="P13" s="822"/>
      <c r="Q13" s="822"/>
    </row>
    <row r="14" spans="1:18" ht="24.75" customHeight="1" thickBot="1">
      <c r="A14" s="474" t="s">
        <v>981</v>
      </c>
      <c r="B14" s="738">
        <v>0</v>
      </c>
      <c r="C14" s="738">
        <v>0</v>
      </c>
      <c r="D14" s="738">
        <v>0</v>
      </c>
      <c r="E14" s="738">
        <v>0</v>
      </c>
      <c r="F14" s="738">
        <v>0</v>
      </c>
      <c r="G14" s="738">
        <v>0</v>
      </c>
      <c r="H14" s="479" t="s">
        <v>953</v>
      </c>
      <c r="J14" s="822"/>
      <c r="K14" s="822"/>
      <c r="L14" s="822"/>
      <c r="M14" s="822"/>
      <c r="N14" s="822"/>
      <c r="O14" s="822"/>
      <c r="P14" s="822"/>
    </row>
    <row r="15" spans="1:18" ht="18" customHeight="1" thickBot="1">
      <c r="A15" s="531" t="s">
        <v>1283</v>
      </c>
      <c r="B15" s="739">
        <v>1</v>
      </c>
      <c r="C15" s="739">
        <v>2</v>
      </c>
      <c r="D15" s="739">
        <v>0</v>
      </c>
      <c r="E15" s="739">
        <v>1</v>
      </c>
      <c r="F15" s="739">
        <v>1</v>
      </c>
      <c r="G15" s="739">
        <v>1</v>
      </c>
      <c r="H15" s="533" t="s">
        <v>284</v>
      </c>
      <c r="K15" s="822"/>
      <c r="L15" s="822"/>
      <c r="M15" s="822"/>
      <c r="N15" s="822"/>
    </row>
    <row r="16" spans="1:18" ht="24" customHeight="1" thickBot="1">
      <c r="A16" s="474" t="s">
        <v>1284</v>
      </c>
      <c r="B16" s="738">
        <v>0</v>
      </c>
      <c r="C16" s="738">
        <v>2</v>
      </c>
      <c r="D16" s="738">
        <v>0</v>
      </c>
      <c r="E16" s="738">
        <v>3</v>
      </c>
      <c r="F16" s="738">
        <v>0</v>
      </c>
      <c r="G16" s="738">
        <v>1</v>
      </c>
      <c r="H16" s="479" t="s">
        <v>274</v>
      </c>
      <c r="K16" s="822"/>
      <c r="L16" s="822"/>
      <c r="M16" s="822"/>
      <c r="N16" s="822"/>
      <c r="O16" s="822"/>
    </row>
    <row r="17" spans="1:16" ht="22.5" customHeight="1" thickBot="1">
      <c r="A17" s="531" t="s">
        <v>1285</v>
      </c>
      <c r="B17" s="739">
        <v>79</v>
      </c>
      <c r="C17" s="739">
        <v>21</v>
      </c>
      <c r="D17" s="739">
        <v>65</v>
      </c>
      <c r="E17" s="739">
        <v>30</v>
      </c>
      <c r="F17" s="739">
        <v>46</v>
      </c>
      <c r="G17" s="739">
        <v>24</v>
      </c>
      <c r="H17" s="533" t="s">
        <v>283</v>
      </c>
      <c r="K17" s="822"/>
      <c r="L17" s="822"/>
      <c r="M17" s="822"/>
      <c r="N17" s="822"/>
      <c r="O17" s="822"/>
    </row>
    <row r="18" spans="1:16" ht="18" customHeight="1" thickBot="1">
      <c r="A18" s="474" t="s">
        <v>1286</v>
      </c>
      <c r="B18" s="738">
        <v>17</v>
      </c>
      <c r="C18" s="738">
        <v>2</v>
      </c>
      <c r="D18" s="738">
        <v>1</v>
      </c>
      <c r="E18" s="738">
        <v>2</v>
      </c>
      <c r="F18" s="738">
        <v>0</v>
      </c>
      <c r="G18" s="738">
        <v>0</v>
      </c>
      <c r="H18" s="479" t="s">
        <v>282</v>
      </c>
      <c r="K18" s="821"/>
      <c r="L18" s="821"/>
      <c r="M18" s="821"/>
      <c r="N18" s="821"/>
    </row>
    <row r="19" spans="1:16" ht="23.25" customHeight="1" thickBot="1">
      <c r="A19" s="531" t="s">
        <v>506</v>
      </c>
      <c r="B19" s="739">
        <v>6</v>
      </c>
      <c r="C19" s="739">
        <v>8</v>
      </c>
      <c r="D19" s="739">
        <v>7</v>
      </c>
      <c r="E19" s="739">
        <v>8</v>
      </c>
      <c r="F19" s="739">
        <v>6</v>
      </c>
      <c r="G19" s="739">
        <v>14</v>
      </c>
      <c r="H19" s="533" t="s">
        <v>985</v>
      </c>
      <c r="K19" s="822"/>
      <c r="L19" s="822"/>
      <c r="M19" s="822"/>
      <c r="N19" s="822"/>
    </row>
    <row r="20" spans="1:16" ht="22.5" customHeight="1" thickBot="1">
      <c r="A20" s="474" t="s">
        <v>281</v>
      </c>
      <c r="B20" s="738">
        <v>1</v>
      </c>
      <c r="C20" s="738">
        <v>2</v>
      </c>
      <c r="D20" s="738">
        <v>6</v>
      </c>
      <c r="E20" s="738">
        <v>8</v>
      </c>
      <c r="F20" s="738">
        <v>16</v>
      </c>
      <c r="G20" s="738">
        <v>3</v>
      </c>
      <c r="H20" s="479" t="s">
        <v>280</v>
      </c>
      <c r="K20" s="822"/>
      <c r="L20" s="822"/>
      <c r="M20" s="822"/>
      <c r="N20" s="822"/>
      <c r="O20" s="822"/>
      <c r="P20" s="822"/>
    </row>
    <row r="21" spans="1:16" ht="18" customHeight="1" thickBot="1">
      <c r="A21" s="531" t="s">
        <v>279</v>
      </c>
      <c r="B21" s="739">
        <v>0</v>
      </c>
      <c r="C21" s="739">
        <v>0</v>
      </c>
      <c r="D21" s="739">
        <v>2</v>
      </c>
      <c r="E21" s="739">
        <v>1</v>
      </c>
      <c r="F21" s="739">
        <v>0</v>
      </c>
      <c r="G21" s="739">
        <v>2</v>
      </c>
      <c r="H21" s="533" t="s">
        <v>69</v>
      </c>
      <c r="K21" s="822"/>
      <c r="L21" s="822"/>
      <c r="M21" s="822"/>
      <c r="N21" s="822"/>
      <c r="O21" s="822"/>
    </row>
    <row r="22" spans="1:16" ht="23.25" customHeight="1" thickBot="1">
      <c r="A22" s="474" t="s">
        <v>1288</v>
      </c>
      <c r="B22" s="738">
        <v>0</v>
      </c>
      <c r="C22" s="738">
        <v>0</v>
      </c>
      <c r="D22" s="738">
        <v>2</v>
      </c>
      <c r="E22" s="738">
        <v>0</v>
      </c>
      <c r="F22" s="738">
        <v>16</v>
      </c>
      <c r="G22" s="738">
        <v>2</v>
      </c>
      <c r="H22" s="479" t="s">
        <v>275</v>
      </c>
      <c r="K22" s="822"/>
      <c r="L22" s="822"/>
      <c r="M22" s="822"/>
      <c r="N22" s="822"/>
      <c r="O22" s="822"/>
      <c r="P22" s="822"/>
    </row>
    <row r="23" spans="1:16" ht="18" customHeight="1" thickBot="1">
      <c r="A23" s="531" t="s">
        <v>526</v>
      </c>
      <c r="B23" s="739">
        <v>13</v>
      </c>
      <c r="C23" s="739">
        <v>3</v>
      </c>
      <c r="D23" s="739">
        <v>18</v>
      </c>
      <c r="E23" s="739">
        <v>9</v>
      </c>
      <c r="F23" s="739">
        <v>19</v>
      </c>
      <c r="G23" s="739">
        <v>9</v>
      </c>
      <c r="H23" s="533" t="s">
        <v>273</v>
      </c>
      <c r="K23" s="822"/>
      <c r="L23" s="822"/>
      <c r="M23" s="822"/>
      <c r="N23" s="822"/>
      <c r="O23" s="822"/>
    </row>
    <row r="24" spans="1:16" ht="18" customHeight="1" thickBot="1">
      <c r="A24" s="474" t="s">
        <v>272</v>
      </c>
      <c r="B24" s="738">
        <v>4</v>
      </c>
      <c r="C24" s="738">
        <v>0</v>
      </c>
      <c r="D24" s="738">
        <v>5</v>
      </c>
      <c r="E24" s="738">
        <v>1</v>
      </c>
      <c r="F24" s="738">
        <v>9</v>
      </c>
      <c r="G24" s="738">
        <v>0</v>
      </c>
      <c r="H24" s="479" t="s">
        <v>271</v>
      </c>
      <c r="K24" s="822"/>
      <c r="L24" s="822"/>
      <c r="M24" s="822"/>
      <c r="N24" s="822"/>
      <c r="O24" s="822"/>
    </row>
    <row r="25" spans="1:16" ht="18" customHeight="1" thickBot="1">
      <c r="A25" s="531" t="s">
        <v>520</v>
      </c>
      <c r="B25" s="739">
        <v>0</v>
      </c>
      <c r="C25" s="739">
        <v>0</v>
      </c>
      <c r="D25" s="739">
        <v>0</v>
      </c>
      <c r="E25" s="739">
        <v>0</v>
      </c>
      <c r="F25" s="739">
        <v>0</v>
      </c>
      <c r="G25" s="739">
        <v>1</v>
      </c>
      <c r="H25" s="533" t="s">
        <v>1290</v>
      </c>
    </row>
    <row r="26" spans="1:16" ht="18" customHeight="1" thickBot="1">
      <c r="A26" s="474" t="s">
        <v>795</v>
      </c>
      <c r="B26" s="738">
        <v>0</v>
      </c>
      <c r="C26" s="738">
        <v>0</v>
      </c>
      <c r="D26" s="738">
        <v>3</v>
      </c>
      <c r="E26" s="738">
        <v>2</v>
      </c>
      <c r="F26" s="738">
        <v>1</v>
      </c>
      <c r="G26" s="738">
        <v>4</v>
      </c>
      <c r="H26" s="479" t="s">
        <v>650</v>
      </c>
      <c r="K26" s="822"/>
      <c r="L26" s="822"/>
      <c r="M26" s="822"/>
      <c r="N26" s="822"/>
      <c r="O26" s="822"/>
    </row>
    <row r="27" spans="1:16" ht="18" customHeight="1" thickBot="1">
      <c r="A27" s="531" t="s">
        <v>1291</v>
      </c>
      <c r="B27" s="739">
        <v>0</v>
      </c>
      <c r="C27" s="739">
        <v>0</v>
      </c>
      <c r="D27" s="739">
        <v>0</v>
      </c>
      <c r="E27" s="739">
        <v>0</v>
      </c>
      <c r="F27" s="739">
        <v>1</v>
      </c>
      <c r="G27" s="739">
        <v>0</v>
      </c>
      <c r="H27" s="533" t="s">
        <v>1289</v>
      </c>
      <c r="K27" s="822"/>
      <c r="L27" s="822"/>
      <c r="M27" s="822"/>
      <c r="N27" s="822"/>
      <c r="O27" s="822"/>
    </row>
    <row r="28" spans="1:16" ht="24" customHeight="1" thickBot="1">
      <c r="A28" s="474" t="s">
        <v>527</v>
      </c>
      <c r="B28" s="738">
        <v>10</v>
      </c>
      <c r="C28" s="738">
        <v>7</v>
      </c>
      <c r="D28" s="738">
        <v>3</v>
      </c>
      <c r="E28" s="738">
        <v>5</v>
      </c>
      <c r="F28" s="738">
        <v>5</v>
      </c>
      <c r="G28" s="738">
        <v>1</v>
      </c>
      <c r="H28" s="479" t="s">
        <v>1021</v>
      </c>
    </row>
    <row r="29" spans="1:16" ht="18" customHeight="1" thickBot="1">
      <c r="A29" s="531" t="s">
        <v>481</v>
      </c>
      <c r="B29" s="739">
        <v>0</v>
      </c>
      <c r="C29" s="739">
        <v>0</v>
      </c>
      <c r="D29" s="739">
        <v>0</v>
      </c>
      <c r="E29" s="739">
        <v>0</v>
      </c>
      <c r="F29" s="739">
        <v>1</v>
      </c>
      <c r="G29" s="739">
        <v>0</v>
      </c>
      <c r="H29" s="533" t="s">
        <v>982</v>
      </c>
    </row>
    <row r="30" spans="1:16" ht="18" customHeight="1" thickBot="1">
      <c r="A30" s="474" t="s">
        <v>270</v>
      </c>
      <c r="B30" s="738">
        <v>2</v>
      </c>
      <c r="C30" s="738">
        <v>1</v>
      </c>
      <c r="D30" s="738">
        <v>0</v>
      </c>
      <c r="E30" s="738">
        <v>5</v>
      </c>
      <c r="F30" s="738">
        <v>1</v>
      </c>
      <c r="G30" s="738">
        <v>5</v>
      </c>
      <c r="H30" s="479" t="s">
        <v>269</v>
      </c>
      <c r="K30" s="822"/>
      <c r="L30" s="822"/>
      <c r="M30" s="822"/>
      <c r="N30" s="822"/>
      <c r="O30" s="822"/>
    </row>
    <row r="31" spans="1:16" ht="30" customHeight="1" thickBot="1">
      <c r="A31" s="531" t="s">
        <v>656</v>
      </c>
      <c r="B31" s="739">
        <v>0</v>
      </c>
      <c r="C31" s="739">
        <v>1</v>
      </c>
      <c r="D31" s="739">
        <v>0</v>
      </c>
      <c r="E31" s="739">
        <v>0</v>
      </c>
      <c r="F31" s="739">
        <v>0</v>
      </c>
      <c r="G31" s="739">
        <v>0</v>
      </c>
      <c r="H31" s="533" t="s">
        <v>1020</v>
      </c>
      <c r="K31" s="823"/>
      <c r="L31" s="823"/>
      <c r="M31" s="823"/>
      <c r="N31" s="823"/>
      <c r="O31" s="823"/>
      <c r="P31" s="823"/>
    </row>
    <row r="32" spans="1:16" ht="27.75" customHeight="1" thickBot="1">
      <c r="A32" s="474" t="s">
        <v>646</v>
      </c>
      <c r="B32" s="738">
        <v>1</v>
      </c>
      <c r="C32" s="738">
        <v>0</v>
      </c>
      <c r="D32" s="738">
        <v>13</v>
      </c>
      <c r="E32" s="738">
        <v>5</v>
      </c>
      <c r="F32" s="738">
        <v>15</v>
      </c>
      <c r="G32" s="738">
        <v>11</v>
      </c>
      <c r="H32" s="479" t="s">
        <v>986</v>
      </c>
      <c r="K32" s="822"/>
      <c r="L32" s="822"/>
      <c r="M32" s="822"/>
      <c r="N32" s="822"/>
      <c r="O32" s="822"/>
    </row>
    <row r="33" spans="1:16" ht="26.25" customHeight="1" thickBot="1">
      <c r="A33" s="531" t="s">
        <v>794</v>
      </c>
      <c r="B33" s="739">
        <v>0</v>
      </c>
      <c r="C33" s="739">
        <v>0</v>
      </c>
      <c r="D33" s="739">
        <v>0</v>
      </c>
      <c r="E33" s="739">
        <v>1</v>
      </c>
      <c r="F33" s="739">
        <v>1</v>
      </c>
      <c r="G33" s="739">
        <v>1</v>
      </c>
      <c r="H33" s="533" t="s">
        <v>525</v>
      </c>
      <c r="K33" s="822"/>
      <c r="L33" s="822"/>
      <c r="M33" s="822"/>
      <c r="N33" s="822"/>
      <c r="O33" s="822"/>
      <c r="P33" s="822"/>
    </row>
    <row r="34" spans="1:16" ht="18" customHeight="1" thickBot="1">
      <c r="A34" s="474" t="s">
        <v>657</v>
      </c>
      <c r="B34" s="738">
        <v>0</v>
      </c>
      <c r="C34" s="738">
        <v>1</v>
      </c>
      <c r="D34" s="738">
        <v>0</v>
      </c>
      <c r="E34" s="738">
        <v>0</v>
      </c>
      <c r="F34" s="738">
        <v>2</v>
      </c>
      <c r="G34" s="738">
        <v>0</v>
      </c>
      <c r="H34" s="479" t="s">
        <v>649</v>
      </c>
    </row>
    <row r="35" spans="1:16" ht="18" customHeight="1">
      <c r="A35" s="535" t="s">
        <v>499</v>
      </c>
      <c r="B35" s="740">
        <v>2</v>
      </c>
      <c r="C35" s="740">
        <v>2</v>
      </c>
      <c r="D35" s="740">
        <v>1</v>
      </c>
      <c r="E35" s="740">
        <v>0</v>
      </c>
      <c r="F35" s="740">
        <v>17</v>
      </c>
      <c r="G35" s="740">
        <v>10</v>
      </c>
      <c r="H35" s="538" t="s">
        <v>268</v>
      </c>
    </row>
    <row r="36" spans="1:16" ht="21.75" customHeight="1">
      <c r="A36" s="548" t="s">
        <v>29</v>
      </c>
      <c r="B36" s="417">
        <f t="shared" ref="B36:G36" si="0">SUM(B9:B35)</f>
        <v>216</v>
      </c>
      <c r="C36" s="417">
        <f t="shared" si="0"/>
        <v>78</v>
      </c>
      <c r="D36" s="417">
        <f t="shared" si="0"/>
        <v>238</v>
      </c>
      <c r="E36" s="417">
        <f t="shared" si="0"/>
        <v>102</v>
      </c>
      <c r="F36" s="417">
        <f t="shared" si="0"/>
        <v>281</v>
      </c>
      <c r="G36" s="417">
        <f t="shared" si="0"/>
        <v>126</v>
      </c>
      <c r="H36" s="550" t="s">
        <v>30</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 bottom="0" header="0" footer="0"/>
  <pageSetup paperSize="9" scale="98"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rightToLeft="1" view="pageBreakPreview" zoomScaleNormal="100" zoomScaleSheetLayoutView="100" workbookViewId="0">
      <selection activeCell="I3" sqref="I3"/>
    </sheetView>
  </sheetViews>
  <sheetFormatPr defaultRowHeight="12.75"/>
  <cols>
    <col min="1" max="1" width="27.5703125" style="213" customWidth="1"/>
    <col min="2" max="2" width="6.7109375" style="213" customWidth="1"/>
    <col min="3" max="3" width="7.85546875" style="213" customWidth="1"/>
    <col min="4" max="4" width="6.7109375" style="213" customWidth="1"/>
    <col min="5" max="5" width="7.85546875" style="213" customWidth="1"/>
    <col min="6" max="6" width="6.7109375" style="213" customWidth="1"/>
    <col min="7" max="7" width="7.85546875" style="213" customWidth="1"/>
    <col min="8" max="8" width="27.28515625" style="213" customWidth="1"/>
    <col min="9" max="16384" width="9.140625" style="213"/>
  </cols>
  <sheetData>
    <row r="1" spans="1:17" s="91" customFormat="1" ht="21.95" customHeight="1">
      <c r="A1" s="1205" t="s">
        <v>963</v>
      </c>
      <c r="B1" s="1205"/>
      <c r="C1" s="1205"/>
      <c r="D1" s="1205"/>
      <c r="E1" s="1205"/>
      <c r="F1" s="1205"/>
      <c r="G1" s="1205"/>
      <c r="H1" s="1205"/>
      <c r="I1" s="88"/>
      <c r="J1" s="88"/>
      <c r="K1" s="88"/>
      <c r="L1" s="88"/>
      <c r="M1" s="88"/>
      <c r="N1" s="88"/>
      <c r="O1" s="88"/>
      <c r="P1" s="89"/>
      <c r="Q1" s="90"/>
    </row>
    <row r="2" spans="1:17" s="93" customFormat="1" ht="18" customHeight="1">
      <c r="A2" s="1205" t="s">
        <v>1072</v>
      </c>
      <c r="B2" s="1205"/>
      <c r="C2" s="1205"/>
      <c r="D2" s="1205"/>
      <c r="E2" s="1205"/>
      <c r="F2" s="1205"/>
      <c r="G2" s="1205"/>
      <c r="H2" s="1205"/>
      <c r="I2" s="88"/>
      <c r="J2" s="92"/>
      <c r="K2" s="92"/>
      <c r="L2" s="92"/>
      <c r="M2" s="92"/>
      <c r="N2" s="92"/>
      <c r="O2" s="92"/>
      <c r="P2" s="92"/>
      <c r="Q2" s="92"/>
    </row>
    <row r="3" spans="1:17" s="93" customFormat="1" ht="35.25" customHeight="1">
      <c r="A3" s="1206" t="s">
        <v>964</v>
      </c>
      <c r="B3" s="1207"/>
      <c r="C3" s="1207"/>
      <c r="D3" s="1207"/>
      <c r="E3" s="1207"/>
      <c r="F3" s="1207"/>
      <c r="G3" s="1207"/>
      <c r="H3" s="1207"/>
      <c r="I3" s="94"/>
      <c r="J3" s="94"/>
      <c r="K3" s="94"/>
      <c r="L3" s="94"/>
      <c r="M3" s="94"/>
      <c r="N3" s="94"/>
      <c r="O3" s="94"/>
      <c r="P3" s="94"/>
      <c r="Q3" s="94"/>
    </row>
    <row r="4" spans="1:17" s="71" customFormat="1" ht="15.75">
      <c r="A4" s="1208" t="s">
        <v>1073</v>
      </c>
      <c r="B4" s="1208"/>
      <c r="C4" s="1208"/>
      <c r="D4" s="1208"/>
      <c r="E4" s="1208"/>
      <c r="F4" s="1208"/>
      <c r="G4" s="1208"/>
      <c r="H4" s="1208"/>
      <c r="I4" s="95"/>
      <c r="J4" s="95"/>
      <c r="K4" s="95"/>
      <c r="L4" s="95"/>
      <c r="M4" s="95"/>
      <c r="N4" s="95"/>
      <c r="O4" s="95"/>
      <c r="P4" s="95"/>
      <c r="Q4" s="95"/>
    </row>
    <row r="5" spans="1:17" s="71" customFormat="1" ht="20.100000000000001" customHeight="1">
      <c r="A5" s="96" t="s">
        <v>625</v>
      </c>
      <c r="B5" s="96"/>
      <c r="C5" s="96"/>
      <c r="D5" s="96"/>
      <c r="E5" s="96"/>
      <c r="F5" s="96"/>
      <c r="G5" s="96"/>
      <c r="H5" s="97" t="s">
        <v>624</v>
      </c>
    </row>
    <row r="6" spans="1:17" s="211" customFormat="1" ht="24.75" customHeight="1" thickBot="1">
      <c r="A6" s="1249" t="s">
        <v>965</v>
      </c>
      <c r="B6" s="1252" t="s">
        <v>632</v>
      </c>
      <c r="C6" s="1252"/>
      <c r="D6" s="829" t="s">
        <v>694</v>
      </c>
      <c r="E6" s="829"/>
      <c r="F6" s="829" t="s">
        <v>1066</v>
      </c>
      <c r="G6" s="829"/>
      <c r="H6" s="1246" t="s">
        <v>1328</v>
      </c>
      <c r="I6" s="210"/>
    </row>
    <row r="7" spans="1:17" s="211" customFormat="1" ht="14.25" customHeight="1" thickTop="1" thickBot="1">
      <c r="A7" s="1250"/>
      <c r="B7" s="632" t="s">
        <v>9</v>
      </c>
      <c r="C7" s="632" t="s">
        <v>560</v>
      </c>
      <c r="D7" s="632" t="s">
        <v>9</v>
      </c>
      <c r="E7" s="632" t="s">
        <v>560</v>
      </c>
      <c r="F7" s="632" t="s">
        <v>9</v>
      </c>
      <c r="G7" s="632" t="s">
        <v>560</v>
      </c>
      <c r="H7" s="1247"/>
      <c r="I7" s="210"/>
    </row>
    <row r="8" spans="1:17" s="211" customFormat="1" ht="13.5" customHeight="1" thickTop="1">
      <c r="A8" s="1251"/>
      <c r="B8" s="637" t="s">
        <v>561</v>
      </c>
      <c r="C8" s="637" t="s">
        <v>562</v>
      </c>
      <c r="D8" s="637" t="s">
        <v>561</v>
      </c>
      <c r="E8" s="637" t="s">
        <v>562</v>
      </c>
      <c r="F8" s="637" t="s">
        <v>561</v>
      </c>
      <c r="G8" s="637" t="s">
        <v>562</v>
      </c>
      <c r="H8" s="1248"/>
      <c r="I8" s="210"/>
    </row>
    <row r="9" spans="1:17" s="71" customFormat="1" ht="20.100000000000001" customHeight="1" thickBot="1">
      <c r="A9" s="741" t="s">
        <v>56</v>
      </c>
      <c r="B9" s="670">
        <v>8</v>
      </c>
      <c r="C9" s="670">
        <v>0</v>
      </c>
      <c r="D9" s="670">
        <v>1</v>
      </c>
      <c r="E9" s="670">
        <v>0</v>
      </c>
      <c r="F9" s="670">
        <v>0</v>
      </c>
      <c r="G9" s="670">
        <v>0</v>
      </c>
      <c r="H9" s="742" t="s">
        <v>57</v>
      </c>
      <c r="I9" s="212"/>
    </row>
    <row r="10" spans="1:17" s="71" customFormat="1" ht="20.100000000000001" customHeight="1" thickBot="1">
      <c r="A10" s="690" t="s">
        <v>1340</v>
      </c>
      <c r="B10" s="673">
        <v>1</v>
      </c>
      <c r="C10" s="673">
        <v>0</v>
      </c>
      <c r="D10" s="673">
        <v>0</v>
      </c>
      <c r="E10" s="673">
        <v>0</v>
      </c>
      <c r="F10" s="673">
        <v>0</v>
      </c>
      <c r="G10" s="673">
        <v>0</v>
      </c>
      <c r="H10" s="743" t="s">
        <v>354</v>
      </c>
      <c r="I10" s="212"/>
    </row>
    <row r="11" spans="1:17" s="71" customFormat="1" ht="20.100000000000001" customHeight="1" thickBot="1">
      <c r="A11" s="686" t="s">
        <v>54</v>
      </c>
      <c r="B11" s="687">
        <v>1</v>
      </c>
      <c r="C11" s="687">
        <v>0</v>
      </c>
      <c r="D11" s="687">
        <v>0</v>
      </c>
      <c r="E11" s="687">
        <v>0</v>
      </c>
      <c r="F11" s="687">
        <v>0</v>
      </c>
      <c r="G11" s="687">
        <v>0</v>
      </c>
      <c r="H11" s="692" t="s">
        <v>55</v>
      </c>
      <c r="I11" s="212"/>
    </row>
    <row r="12" spans="1:17" s="71" customFormat="1" ht="20.100000000000001" customHeight="1" thickBot="1">
      <c r="A12" s="690" t="s">
        <v>65</v>
      </c>
      <c r="B12" s="673">
        <v>1</v>
      </c>
      <c r="C12" s="673">
        <v>0</v>
      </c>
      <c r="D12" s="673">
        <v>1</v>
      </c>
      <c r="E12" s="673">
        <v>0</v>
      </c>
      <c r="F12" s="673">
        <v>0</v>
      </c>
      <c r="G12" s="673">
        <v>0</v>
      </c>
      <c r="H12" s="743" t="s">
        <v>66</v>
      </c>
      <c r="I12" s="212"/>
    </row>
    <row r="13" spans="1:17" s="71" customFormat="1" ht="20.100000000000001" customHeight="1" thickBot="1">
      <c r="A13" s="686" t="s">
        <v>83</v>
      </c>
      <c r="B13" s="687">
        <v>0</v>
      </c>
      <c r="C13" s="687">
        <v>0</v>
      </c>
      <c r="D13" s="687">
        <v>0</v>
      </c>
      <c r="E13" s="687">
        <v>0</v>
      </c>
      <c r="F13" s="687">
        <v>0</v>
      </c>
      <c r="G13" s="687">
        <v>0</v>
      </c>
      <c r="H13" s="692" t="s">
        <v>84</v>
      </c>
      <c r="I13" s="212"/>
    </row>
    <row r="14" spans="1:17" s="71" customFormat="1" ht="20.100000000000001" customHeight="1" thickBot="1">
      <c r="A14" s="690" t="s">
        <v>517</v>
      </c>
      <c r="B14" s="673">
        <v>1</v>
      </c>
      <c r="C14" s="673">
        <v>0</v>
      </c>
      <c r="D14" s="673">
        <v>0</v>
      </c>
      <c r="E14" s="673">
        <v>0</v>
      </c>
      <c r="F14" s="673">
        <v>0</v>
      </c>
      <c r="G14" s="673">
        <v>0</v>
      </c>
      <c r="H14" s="743" t="s">
        <v>518</v>
      </c>
      <c r="I14" s="212"/>
    </row>
    <row r="15" spans="1:17" s="71" customFormat="1" ht="20.100000000000001" customHeight="1" thickBot="1">
      <c r="A15" s="686" t="s">
        <v>213</v>
      </c>
      <c r="B15" s="687">
        <v>392</v>
      </c>
      <c r="C15" s="687">
        <v>181</v>
      </c>
      <c r="D15" s="687">
        <v>294</v>
      </c>
      <c r="E15" s="687">
        <v>129</v>
      </c>
      <c r="F15" s="687">
        <v>236</v>
      </c>
      <c r="G15" s="687">
        <v>114</v>
      </c>
      <c r="H15" s="692" t="s">
        <v>212</v>
      </c>
      <c r="I15" s="212"/>
    </row>
    <row r="16" spans="1:17" s="71" customFormat="1" ht="20.100000000000001" customHeight="1" thickBot="1">
      <c r="A16" s="690" t="s">
        <v>211</v>
      </c>
      <c r="B16" s="673">
        <v>8</v>
      </c>
      <c r="C16" s="673">
        <v>1</v>
      </c>
      <c r="D16" s="673">
        <v>3</v>
      </c>
      <c r="E16" s="673">
        <v>2</v>
      </c>
      <c r="F16" s="673">
        <v>4</v>
      </c>
      <c r="G16" s="673">
        <v>3</v>
      </c>
      <c r="H16" s="743" t="s">
        <v>210</v>
      </c>
      <c r="I16" s="212"/>
    </row>
    <row r="17" spans="1:9" s="71" customFormat="1" ht="20.100000000000001" customHeight="1" thickBot="1">
      <c r="A17" s="686" t="s">
        <v>507</v>
      </c>
      <c r="B17" s="687">
        <v>0</v>
      </c>
      <c r="C17" s="687">
        <v>0</v>
      </c>
      <c r="D17" s="687">
        <v>2</v>
      </c>
      <c r="E17" s="687">
        <v>0</v>
      </c>
      <c r="F17" s="687">
        <v>1</v>
      </c>
      <c r="G17" s="687">
        <v>1</v>
      </c>
      <c r="H17" s="692" t="s">
        <v>355</v>
      </c>
      <c r="I17" s="212"/>
    </row>
    <row r="18" spans="1:9" s="71" customFormat="1" ht="20.100000000000001" customHeight="1" thickBot="1">
      <c r="A18" s="690" t="s">
        <v>500</v>
      </c>
      <c r="B18" s="673">
        <v>0</v>
      </c>
      <c r="C18" s="673">
        <v>1</v>
      </c>
      <c r="D18" s="673">
        <v>0</v>
      </c>
      <c r="E18" s="673">
        <v>0</v>
      </c>
      <c r="F18" s="673">
        <v>1</v>
      </c>
      <c r="G18" s="673">
        <v>0</v>
      </c>
      <c r="H18" s="743" t="s">
        <v>356</v>
      </c>
      <c r="I18" s="212"/>
    </row>
    <row r="19" spans="1:9" s="71" customFormat="1" ht="20.100000000000001" customHeight="1" thickBot="1">
      <c r="A19" s="686" t="s">
        <v>508</v>
      </c>
      <c r="B19" s="687">
        <v>0</v>
      </c>
      <c r="C19" s="687">
        <v>1</v>
      </c>
      <c r="D19" s="687">
        <v>0</v>
      </c>
      <c r="E19" s="687">
        <v>0</v>
      </c>
      <c r="F19" s="687">
        <v>0</v>
      </c>
      <c r="G19" s="687">
        <v>1</v>
      </c>
      <c r="H19" s="692" t="s">
        <v>288</v>
      </c>
      <c r="I19" s="212"/>
    </row>
    <row r="20" spans="1:9" s="71" customFormat="1" ht="20.100000000000001" customHeight="1" thickBot="1">
      <c r="A20" s="690" t="s">
        <v>658</v>
      </c>
      <c r="B20" s="673">
        <v>1</v>
      </c>
      <c r="C20" s="673">
        <v>0</v>
      </c>
      <c r="D20" s="673">
        <v>1</v>
      </c>
      <c r="E20" s="673">
        <v>0</v>
      </c>
      <c r="F20" s="673">
        <v>0</v>
      </c>
      <c r="G20" s="673">
        <v>1</v>
      </c>
      <c r="H20" s="743" t="s">
        <v>482</v>
      </c>
      <c r="I20" s="212"/>
    </row>
    <row r="21" spans="1:9" ht="20.100000000000001" customHeight="1" thickBot="1">
      <c r="A21" s="686" t="s">
        <v>343</v>
      </c>
      <c r="B21" s="687">
        <v>1</v>
      </c>
      <c r="C21" s="687">
        <v>1</v>
      </c>
      <c r="D21" s="687">
        <v>0</v>
      </c>
      <c r="E21" s="687">
        <v>2</v>
      </c>
      <c r="F21" s="687">
        <v>1</v>
      </c>
      <c r="G21" s="687">
        <v>0</v>
      </c>
      <c r="H21" s="692" t="s">
        <v>344</v>
      </c>
    </row>
    <row r="22" spans="1:9" ht="20.100000000000001" customHeight="1" thickBot="1">
      <c r="A22" s="690" t="s">
        <v>502</v>
      </c>
      <c r="B22" s="673">
        <v>150</v>
      </c>
      <c r="C22" s="673">
        <v>16</v>
      </c>
      <c r="D22" s="673">
        <v>115</v>
      </c>
      <c r="E22" s="673">
        <v>22</v>
      </c>
      <c r="F22" s="673">
        <v>64</v>
      </c>
      <c r="G22" s="673">
        <v>11</v>
      </c>
      <c r="H22" s="743" t="s">
        <v>214</v>
      </c>
    </row>
    <row r="23" spans="1:9" ht="20.100000000000001" customHeight="1" thickBot="1">
      <c r="A23" s="686" t="s">
        <v>287</v>
      </c>
      <c r="B23" s="687">
        <v>0</v>
      </c>
      <c r="C23" s="687">
        <v>0</v>
      </c>
      <c r="D23" s="687">
        <v>2</v>
      </c>
      <c r="E23" s="687">
        <v>1</v>
      </c>
      <c r="F23" s="687">
        <v>1</v>
      </c>
      <c r="G23" s="687">
        <v>3</v>
      </c>
      <c r="H23" s="692" t="s">
        <v>286</v>
      </c>
    </row>
    <row r="24" spans="1:9" ht="20.100000000000001" customHeight="1" thickBot="1">
      <c r="A24" s="690" t="s">
        <v>509</v>
      </c>
      <c r="B24" s="673">
        <v>0</v>
      </c>
      <c r="C24" s="673">
        <v>1</v>
      </c>
      <c r="D24" s="673">
        <v>3</v>
      </c>
      <c r="E24" s="673">
        <v>1</v>
      </c>
      <c r="F24" s="673">
        <v>0</v>
      </c>
      <c r="G24" s="673">
        <v>0</v>
      </c>
      <c r="H24" s="743" t="s">
        <v>285</v>
      </c>
    </row>
    <row r="25" spans="1:9" ht="20.100000000000001" customHeight="1">
      <c r="A25" s="697" t="s">
        <v>499</v>
      </c>
      <c r="B25" s="698">
        <v>2</v>
      </c>
      <c r="C25" s="698">
        <v>4</v>
      </c>
      <c r="D25" s="698">
        <v>4</v>
      </c>
      <c r="E25" s="698">
        <v>0</v>
      </c>
      <c r="F25" s="698">
        <v>2</v>
      </c>
      <c r="G25" s="698">
        <v>4</v>
      </c>
      <c r="H25" s="700" t="s">
        <v>268</v>
      </c>
    </row>
    <row r="26" spans="1:9" ht="29.25" customHeight="1">
      <c r="A26" s="744" t="s">
        <v>7</v>
      </c>
      <c r="B26" s="313">
        <f t="shared" ref="B26:G26" si="0">SUM(B9:B25)</f>
        <v>566</v>
      </c>
      <c r="C26" s="313">
        <f t="shared" si="0"/>
        <v>206</v>
      </c>
      <c r="D26" s="313">
        <f t="shared" si="0"/>
        <v>426</v>
      </c>
      <c r="E26" s="313">
        <f t="shared" si="0"/>
        <v>157</v>
      </c>
      <c r="F26" s="313">
        <f t="shared" si="0"/>
        <v>310</v>
      </c>
      <c r="G26" s="313">
        <f t="shared" si="0"/>
        <v>138</v>
      </c>
      <c r="H26" s="745" t="s">
        <v>8</v>
      </c>
    </row>
    <row r="27" spans="1:9" ht="40.5" customHeight="1"/>
    <row r="28" spans="1:9" ht="40.5" customHeight="1"/>
    <row r="29" spans="1:9" ht="40.5" customHeight="1"/>
    <row r="30" spans="1:9" ht="40.5" customHeight="1"/>
    <row r="31" spans="1:9" ht="40.5" customHeight="1"/>
    <row r="32" spans="1:9" ht="40.5" customHeight="1"/>
    <row r="33" ht="40.5" customHeight="1"/>
  </sheetData>
  <mergeCells count="9">
    <mergeCell ref="H6:H8"/>
    <mergeCell ref="A1:H1"/>
    <mergeCell ref="A6:A8"/>
    <mergeCell ref="F6:G6"/>
    <mergeCell ref="A4:H4"/>
    <mergeCell ref="A3:H3"/>
    <mergeCell ref="A2:H2"/>
    <mergeCell ref="D6:E6"/>
    <mergeCell ref="B6:C6"/>
  </mergeCells>
  <printOptions horizontalCentered="1" verticalCentered="1"/>
  <pageMargins left="0" right="0" top="0" bottom="0" header="0" footer="0"/>
  <pageSetup paperSize="9" orientation="portrait"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showGridLines="0" rightToLeft="1" view="pageBreakPreview" topLeftCell="A10" zoomScaleNormal="100" zoomScaleSheetLayoutView="100" workbookViewId="0">
      <selection activeCell="A20" sqref="A20"/>
    </sheetView>
  </sheetViews>
  <sheetFormatPr defaultRowHeight="15"/>
  <cols>
    <col min="1" max="1" width="27.7109375" style="207" customWidth="1"/>
    <col min="2" max="2" width="7.42578125" style="207" customWidth="1"/>
    <col min="3" max="3" width="7.85546875" style="207" customWidth="1"/>
    <col min="4" max="4" width="7.42578125" style="207" customWidth="1"/>
    <col min="5" max="5" width="7.85546875" style="207" customWidth="1"/>
    <col min="6" max="6" width="7.42578125" style="207" customWidth="1"/>
    <col min="7" max="7" width="7.85546875" style="207" customWidth="1"/>
    <col min="8" max="8" width="7.42578125" style="207" customWidth="1"/>
    <col min="9" max="9" width="7.85546875" style="207" customWidth="1"/>
    <col min="10" max="10" width="7.42578125" style="67" customWidth="1"/>
    <col min="11" max="11" width="7.85546875" style="67" customWidth="1"/>
    <col min="12" max="12" width="7.42578125" style="67" customWidth="1"/>
    <col min="13" max="13" width="7.85546875" style="67" customWidth="1"/>
    <col min="14" max="14" width="7.42578125" style="207" customWidth="1"/>
    <col min="15" max="15" width="7.85546875" style="67" customWidth="1"/>
    <col min="16" max="16" width="30.7109375" style="67" customWidth="1"/>
    <col min="17" max="16384" width="9.140625" style="52"/>
  </cols>
  <sheetData>
    <row r="1" spans="1:16" s="56" customFormat="1" ht="20.25">
      <c r="A1" s="855" t="s">
        <v>510</v>
      </c>
      <c r="B1" s="855"/>
      <c r="C1" s="855"/>
      <c r="D1" s="855"/>
      <c r="E1" s="855"/>
      <c r="F1" s="855"/>
      <c r="G1" s="855"/>
      <c r="H1" s="855"/>
      <c r="I1" s="855"/>
      <c r="J1" s="855"/>
      <c r="K1" s="855"/>
      <c r="L1" s="855"/>
      <c r="M1" s="855"/>
      <c r="N1" s="855"/>
      <c r="O1" s="855"/>
      <c r="P1" s="855"/>
    </row>
    <row r="2" spans="1:16" s="57" customFormat="1" ht="20.25">
      <c r="A2" s="858" t="s">
        <v>1069</v>
      </c>
      <c r="B2" s="858"/>
      <c r="C2" s="858"/>
      <c r="D2" s="858"/>
      <c r="E2" s="858"/>
      <c r="F2" s="858"/>
      <c r="G2" s="858"/>
      <c r="H2" s="858"/>
      <c r="I2" s="858"/>
      <c r="J2" s="858"/>
      <c r="K2" s="858"/>
      <c r="L2" s="858"/>
      <c r="M2" s="858"/>
      <c r="N2" s="858"/>
      <c r="O2" s="858"/>
      <c r="P2" s="858"/>
    </row>
    <row r="3" spans="1:16" ht="18" customHeight="1">
      <c r="A3" s="1245" t="s">
        <v>991</v>
      </c>
      <c r="B3" s="1228"/>
      <c r="C3" s="1228"/>
      <c r="D3" s="1228"/>
      <c r="E3" s="1228"/>
      <c r="F3" s="1228"/>
      <c r="G3" s="1228"/>
      <c r="H3" s="1228"/>
      <c r="I3" s="1228"/>
      <c r="J3" s="1228"/>
      <c r="K3" s="1228"/>
      <c r="L3" s="1228"/>
      <c r="M3" s="1228"/>
      <c r="N3" s="1228"/>
      <c r="O3" s="1228"/>
      <c r="P3" s="1228"/>
    </row>
    <row r="4" spans="1:16" ht="15.75">
      <c r="A4" s="850" t="s">
        <v>1066</v>
      </c>
      <c r="B4" s="850"/>
      <c r="C4" s="850"/>
      <c r="D4" s="850"/>
      <c r="E4" s="850"/>
      <c r="F4" s="850"/>
      <c r="G4" s="850"/>
      <c r="H4" s="850"/>
      <c r="I4" s="850"/>
      <c r="J4" s="850"/>
      <c r="K4" s="850"/>
      <c r="L4" s="850"/>
      <c r="M4" s="850"/>
      <c r="N4" s="850"/>
      <c r="O4" s="850"/>
      <c r="P4" s="850"/>
    </row>
    <row r="5" spans="1:16" ht="20.100000000000001" customHeight="1">
      <c r="A5" s="12" t="s">
        <v>626</v>
      </c>
      <c r="B5" s="12"/>
      <c r="C5" s="12"/>
      <c r="D5" s="12"/>
      <c r="E5" s="12"/>
      <c r="F5" s="12"/>
      <c r="G5" s="12"/>
      <c r="H5" s="12"/>
      <c r="I5" s="12"/>
      <c r="J5" s="83"/>
      <c r="K5" s="83"/>
      <c r="L5" s="83"/>
      <c r="M5" s="83"/>
      <c r="N5" s="83"/>
      <c r="O5" s="83"/>
      <c r="P5" s="84" t="s">
        <v>627</v>
      </c>
    </row>
    <row r="6" spans="1:16" s="141" customFormat="1" ht="16.5" customHeight="1" thickBot="1">
      <c r="A6" s="1256" t="s">
        <v>989</v>
      </c>
      <c r="B6" s="1166" t="s">
        <v>290</v>
      </c>
      <c r="C6" s="1166"/>
      <c r="D6" s="1166" t="s">
        <v>254</v>
      </c>
      <c r="E6" s="1166"/>
      <c r="F6" s="1166" t="s">
        <v>253</v>
      </c>
      <c r="G6" s="1166"/>
      <c r="H6" s="1166" t="s">
        <v>252</v>
      </c>
      <c r="I6" s="1166"/>
      <c r="J6" s="1166" t="s">
        <v>251</v>
      </c>
      <c r="K6" s="1166"/>
      <c r="L6" s="1166" t="s">
        <v>499</v>
      </c>
      <c r="M6" s="1166"/>
      <c r="N6" s="1166" t="s">
        <v>7</v>
      </c>
      <c r="O6" s="1166"/>
      <c r="P6" s="1253" t="s">
        <v>1330</v>
      </c>
    </row>
    <row r="7" spans="1:16" s="141" customFormat="1" ht="13.5" customHeight="1" thickBot="1">
      <c r="A7" s="1257"/>
      <c r="B7" s="1013" t="s">
        <v>255</v>
      </c>
      <c r="C7" s="1013"/>
      <c r="D7" s="1013" t="s">
        <v>1054</v>
      </c>
      <c r="E7" s="1013"/>
      <c r="F7" s="1013" t="s">
        <v>1055</v>
      </c>
      <c r="G7" s="1013"/>
      <c r="H7" s="1013" t="s">
        <v>1056</v>
      </c>
      <c r="I7" s="1013"/>
      <c r="J7" s="1013" t="s">
        <v>250</v>
      </c>
      <c r="K7" s="1013"/>
      <c r="L7" s="1013" t="s">
        <v>268</v>
      </c>
      <c r="M7" s="1013"/>
      <c r="N7" s="1013" t="s">
        <v>8</v>
      </c>
      <c r="O7" s="1013"/>
      <c r="P7" s="1254"/>
    </row>
    <row r="8" spans="1:16" s="141" customFormat="1" ht="13.5" thickBot="1">
      <c r="A8" s="1257"/>
      <c r="B8" s="632" t="s">
        <v>9</v>
      </c>
      <c r="C8" s="632" t="s">
        <v>560</v>
      </c>
      <c r="D8" s="632" t="s">
        <v>9</v>
      </c>
      <c r="E8" s="632" t="s">
        <v>560</v>
      </c>
      <c r="F8" s="632" t="s">
        <v>9</v>
      </c>
      <c r="G8" s="632" t="s">
        <v>560</v>
      </c>
      <c r="H8" s="632" t="s">
        <v>9</v>
      </c>
      <c r="I8" s="632" t="s">
        <v>560</v>
      </c>
      <c r="J8" s="632" t="s">
        <v>9</v>
      </c>
      <c r="K8" s="632" t="s">
        <v>560</v>
      </c>
      <c r="L8" s="632" t="s">
        <v>9</v>
      </c>
      <c r="M8" s="632" t="s">
        <v>560</v>
      </c>
      <c r="N8" s="632" t="s">
        <v>9</v>
      </c>
      <c r="O8" s="632" t="s">
        <v>560</v>
      </c>
      <c r="P8" s="1254"/>
    </row>
    <row r="9" spans="1:16" s="141" customFormat="1" ht="12" customHeight="1">
      <c r="A9" s="1258"/>
      <c r="B9" s="637" t="s">
        <v>561</v>
      </c>
      <c r="C9" s="637" t="s">
        <v>562</v>
      </c>
      <c r="D9" s="637" t="s">
        <v>561</v>
      </c>
      <c r="E9" s="637" t="s">
        <v>562</v>
      </c>
      <c r="F9" s="637" t="s">
        <v>561</v>
      </c>
      <c r="G9" s="637" t="s">
        <v>562</v>
      </c>
      <c r="H9" s="637" t="s">
        <v>561</v>
      </c>
      <c r="I9" s="637" t="s">
        <v>562</v>
      </c>
      <c r="J9" s="637" t="s">
        <v>561</v>
      </c>
      <c r="K9" s="637" t="s">
        <v>562</v>
      </c>
      <c r="L9" s="637" t="s">
        <v>561</v>
      </c>
      <c r="M9" s="637" t="s">
        <v>562</v>
      </c>
      <c r="N9" s="637" t="s">
        <v>561</v>
      </c>
      <c r="O9" s="637" t="s">
        <v>562</v>
      </c>
      <c r="P9" s="1255"/>
    </row>
    <row r="10" spans="1:16" ht="23.25" customHeight="1">
      <c r="A10" s="315" t="s">
        <v>796</v>
      </c>
      <c r="B10" s="236">
        <v>0</v>
      </c>
      <c r="C10" s="236">
        <v>0</v>
      </c>
      <c r="D10" s="236">
        <v>0</v>
      </c>
      <c r="E10" s="236">
        <v>0</v>
      </c>
      <c r="F10" s="236">
        <v>1</v>
      </c>
      <c r="G10" s="236">
        <v>2</v>
      </c>
      <c r="H10" s="236">
        <v>0</v>
      </c>
      <c r="I10" s="236">
        <v>0</v>
      </c>
      <c r="J10" s="236">
        <v>0</v>
      </c>
      <c r="K10" s="236">
        <v>0</v>
      </c>
      <c r="L10" s="236">
        <v>0</v>
      </c>
      <c r="M10" s="236">
        <v>0</v>
      </c>
      <c r="N10" s="237">
        <f t="shared" ref="N10:N25" si="0">SUM(B10+D10+F10+H10+J10+L10)</f>
        <v>1</v>
      </c>
      <c r="O10" s="237">
        <f t="shared" ref="O10:O25" si="1">SUM(C10+E10+G10+I10+K10+M10)</f>
        <v>2</v>
      </c>
      <c r="P10" s="746" t="s">
        <v>1080</v>
      </c>
    </row>
    <row r="11" spans="1:16" ht="25.5" customHeight="1">
      <c r="A11" s="366" t="s">
        <v>1287</v>
      </c>
      <c r="B11" s="234">
        <v>0</v>
      </c>
      <c r="C11" s="234">
        <v>0</v>
      </c>
      <c r="D11" s="234">
        <v>0</v>
      </c>
      <c r="E11" s="234">
        <v>1</v>
      </c>
      <c r="F11" s="234">
        <v>43</v>
      </c>
      <c r="G11" s="234">
        <v>6</v>
      </c>
      <c r="H11" s="234">
        <v>0</v>
      </c>
      <c r="I11" s="234">
        <v>0</v>
      </c>
      <c r="J11" s="234">
        <v>0</v>
      </c>
      <c r="K11" s="234">
        <v>0</v>
      </c>
      <c r="L11" s="234">
        <v>5</v>
      </c>
      <c r="M11" s="234">
        <v>3</v>
      </c>
      <c r="N11" s="235">
        <f t="shared" si="0"/>
        <v>48</v>
      </c>
      <c r="O11" s="235">
        <f t="shared" si="1"/>
        <v>10</v>
      </c>
      <c r="P11" s="747" t="s">
        <v>283</v>
      </c>
    </row>
    <row r="12" spans="1:16" ht="24.75" customHeight="1">
      <c r="A12" s="316" t="s">
        <v>1267</v>
      </c>
      <c r="B12" s="238">
        <v>0</v>
      </c>
      <c r="C12" s="238">
        <v>0</v>
      </c>
      <c r="D12" s="238">
        <v>0</v>
      </c>
      <c r="E12" s="238">
        <v>0</v>
      </c>
      <c r="F12" s="238">
        <v>3</v>
      </c>
      <c r="G12" s="238">
        <v>1</v>
      </c>
      <c r="H12" s="238">
        <v>0</v>
      </c>
      <c r="I12" s="238">
        <v>0</v>
      </c>
      <c r="J12" s="238">
        <v>0</v>
      </c>
      <c r="K12" s="238">
        <v>0</v>
      </c>
      <c r="L12" s="238">
        <v>0</v>
      </c>
      <c r="M12" s="238">
        <v>6</v>
      </c>
      <c r="N12" s="239">
        <f t="shared" si="0"/>
        <v>3</v>
      </c>
      <c r="O12" s="239">
        <f t="shared" si="1"/>
        <v>7</v>
      </c>
      <c r="P12" s="748" t="s">
        <v>954</v>
      </c>
    </row>
    <row r="13" spans="1:16" ht="27.75" customHeight="1">
      <c r="A13" s="366" t="s">
        <v>1268</v>
      </c>
      <c r="B13" s="234">
        <v>0</v>
      </c>
      <c r="C13" s="234">
        <v>0</v>
      </c>
      <c r="D13" s="234">
        <v>0</v>
      </c>
      <c r="E13" s="234">
        <v>0</v>
      </c>
      <c r="F13" s="234">
        <v>17</v>
      </c>
      <c r="G13" s="234">
        <v>4</v>
      </c>
      <c r="H13" s="234">
        <v>0</v>
      </c>
      <c r="I13" s="234">
        <v>0</v>
      </c>
      <c r="J13" s="234">
        <v>0</v>
      </c>
      <c r="K13" s="234">
        <v>0</v>
      </c>
      <c r="L13" s="234">
        <v>12</v>
      </c>
      <c r="M13" s="234">
        <v>2</v>
      </c>
      <c r="N13" s="235">
        <f t="shared" si="0"/>
        <v>29</v>
      </c>
      <c r="O13" s="235">
        <f t="shared" si="1"/>
        <v>6</v>
      </c>
      <c r="P13" s="747" t="s">
        <v>280</v>
      </c>
    </row>
    <row r="14" spans="1:16" ht="24" customHeight="1">
      <c r="A14" s="316" t="s">
        <v>797</v>
      </c>
      <c r="B14" s="238">
        <v>0</v>
      </c>
      <c r="C14" s="238">
        <v>0</v>
      </c>
      <c r="D14" s="238">
        <v>1</v>
      </c>
      <c r="E14" s="238">
        <v>0</v>
      </c>
      <c r="F14" s="238">
        <v>21</v>
      </c>
      <c r="G14" s="238">
        <v>9</v>
      </c>
      <c r="H14" s="238">
        <v>0</v>
      </c>
      <c r="I14" s="238">
        <v>0</v>
      </c>
      <c r="J14" s="238">
        <v>0</v>
      </c>
      <c r="K14" s="238">
        <v>0</v>
      </c>
      <c r="L14" s="238">
        <v>14</v>
      </c>
      <c r="M14" s="238">
        <v>8</v>
      </c>
      <c r="N14" s="239">
        <f t="shared" si="0"/>
        <v>36</v>
      </c>
      <c r="O14" s="239">
        <f t="shared" si="1"/>
        <v>17</v>
      </c>
      <c r="P14" s="748" t="s">
        <v>798</v>
      </c>
    </row>
    <row r="15" spans="1:16" ht="20.25" customHeight="1">
      <c r="A15" s="366" t="s">
        <v>279</v>
      </c>
      <c r="B15" s="234">
        <v>0</v>
      </c>
      <c r="C15" s="234">
        <v>0</v>
      </c>
      <c r="D15" s="234">
        <v>0</v>
      </c>
      <c r="E15" s="234">
        <v>0</v>
      </c>
      <c r="F15" s="234">
        <v>0</v>
      </c>
      <c r="G15" s="234">
        <v>1</v>
      </c>
      <c r="H15" s="234">
        <v>0</v>
      </c>
      <c r="I15" s="234">
        <v>0</v>
      </c>
      <c r="J15" s="234">
        <v>0</v>
      </c>
      <c r="K15" s="234">
        <v>0</v>
      </c>
      <c r="L15" s="234">
        <v>0</v>
      </c>
      <c r="M15" s="234">
        <v>1</v>
      </c>
      <c r="N15" s="235">
        <f t="shared" si="0"/>
        <v>0</v>
      </c>
      <c r="O15" s="235">
        <f t="shared" si="1"/>
        <v>2</v>
      </c>
      <c r="P15" s="747" t="s">
        <v>69</v>
      </c>
    </row>
    <row r="16" spans="1:16" ht="20.100000000000001" customHeight="1">
      <c r="A16" s="316" t="s">
        <v>475</v>
      </c>
      <c r="B16" s="238">
        <v>0</v>
      </c>
      <c r="C16" s="238">
        <v>0</v>
      </c>
      <c r="D16" s="238">
        <v>0</v>
      </c>
      <c r="E16" s="238">
        <v>0</v>
      </c>
      <c r="F16" s="238">
        <v>67</v>
      </c>
      <c r="G16" s="238">
        <v>25</v>
      </c>
      <c r="H16" s="238">
        <v>0</v>
      </c>
      <c r="I16" s="238">
        <v>0</v>
      </c>
      <c r="J16" s="238">
        <v>0</v>
      </c>
      <c r="K16" s="238">
        <v>0</v>
      </c>
      <c r="L16" s="238">
        <v>42</v>
      </c>
      <c r="M16" s="238">
        <v>10</v>
      </c>
      <c r="N16" s="239">
        <f t="shared" si="0"/>
        <v>109</v>
      </c>
      <c r="O16" s="239">
        <f t="shared" si="1"/>
        <v>35</v>
      </c>
      <c r="P16" s="748" t="s">
        <v>73</v>
      </c>
    </row>
    <row r="17" spans="1:16" ht="20.100000000000001" customHeight="1">
      <c r="A17" s="366" t="s">
        <v>644</v>
      </c>
      <c r="B17" s="234">
        <v>0</v>
      </c>
      <c r="C17" s="234">
        <v>0</v>
      </c>
      <c r="D17" s="234">
        <v>0</v>
      </c>
      <c r="E17" s="234">
        <v>0</v>
      </c>
      <c r="F17" s="234">
        <v>1</v>
      </c>
      <c r="G17" s="234">
        <v>0</v>
      </c>
      <c r="H17" s="234">
        <v>0</v>
      </c>
      <c r="I17" s="234">
        <v>0</v>
      </c>
      <c r="J17" s="234">
        <v>0</v>
      </c>
      <c r="K17" s="234">
        <v>0</v>
      </c>
      <c r="L17" s="234">
        <v>0</v>
      </c>
      <c r="M17" s="234">
        <v>0</v>
      </c>
      <c r="N17" s="235">
        <f t="shared" si="0"/>
        <v>1</v>
      </c>
      <c r="O17" s="235">
        <f t="shared" si="1"/>
        <v>0</v>
      </c>
      <c r="P17" s="747" t="s">
        <v>645</v>
      </c>
    </row>
    <row r="18" spans="1:16" ht="18.75" customHeight="1">
      <c r="A18" s="316" t="s">
        <v>1292</v>
      </c>
      <c r="B18" s="238">
        <v>0</v>
      </c>
      <c r="C18" s="238">
        <v>0</v>
      </c>
      <c r="D18" s="238">
        <v>0</v>
      </c>
      <c r="E18" s="238">
        <v>0</v>
      </c>
      <c r="F18" s="238">
        <v>3</v>
      </c>
      <c r="G18" s="238">
        <v>1</v>
      </c>
      <c r="H18" s="238">
        <v>0</v>
      </c>
      <c r="I18" s="238">
        <v>0</v>
      </c>
      <c r="J18" s="238">
        <v>0</v>
      </c>
      <c r="K18" s="238">
        <v>0</v>
      </c>
      <c r="L18" s="238">
        <v>22</v>
      </c>
      <c r="M18" s="238">
        <v>2</v>
      </c>
      <c r="N18" s="239">
        <f t="shared" si="0"/>
        <v>25</v>
      </c>
      <c r="O18" s="239">
        <f t="shared" si="1"/>
        <v>3</v>
      </c>
      <c r="P18" s="748" t="s">
        <v>799</v>
      </c>
    </row>
    <row r="19" spans="1:16" ht="20.100000000000001" customHeight="1">
      <c r="A19" s="366" t="s">
        <v>805</v>
      </c>
      <c r="B19" s="234">
        <v>0</v>
      </c>
      <c r="C19" s="234">
        <v>0</v>
      </c>
      <c r="D19" s="234">
        <v>0</v>
      </c>
      <c r="E19" s="234">
        <v>0</v>
      </c>
      <c r="F19" s="234">
        <v>0</v>
      </c>
      <c r="G19" s="234">
        <v>1</v>
      </c>
      <c r="H19" s="234">
        <v>0</v>
      </c>
      <c r="I19" s="234">
        <v>0</v>
      </c>
      <c r="J19" s="234">
        <v>0</v>
      </c>
      <c r="K19" s="234">
        <v>0</v>
      </c>
      <c r="L19" s="234">
        <v>0</v>
      </c>
      <c r="M19" s="234">
        <v>0</v>
      </c>
      <c r="N19" s="235">
        <f t="shared" si="0"/>
        <v>0</v>
      </c>
      <c r="O19" s="235">
        <f t="shared" si="1"/>
        <v>1</v>
      </c>
      <c r="P19" s="747" t="s">
        <v>803</v>
      </c>
    </row>
    <row r="20" spans="1:16" ht="20.100000000000001" customHeight="1">
      <c r="A20" s="316" t="s">
        <v>526</v>
      </c>
      <c r="B20" s="238">
        <v>0</v>
      </c>
      <c r="C20" s="238">
        <v>0</v>
      </c>
      <c r="D20" s="238">
        <v>1</v>
      </c>
      <c r="E20" s="238">
        <v>1</v>
      </c>
      <c r="F20" s="238">
        <v>4</v>
      </c>
      <c r="G20" s="238">
        <v>14</v>
      </c>
      <c r="H20" s="238">
        <v>0</v>
      </c>
      <c r="I20" s="238">
        <v>0</v>
      </c>
      <c r="J20" s="238">
        <v>0</v>
      </c>
      <c r="K20" s="238">
        <v>0</v>
      </c>
      <c r="L20" s="238">
        <v>2</v>
      </c>
      <c r="M20" s="238">
        <v>5</v>
      </c>
      <c r="N20" s="239">
        <f t="shared" si="0"/>
        <v>7</v>
      </c>
      <c r="O20" s="239">
        <f t="shared" si="1"/>
        <v>20</v>
      </c>
      <c r="P20" s="748" t="s">
        <v>273</v>
      </c>
    </row>
    <row r="21" spans="1:16" ht="27.75" customHeight="1">
      <c r="A21" s="366" t="s">
        <v>1084</v>
      </c>
      <c r="B21" s="234">
        <v>0</v>
      </c>
      <c r="C21" s="234">
        <v>0</v>
      </c>
      <c r="D21" s="234">
        <v>0</v>
      </c>
      <c r="E21" s="234"/>
      <c r="F21" s="234">
        <v>4</v>
      </c>
      <c r="G21" s="234">
        <v>1</v>
      </c>
      <c r="H21" s="234">
        <v>0</v>
      </c>
      <c r="I21" s="234">
        <v>0</v>
      </c>
      <c r="J21" s="234">
        <v>0</v>
      </c>
      <c r="K21" s="234">
        <v>0</v>
      </c>
      <c r="L21" s="234">
        <v>0</v>
      </c>
      <c r="M21" s="234">
        <v>0</v>
      </c>
      <c r="N21" s="235">
        <f t="shared" si="0"/>
        <v>4</v>
      </c>
      <c r="O21" s="235">
        <f t="shared" si="1"/>
        <v>1</v>
      </c>
      <c r="P21" s="747" t="s">
        <v>1293</v>
      </c>
    </row>
    <row r="22" spans="1:16" ht="20.100000000000001" customHeight="1">
      <c r="A22" s="316" t="s">
        <v>795</v>
      </c>
      <c r="B22" s="238">
        <v>0</v>
      </c>
      <c r="C22" s="238">
        <v>0</v>
      </c>
      <c r="D22" s="238">
        <v>0</v>
      </c>
      <c r="E22" s="238">
        <v>1</v>
      </c>
      <c r="F22" s="238">
        <v>5</v>
      </c>
      <c r="G22" s="238">
        <v>4</v>
      </c>
      <c r="H22" s="238">
        <v>0</v>
      </c>
      <c r="I22" s="238">
        <v>0</v>
      </c>
      <c r="J22" s="238">
        <v>0</v>
      </c>
      <c r="K22" s="238">
        <v>0</v>
      </c>
      <c r="L22" s="238">
        <v>1</v>
      </c>
      <c r="M22" s="238">
        <v>0</v>
      </c>
      <c r="N22" s="239">
        <f t="shared" si="0"/>
        <v>6</v>
      </c>
      <c r="O22" s="239">
        <f t="shared" si="1"/>
        <v>5</v>
      </c>
      <c r="P22" s="748" t="s">
        <v>650</v>
      </c>
    </row>
    <row r="23" spans="1:16" ht="26.25" customHeight="1">
      <c r="A23" s="366" t="s">
        <v>1086</v>
      </c>
      <c r="B23" s="234">
        <v>0</v>
      </c>
      <c r="C23" s="234">
        <v>0</v>
      </c>
      <c r="D23" s="234">
        <v>1</v>
      </c>
      <c r="E23" s="234">
        <v>0</v>
      </c>
      <c r="F23" s="234">
        <v>14</v>
      </c>
      <c r="G23" s="234">
        <v>3</v>
      </c>
      <c r="H23" s="234">
        <v>0</v>
      </c>
      <c r="I23" s="234">
        <v>0</v>
      </c>
      <c r="J23" s="234">
        <v>0</v>
      </c>
      <c r="K23" s="234">
        <v>0</v>
      </c>
      <c r="L23" s="234">
        <v>7</v>
      </c>
      <c r="M23" s="234">
        <v>4</v>
      </c>
      <c r="N23" s="235">
        <f t="shared" si="0"/>
        <v>22</v>
      </c>
      <c r="O23" s="235">
        <f t="shared" si="1"/>
        <v>7</v>
      </c>
      <c r="P23" s="747" t="s">
        <v>652</v>
      </c>
    </row>
    <row r="24" spans="1:16" ht="20.100000000000001" customHeight="1">
      <c r="A24" s="316" t="s">
        <v>1277</v>
      </c>
      <c r="B24" s="238">
        <v>0</v>
      </c>
      <c r="C24" s="238">
        <v>0</v>
      </c>
      <c r="D24" s="238">
        <v>0</v>
      </c>
      <c r="E24" s="238">
        <v>0</v>
      </c>
      <c r="F24" s="238">
        <v>0</v>
      </c>
      <c r="G24" s="238">
        <v>1</v>
      </c>
      <c r="H24" s="238">
        <v>0</v>
      </c>
      <c r="I24" s="238">
        <v>0</v>
      </c>
      <c r="J24" s="238">
        <v>0</v>
      </c>
      <c r="K24" s="238">
        <v>0</v>
      </c>
      <c r="L24" s="238">
        <v>0</v>
      </c>
      <c r="M24" s="238">
        <v>0</v>
      </c>
      <c r="N24" s="239">
        <f t="shared" si="0"/>
        <v>0</v>
      </c>
      <c r="O24" s="239">
        <f t="shared" si="1"/>
        <v>1</v>
      </c>
      <c r="P24" s="748" t="s">
        <v>269</v>
      </c>
    </row>
    <row r="25" spans="1:16" ht="20.100000000000001" customHeight="1">
      <c r="A25" s="366" t="s">
        <v>499</v>
      </c>
      <c r="B25" s="234">
        <v>4</v>
      </c>
      <c r="C25" s="234">
        <v>4</v>
      </c>
      <c r="D25" s="234">
        <v>14</v>
      </c>
      <c r="E25" s="234">
        <v>14</v>
      </c>
      <c r="F25" s="234">
        <v>0</v>
      </c>
      <c r="G25" s="234">
        <v>3</v>
      </c>
      <c r="H25" s="234">
        <v>0</v>
      </c>
      <c r="I25" s="234">
        <v>0</v>
      </c>
      <c r="J25" s="234">
        <v>0</v>
      </c>
      <c r="K25" s="234">
        <v>0</v>
      </c>
      <c r="L25" s="234">
        <v>1</v>
      </c>
      <c r="M25" s="234">
        <v>0</v>
      </c>
      <c r="N25" s="235">
        <f t="shared" si="0"/>
        <v>19</v>
      </c>
      <c r="O25" s="235">
        <f t="shared" si="1"/>
        <v>21</v>
      </c>
      <c r="P25" s="747" t="s">
        <v>268</v>
      </c>
    </row>
    <row r="26" spans="1:16" ht="20.25" customHeight="1">
      <c r="A26" s="367" t="s">
        <v>7</v>
      </c>
      <c r="B26" s="368">
        <f t="shared" ref="B26:N26" si="2">SUM(B10:B25)</f>
        <v>4</v>
      </c>
      <c r="C26" s="368">
        <f t="shared" si="2"/>
        <v>4</v>
      </c>
      <c r="D26" s="368">
        <f t="shared" si="2"/>
        <v>17</v>
      </c>
      <c r="E26" s="368">
        <f t="shared" si="2"/>
        <v>17</v>
      </c>
      <c r="F26" s="368">
        <f t="shared" si="2"/>
        <v>183</v>
      </c>
      <c r="G26" s="368">
        <f t="shared" si="2"/>
        <v>76</v>
      </c>
      <c r="H26" s="368">
        <f t="shared" si="2"/>
        <v>0</v>
      </c>
      <c r="I26" s="368">
        <f t="shared" si="2"/>
        <v>0</v>
      </c>
      <c r="J26" s="368">
        <f t="shared" si="2"/>
        <v>0</v>
      </c>
      <c r="K26" s="368">
        <f t="shared" si="2"/>
        <v>0</v>
      </c>
      <c r="L26" s="368">
        <f t="shared" si="2"/>
        <v>106</v>
      </c>
      <c r="M26" s="368">
        <f t="shared" si="2"/>
        <v>41</v>
      </c>
      <c r="N26" s="368">
        <f t="shared" si="2"/>
        <v>310</v>
      </c>
      <c r="O26" s="368">
        <f>SUM(O10:O25)</f>
        <v>138</v>
      </c>
      <c r="P26" s="749" t="s">
        <v>8</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8" orientation="landscape"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showGridLines="0" rightToLeft="1" tabSelected="1" view="pageBreakPreview" topLeftCell="A16" zoomScaleNormal="100" zoomScaleSheetLayoutView="100" workbookViewId="0">
      <selection activeCell="A27" sqref="A27"/>
    </sheetView>
  </sheetViews>
  <sheetFormatPr defaultRowHeight="15"/>
  <cols>
    <col min="1" max="1" width="27.7109375" style="207" customWidth="1"/>
    <col min="2" max="2" width="7.42578125" style="207" customWidth="1"/>
    <col min="3" max="3" width="7.7109375" style="207" customWidth="1"/>
    <col min="4" max="4" width="7.42578125" style="207" customWidth="1"/>
    <col min="5" max="5" width="7.7109375" style="207" customWidth="1"/>
    <col min="6" max="6" width="7.42578125" style="207" customWidth="1"/>
    <col min="7" max="7" width="7.7109375" style="207" customWidth="1"/>
    <col min="8" max="8" width="7.42578125" style="207" customWidth="1"/>
    <col min="9" max="9" width="7.7109375" style="207" customWidth="1"/>
    <col min="10" max="10" width="7.42578125" style="67" customWidth="1"/>
    <col min="11" max="11" width="7.7109375" style="67" customWidth="1"/>
    <col min="12" max="12" width="7.42578125" style="67" customWidth="1"/>
    <col min="13" max="13" width="7.7109375" style="67" customWidth="1"/>
    <col min="14" max="14" width="7.42578125" style="207" customWidth="1"/>
    <col min="15" max="15" width="7.7109375" style="67" customWidth="1"/>
    <col min="16" max="16" width="34.85546875" style="67" customWidth="1"/>
    <col min="17" max="16384" width="9.140625" style="52"/>
  </cols>
  <sheetData>
    <row r="1" spans="1:16" s="56" customFormat="1" ht="20.25">
      <c r="A1" s="855" t="s">
        <v>1016</v>
      </c>
      <c r="B1" s="855"/>
      <c r="C1" s="855"/>
      <c r="D1" s="855"/>
      <c r="E1" s="855"/>
      <c r="F1" s="855"/>
      <c r="G1" s="855"/>
      <c r="H1" s="855"/>
      <c r="I1" s="855"/>
      <c r="J1" s="855"/>
      <c r="K1" s="855"/>
      <c r="L1" s="855"/>
      <c r="M1" s="855"/>
      <c r="N1" s="855"/>
      <c r="O1" s="855"/>
      <c r="P1" s="855"/>
    </row>
    <row r="2" spans="1:16" s="57" customFormat="1" ht="20.25">
      <c r="A2" s="858" t="s">
        <v>1069</v>
      </c>
      <c r="B2" s="858"/>
      <c r="C2" s="858"/>
      <c r="D2" s="858"/>
      <c r="E2" s="858"/>
      <c r="F2" s="858"/>
      <c r="G2" s="858"/>
      <c r="H2" s="858"/>
      <c r="I2" s="858"/>
      <c r="J2" s="858"/>
      <c r="K2" s="858"/>
      <c r="L2" s="858"/>
      <c r="M2" s="858"/>
      <c r="N2" s="858"/>
      <c r="O2" s="858"/>
      <c r="P2" s="858"/>
    </row>
    <row r="3" spans="1:16" ht="18" customHeight="1">
      <c r="A3" s="1228" t="s">
        <v>992</v>
      </c>
      <c r="B3" s="1228"/>
      <c r="C3" s="1228"/>
      <c r="D3" s="1228"/>
      <c r="E3" s="1228"/>
      <c r="F3" s="1228"/>
      <c r="G3" s="1228"/>
      <c r="H3" s="1228"/>
      <c r="I3" s="1228"/>
      <c r="J3" s="1228"/>
      <c r="K3" s="1228"/>
      <c r="L3" s="1228"/>
      <c r="M3" s="1228"/>
      <c r="N3" s="1228"/>
      <c r="O3" s="1228"/>
      <c r="P3" s="1228"/>
    </row>
    <row r="4" spans="1:16" ht="15.75">
      <c r="A4" s="949" t="s">
        <v>1066</v>
      </c>
      <c r="B4" s="949"/>
      <c r="C4" s="949"/>
      <c r="D4" s="949"/>
      <c r="E4" s="949"/>
      <c r="F4" s="949"/>
      <c r="G4" s="949"/>
      <c r="H4" s="949"/>
      <c r="I4" s="949"/>
      <c r="J4" s="949"/>
      <c r="K4" s="949"/>
      <c r="L4" s="949"/>
      <c r="M4" s="949"/>
      <c r="N4" s="949"/>
      <c r="O4" s="949"/>
      <c r="P4" s="949"/>
    </row>
    <row r="5" spans="1:16" ht="20.100000000000001" customHeight="1">
      <c r="A5" s="12" t="s">
        <v>629</v>
      </c>
      <c r="B5" s="12"/>
      <c r="C5" s="12"/>
      <c r="D5" s="12"/>
      <c r="E5" s="12"/>
      <c r="F5" s="12"/>
      <c r="G5" s="12"/>
      <c r="H5" s="12"/>
      <c r="I5" s="12"/>
      <c r="J5" s="83"/>
      <c r="K5" s="83"/>
      <c r="L5" s="83"/>
      <c r="M5" s="83"/>
      <c r="N5" s="83"/>
      <c r="O5" s="83"/>
      <c r="P5" s="84" t="s">
        <v>628</v>
      </c>
    </row>
    <row r="6" spans="1:16" s="141" customFormat="1" ht="13.5" customHeight="1" thickBot="1">
      <c r="A6" s="1256" t="s">
        <v>990</v>
      </c>
      <c r="B6" s="1166" t="s">
        <v>290</v>
      </c>
      <c r="C6" s="1166"/>
      <c r="D6" s="1166" t="s">
        <v>254</v>
      </c>
      <c r="E6" s="1166"/>
      <c r="F6" s="1166" t="s">
        <v>253</v>
      </c>
      <c r="G6" s="1166"/>
      <c r="H6" s="1166" t="s">
        <v>252</v>
      </c>
      <c r="I6" s="1166"/>
      <c r="J6" s="1166" t="s">
        <v>251</v>
      </c>
      <c r="K6" s="1166"/>
      <c r="L6" s="1166" t="s">
        <v>499</v>
      </c>
      <c r="M6" s="1166"/>
      <c r="N6" s="1166" t="s">
        <v>7</v>
      </c>
      <c r="O6" s="1166"/>
      <c r="P6" s="953" t="s">
        <v>974</v>
      </c>
    </row>
    <row r="7" spans="1:16" s="141" customFormat="1" ht="13.5" customHeight="1" thickBot="1">
      <c r="A7" s="1257"/>
      <c r="B7" s="1013" t="s">
        <v>255</v>
      </c>
      <c r="C7" s="1013"/>
      <c r="D7" s="1013" t="s">
        <v>1054</v>
      </c>
      <c r="E7" s="1013"/>
      <c r="F7" s="1013" t="s">
        <v>1055</v>
      </c>
      <c r="G7" s="1013"/>
      <c r="H7" s="1013" t="s">
        <v>1056</v>
      </c>
      <c r="I7" s="1013"/>
      <c r="J7" s="1013" t="s">
        <v>250</v>
      </c>
      <c r="K7" s="1013"/>
      <c r="L7" s="1013" t="s">
        <v>268</v>
      </c>
      <c r="M7" s="1013"/>
      <c r="N7" s="1013" t="s">
        <v>8</v>
      </c>
      <c r="O7" s="1013"/>
      <c r="P7" s="954"/>
    </row>
    <row r="8" spans="1:16" s="141" customFormat="1" ht="13.5" thickBot="1">
      <c r="A8" s="1257"/>
      <c r="B8" s="668" t="s">
        <v>9</v>
      </c>
      <c r="C8" s="668" t="s">
        <v>560</v>
      </c>
      <c r="D8" s="668" t="s">
        <v>9</v>
      </c>
      <c r="E8" s="668" t="s">
        <v>560</v>
      </c>
      <c r="F8" s="668" t="s">
        <v>9</v>
      </c>
      <c r="G8" s="668" t="s">
        <v>560</v>
      </c>
      <c r="H8" s="668" t="s">
        <v>9</v>
      </c>
      <c r="I8" s="668" t="s">
        <v>560</v>
      </c>
      <c r="J8" s="668" t="s">
        <v>9</v>
      </c>
      <c r="K8" s="668" t="s">
        <v>560</v>
      </c>
      <c r="L8" s="668" t="s">
        <v>9</v>
      </c>
      <c r="M8" s="668" t="s">
        <v>560</v>
      </c>
      <c r="N8" s="668" t="s">
        <v>9</v>
      </c>
      <c r="O8" s="668" t="s">
        <v>560</v>
      </c>
      <c r="P8" s="954"/>
    </row>
    <row r="9" spans="1:16" s="141" customFormat="1" ht="12" customHeight="1">
      <c r="A9" s="1258"/>
      <c r="B9" s="669" t="s">
        <v>561</v>
      </c>
      <c r="C9" s="669" t="s">
        <v>562</v>
      </c>
      <c r="D9" s="669" t="s">
        <v>561</v>
      </c>
      <c r="E9" s="669" t="s">
        <v>562</v>
      </c>
      <c r="F9" s="669" t="s">
        <v>561</v>
      </c>
      <c r="G9" s="669" t="s">
        <v>562</v>
      </c>
      <c r="H9" s="669" t="s">
        <v>561</v>
      </c>
      <c r="I9" s="669" t="s">
        <v>562</v>
      </c>
      <c r="J9" s="669" t="s">
        <v>561</v>
      </c>
      <c r="K9" s="669" t="s">
        <v>562</v>
      </c>
      <c r="L9" s="669" t="s">
        <v>561</v>
      </c>
      <c r="M9" s="669" t="s">
        <v>562</v>
      </c>
      <c r="N9" s="669" t="s">
        <v>561</v>
      </c>
      <c r="O9" s="669" t="s">
        <v>562</v>
      </c>
      <c r="P9" s="955"/>
    </row>
    <row r="10" spans="1:16" ht="17.100000000000001" customHeight="1" thickBot="1">
      <c r="A10" s="750" t="s">
        <v>1091</v>
      </c>
      <c r="B10" s="704">
        <v>0</v>
      </c>
      <c r="C10" s="704">
        <v>0</v>
      </c>
      <c r="D10" s="704">
        <v>0</v>
      </c>
      <c r="E10" s="704">
        <v>0</v>
      </c>
      <c r="F10" s="704">
        <v>1</v>
      </c>
      <c r="G10" s="704">
        <v>0</v>
      </c>
      <c r="H10" s="704">
        <v>0</v>
      </c>
      <c r="I10" s="704">
        <v>0</v>
      </c>
      <c r="J10" s="704">
        <v>0</v>
      </c>
      <c r="K10" s="704">
        <v>0</v>
      </c>
      <c r="L10" s="704">
        <v>0</v>
      </c>
      <c r="M10" s="704">
        <v>0</v>
      </c>
      <c r="N10" s="705">
        <f t="shared" ref="N10:O12" si="0">SUM(B10+D10+F10+H10+J10+L10)</f>
        <v>1</v>
      </c>
      <c r="O10" s="705">
        <f t="shared" si="0"/>
        <v>0</v>
      </c>
      <c r="P10" s="751" t="s">
        <v>472</v>
      </c>
    </row>
    <row r="11" spans="1:16" ht="17.100000000000001" customHeight="1" thickTop="1" thickBot="1">
      <c r="A11" s="752" t="s">
        <v>1082</v>
      </c>
      <c r="B11" s="215">
        <v>0</v>
      </c>
      <c r="C11" s="215">
        <v>0</v>
      </c>
      <c r="D11" s="215">
        <v>0</v>
      </c>
      <c r="E11" s="215">
        <v>0</v>
      </c>
      <c r="F11" s="215">
        <v>3</v>
      </c>
      <c r="G11" s="215">
        <v>0</v>
      </c>
      <c r="H11" s="215">
        <v>0</v>
      </c>
      <c r="I11" s="215">
        <v>0</v>
      </c>
      <c r="J11" s="215">
        <v>0</v>
      </c>
      <c r="K11" s="215">
        <v>0</v>
      </c>
      <c r="L11" s="215">
        <v>0</v>
      </c>
      <c r="M11" s="215">
        <v>0</v>
      </c>
      <c r="N11" s="274">
        <f t="shared" si="0"/>
        <v>3</v>
      </c>
      <c r="O11" s="274">
        <f t="shared" si="0"/>
        <v>0</v>
      </c>
      <c r="P11" s="753" t="s">
        <v>1080</v>
      </c>
    </row>
    <row r="12" spans="1:16" ht="17.100000000000001" customHeight="1" thickTop="1" thickBot="1">
      <c r="A12" s="754" t="s">
        <v>957</v>
      </c>
      <c r="B12" s="214">
        <v>0</v>
      </c>
      <c r="C12" s="214">
        <v>0</v>
      </c>
      <c r="D12" s="214">
        <v>0</v>
      </c>
      <c r="E12" s="214">
        <v>0</v>
      </c>
      <c r="F12" s="214">
        <v>0</v>
      </c>
      <c r="G12" s="214">
        <v>1</v>
      </c>
      <c r="H12" s="214">
        <v>0</v>
      </c>
      <c r="I12" s="214">
        <v>0</v>
      </c>
      <c r="J12" s="214">
        <v>0</v>
      </c>
      <c r="K12" s="214">
        <v>0</v>
      </c>
      <c r="L12" s="214">
        <v>1</v>
      </c>
      <c r="M12" s="214">
        <v>0</v>
      </c>
      <c r="N12" s="216">
        <f t="shared" si="0"/>
        <v>1</v>
      </c>
      <c r="O12" s="216">
        <f t="shared" si="0"/>
        <v>1</v>
      </c>
      <c r="P12" s="755" t="s">
        <v>284</v>
      </c>
    </row>
    <row r="13" spans="1:16" ht="27" thickTop="1" thickBot="1">
      <c r="A13" s="752" t="s">
        <v>1287</v>
      </c>
      <c r="B13" s="215">
        <v>0</v>
      </c>
      <c r="C13" s="215">
        <v>0</v>
      </c>
      <c r="D13" s="215">
        <v>1</v>
      </c>
      <c r="E13" s="215">
        <v>0</v>
      </c>
      <c r="F13" s="215">
        <v>41</v>
      </c>
      <c r="G13" s="215">
        <v>22</v>
      </c>
      <c r="H13" s="215">
        <v>0</v>
      </c>
      <c r="I13" s="215">
        <v>0</v>
      </c>
      <c r="J13" s="215">
        <v>0</v>
      </c>
      <c r="K13" s="215">
        <v>0</v>
      </c>
      <c r="L13" s="215">
        <v>4</v>
      </c>
      <c r="M13" s="215">
        <v>2</v>
      </c>
      <c r="N13" s="274">
        <f t="shared" ref="N13:N32" si="1">SUM(B13+D13+F13+H13+J13+L13)</f>
        <v>46</v>
      </c>
      <c r="O13" s="274">
        <f t="shared" ref="O13:O23" si="2">SUM(C13+E13+G13+I13+K13+M13)</f>
        <v>24</v>
      </c>
      <c r="P13" s="753" t="s">
        <v>283</v>
      </c>
    </row>
    <row r="14" spans="1:16" ht="24" thickTop="1" thickBot="1">
      <c r="A14" s="754" t="s">
        <v>1267</v>
      </c>
      <c r="B14" s="214">
        <v>0</v>
      </c>
      <c r="C14" s="214">
        <v>0</v>
      </c>
      <c r="D14" s="214">
        <v>0</v>
      </c>
      <c r="E14" s="214">
        <v>1</v>
      </c>
      <c r="F14" s="214">
        <v>6</v>
      </c>
      <c r="G14" s="214">
        <v>5</v>
      </c>
      <c r="H14" s="214">
        <v>0</v>
      </c>
      <c r="I14" s="214">
        <v>0</v>
      </c>
      <c r="J14" s="214">
        <v>0</v>
      </c>
      <c r="K14" s="214">
        <v>0</v>
      </c>
      <c r="L14" s="214">
        <v>0</v>
      </c>
      <c r="M14" s="214">
        <v>8</v>
      </c>
      <c r="N14" s="216">
        <f t="shared" si="1"/>
        <v>6</v>
      </c>
      <c r="O14" s="216">
        <f>SUM(C14+E14+G14+I14+K14+M14)</f>
        <v>14</v>
      </c>
      <c r="P14" s="755" t="s">
        <v>954</v>
      </c>
    </row>
    <row r="15" spans="1:16" ht="27" thickTop="1" thickBot="1">
      <c r="A15" s="752" t="s">
        <v>1268</v>
      </c>
      <c r="B15" s="215">
        <v>0</v>
      </c>
      <c r="C15" s="215">
        <v>0</v>
      </c>
      <c r="D15" s="215">
        <v>0</v>
      </c>
      <c r="E15" s="215">
        <v>0</v>
      </c>
      <c r="F15" s="215">
        <v>9</v>
      </c>
      <c r="G15" s="215">
        <v>1</v>
      </c>
      <c r="H15" s="215">
        <v>0</v>
      </c>
      <c r="I15" s="215">
        <v>0</v>
      </c>
      <c r="J15" s="215">
        <v>0</v>
      </c>
      <c r="K15" s="215">
        <v>0</v>
      </c>
      <c r="L15" s="215">
        <v>7</v>
      </c>
      <c r="M15" s="215">
        <v>2</v>
      </c>
      <c r="N15" s="274">
        <f t="shared" si="1"/>
        <v>16</v>
      </c>
      <c r="O15" s="274">
        <f t="shared" si="2"/>
        <v>3</v>
      </c>
      <c r="P15" s="753" t="s">
        <v>280</v>
      </c>
    </row>
    <row r="16" spans="1:16" ht="17.100000000000001" customHeight="1" thickTop="1" thickBot="1">
      <c r="A16" s="754" t="s">
        <v>1294</v>
      </c>
      <c r="B16" s="214">
        <v>0</v>
      </c>
      <c r="C16" s="214">
        <v>0</v>
      </c>
      <c r="D16" s="214">
        <v>0</v>
      </c>
      <c r="E16" s="214">
        <v>0</v>
      </c>
      <c r="F16" s="214">
        <v>0</v>
      </c>
      <c r="G16" s="214">
        <v>1</v>
      </c>
      <c r="H16" s="214">
        <v>0</v>
      </c>
      <c r="I16" s="214">
        <v>0</v>
      </c>
      <c r="J16" s="214">
        <v>0</v>
      </c>
      <c r="K16" s="214">
        <v>0</v>
      </c>
      <c r="L16" s="214">
        <v>0</v>
      </c>
      <c r="M16" s="214">
        <v>0</v>
      </c>
      <c r="N16" s="216">
        <f t="shared" si="1"/>
        <v>0</v>
      </c>
      <c r="O16" s="216">
        <f>SUM(C16+E16+G16+I16+K16+M16)</f>
        <v>1</v>
      </c>
      <c r="P16" s="755" t="s">
        <v>1290</v>
      </c>
    </row>
    <row r="17" spans="1:16" ht="17.100000000000001" customHeight="1" thickTop="1" thickBot="1">
      <c r="A17" s="752" t="s">
        <v>797</v>
      </c>
      <c r="B17" s="215">
        <v>0</v>
      </c>
      <c r="C17" s="215">
        <v>0</v>
      </c>
      <c r="D17" s="215">
        <v>1</v>
      </c>
      <c r="E17" s="215">
        <v>0</v>
      </c>
      <c r="F17" s="215">
        <v>2</v>
      </c>
      <c r="G17" s="215">
        <v>5</v>
      </c>
      <c r="H17" s="215">
        <v>0</v>
      </c>
      <c r="I17" s="215">
        <v>0</v>
      </c>
      <c r="J17" s="215">
        <v>0</v>
      </c>
      <c r="K17" s="215">
        <v>0</v>
      </c>
      <c r="L17" s="215">
        <v>12</v>
      </c>
      <c r="M17" s="215">
        <v>6</v>
      </c>
      <c r="N17" s="274">
        <f t="shared" si="1"/>
        <v>15</v>
      </c>
      <c r="O17" s="274">
        <f t="shared" si="2"/>
        <v>11</v>
      </c>
      <c r="P17" s="753" t="s">
        <v>798</v>
      </c>
    </row>
    <row r="18" spans="1:16" ht="17.100000000000001" customHeight="1" thickTop="1" thickBot="1">
      <c r="A18" s="754" t="s">
        <v>279</v>
      </c>
      <c r="B18" s="214">
        <v>0</v>
      </c>
      <c r="C18" s="214">
        <v>0</v>
      </c>
      <c r="D18" s="214">
        <v>0</v>
      </c>
      <c r="E18" s="214">
        <v>1</v>
      </c>
      <c r="F18" s="214">
        <v>0</v>
      </c>
      <c r="G18" s="214">
        <v>0</v>
      </c>
      <c r="H18" s="214">
        <v>0</v>
      </c>
      <c r="I18" s="214">
        <v>0</v>
      </c>
      <c r="J18" s="214">
        <v>0</v>
      </c>
      <c r="K18" s="214">
        <v>0</v>
      </c>
      <c r="L18" s="214">
        <v>0</v>
      </c>
      <c r="M18" s="214">
        <v>1</v>
      </c>
      <c r="N18" s="216">
        <f t="shared" si="1"/>
        <v>0</v>
      </c>
      <c r="O18" s="216">
        <f>SUM(C18+E18+G18+I18+K18+M18)</f>
        <v>2</v>
      </c>
      <c r="P18" s="755" t="s">
        <v>69</v>
      </c>
    </row>
    <row r="19" spans="1:16" ht="17.100000000000001" customHeight="1" thickTop="1" thickBot="1">
      <c r="A19" s="752" t="s">
        <v>475</v>
      </c>
      <c r="B19" s="215">
        <v>0</v>
      </c>
      <c r="C19" s="215">
        <v>0</v>
      </c>
      <c r="D19" s="215">
        <v>2</v>
      </c>
      <c r="E19" s="215">
        <v>0</v>
      </c>
      <c r="F19" s="215">
        <v>50</v>
      </c>
      <c r="G19" s="215">
        <v>16</v>
      </c>
      <c r="H19" s="215">
        <v>0</v>
      </c>
      <c r="I19" s="215">
        <v>0</v>
      </c>
      <c r="J19" s="215">
        <v>0</v>
      </c>
      <c r="K19" s="215">
        <v>0</v>
      </c>
      <c r="L19" s="215">
        <v>33</v>
      </c>
      <c r="M19" s="215">
        <v>8</v>
      </c>
      <c r="N19" s="274">
        <f t="shared" si="1"/>
        <v>85</v>
      </c>
      <c r="O19" s="274">
        <f t="shared" si="2"/>
        <v>24</v>
      </c>
      <c r="P19" s="753" t="s">
        <v>73</v>
      </c>
    </row>
    <row r="20" spans="1:16" ht="17.100000000000001" customHeight="1" thickTop="1" thickBot="1">
      <c r="A20" s="754" t="s">
        <v>1292</v>
      </c>
      <c r="B20" s="214">
        <v>0</v>
      </c>
      <c r="C20" s="214">
        <v>0</v>
      </c>
      <c r="D20" s="214">
        <v>0</v>
      </c>
      <c r="E20" s="214">
        <v>0</v>
      </c>
      <c r="F20" s="214">
        <v>0</v>
      </c>
      <c r="G20" s="214">
        <v>0</v>
      </c>
      <c r="H20" s="214">
        <v>0</v>
      </c>
      <c r="I20" s="214">
        <v>0</v>
      </c>
      <c r="J20" s="214">
        <v>0</v>
      </c>
      <c r="K20" s="214">
        <v>0</v>
      </c>
      <c r="L20" s="214">
        <v>16</v>
      </c>
      <c r="M20" s="214">
        <v>2</v>
      </c>
      <c r="N20" s="216">
        <f t="shared" si="1"/>
        <v>16</v>
      </c>
      <c r="O20" s="216">
        <f>SUM(C20+E20+G20+I20+K20+M20)</f>
        <v>2</v>
      </c>
      <c r="P20" s="755" t="s">
        <v>799</v>
      </c>
    </row>
    <row r="21" spans="1:16" ht="27" thickTop="1" thickBot="1">
      <c r="A21" s="752" t="s">
        <v>1270</v>
      </c>
      <c r="B21" s="215">
        <v>0</v>
      </c>
      <c r="C21" s="215">
        <v>0</v>
      </c>
      <c r="D21" s="215">
        <v>0</v>
      </c>
      <c r="E21" s="215">
        <v>0</v>
      </c>
      <c r="F21" s="215">
        <v>0</v>
      </c>
      <c r="G21" s="215">
        <v>1</v>
      </c>
      <c r="H21" s="215">
        <v>0</v>
      </c>
      <c r="I21" s="215">
        <v>0</v>
      </c>
      <c r="J21" s="215">
        <v>0</v>
      </c>
      <c r="K21" s="215">
        <v>0</v>
      </c>
      <c r="L21" s="215">
        <v>0</v>
      </c>
      <c r="M21" s="215">
        <v>0</v>
      </c>
      <c r="N21" s="274">
        <f t="shared" si="1"/>
        <v>0</v>
      </c>
      <c r="O21" s="274">
        <f t="shared" si="2"/>
        <v>1</v>
      </c>
      <c r="P21" s="753" t="s">
        <v>1275</v>
      </c>
    </row>
    <row r="22" spans="1:16" ht="14.25" thickTop="1" thickBot="1">
      <c r="A22" s="754" t="s">
        <v>1296</v>
      </c>
      <c r="B22" s="214">
        <v>0</v>
      </c>
      <c r="C22" s="214">
        <v>0</v>
      </c>
      <c r="D22" s="214">
        <v>0</v>
      </c>
      <c r="E22" s="214">
        <v>0</v>
      </c>
      <c r="F22" s="214">
        <v>1</v>
      </c>
      <c r="G22" s="214">
        <v>1</v>
      </c>
      <c r="H22" s="214">
        <v>0</v>
      </c>
      <c r="I22" s="214">
        <v>0</v>
      </c>
      <c r="J22" s="214">
        <v>0</v>
      </c>
      <c r="K22" s="214">
        <v>0</v>
      </c>
      <c r="L22" s="214">
        <v>0</v>
      </c>
      <c r="M22" s="214">
        <v>0</v>
      </c>
      <c r="N22" s="216">
        <f t="shared" si="1"/>
        <v>1</v>
      </c>
      <c r="O22" s="216">
        <f>SUM(C22+E22+G22+I22+K22+M22)</f>
        <v>1</v>
      </c>
      <c r="P22" s="755" t="s">
        <v>525</v>
      </c>
    </row>
    <row r="23" spans="1:16" ht="17.100000000000001" customHeight="1" thickTop="1" thickBot="1">
      <c r="A23" s="752" t="s">
        <v>526</v>
      </c>
      <c r="B23" s="215">
        <v>2</v>
      </c>
      <c r="C23" s="215">
        <v>0</v>
      </c>
      <c r="D23" s="215">
        <v>0</v>
      </c>
      <c r="E23" s="215">
        <v>1</v>
      </c>
      <c r="F23" s="215">
        <v>15</v>
      </c>
      <c r="G23" s="215">
        <v>2</v>
      </c>
      <c r="H23" s="215">
        <v>0</v>
      </c>
      <c r="I23" s="215">
        <v>0</v>
      </c>
      <c r="J23" s="215">
        <v>0</v>
      </c>
      <c r="K23" s="215">
        <v>0</v>
      </c>
      <c r="L23" s="215">
        <v>2</v>
      </c>
      <c r="M23" s="215">
        <v>6</v>
      </c>
      <c r="N23" s="274">
        <f t="shared" si="1"/>
        <v>19</v>
      </c>
      <c r="O23" s="274">
        <f t="shared" si="2"/>
        <v>9</v>
      </c>
      <c r="P23" s="753" t="s">
        <v>273</v>
      </c>
    </row>
    <row r="24" spans="1:16" ht="27" thickTop="1" thickBot="1">
      <c r="A24" s="754" t="s">
        <v>1295</v>
      </c>
      <c r="B24" s="214">
        <v>0</v>
      </c>
      <c r="C24" s="214">
        <v>0</v>
      </c>
      <c r="D24" s="214">
        <v>0</v>
      </c>
      <c r="E24" s="214">
        <v>0</v>
      </c>
      <c r="F24" s="214">
        <v>2</v>
      </c>
      <c r="G24" s="214">
        <v>1</v>
      </c>
      <c r="H24" s="214">
        <v>0</v>
      </c>
      <c r="I24" s="214">
        <v>0</v>
      </c>
      <c r="J24" s="214">
        <v>0</v>
      </c>
      <c r="K24" s="214">
        <v>0</v>
      </c>
      <c r="L24" s="214">
        <v>0</v>
      </c>
      <c r="M24" s="214">
        <v>0</v>
      </c>
      <c r="N24" s="216">
        <f t="shared" si="1"/>
        <v>2</v>
      </c>
      <c r="O24" s="216">
        <f t="shared" ref="O24:O32" si="3">SUM(C24+E24+G24+I24+K24+M24)</f>
        <v>1</v>
      </c>
      <c r="P24" s="755" t="s">
        <v>1081</v>
      </c>
    </row>
    <row r="25" spans="1:16" ht="17.100000000000001" customHeight="1" thickTop="1" thickBot="1">
      <c r="A25" s="752" t="s">
        <v>648</v>
      </c>
      <c r="B25" s="215">
        <v>0</v>
      </c>
      <c r="C25" s="215">
        <v>0</v>
      </c>
      <c r="D25" s="215">
        <v>0</v>
      </c>
      <c r="E25" s="215">
        <v>0</v>
      </c>
      <c r="F25" s="215">
        <v>2</v>
      </c>
      <c r="G25" s="215">
        <v>0</v>
      </c>
      <c r="H25" s="215">
        <v>0</v>
      </c>
      <c r="I25" s="215">
        <v>0</v>
      </c>
      <c r="J25" s="215">
        <v>0</v>
      </c>
      <c r="K25" s="215">
        <v>0</v>
      </c>
      <c r="L25" s="215">
        <v>0</v>
      </c>
      <c r="M25" s="215">
        <v>0</v>
      </c>
      <c r="N25" s="274">
        <f t="shared" si="1"/>
        <v>2</v>
      </c>
      <c r="O25" s="274">
        <f t="shared" si="3"/>
        <v>0</v>
      </c>
      <c r="P25" s="753" t="s">
        <v>649</v>
      </c>
    </row>
    <row r="26" spans="1:16" ht="17.100000000000001" customHeight="1" thickTop="1" thickBot="1">
      <c r="A26" s="754" t="s">
        <v>1291</v>
      </c>
      <c r="B26" s="214">
        <v>0</v>
      </c>
      <c r="C26" s="214">
        <v>0</v>
      </c>
      <c r="D26" s="214">
        <v>0</v>
      </c>
      <c r="E26" s="214">
        <v>0</v>
      </c>
      <c r="F26" s="214">
        <v>1</v>
      </c>
      <c r="G26" s="214">
        <v>0</v>
      </c>
      <c r="H26" s="214">
        <v>0</v>
      </c>
      <c r="I26" s="214">
        <v>0</v>
      </c>
      <c r="J26" s="214">
        <v>0</v>
      </c>
      <c r="K26" s="214">
        <v>0</v>
      </c>
      <c r="L26" s="214">
        <v>0</v>
      </c>
      <c r="M26" s="214">
        <v>0</v>
      </c>
      <c r="N26" s="216">
        <f t="shared" si="1"/>
        <v>1</v>
      </c>
      <c r="O26" s="216">
        <f t="shared" si="3"/>
        <v>0</v>
      </c>
      <c r="P26" s="755" t="s">
        <v>1289</v>
      </c>
    </row>
    <row r="27" spans="1:16" ht="17.100000000000001" customHeight="1" thickTop="1" thickBot="1">
      <c r="A27" s="752" t="s">
        <v>795</v>
      </c>
      <c r="B27" s="215">
        <v>0</v>
      </c>
      <c r="C27" s="215">
        <v>0</v>
      </c>
      <c r="D27" s="215">
        <v>0</v>
      </c>
      <c r="E27" s="215">
        <v>1</v>
      </c>
      <c r="F27" s="215">
        <v>0</v>
      </c>
      <c r="G27" s="215">
        <v>3</v>
      </c>
      <c r="H27" s="215">
        <v>0</v>
      </c>
      <c r="I27" s="215">
        <v>0</v>
      </c>
      <c r="J27" s="215">
        <v>0</v>
      </c>
      <c r="K27" s="215">
        <v>0</v>
      </c>
      <c r="L27" s="215">
        <v>1</v>
      </c>
      <c r="M27" s="215">
        <v>0</v>
      </c>
      <c r="N27" s="274">
        <f t="shared" si="1"/>
        <v>1</v>
      </c>
      <c r="O27" s="274">
        <f t="shared" si="3"/>
        <v>4</v>
      </c>
      <c r="P27" s="753" t="s">
        <v>650</v>
      </c>
    </row>
    <row r="28" spans="1:16" ht="17.100000000000001" customHeight="1" thickTop="1" thickBot="1">
      <c r="A28" s="754" t="s">
        <v>272</v>
      </c>
      <c r="B28" s="214">
        <v>2</v>
      </c>
      <c r="C28" s="214">
        <v>0</v>
      </c>
      <c r="D28" s="214">
        <v>2</v>
      </c>
      <c r="E28" s="214">
        <v>0</v>
      </c>
      <c r="F28" s="214">
        <v>5</v>
      </c>
      <c r="G28" s="214">
        <v>0</v>
      </c>
      <c r="H28" s="214">
        <v>0</v>
      </c>
      <c r="I28" s="214">
        <v>0</v>
      </c>
      <c r="J28" s="214">
        <v>0</v>
      </c>
      <c r="K28" s="214">
        <v>0</v>
      </c>
      <c r="L28" s="214">
        <v>0</v>
      </c>
      <c r="M28" s="214">
        <v>0</v>
      </c>
      <c r="N28" s="216">
        <f t="shared" si="1"/>
        <v>9</v>
      </c>
      <c r="O28" s="216">
        <f t="shared" si="3"/>
        <v>0</v>
      </c>
      <c r="P28" s="755" t="s">
        <v>271</v>
      </c>
    </row>
    <row r="29" spans="1:16" ht="27" thickTop="1" thickBot="1">
      <c r="A29" s="752" t="s">
        <v>1086</v>
      </c>
      <c r="B29" s="215">
        <v>0</v>
      </c>
      <c r="C29" s="215">
        <v>0</v>
      </c>
      <c r="D29" s="215">
        <v>1</v>
      </c>
      <c r="E29" s="215">
        <v>0</v>
      </c>
      <c r="F29" s="215">
        <v>32</v>
      </c>
      <c r="G29" s="215">
        <v>9</v>
      </c>
      <c r="H29" s="215">
        <v>0</v>
      </c>
      <c r="I29" s="215">
        <v>0</v>
      </c>
      <c r="J29" s="215">
        <v>0</v>
      </c>
      <c r="K29" s="215">
        <v>0</v>
      </c>
      <c r="L29" s="215">
        <v>5</v>
      </c>
      <c r="M29" s="215">
        <v>4</v>
      </c>
      <c r="N29" s="274">
        <f t="shared" si="1"/>
        <v>38</v>
      </c>
      <c r="O29" s="274">
        <f t="shared" si="3"/>
        <v>13</v>
      </c>
      <c r="P29" s="753" t="s">
        <v>652</v>
      </c>
    </row>
    <row r="30" spans="1:16" ht="17.100000000000001" customHeight="1" thickTop="1" thickBot="1">
      <c r="A30" s="754" t="s">
        <v>481</v>
      </c>
      <c r="B30" s="214">
        <v>0</v>
      </c>
      <c r="C30" s="214">
        <v>0</v>
      </c>
      <c r="D30" s="214">
        <v>0</v>
      </c>
      <c r="E30" s="214">
        <v>0</v>
      </c>
      <c r="F30" s="214">
        <v>1</v>
      </c>
      <c r="G30" s="214">
        <v>0</v>
      </c>
      <c r="H30" s="214">
        <v>0</v>
      </c>
      <c r="I30" s="214">
        <v>0</v>
      </c>
      <c r="J30" s="214">
        <v>0</v>
      </c>
      <c r="K30" s="214">
        <v>0</v>
      </c>
      <c r="L30" s="214">
        <v>0</v>
      </c>
      <c r="M30" s="214">
        <v>0</v>
      </c>
      <c r="N30" s="216">
        <f t="shared" si="1"/>
        <v>1</v>
      </c>
      <c r="O30" s="216">
        <f t="shared" si="3"/>
        <v>0</v>
      </c>
      <c r="P30" s="755" t="s">
        <v>982</v>
      </c>
    </row>
    <row r="31" spans="1:16" ht="17.100000000000001" customHeight="1" thickTop="1" thickBot="1">
      <c r="A31" s="752" t="s">
        <v>1277</v>
      </c>
      <c r="B31" s="215">
        <v>0</v>
      </c>
      <c r="C31" s="215">
        <v>0</v>
      </c>
      <c r="D31" s="215">
        <v>0</v>
      </c>
      <c r="E31" s="215">
        <v>2</v>
      </c>
      <c r="F31" s="215">
        <v>1</v>
      </c>
      <c r="G31" s="215">
        <v>3</v>
      </c>
      <c r="H31" s="215">
        <v>0</v>
      </c>
      <c r="I31" s="215">
        <v>0</v>
      </c>
      <c r="J31" s="215">
        <v>0</v>
      </c>
      <c r="K31" s="215">
        <v>0</v>
      </c>
      <c r="L31" s="215">
        <v>0</v>
      </c>
      <c r="M31" s="215">
        <v>0</v>
      </c>
      <c r="N31" s="274">
        <f t="shared" si="1"/>
        <v>1</v>
      </c>
      <c r="O31" s="274">
        <f t="shared" si="3"/>
        <v>5</v>
      </c>
      <c r="P31" s="753" t="s">
        <v>269</v>
      </c>
    </row>
    <row r="32" spans="1:16" ht="17.100000000000001" customHeight="1" thickTop="1">
      <c r="A32" s="754" t="s">
        <v>499</v>
      </c>
      <c r="B32" s="345">
        <v>1</v>
      </c>
      <c r="C32" s="345">
        <v>3</v>
      </c>
      <c r="D32" s="345">
        <v>7</v>
      </c>
      <c r="E32" s="345">
        <v>2</v>
      </c>
      <c r="F32" s="345">
        <v>6</v>
      </c>
      <c r="G32" s="345">
        <v>3</v>
      </c>
      <c r="H32" s="345">
        <v>0</v>
      </c>
      <c r="I32" s="345">
        <v>0</v>
      </c>
      <c r="J32" s="345">
        <v>0</v>
      </c>
      <c r="K32" s="345">
        <v>0</v>
      </c>
      <c r="L32" s="345">
        <v>3</v>
      </c>
      <c r="M32" s="345">
        <v>2</v>
      </c>
      <c r="N32" s="239">
        <f t="shared" si="1"/>
        <v>17</v>
      </c>
      <c r="O32" s="239">
        <f t="shared" si="3"/>
        <v>10</v>
      </c>
      <c r="P32" s="756" t="s">
        <v>268</v>
      </c>
    </row>
    <row r="33" spans="1:16" ht="21.75" customHeight="1">
      <c r="A33" s="757" t="s">
        <v>29</v>
      </c>
      <c r="B33" s="314">
        <f t="shared" ref="B33:O33" si="4">SUM(B10:B32)</f>
        <v>5</v>
      </c>
      <c r="C33" s="314">
        <f t="shared" si="4"/>
        <v>3</v>
      </c>
      <c r="D33" s="314">
        <f t="shared" si="4"/>
        <v>14</v>
      </c>
      <c r="E33" s="314">
        <f t="shared" si="4"/>
        <v>8</v>
      </c>
      <c r="F33" s="314">
        <f t="shared" si="4"/>
        <v>178</v>
      </c>
      <c r="G33" s="314">
        <f t="shared" si="4"/>
        <v>74</v>
      </c>
      <c r="H33" s="314">
        <f t="shared" si="4"/>
        <v>0</v>
      </c>
      <c r="I33" s="314">
        <f t="shared" si="4"/>
        <v>0</v>
      </c>
      <c r="J33" s="314">
        <f t="shared" si="4"/>
        <v>0</v>
      </c>
      <c r="K33" s="314">
        <f t="shared" si="4"/>
        <v>0</v>
      </c>
      <c r="L33" s="314">
        <f t="shared" si="4"/>
        <v>84</v>
      </c>
      <c r="M33" s="314">
        <f t="shared" si="4"/>
        <v>41</v>
      </c>
      <c r="N33" s="314">
        <f t="shared" si="4"/>
        <v>281</v>
      </c>
      <c r="O33" s="314">
        <f t="shared" si="4"/>
        <v>126</v>
      </c>
      <c r="P33" s="758" t="s">
        <v>8</v>
      </c>
    </row>
    <row r="41" spans="1:16">
      <c r="P41" s="67" t="s">
        <v>793</v>
      </c>
    </row>
    <row r="44" spans="1:16">
      <c r="P44" s="67" t="s">
        <v>650</v>
      </c>
    </row>
    <row r="47" spans="1:16">
      <c r="P47" s="67" t="s">
        <v>473</v>
      </c>
    </row>
    <row r="49" spans="16:16">
      <c r="P49" s="67" t="s">
        <v>652</v>
      </c>
    </row>
    <row r="53" spans="16:16">
      <c r="P53" s="67" t="s">
        <v>474</v>
      </c>
    </row>
  </sheetData>
  <mergeCells count="20">
    <mergeCell ref="A1:P1"/>
    <mergeCell ref="A2:P2"/>
    <mergeCell ref="A3:P3"/>
    <mergeCell ref="A4:P4"/>
    <mergeCell ref="A6:A9"/>
    <mergeCell ref="B6:C6"/>
    <mergeCell ref="D6:E6"/>
    <mergeCell ref="F6:G6"/>
    <mergeCell ref="H6:I6"/>
    <mergeCell ref="J6:K6"/>
    <mergeCell ref="L6:M6"/>
    <mergeCell ref="N6:O6"/>
    <mergeCell ref="P6:P9"/>
    <mergeCell ref="B7:C7"/>
    <mergeCell ref="D7:E7"/>
    <mergeCell ref="F7:G7"/>
    <mergeCell ref="H7:I7"/>
    <mergeCell ref="J7:K7"/>
    <mergeCell ref="L7:M7"/>
    <mergeCell ref="N7:O7"/>
  </mergeCells>
  <printOptions horizontalCentered="1" verticalCentered="1"/>
  <pageMargins left="0" right="0" top="0" bottom="0" header="0" footer="0"/>
  <pageSetup paperSize="9" scale="85" orientation="landscape"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rightToLeft="1" view="pageBreakPreview" topLeftCell="A10" zoomScaleNormal="100" zoomScaleSheetLayoutView="100" workbookViewId="0">
      <selection activeCell="O22" sqref="O22"/>
    </sheetView>
  </sheetViews>
  <sheetFormatPr defaultRowHeight="12.75"/>
  <cols>
    <col min="1" max="1" width="27.5703125" style="213" customWidth="1"/>
    <col min="2" max="2" width="6.7109375" style="213" customWidth="1"/>
    <col min="3" max="3" width="8" style="213" customWidth="1"/>
    <col min="4" max="4" width="6.7109375" style="213" customWidth="1"/>
    <col min="5" max="5" width="8" style="213" customWidth="1"/>
    <col min="6" max="6" width="6.7109375" style="213" customWidth="1"/>
    <col min="7" max="7" width="8" style="213" customWidth="1"/>
    <col min="8" max="8" width="6.7109375" style="213" customWidth="1"/>
    <col min="9" max="9" width="8" style="213" customWidth="1"/>
    <col min="10" max="10" width="29.85546875" style="213" customWidth="1"/>
    <col min="11" max="16384" width="9.140625" style="213"/>
  </cols>
  <sheetData>
    <row r="1" spans="1:17" s="91" customFormat="1" ht="21.95" customHeight="1">
      <c r="A1" s="1205" t="s">
        <v>973</v>
      </c>
      <c r="B1" s="1205"/>
      <c r="C1" s="1205"/>
      <c r="D1" s="1205"/>
      <c r="E1" s="1205"/>
      <c r="F1" s="1205"/>
      <c r="G1" s="1205"/>
      <c r="H1" s="1205"/>
      <c r="I1" s="1205"/>
      <c r="J1" s="1205"/>
      <c r="K1" s="88"/>
      <c r="L1" s="88"/>
      <c r="M1" s="88"/>
      <c r="N1" s="88"/>
      <c r="O1" s="88"/>
      <c r="P1" s="89"/>
      <c r="Q1" s="90"/>
    </row>
    <row r="2" spans="1:17" s="93" customFormat="1" ht="18" customHeight="1">
      <c r="A2" s="1205" t="s">
        <v>1156</v>
      </c>
      <c r="B2" s="1205"/>
      <c r="C2" s="1205"/>
      <c r="D2" s="1205"/>
      <c r="E2" s="1205"/>
      <c r="F2" s="1205"/>
      <c r="G2" s="1205"/>
      <c r="H2" s="1205"/>
      <c r="I2" s="1205"/>
      <c r="J2" s="1205"/>
      <c r="K2" s="92"/>
      <c r="L2" s="92"/>
      <c r="M2" s="92"/>
      <c r="N2" s="92"/>
      <c r="O2" s="92"/>
      <c r="P2" s="92"/>
      <c r="Q2" s="92"/>
    </row>
    <row r="3" spans="1:17" s="93" customFormat="1" ht="35.25" customHeight="1">
      <c r="A3" s="1206" t="s">
        <v>966</v>
      </c>
      <c r="B3" s="1207"/>
      <c r="C3" s="1207"/>
      <c r="D3" s="1207"/>
      <c r="E3" s="1207"/>
      <c r="F3" s="1207"/>
      <c r="G3" s="1207"/>
      <c r="H3" s="1207"/>
      <c r="I3" s="1207"/>
      <c r="J3" s="1207"/>
      <c r="K3" s="94"/>
      <c r="L3" s="94"/>
      <c r="M3" s="94"/>
      <c r="N3" s="94"/>
      <c r="O3" s="94"/>
      <c r="P3" s="94"/>
      <c r="Q3" s="94"/>
    </row>
    <row r="4" spans="1:17" s="71" customFormat="1" ht="15.75">
      <c r="A4" s="1208" t="s">
        <v>1074</v>
      </c>
      <c r="B4" s="1208"/>
      <c r="C4" s="1208"/>
      <c r="D4" s="1208"/>
      <c r="E4" s="1208"/>
      <c r="F4" s="1208"/>
      <c r="G4" s="1208"/>
      <c r="H4" s="1208"/>
      <c r="I4" s="1208"/>
      <c r="J4" s="1208"/>
      <c r="K4" s="95"/>
      <c r="L4" s="95"/>
      <c r="M4" s="95"/>
      <c r="N4" s="95"/>
      <c r="O4" s="95"/>
      <c r="P4" s="95"/>
      <c r="Q4" s="95"/>
    </row>
    <row r="5" spans="1:17" s="71" customFormat="1" ht="20.100000000000001" customHeight="1">
      <c r="A5" s="96" t="s">
        <v>631</v>
      </c>
      <c r="B5" s="96"/>
      <c r="C5" s="96"/>
      <c r="D5" s="96"/>
      <c r="E5" s="96"/>
      <c r="F5" s="96"/>
      <c r="G5" s="96"/>
      <c r="H5" s="96"/>
      <c r="I5" s="96"/>
      <c r="J5" s="97" t="s">
        <v>630</v>
      </c>
    </row>
    <row r="6" spans="1:17" s="211" customFormat="1" ht="21" customHeight="1">
      <c r="A6" s="950" t="s">
        <v>972</v>
      </c>
      <c r="B6" s="829" t="s">
        <v>548</v>
      </c>
      <c r="C6" s="829"/>
      <c r="D6" s="829" t="s">
        <v>632</v>
      </c>
      <c r="E6" s="829"/>
      <c r="F6" s="829" t="s">
        <v>694</v>
      </c>
      <c r="G6" s="829"/>
      <c r="H6" s="829" t="s">
        <v>1066</v>
      </c>
      <c r="I6" s="829"/>
      <c r="J6" s="1259" t="s">
        <v>967</v>
      </c>
    </row>
    <row r="7" spans="1:17" s="211" customFormat="1" ht="14.25" customHeight="1">
      <c r="A7" s="951"/>
      <c r="B7" s="632" t="s">
        <v>9</v>
      </c>
      <c r="C7" s="632" t="s">
        <v>560</v>
      </c>
      <c r="D7" s="632" t="s">
        <v>9</v>
      </c>
      <c r="E7" s="632" t="s">
        <v>560</v>
      </c>
      <c r="F7" s="632" t="s">
        <v>9</v>
      </c>
      <c r="G7" s="632" t="s">
        <v>560</v>
      </c>
      <c r="H7" s="632" t="s">
        <v>9</v>
      </c>
      <c r="I7" s="632" t="s">
        <v>560</v>
      </c>
      <c r="J7" s="1260"/>
    </row>
    <row r="8" spans="1:17" s="211" customFormat="1" ht="16.5" customHeight="1">
      <c r="A8" s="952"/>
      <c r="B8" s="637" t="s">
        <v>561</v>
      </c>
      <c r="C8" s="637" t="s">
        <v>562</v>
      </c>
      <c r="D8" s="637" t="s">
        <v>561</v>
      </c>
      <c r="E8" s="637" t="s">
        <v>562</v>
      </c>
      <c r="F8" s="637" t="s">
        <v>561</v>
      </c>
      <c r="G8" s="637" t="s">
        <v>562</v>
      </c>
      <c r="H8" s="637" t="s">
        <v>561</v>
      </c>
      <c r="I8" s="637" t="s">
        <v>562</v>
      </c>
      <c r="J8" s="1261"/>
    </row>
    <row r="9" spans="1:17" s="71" customFormat="1" ht="24" customHeight="1" thickBot="1">
      <c r="A9" s="217" t="s">
        <v>511</v>
      </c>
      <c r="B9" s="220">
        <v>40</v>
      </c>
      <c r="C9" s="220">
        <v>138</v>
      </c>
      <c r="D9" s="220">
        <v>26</v>
      </c>
      <c r="E9" s="220">
        <v>74</v>
      </c>
      <c r="F9" s="220">
        <v>27</v>
      </c>
      <c r="G9" s="220">
        <v>67</v>
      </c>
      <c r="H9" s="220">
        <v>23</v>
      </c>
      <c r="I9" s="220">
        <v>70</v>
      </c>
      <c r="J9" s="218" t="s">
        <v>321</v>
      </c>
    </row>
    <row r="10" spans="1:17" s="71" customFormat="1" ht="24" customHeight="1" thickTop="1" thickBot="1">
      <c r="A10" s="759" t="s">
        <v>246</v>
      </c>
      <c r="B10" s="654">
        <v>1</v>
      </c>
      <c r="C10" s="654">
        <v>27</v>
      </c>
      <c r="D10" s="654">
        <v>12</v>
      </c>
      <c r="E10" s="654">
        <v>28</v>
      </c>
      <c r="F10" s="654">
        <v>7</v>
      </c>
      <c r="G10" s="654">
        <v>34</v>
      </c>
      <c r="H10" s="654">
        <v>7</v>
      </c>
      <c r="I10" s="654">
        <v>32</v>
      </c>
      <c r="J10" s="760" t="s">
        <v>1009</v>
      </c>
    </row>
    <row r="11" spans="1:17" s="71" customFormat="1" ht="24" customHeight="1" thickTop="1" thickBot="1">
      <c r="A11" s="761" t="s">
        <v>322</v>
      </c>
      <c r="B11" s="762">
        <v>4</v>
      </c>
      <c r="C11" s="762">
        <v>12</v>
      </c>
      <c r="D11" s="762">
        <v>0</v>
      </c>
      <c r="E11" s="762">
        <v>6</v>
      </c>
      <c r="F11" s="762">
        <v>0</v>
      </c>
      <c r="G11" s="762">
        <v>0</v>
      </c>
      <c r="H11" s="762">
        <v>0</v>
      </c>
      <c r="I11" s="762">
        <v>0</v>
      </c>
      <c r="J11" s="763" t="s">
        <v>1007</v>
      </c>
    </row>
    <row r="12" spans="1:17" s="71" customFormat="1" ht="24" customHeight="1" thickTop="1" thickBot="1">
      <c r="A12" s="759" t="s">
        <v>512</v>
      </c>
      <c r="B12" s="654">
        <v>9</v>
      </c>
      <c r="C12" s="654">
        <v>10</v>
      </c>
      <c r="D12" s="654">
        <v>11</v>
      </c>
      <c r="E12" s="654">
        <v>12</v>
      </c>
      <c r="F12" s="654">
        <v>13</v>
      </c>
      <c r="G12" s="654">
        <v>19</v>
      </c>
      <c r="H12" s="654">
        <v>17</v>
      </c>
      <c r="I12" s="654">
        <v>23</v>
      </c>
      <c r="J12" s="760" t="s">
        <v>1015</v>
      </c>
    </row>
    <row r="13" spans="1:17" s="71" customFormat="1" ht="24" customHeight="1" thickTop="1" thickBot="1">
      <c r="A13" s="761" t="s">
        <v>245</v>
      </c>
      <c r="B13" s="762">
        <v>2</v>
      </c>
      <c r="C13" s="762">
        <v>14</v>
      </c>
      <c r="D13" s="762">
        <v>7</v>
      </c>
      <c r="E13" s="762">
        <v>21</v>
      </c>
      <c r="F13" s="762">
        <v>4</v>
      </c>
      <c r="G13" s="762">
        <v>19</v>
      </c>
      <c r="H13" s="762">
        <v>7</v>
      </c>
      <c r="I13" s="762">
        <v>24</v>
      </c>
      <c r="J13" s="763" t="s">
        <v>1010</v>
      </c>
    </row>
    <row r="14" spans="1:17" s="71" customFormat="1" ht="24" customHeight="1" thickTop="1" thickBot="1">
      <c r="A14" s="759" t="s">
        <v>968</v>
      </c>
      <c r="B14" s="654">
        <v>24</v>
      </c>
      <c r="C14" s="654">
        <v>26</v>
      </c>
      <c r="D14" s="654">
        <v>26</v>
      </c>
      <c r="E14" s="654">
        <v>22</v>
      </c>
      <c r="F14" s="654">
        <v>10</v>
      </c>
      <c r="G14" s="654">
        <v>7</v>
      </c>
      <c r="H14" s="654">
        <v>2</v>
      </c>
      <c r="I14" s="654">
        <v>7</v>
      </c>
      <c r="J14" s="760" t="s">
        <v>424</v>
      </c>
    </row>
    <row r="15" spans="1:17" s="71" customFormat="1" ht="24" customHeight="1" thickTop="1" thickBot="1">
      <c r="A15" s="761" t="s">
        <v>1094</v>
      </c>
      <c r="B15" s="762">
        <v>0</v>
      </c>
      <c r="C15" s="762">
        <v>0</v>
      </c>
      <c r="D15" s="762">
        <v>0</v>
      </c>
      <c r="E15" s="762">
        <v>0</v>
      </c>
      <c r="F15" s="762">
        <v>0</v>
      </c>
      <c r="G15" s="762">
        <v>0</v>
      </c>
      <c r="H15" s="762">
        <v>0</v>
      </c>
      <c r="I15" s="762">
        <v>2</v>
      </c>
      <c r="J15" s="763" t="s">
        <v>1095</v>
      </c>
    </row>
    <row r="16" spans="1:17" s="71" customFormat="1" ht="24" customHeight="1" thickTop="1" thickBot="1">
      <c r="A16" s="759" t="s">
        <v>323</v>
      </c>
      <c r="B16" s="654">
        <v>5</v>
      </c>
      <c r="C16" s="654">
        <v>16</v>
      </c>
      <c r="D16" s="654">
        <v>5</v>
      </c>
      <c r="E16" s="654">
        <v>26</v>
      </c>
      <c r="F16" s="654">
        <v>6</v>
      </c>
      <c r="G16" s="654">
        <v>24</v>
      </c>
      <c r="H16" s="654">
        <v>10</v>
      </c>
      <c r="I16" s="654">
        <v>36</v>
      </c>
      <c r="J16" s="760" t="s">
        <v>1014</v>
      </c>
    </row>
    <row r="17" spans="1:10" s="71" customFormat="1" ht="24" customHeight="1" thickTop="1" thickBot="1">
      <c r="A17" s="761" t="s">
        <v>522</v>
      </c>
      <c r="B17" s="762">
        <v>17</v>
      </c>
      <c r="C17" s="762">
        <v>20</v>
      </c>
      <c r="D17" s="762">
        <v>4</v>
      </c>
      <c r="E17" s="762">
        <v>16</v>
      </c>
      <c r="F17" s="762">
        <v>0</v>
      </c>
      <c r="G17" s="762">
        <v>6</v>
      </c>
      <c r="H17" s="762">
        <v>2</v>
      </c>
      <c r="I17" s="762">
        <v>3</v>
      </c>
      <c r="J17" s="763" t="s">
        <v>1004</v>
      </c>
    </row>
    <row r="18" spans="1:10" s="71" customFormat="1" ht="24" customHeight="1" thickTop="1" thickBot="1">
      <c r="A18" s="759" t="s">
        <v>426</v>
      </c>
      <c r="B18" s="654">
        <v>16</v>
      </c>
      <c r="C18" s="654">
        <v>110</v>
      </c>
      <c r="D18" s="654">
        <v>10</v>
      </c>
      <c r="E18" s="654">
        <v>87</v>
      </c>
      <c r="F18" s="654">
        <v>11</v>
      </c>
      <c r="G18" s="654">
        <v>113</v>
      </c>
      <c r="H18" s="654">
        <v>102</v>
      </c>
      <c r="I18" s="654">
        <v>1217</v>
      </c>
      <c r="J18" s="760" t="s">
        <v>1008</v>
      </c>
    </row>
    <row r="19" spans="1:10" s="71" customFormat="1" ht="24" customHeight="1" thickTop="1" thickBot="1">
      <c r="A19" s="761" t="s">
        <v>244</v>
      </c>
      <c r="B19" s="762">
        <v>9</v>
      </c>
      <c r="C19" s="762">
        <v>19</v>
      </c>
      <c r="D19" s="762">
        <v>16</v>
      </c>
      <c r="E19" s="762">
        <v>26</v>
      </c>
      <c r="F19" s="762">
        <v>18</v>
      </c>
      <c r="G19" s="762">
        <v>34</v>
      </c>
      <c r="H19" s="762">
        <v>8</v>
      </c>
      <c r="I19" s="762">
        <v>38</v>
      </c>
      <c r="J19" s="763" t="s">
        <v>1011</v>
      </c>
    </row>
    <row r="20" spans="1:10" s="71" customFormat="1" ht="24" thickTop="1" thickBot="1">
      <c r="A20" s="759" t="s">
        <v>1092</v>
      </c>
      <c r="B20" s="654">
        <v>0</v>
      </c>
      <c r="C20" s="654">
        <v>0</v>
      </c>
      <c r="D20" s="654">
        <v>0</v>
      </c>
      <c r="E20" s="654">
        <v>0</v>
      </c>
      <c r="F20" s="654">
        <v>0</v>
      </c>
      <c r="G20" s="654">
        <v>0</v>
      </c>
      <c r="H20" s="654">
        <v>5</v>
      </c>
      <c r="I20" s="654">
        <v>18</v>
      </c>
      <c r="J20" s="760" t="s">
        <v>1093</v>
      </c>
    </row>
    <row r="21" spans="1:10" s="71" customFormat="1" ht="24" customHeight="1" thickTop="1" thickBot="1">
      <c r="A21" s="764" t="s">
        <v>324</v>
      </c>
      <c r="B21" s="765">
        <v>0</v>
      </c>
      <c r="C21" s="765">
        <v>1</v>
      </c>
      <c r="D21" s="765">
        <v>0</v>
      </c>
      <c r="E21" s="765">
        <v>1</v>
      </c>
      <c r="F21" s="765">
        <v>0</v>
      </c>
      <c r="G21" s="765">
        <v>2</v>
      </c>
      <c r="H21" s="765">
        <v>1</v>
      </c>
      <c r="I21" s="765">
        <v>1</v>
      </c>
      <c r="J21" s="766" t="s">
        <v>1013</v>
      </c>
    </row>
    <row r="22" spans="1:10" ht="24" customHeight="1" thickTop="1" thickBot="1">
      <c r="A22" s="759" t="s">
        <v>243</v>
      </c>
      <c r="B22" s="654">
        <v>0</v>
      </c>
      <c r="C22" s="654">
        <v>30</v>
      </c>
      <c r="D22" s="654">
        <v>0</v>
      </c>
      <c r="E22" s="654">
        <v>32</v>
      </c>
      <c r="F22" s="654">
        <v>1</v>
      </c>
      <c r="G22" s="654">
        <v>34</v>
      </c>
      <c r="H22" s="654">
        <v>0</v>
      </c>
      <c r="I22" s="654">
        <v>46</v>
      </c>
      <c r="J22" s="760" t="s">
        <v>155</v>
      </c>
    </row>
    <row r="23" spans="1:10" ht="24" customHeight="1" thickTop="1" thickBot="1">
      <c r="A23" s="767" t="s">
        <v>801</v>
      </c>
      <c r="B23" s="768">
        <v>0</v>
      </c>
      <c r="C23" s="768">
        <v>0</v>
      </c>
      <c r="D23" s="768">
        <v>0</v>
      </c>
      <c r="E23" s="768">
        <v>0</v>
      </c>
      <c r="F23" s="768">
        <v>1</v>
      </c>
      <c r="G23" s="768">
        <v>4</v>
      </c>
      <c r="H23" s="768">
        <v>34</v>
      </c>
      <c r="I23" s="768">
        <v>101</v>
      </c>
      <c r="J23" s="769" t="s">
        <v>1017</v>
      </c>
    </row>
    <row r="24" spans="1:10" ht="24" customHeight="1" thickTop="1" thickBot="1">
      <c r="A24" s="759" t="s">
        <v>1018</v>
      </c>
      <c r="B24" s="654">
        <v>1</v>
      </c>
      <c r="C24" s="654">
        <v>2</v>
      </c>
      <c r="D24" s="654">
        <v>0</v>
      </c>
      <c r="E24" s="654">
        <v>4</v>
      </c>
      <c r="F24" s="654">
        <v>0</v>
      </c>
      <c r="G24" s="654">
        <v>0</v>
      </c>
      <c r="H24" s="654">
        <v>0</v>
      </c>
      <c r="I24" s="654">
        <v>0</v>
      </c>
      <c r="J24" s="760" t="s">
        <v>1019</v>
      </c>
    </row>
    <row r="25" spans="1:10" ht="24" customHeight="1" thickTop="1" thickBot="1">
      <c r="A25" s="767" t="s">
        <v>242</v>
      </c>
      <c r="B25" s="768">
        <v>2</v>
      </c>
      <c r="C25" s="768">
        <v>11</v>
      </c>
      <c r="D25" s="768">
        <v>2</v>
      </c>
      <c r="E25" s="768">
        <v>9</v>
      </c>
      <c r="F25" s="768">
        <v>2</v>
      </c>
      <c r="G25" s="768">
        <v>2</v>
      </c>
      <c r="H25" s="768">
        <v>5</v>
      </c>
      <c r="I25" s="768">
        <v>19</v>
      </c>
      <c r="J25" s="769" t="s">
        <v>1012</v>
      </c>
    </row>
    <row r="26" spans="1:10" ht="24" customHeight="1" thickTop="1">
      <c r="A26" s="770" t="s">
        <v>249</v>
      </c>
      <c r="B26" s="662">
        <v>0</v>
      </c>
      <c r="C26" s="662">
        <v>1</v>
      </c>
      <c r="D26" s="662">
        <v>0</v>
      </c>
      <c r="E26" s="662">
        <v>0</v>
      </c>
      <c r="F26" s="662">
        <v>0</v>
      </c>
      <c r="G26" s="662">
        <v>0</v>
      </c>
      <c r="H26" s="662">
        <v>9</v>
      </c>
      <c r="I26" s="662">
        <v>1</v>
      </c>
      <c r="J26" s="771" t="s">
        <v>268</v>
      </c>
    </row>
    <row r="27" spans="1:10" ht="29.25" customHeight="1">
      <c r="A27" s="772" t="s">
        <v>7</v>
      </c>
      <c r="B27" s="773">
        <f t="shared" ref="B27:G27" si="0">SUM(B9:B26)</f>
        <v>130</v>
      </c>
      <c r="C27" s="773">
        <f t="shared" si="0"/>
        <v>437</v>
      </c>
      <c r="D27" s="773">
        <f t="shared" si="0"/>
        <v>119</v>
      </c>
      <c r="E27" s="773">
        <f t="shared" si="0"/>
        <v>364</v>
      </c>
      <c r="F27" s="773">
        <f t="shared" si="0"/>
        <v>100</v>
      </c>
      <c r="G27" s="773">
        <f t="shared" si="0"/>
        <v>365</v>
      </c>
      <c r="H27" s="773">
        <f>SUM(H9:H26)</f>
        <v>232</v>
      </c>
      <c r="I27" s="773">
        <f>SUM(I9:I26)</f>
        <v>1638</v>
      </c>
      <c r="J27" s="774" t="s">
        <v>8</v>
      </c>
    </row>
    <row r="28" spans="1:10" ht="40.5" customHeight="1"/>
    <row r="29" spans="1:10" ht="40.5" customHeight="1"/>
    <row r="30" spans="1:10" ht="40.5" customHeight="1"/>
    <row r="31" spans="1:10" ht="40.5" customHeight="1"/>
    <row r="32" spans="1:10" ht="40.5" customHeight="1"/>
    <row r="33" ht="40.5" customHeight="1"/>
    <row r="34" ht="40.5" customHeight="1"/>
  </sheetData>
  <mergeCells count="10">
    <mergeCell ref="A1:J1"/>
    <mergeCell ref="A2:J2"/>
    <mergeCell ref="A3:J3"/>
    <mergeCell ref="A4:J4"/>
    <mergeCell ref="H6:I6"/>
    <mergeCell ref="J6:J8"/>
    <mergeCell ref="A6:A8"/>
    <mergeCell ref="B6:C6"/>
    <mergeCell ref="D6:E6"/>
    <mergeCell ref="F6:G6"/>
  </mergeCells>
  <printOptions horizontalCentered="1" verticalCentered="1"/>
  <pageMargins left="0" right="0" top="0" bottom="0" header="0" footer="0"/>
  <pageSetup paperSize="9" scale="88"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showGridLines="0" rightToLeft="1" view="pageBreakPreview" zoomScaleNormal="100" zoomScaleSheetLayoutView="100" workbookViewId="0">
      <selection activeCell="D15" sqref="D15"/>
    </sheetView>
  </sheetViews>
  <sheetFormatPr defaultRowHeight="12.75"/>
  <cols>
    <col min="1" max="1" width="24" style="45" customWidth="1"/>
    <col min="2" max="2" width="6.85546875" style="45" customWidth="1"/>
    <col min="3" max="3" width="9.7109375" style="45" customWidth="1"/>
    <col min="4" max="5" width="9.28515625" style="45" bestFit="1" customWidth="1"/>
    <col min="6" max="6" width="9.140625" style="45" customWidth="1"/>
    <col min="7" max="7" width="11.28515625" style="45" bestFit="1" customWidth="1"/>
    <col min="8" max="8" width="9.85546875" style="45" customWidth="1"/>
    <col min="9" max="9" width="9.140625" style="45" customWidth="1"/>
    <col min="10" max="10" width="9.7109375" style="45" customWidth="1"/>
    <col min="11" max="11" width="9.28515625" style="45" customWidth="1"/>
    <col min="12" max="12" width="9.140625" style="45" customWidth="1"/>
    <col min="13" max="13" width="7.28515625" style="45" customWidth="1"/>
    <col min="14" max="14" width="27.42578125" style="45" customWidth="1"/>
    <col min="15" max="15" width="11.28515625" style="45" bestFit="1" customWidth="1"/>
    <col min="16" max="16" width="10.28515625" style="45" bestFit="1" customWidth="1"/>
    <col min="17" max="17" width="9.140625" style="45"/>
    <col min="18" max="18" width="38.5703125" style="45" customWidth="1"/>
    <col min="19" max="27" width="10.5703125" style="45" customWidth="1"/>
    <col min="28" max="16384" width="9.140625" style="45"/>
  </cols>
  <sheetData>
    <row r="1" spans="1:17" s="56" customFormat="1" ht="23.25">
      <c r="A1" s="855" t="s">
        <v>1132</v>
      </c>
      <c r="B1" s="855"/>
      <c r="C1" s="855"/>
      <c r="D1" s="855"/>
      <c r="E1" s="855"/>
      <c r="F1" s="855"/>
      <c r="G1" s="855"/>
      <c r="H1" s="855"/>
      <c r="I1" s="855"/>
      <c r="J1" s="855"/>
      <c r="K1" s="855"/>
      <c r="L1" s="855"/>
      <c r="M1" s="855"/>
      <c r="N1" s="855"/>
      <c r="O1" s="55"/>
      <c r="P1" s="45"/>
      <c r="Q1" s="104"/>
    </row>
    <row r="2" spans="1:17" s="57" customFormat="1" ht="20.25">
      <c r="A2" s="858" t="s">
        <v>1068</v>
      </c>
      <c r="B2" s="858"/>
      <c r="C2" s="858"/>
      <c r="D2" s="858"/>
      <c r="E2" s="858"/>
      <c r="F2" s="858"/>
      <c r="G2" s="858"/>
      <c r="H2" s="858"/>
      <c r="I2" s="858"/>
      <c r="J2" s="858"/>
      <c r="K2" s="858"/>
      <c r="L2" s="858"/>
      <c r="M2" s="858"/>
      <c r="N2" s="858"/>
      <c r="O2" s="55"/>
      <c r="P2" s="45"/>
      <c r="Q2" s="138"/>
    </row>
    <row r="3" spans="1:17" s="52" customFormat="1" ht="37.5" customHeight="1">
      <c r="A3" s="849" t="s">
        <v>1133</v>
      </c>
      <c r="B3" s="850"/>
      <c r="C3" s="850"/>
      <c r="D3" s="850"/>
      <c r="E3" s="850"/>
      <c r="F3" s="850"/>
      <c r="G3" s="850"/>
      <c r="H3" s="850"/>
      <c r="I3" s="850"/>
      <c r="J3" s="850"/>
      <c r="K3" s="850"/>
      <c r="L3" s="850"/>
      <c r="M3" s="850"/>
      <c r="N3" s="850"/>
      <c r="O3" s="54"/>
      <c r="P3" s="45"/>
      <c r="Q3" s="845"/>
    </row>
    <row r="4" spans="1:17" s="53" customFormat="1" ht="15.75">
      <c r="A4" s="850" t="s">
        <v>1067</v>
      </c>
      <c r="B4" s="850"/>
      <c r="C4" s="850"/>
      <c r="D4" s="850"/>
      <c r="E4" s="850"/>
      <c r="F4" s="850"/>
      <c r="G4" s="850"/>
      <c r="H4" s="850"/>
      <c r="I4" s="850"/>
      <c r="J4" s="850"/>
      <c r="K4" s="850"/>
      <c r="L4" s="850"/>
      <c r="M4" s="850"/>
      <c r="N4" s="850"/>
      <c r="O4" s="62"/>
      <c r="P4" s="45"/>
      <c r="Q4" s="845"/>
    </row>
    <row r="5" spans="1:17" s="52" customFormat="1" ht="15.75">
      <c r="A5" s="12" t="s">
        <v>565</v>
      </c>
      <c r="B5" s="12"/>
      <c r="C5" s="83"/>
      <c r="D5" s="83"/>
      <c r="E5" s="83"/>
      <c r="F5" s="83"/>
      <c r="G5" s="83"/>
      <c r="H5" s="83"/>
      <c r="I5" s="83"/>
      <c r="J5" s="83"/>
      <c r="K5" s="83"/>
      <c r="L5" s="83"/>
      <c r="M5" s="83"/>
      <c r="N5" s="84" t="s">
        <v>566</v>
      </c>
      <c r="O5" s="139"/>
      <c r="P5" s="45"/>
      <c r="Q5" s="45"/>
    </row>
    <row r="6" spans="1:17" s="141" customFormat="1" ht="30" customHeight="1" thickBot="1">
      <c r="A6" s="852" t="s">
        <v>820</v>
      </c>
      <c r="B6" s="859" t="s">
        <v>180</v>
      </c>
      <c r="C6" s="829" t="s">
        <v>516</v>
      </c>
      <c r="D6" s="829"/>
      <c r="E6" s="829" t="s">
        <v>548</v>
      </c>
      <c r="F6" s="829"/>
      <c r="G6" s="829" t="s">
        <v>632</v>
      </c>
      <c r="H6" s="829"/>
      <c r="I6" s="829" t="s">
        <v>694</v>
      </c>
      <c r="J6" s="829"/>
      <c r="K6" s="829" t="s">
        <v>1066</v>
      </c>
      <c r="L6" s="829"/>
      <c r="M6" s="846" t="s">
        <v>1298</v>
      </c>
      <c r="N6" s="856" t="s">
        <v>465</v>
      </c>
      <c r="O6" s="140"/>
      <c r="P6" s="45"/>
      <c r="Q6" s="45"/>
    </row>
    <row r="7" spans="1:17" s="141" customFormat="1" ht="30" customHeight="1">
      <c r="A7" s="853"/>
      <c r="B7" s="860"/>
      <c r="C7" s="376" t="s">
        <v>666</v>
      </c>
      <c r="D7" s="376" t="s">
        <v>667</v>
      </c>
      <c r="E7" s="376" t="s">
        <v>666</v>
      </c>
      <c r="F7" s="376" t="s">
        <v>667</v>
      </c>
      <c r="G7" s="376" t="s">
        <v>666</v>
      </c>
      <c r="H7" s="376" t="s">
        <v>667</v>
      </c>
      <c r="I7" s="376" t="s">
        <v>666</v>
      </c>
      <c r="J7" s="376" t="s">
        <v>667</v>
      </c>
      <c r="K7" s="376" t="s">
        <v>666</v>
      </c>
      <c r="L7" s="376" t="s">
        <v>667</v>
      </c>
      <c r="M7" s="847"/>
      <c r="N7" s="857"/>
      <c r="P7" s="45"/>
      <c r="Q7" s="45"/>
    </row>
    <row r="8" spans="1:17" s="52" customFormat="1" ht="22.5" customHeight="1" thickBot="1">
      <c r="A8" s="854" t="s">
        <v>843</v>
      </c>
      <c r="B8" s="373" t="s">
        <v>179</v>
      </c>
      <c r="C8" s="374">
        <v>3636</v>
      </c>
      <c r="D8" s="374">
        <v>4087</v>
      </c>
      <c r="E8" s="374">
        <v>3779</v>
      </c>
      <c r="F8" s="374">
        <v>4257</v>
      </c>
      <c r="G8" s="374">
        <v>3891</v>
      </c>
      <c r="H8" s="374">
        <v>4415</v>
      </c>
      <c r="I8" s="374">
        <v>4097</v>
      </c>
      <c r="J8" s="374">
        <v>4601</v>
      </c>
      <c r="K8" s="374">
        <v>4221</v>
      </c>
      <c r="L8" s="374">
        <v>4772</v>
      </c>
      <c r="M8" s="375" t="s">
        <v>178</v>
      </c>
      <c r="N8" s="848" t="s">
        <v>1142</v>
      </c>
      <c r="P8" s="45"/>
      <c r="Q8" s="45"/>
    </row>
    <row r="9" spans="1:17" s="52" customFormat="1" ht="22.5" customHeight="1" thickBot="1">
      <c r="A9" s="851"/>
      <c r="B9" s="322" t="s">
        <v>177</v>
      </c>
      <c r="C9" s="329">
        <v>19020</v>
      </c>
      <c r="D9" s="329">
        <v>17532</v>
      </c>
      <c r="E9" s="329">
        <v>21143</v>
      </c>
      <c r="F9" s="329">
        <v>19501</v>
      </c>
      <c r="G9" s="329">
        <v>23603</v>
      </c>
      <c r="H9" s="329">
        <v>21560</v>
      </c>
      <c r="I9" s="329">
        <v>24869</v>
      </c>
      <c r="J9" s="329">
        <v>22803</v>
      </c>
      <c r="K9" s="329">
        <v>24451</v>
      </c>
      <c r="L9" s="329">
        <v>22189</v>
      </c>
      <c r="M9" s="369" t="s">
        <v>663</v>
      </c>
      <c r="N9" s="835"/>
    </row>
    <row r="10" spans="1:17" s="52" customFormat="1" ht="22.5" customHeight="1" thickBot="1">
      <c r="A10" s="827" t="s">
        <v>1141</v>
      </c>
      <c r="B10" s="325" t="s">
        <v>179</v>
      </c>
      <c r="C10" s="326">
        <v>21734</v>
      </c>
      <c r="D10" s="326">
        <v>24113</v>
      </c>
      <c r="E10" s="326">
        <v>22522</v>
      </c>
      <c r="F10" s="326">
        <v>25119</v>
      </c>
      <c r="G10" s="326">
        <v>23773</v>
      </c>
      <c r="H10" s="326">
        <v>26258</v>
      </c>
      <c r="I10" s="326">
        <v>25115</v>
      </c>
      <c r="J10" s="326">
        <v>27406</v>
      </c>
      <c r="K10" s="326">
        <v>26569</v>
      </c>
      <c r="L10" s="326">
        <v>28633</v>
      </c>
      <c r="M10" s="370" t="s">
        <v>178</v>
      </c>
      <c r="N10" s="833" t="s">
        <v>3</v>
      </c>
    </row>
    <row r="11" spans="1:17" s="52" customFormat="1" ht="22.5" customHeight="1" thickBot="1">
      <c r="A11" s="827"/>
      <c r="B11" s="325" t="s">
        <v>177</v>
      </c>
      <c r="C11" s="326">
        <v>37960</v>
      </c>
      <c r="D11" s="326">
        <v>32914</v>
      </c>
      <c r="E11" s="326">
        <v>43681</v>
      </c>
      <c r="F11" s="326">
        <v>37979</v>
      </c>
      <c r="G11" s="326">
        <v>47226</v>
      </c>
      <c r="H11" s="326">
        <v>41458</v>
      </c>
      <c r="I11" s="326">
        <v>49676</v>
      </c>
      <c r="J11" s="326">
        <v>43795</v>
      </c>
      <c r="K11" s="326">
        <v>52056</v>
      </c>
      <c r="L11" s="326">
        <v>46290</v>
      </c>
      <c r="M11" s="370" t="s">
        <v>663</v>
      </c>
      <c r="N11" s="833"/>
    </row>
    <row r="12" spans="1:17" s="52" customFormat="1" ht="22.5" customHeight="1" thickBot="1">
      <c r="A12" s="851" t="s">
        <v>487</v>
      </c>
      <c r="B12" s="322" t="s">
        <v>179</v>
      </c>
      <c r="C12" s="329">
        <v>10955</v>
      </c>
      <c r="D12" s="329">
        <v>11984</v>
      </c>
      <c r="E12" s="329">
        <v>11248</v>
      </c>
      <c r="F12" s="329">
        <v>12323</v>
      </c>
      <c r="G12" s="329">
        <v>11831</v>
      </c>
      <c r="H12" s="329">
        <v>13010</v>
      </c>
      <c r="I12" s="329">
        <v>12899</v>
      </c>
      <c r="J12" s="329">
        <v>13945</v>
      </c>
      <c r="K12" s="329">
        <v>13254</v>
      </c>
      <c r="L12" s="329">
        <v>14420</v>
      </c>
      <c r="M12" s="369" t="s">
        <v>178</v>
      </c>
      <c r="N12" s="835" t="s">
        <v>4</v>
      </c>
    </row>
    <row r="13" spans="1:17" s="52" customFormat="1" ht="22.5" customHeight="1" thickBot="1">
      <c r="A13" s="851"/>
      <c r="B13" s="322" t="s">
        <v>177</v>
      </c>
      <c r="C13" s="329">
        <v>12579</v>
      </c>
      <c r="D13" s="329">
        <v>10619</v>
      </c>
      <c r="E13" s="329">
        <v>14214</v>
      </c>
      <c r="F13" s="329">
        <v>12108</v>
      </c>
      <c r="G13" s="329">
        <v>15208</v>
      </c>
      <c r="H13" s="329">
        <v>13121</v>
      </c>
      <c r="I13" s="329">
        <v>16034</v>
      </c>
      <c r="J13" s="329">
        <v>13594</v>
      </c>
      <c r="K13" s="329">
        <v>16785</v>
      </c>
      <c r="L13" s="329">
        <v>14295</v>
      </c>
      <c r="M13" s="369" t="s">
        <v>663</v>
      </c>
      <c r="N13" s="835"/>
    </row>
    <row r="14" spans="1:17" s="52" customFormat="1" ht="22.5" customHeight="1" thickBot="1">
      <c r="A14" s="827" t="s">
        <v>1134</v>
      </c>
      <c r="B14" s="325" t="s">
        <v>179</v>
      </c>
      <c r="C14" s="326">
        <v>10842</v>
      </c>
      <c r="D14" s="326">
        <v>11557</v>
      </c>
      <c r="E14" s="326">
        <v>11031</v>
      </c>
      <c r="F14" s="326">
        <v>11962</v>
      </c>
      <c r="G14" s="326">
        <v>12229</v>
      </c>
      <c r="H14" s="326">
        <v>12579</v>
      </c>
      <c r="I14" s="326">
        <v>12568</v>
      </c>
      <c r="J14" s="326">
        <v>12901</v>
      </c>
      <c r="K14" s="326">
        <v>12735</v>
      </c>
      <c r="L14" s="326">
        <v>13322</v>
      </c>
      <c r="M14" s="370" t="s">
        <v>178</v>
      </c>
      <c r="N14" s="833" t="s">
        <v>825</v>
      </c>
    </row>
    <row r="15" spans="1:17" s="52" customFormat="1" ht="22.5" customHeight="1">
      <c r="A15" s="828"/>
      <c r="B15" s="377" t="s">
        <v>177</v>
      </c>
      <c r="C15" s="378">
        <v>8589</v>
      </c>
      <c r="D15" s="378">
        <v>7111</v>
      </c>
      <c r="E15" s="378">
        <v>9522</v>
      </c>
      <c r="F15" s="378">
        <v>8035</v>
      </c>
      <c r="G15" s="378">
        <v>10037</v>
      </c>
      <c r="H15" s="378">
        <v>8435</v>
      </c>
      <c r="I15" s="378">
        <v>10774</v>
      </c>
      <c r="J15" s="378">
        <v>9213</v>
      </c>
      <c r="K15" s="378">
        <v>11844</v>
      </c>
      <c r="L15" s="378">
        <v>9964</v>
      </c>
      <c r="M15" s="379" t="s">
        <v>663</v>
      </c>
      <c r="N15" s="834"/>
    </row>
    <row r="16" spans="1:17" s="52" customFormat="1" ht="22.5" customHeight="1" thickBot="1">
      <c r="A16" s="838" t="s">
        <v>194</v>
      </c>
      <c r="B16" s="359" t="s">
        <v>179</v>
      </c>
      <c r="C16" s="194">
        <f t="shared" ref="C16:J16" si="0">SUM(C8+C10+C12+C14)</f>
        <v>47167</v>
      </c>
      <c r="D16" s="194">
        <f t="shared" si="0"/>
        <v>51741</v>
      </c>
      <c r="E16" s="194">
        <f t="shared" si="0"/>
        <v>48580</v>
      </c>
      <c r="F16" s="194">
        <f t="shared" si="0"/>
        <v>53661</v>
      </c>
      <c r="G16" s="194">
        <f t="shared" si="0"/>
        <v>51724</v>
      </c>
      <c r="H16" s="194">
        <f t="shared" si="0"/>
        <v>56262</v>
      </c>
      <c r="I16" s="194">
        <f t="shared" si="0"/>
        <v>54679</v>
      </c>
      <c r="J16" s="194">
        <f t="shared" si="0"/>
        <v>58853</v>
      </c>
      <c r="K16" s="194">
        <f>SUM(K8+K10+K12+K14)</f>
        <v>56779</v>
      </c>
      <c r="L16" s="194">
        <f>SUM(L8+L10+L12+L14)</f>
        <v>61147</v>
      </c>
      <c r="M16" s="61" t="s">
        <v>178</v>
      </c>
      <c r="N16" s="830" t="s">
        <v>466</v>
      </c>
    </row>
    <row r="17" spans="1:14" s="52" customFormat="1" ht="22.5" customHeight="1" thickTop="1" thickBot="1">
      <c r="A17" s="839"/>
      <c r="B17" s="360" t="s">
        <v>177</v>
      </c>
      <c r="C17" s="189">
        <f t="shared" ref="C17:J17" si="1">SUM(C9+C11+C13+C15)</f>
        <v>78148</v>
      </c>
      <c r="D17" s="189">
        <f t="shared" si="1"/>
        <v>68176</v>
      </c>
      <c r="E17" s="189">
        <f t="shared" si="1"/>
        <v>88560</v>
      </c>
      <c r="F17" s="189">
        <f t="shared" si="1"/>
        <v>77623</v>
      </c>
      <c r="G17" s="189">
        <f t="shared" si="1"/>
        <v>96074</v>
      </c>
      <c r="H17" s="189">
        <f t="shared" si="1"/>
        <v>84574</v>
      </c>
      <c r="I17" s="189">
        <f t="shared" si="1"/>
        <v>101353</v>
      </c>
      <c r="J17" s="189">
        <f t="shared" si="1"/>
        <v>89405</v>
      </c>
      <c r="K17" s="189">
        <f>SUM(K9+K11+K13+K15)</f>
        <v>105136</v>
      </c>
      <c r="L17" s="189">
        <f>SUM(L9+L11+L13+L15)</f>
        <v>92738</v>
      </c>
      <c r="M17" s="59" t="s">
        <v>663</v>
      </c>
      <c r="N17" s="831"/>
    </row>
    <row r="18" spans="1:14" s="52" customFormat="1" ht="22.5" customHeight="1" thickTop="1">
      <c r="A18" s="840"/>
      <c r="B18" s="361" t="s">
        <v>7</v>
      </c>
      <c r="C18" s="223">
        <f>SUM(C16:C17)</f>
        <v>125315</v>
      </c>
      <c r="D18" s="223">
        <f>SUM(D16:D17)</f>
        <v>119917</v>
      </c>
      <c r="E18" s="223">
        <f t="shared" ref="E18:J18" si="2">SUM(E16:E17)</f>
        <v>137140</v>
      </c>
      <c r="F18" s="223">
        <f t="shared" si="2"/>
        <v>131284</v>
      </c>
      <c r="G18" s="223">
        <f t="shared" si="2"/>
        <v>147798</v>
      </c>
      <c r="H18" s="223">
        <f t="shared" si="2"/>
        <v>140836</v>
      </c>
      <c r="I18" s="223">
        <f t="shared" si="2"/>
        <v>156032</v>
      </c>
      <c r="J18" s="223">
        <f t="shared" si="2"/>
        <v>148258</v>
      </c>
      <c r="K18" s="223">
        <f>SUM(K16:K17)</f>
        <v>161915</v>
      </c>
      <c r="L18" s="223">
        <f>SUM(L16:L17)</f>
        <v>153885</v>
      </c>
      <c r="M18" s="60" t="s">
        <v>8</v>
      </c>
      <c r="N18" s="832"/>
    </row>
    <row r="19" spans="1:14" s="52" customFormat="1" ht="22.5" customHeight="1" thickBot="1">
      <c r="A19" s="841" t="s">
        <v>195</v>
      </c>
      <c r="B19" s="336" t="s">
        <v>179</v>
      </c>
      <c r="C19" s="337">
        <v>5410</v>
      </c>
      <c r="D19" s="337">
        <v>13214</v>
      </c>
      <c r="E19" s="337">
        <v>5898</v>
      </c>
      <c r="F19" s="337">
        <v>15231</v>
      </c>
      <c r="G19" s="337">
        <v>5777</v>
      </c>
      <c r="H19" s="337">
        <v>16140</v>
      </c>
      <c r="I19" s="337">
        <v>6388</v>
      </c>
      <c r="J19" s="337">
        <v>18038</v>
      </c>
      <c r="K19" s="337">
        <v>6729</v>
      </c>
      <c r="L19" s="337">
        <v>19371</v>
      </c>
      <c r="M19" s="372" t="s">
        <v>178</v>
      </c>
      <c r="N19" s="836" t="s">
        <v>467</v>
      </c>
    </row>
    <row r="20" spans="1:14" s="52" customFormat="1" ht="22.5" customHeight="1" thickBot="1">
      <c r="A20" s="827"/>
      <c r="B20" s="325" t="s">
        <v>177</v>
      </c>
      <c r="C20" s="327">
        <v>3670</v>
      </c>
      <c r="D20" s="327">
        <v>3174</v>
      </c>
      <c r="E20" s="327">
        <v>3661</v>
      </c>
      <c r="F20" s="327">
        <v>3316</v>
      </c>
      <c r="G20" s="327">
        <v>3446</v>
      </c>
      <c r="H20" s="327">
        <v>3305</v>
      </c>
      <c r="I20" s="327">
        <v>3450</v>
      </c>
      <c r="J20" s="327">
        <v>3606</v>
      </c>
      <c r="K20" s="327">
        <v>3597</v>
      </c>
      <c r="L20" s="327">
        <v>4225</v>
      </c>
      <c r="M20" s="370" t="s">
        <v>663</v>
      </c>
      <c r="N20" s="833"/>
    </row>
    <row r="21" spans="1:14" s="52" customFormat="1" ht="22.5" customHeight="1">
      <c r="A21" s="842"/>
      <c r="B21" s="340" t="s">
        <v>7</v>
      </c>
      <c r="C21" s="341">
        <f t="shared" ref="C21:L21" si="3">SUM(C19:C20)</f>
        <v>9080</v>
      </c>
      <c r="D21" s="341">
        <f t="shared" si="3"/>
        <v>16388</v>
      </c>
      <c r="E21" s="341">
        <f t="shared" si="3"/>
        <v>9559</v>
      </c>
      <c r="F21" s="341">
        <f t="shared" si="3"/>
        <v>18547</v>
      </c>
      <c r="G21" s="341">
        <f t="shared" si="3"/>
        <v>9223</v>
      </c>
      <c r="H21" s="341">
        <f t="shared" si="3"/>
        <v>19445</v>
      </c>
      <c r="I21" s="341">
        <f t="shared" si="3"/>
        <v>9838</v>
      </c>
      <c r="J21" s="341">
        <f t="shared" si="3"/>
        <v>21644</v>
      </c>
      <c r="K21" s="341">
        <f t="shared" si="3"/>
        <v>10326</v>
      </c>
      <c r="L21" s="341">
        <f t="shared" si="3"/>
        <v>23596</v>
      </c>
      <c r="M21" s="371" t="s">
        <v>8</v>
      </c>
      <c r="N21" s="837"/>
    </row>
    <row r="22" spans="1:14">
      <c r="A22" s="142" t="s">
        <v>841</v>
      </c>
      <c r="B22" s="143"/>
      <c r="M22" s="843" t="s">
        <v>839</v>
      </c>
      <c r="N22" s="843"/>
    </row>
    <row r="23" spans="1:14">
      <c r="A23" s="142" t="s">
        <v>842</v>
      </c>
      <c r="M23" s="844" t="s">
        <v>840</v>
      </c>
      <c r="N23" s="844"/>
    </row>
    <row r="24" spans="1:14">
      <c r="A24" s="142" t="s">
        <v>827</v>
      </c>
      <c r="M24" s="844" t="s">
        <v>1305</v>
      </c>
      <c r="N24" s="844"/>
    </row>
    <row r="25" spans="1:14" ht="12.75" customHeight="1"/>
    <row r="38" spans="4:23" ht="13.5" thickBot="1"/>
    <row r="39" spans="4:23" ht="25.5">
      <c r="E39" s="146" t="str">
        <f>C6</f>
        <v>2013/2014</v>
      </c>
      <c r="F39" s="232" t="str">
        <f>E6</f>
        <v>2014/2015</v>
      </c>
      <c r="G39" s="232" t="str">
        <f>G6</f>
        <v>2015/2016</v>
      </c>
      <c r="H39" s="232" t="str">
        <f>I6</f>
        <v>2016/2017</v>
      </c>
      <c r="I39" s="232" t="str">
        <f>K6</f>
        <v>2017/2018</v>
      </c>
    </row>
    <row r="40" spans="4:23" ht="89.25">
      <c r="D40" s="105" t="s">
        <v>319</v>
      </c>
      <c r="E40" s="147">
        <f>C16+D16</f>
        <v>98908</v>
      </c>
      <c r="F40" s="147">
        <f>E16+F16</f>
        <v>102241</v>
      </c>
      <c r="G40" s="147">
        <f>G16+H16</f>
        <v>107986</v>
      </c>
      <c r="H40" s="147">
        <f>I16+J16</f>
        <v>113532</v>
      </c>
      <c r="I40" s="147">
        <f>K16+L16</f>
        <v>117926</v>
      </c>
      <c r="J40" s="135"/>
      <c r="K40" s="135"/>
      <c r="M40" s="148"/>
      <c r="S40" s="56"/>
      <c r="T40" s="56"/>
    </row>
    <row r="41" spans="4:23" ht="76.5">
      <c r="D41" s="105" t="s">
        <v>320</v>
      </c>
      <c r="E41" s="147">
        <f>C17+D17</f>
        <v>146324</v>
      </c>
      <c r="F41" s="147">
        <f>E17+F17</f>
        <v>166183</v>
      </c>
      <c r="G41" s="147">
        <f>G17+H17</f>
        <v>180648</v>
      </c>
      <c r="H41" s="147">
        <f>I17+J17</f>
        <v>190758</v>
      </c>
      <c r="I41" s="147">
        <f>K17+L17</f>
        <v>197874</v>
      </c>
      <c r="J41" s="135"/>
      <c r="K41" s="135"/>
      <c r="S41" s="57"/>
      <c r="T41" s="57"/>
    </row>
    <row r="42" spans="4:23" ht="89.25">
      <c r="D42" s="105" t="s">
        <v>318</v>
      </c>
      <c r="E42" s="147">
        <f>C19+D19</f>
        <v>18624</v>
      </c>
      <c r="F42" s="147">
        <f>E19+F19</f>
        <v>21129</v>
      </c>
      <c r="G42" s="147">
        <f>G19+H19</f>
        <v>21917</v>
      </c>
      <c r="H42" s="147">
        <f>I19+J19</f>
        <v>24426</v>
      </c>
      <c r="I42" s="147">
        <f>K19+L19</f>
        <v>26100</v>
      </c>
      <c r="J42" s="135"/>
      <c r="K42" s="135"/>
      <c r="S42" s="52"/>
      <c r="T42" s="52"/>
    </row>
    <row r="43" spans="4:23" ht="76.5">
      <c r="D43" s="105" t="s">
        <v>317</v>
      </c>
      <c r="E43" s="147">
        <f>C20+D20</f>
        <v>6844</v>
      </c>
      <c r="F43" s="147">
        <f>E20+F20</f>
        <v>6977</v>
      </c>
      <c r="G43" s="147">
        <f>G20+H20</f>
        <v>6751</v>
      </c>
      <c r="H43" s="147">
        <f>I20+J20</f>
        <v>7056</v>
      </c>
      <c r="I43" s="147">
        <f>K20+L20</f>
        <v>7822</v>
      </c>
      <c r="J43" s="135"/>
      <c r="K43" s="135"/>
      <c r="S43" s="53"/>
      <c r="T43" s="53"/>
    </row>
    <row r="44" spans="4:23">
      <c r="V44" s="52"/>
      <c r="W44" s="52"/>
    </row>
    <row r="45" spans="4:23">
      <c r="W45" s="141"/>
    </row>
    <row r="46" spans="4:23">
      <c r="W46" s="141"/>
    </row>
    <row r="47" spans="4:23" ht="13.5" thickBot="1">
      <c r="W47" s="52"/>
    </row>
    <row r="48" spans="4:23" ht="12.75" customHeight="1">
      <c r="D48" s="149"/>
      <c r="E48" s="825"/>
      <c r="F48" s="826"/>
      <c r="G48" s="232" t="str">
        <f>C6</f>
        <v>2013/2014</v>
      </c>
      <c r="H48" s="233"/>
      <c r="I48" s="232" t="str">
        <f>E6</f>
        <v>2014/2015</v>
      </c>
      <c r="J48" s="233"/>
      <c r="K48" s="232" t="str">
        <f>G6</f>
        <v>2015/2016</v>
      </c>
      <c r="L48" s="233"/>
      <c r="M48" s="232" t="str">
        <f>I6</f>
        <v>2016/2017</v>
      </c>
      <c r="N48" s="233"/>
      <c r="O48" s="232" t="str">
        <f>K6</f>
        <v>2017/2018</v>
      </c>
      <c r="P48" s="150"/>
    </row>
    <row r="49" spans="3:22" ht="76.5">
      <c r="E49" s="104"/>
      <c r="G49" s="104" t="s">
        <v>329</v>
      </c>
      <c r="H49" s="104" t="s">
        <v>328</v>
      </c>
      <c r="I49" s="104" t="s">
        <v>329</v>
      </c>
      <c r="J49" s="104" t="s">
        <v>328</v>
      </c>
      <c r="K49" s="104" t="s">
        <v>329</v>
      </c>
      <c r="L49" s="104" t="s">
        <v>328</v>
      </c>
      <c r="M49" s="104" t="s">
        <v>329</v>
      </c>
      <c r="N49" s="104" t="s">
        <v>328</v>
      </c>
      <c r="O49" s="104" t="s">
        <v>329</v>
      </c>
      <c r="P49" s="104" t="s">
        <v>328</v>
      </c>
    </row>
    <row r="50" spans="3:22" ht="25.5">
      <c r="F50" s="104" t="s">
        <v>330</v>
      </c>
      <c r="G50" s="362">
        <f>C18</f>
        <v>125315</v>
      </c>
      <c r="H50" s="362">
        <f>C21</f>
        <v>9080</v>
      </c>
      <c r="I50" s="362">
        <f>E18</f>
        <v>137140</v>
      </c>
      <c r="J50" s="362">
        <f>E21</f>
        <v>9559</v>
      </c>
      <c r="K50" s="362">
        <f>G18</f>
        <v>147798</v>
      </c>
      <c r="L50" s="362">
        <f>G21</f>
        <v>9223</v>
      </c>
      <c r="M50" s="362">
        <f>I18</f>
        <v>156032</v>
      </c>
      <c r="N50" s="362">
        <f>I21</f>
        <v>9838</v>
      </c>
      <c r="O50" s="362">
        <f>K18</f>
        <v>161915</v>
      </c>
      <c r="P50" s="362">
        <f>K21</f>
        <v>10326</v>
      </c>
    </row>
    <row r="51" spans="3:22" ht="25.5">
      <c r="F51" s="104" t="s">
        <v>331</v>
      </c>
      <c r="G51" s="362">
        <f>D18</f>
        <v>119917</v>
      </c>
      <c r="H51" s="362">
        <f>D21</f>
        <v>16388</v>
      </c>
      <c r="I51" s="362">
        <f>F18</f>
        <v>131284</v>
      </c>
      <c r="J51" s="362">
        <f>F21</f>
        <v>18547</v>
      </c>
      <c r="K51" s="362">
        <f>H18</f>
        <v>140836</v>
      </c>
      <c r="L51" s="362">
        <f>H21</f>
        <v>19445</v>
      </c>
      <c r="M51" s="362">
        <f>J18</f>
        <v>148258</v>
      </c>
      <c r="N51" s="362">
        <f>J21</f>
        <v>21644</v>
      </c>
      <c r="O51" s="362">
        <f>L18</f>
        <v>153885</v>
      </c>
      <c r="P51" s="362">
        <f>L21</f>
        <v>23596</v>
      </c>
    </row>
    <row r="53" spans="3:22">
      <c r="C53" s="52"/>
      <c r="D53" s="52"/>
      <c r="E53" s="52"/>
      <c r="F53" s="52"/>
      <c r="G53" s="52"/>
      <c r="H53" s="52"/>
      <c r="I53" s="52"/>
      <c r="J53" s="52"/>
      <c r="K53" s="52"/>
      <c r="L53" s="52"/>
      <c r="M53" s="52"/>
      <c r="N53" s="52"/>
      <c r="O53" s="52"/>
      <c r="P53" s="52"/>
      <c r="Q53" s="52"/>
      <c r="R53" s="52"/>
      <c r="S53" s="52"/>
      <c r="T53" s="52"/>
      <c r="U53" s="52"/>
      <c r="V53" s="52"/>
    </row>
  </sheetData>
  <mergeCells count="30">
    <mergeCell ref="A1:N1"/>
    <mergeCell ref="E6:F6"/>
    <mergeCell ref="G6:H6"/>
    <mergeCell ref="K6:L6"/>
    <mergeCell ref="N6:N7"/>
    <mergeCell ref="A2:N2"/>
    <mergeCell ref="B6:B7"/>
    <mergeCell ref="Q3:Q4"/>
    <mergeCell ref="M6:M7"/>
    <mergeCell ref="N8:N9"/>
    <mergeCell ref="A3:N3"/>
    <mergeCell ref="A12:A13"/>
    <mergeCell ref="A4:N4"/>
    <mergeCell ref="A6:A7"/>
    <mergeCell ref="C6:D6"/>
    <mergeCell ref="N10:N11"/>
    <mergeCell ref="A8:A9"/>
    <mergeCell ref="A10:A11"/>
    <mergeCell ref="E48:F48"/>
    <mergeCell ref="A14:A15"/>
    <mergeCell ref="I6:J6"/>
    <mergeCell ref="N16:N18"/>
    <mergeCell ref="N14:N15"/>
    <mergeCell ref="N12:N13"/>
    <mergeCell ref="N19:N21"/>
    <mergeCell ref="A16:A18"/>
    <mergeCell ref="A19:A21"/>
    <mergeCell ref="M22:N22"/>
    <mergeCell ref="M23:N23"/>
    <mergeCell ref="M24:N24"/>
  </mergeCells>
  <printOptions horizontalCentered="1" verticalCentered="1"/>
  <pageMargins left="0" right="0" top="0" bottom="0" header="0" footer="0"/>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2"/>
  <sheetViews>
    <sheetView showGridLines="0" rightToLeft="1" view="pageBreakPreview" zoomScaleNormal="100" zoomScaleSheetLayoutView="100" workbookViewId="0">
      <selection activeCell="G14" sqref="G14"/>
    </sheetView>
  </sheetViews>
  <sheetFormatPr defaultRowHeight="13.5"/>
  <cols>
    <col min="1" max="1" width="19.28515625" style="49" customWidth="1"/>
    <col min="2" max="2" width="8.7109375" style="45" customWidth="1"/>
    <col min="3" max="3" width="12.140625" style="67" customWidth="1"/>
    <col min="4" max="4" width="12" style="67" customWidth="1"/>
    <col min="5" max="5" width="12.5703125" style="67" customWidth="1"/>
    <col min="6" max="6" width="10.7109375" style="67" customWidth="1"/>
    <col min="7" max="7" width="8.140625" style="45" customWidth="1"/>
    <col min="8" max="8" width="19.28515625" style="45" customWidth="1"/>
    <col min="9" max="16384" width="9.140625" style="45"/>
  </cols>
  <sheetData>
    <row r="1" spans="1:250" s="63" customFormat="1" ht="40.5" customHeight="1">
      <c r="A1" s="868" t="s">
        <v>816</v>
      </c>
      <c r="B1" s="869"/>
      <c r="C1" s="869"/>
      <c r="D1" s="869"/>
      <c r="E1" s="869"/>
      <c r="F1" s="869"/>
      <c r="G1" s="869"/>
      <c r="H1" s="869"/>
    </row>
    <row r="2" spans="1:250" s="221" customFormat="1" ht="20.100000000000001" customHeight="1">
      <c r="A2" s="870" t="s">
        <v>1069</v>
      </c>
      <c r="B2" s="870"/>
      <c r="C2" s="870"/>
      <c r="D2" s="870"/>
      <c r="E2" s="870"/>
      <c r="F2" s="870"/>
      <c r="G2" s="870"/>
      <c r="H2" s="870"/>
      <c r="I2" s="863"/>
      <c r="J2" s="863"/>
      <c r="K2" s="863"/>
      <c r="L2" s="863"/>
      <c r="M2" s="863"/>
      <c r="N2" s="863"/>
      <c r="O2" s="863"/>
      <c r="P2" s="863"/>
      <c r="Q2" s="863"/>
      <c r="R2" s="863"/>
      <c r="S2" s="863"/>
      <c r="T2" s="863"/>
      <c r="U2" s="863"/>
      <c r="V2" s="863"/>
      <c r="W2" s="863"/>
      <c r="X2" s="863"/>
      <c r="Y2" s="863"/>
      <c r="Z2" s="863"/>
      <c r="AA2" s="863"/>
      <c r="AB2" s="863"/>
      <c r="AC2" s="863"/>
      <c r="AD2" s="863"/>
      <c r="AE2" s="863"/>
      <c r="AF2" s="863"/>
      <c r="AG2" s="863"/>
      <c r="AH2" s="863"/>
      <c r="AI2" s="863"/>
      <c r="AJ2" s="863"/>
      <c r="AK2" s="863"/>
      <c r="AL2" s="863"/>
      <c r="AM2" s="863"/>
      <c r="AN2" s="863"/>
      <c r="AO2" s="863"/>
      <c r="AP2" s="863"/>
      <c r="AQ2" s="863"/>
      <c r="AR2" s="863"/>
      <c r="AS2" s="863"/>
      <c r="AT2" s="863"/>
      <c r="AU2" s="863"/>
      <c r="AV2" s="863"/>
      <c r="AW2" s="863"/>
      <c r="AX2" s="863"/>
      <c r="AY2" s="863"/>
      <c r="AZ2" s="863"/>
      <c r="BA2" s="863"/>
      <c r="BB2" s="863"/>
      <c r="BC2" s="863"/>
      <c r="BD2" s="863"/>
      <c r="BE2" s="863"/>
      <c r="BF2" s="863"/>
      <c r="BG2" s="863"/>
      <c r="BH2" s="863"/>
      <c r="BI2" s="863"/>
      <c r="BJ2" s="863"/>
      <c r="BK2" s="863"/>
      <c r="BL2" s="863"/>
      <c r="BM2" s="863"/>
      <c r="BN2" s="863"/>
      <c r="BO2" s="863"/>
      <c r="BP2" s="863"/>
      <c r="BQ2" s="863"/>
      <c r="BR2" s="863"/>
      <c r="BS2" s="863"/>
      <c r="BT2" s="863"/>
      <c r="BU2" s="863"/>
      <c r="BV2" s="863"/>
      <c r="BW2" s="863"/>
      <c r="BX2" s="863"/>
      <c r="BY2" s="863"/>
      <c r="BZ2" s="863"/>
      <c r="CA2" s="863"/>
      <c r="CB2" s="863"/>
      <c r="CC2" s="863"/>
      <c r="CD2" s="863"/>
      <c r="CE2" s="863"/>
      <c r="CF2" s="863"/>
      <c r="CG2" s="863"/>
      <c r="CH2" s="863"/>
      <c r="CI2" s="863"/>
      <c r="CJ2" s="863"/>
      <c r="CK2" s="863"/>
      <c r="CL2" s="863"/>
      <c r="CM2" s="863"/>
      <c r="CN2" s="863"/>
      <c r="CO2" s="863"/>
      <c r="CP2" s="863"/>
      <c r="CQ2" s="863"/>
      <c r="CR2" s="863"/>
      <c r="CS2" s="863"/>
      <c r="CT2" s="863"/>
      <c r="CU2" s="863"/>
      <c r="CV2" s="863"/>
      <c r="CW2" s="863"/>
      <c r="CX2" s="863"/>
      <c r="CY2" s="863"/>
      <c r="CZ2" s="863"/>
      <c r="DA2" s="863"/>
      <c r="DB2" s="863"/>
      <c r="DC2" s="863"/>
      <c r="DD2" s="863"/>
      <c r="DE2" s="863"/>
      <c r="DF2" s="863"/>
      <c r="DG2" s="863"/>
      <c r="DH2" s="863"/>
      <c r="DI2" s="863"/>
      <c r="DJ2" s="863"/>
      <c r="DK2" s="863"/>
      <c r="DL2" s="863"/>
      <c r="DM2" s="863"/>
      <c r="DN2" s="863"/>
      <c r="DO2" s="863"/>
      <c r="DP2" s="863"/>
      <c r="DQ2" s="863"/>
      <c r="DR2" s="863"/>
      <c r="DS2" s="863"/>
      <c r="DT2" s="863"/>
      <c r="DU2" s="863"/>
      <c r="DV2" s="863"/>
      <c r="DW2" s="863"/>
      <c r="DX2" s="863"/>
      <c r="DY2" s="863"/>
      <c r="DZ2" s="863"/>
      <c r="EA2" s="863"/>
      <c r="EB2" s="863"/>
      <c r="EC2" s="863"/>
      <c r="ED2" s="863"/>
      <c r="EE2" s="863"/>
      <c r="EF2" s="863"/>
      <c r="EG2" s="863"/>
      <c r="EH2" s="863"/>
      <c r="EI2" s="863"/>
      <c r="EJ2" s="863"/>
      <c r="EK2" s="863"/>
      <c r="EL2" s="863"/>
      <c r="EM2" s="863"/>
      <c r="EN2" s="863"/>
      <c r="EO2" s="863"/>
      <c r="EP2" s="863"/>
      <c r="EQ2" s="863"/>
      <c r="ER2" s="863"/>
      <c r="ES2" s="863"/>
      <c r="ET2" s="863"/>
      <c r="EU2" s="863"/>
      <c r="EV2" s="863"/>
      <c r="EW2" s="863"/>
      <c r="EX2" s="863"/>
      <c r="EY2" s="863"/>
      <c r="EZ2" s="863"/>
      <c r="FA2" s="863"/>
      <c r="FB2" s="863"/>
      <c r="FC2" s="863"/>
      <c r="FD2" s="863"/>
      <c r="FE2" s="863"/>
      <c r="FF2" s="863"/>
      <c r="FG2" s="863"/>
      <c r="FH2" s="863"/>
      <c r="FI2" s="863"/>
      <c r="FJ2" s="863"/>
      <c r="FK2" s="863"/>
      <c r="FL2" s="863"/>
      <c r="FM2" s="863"/>
      <c r="FN2" s="863"/>
      <c r="FO2" s="863"/>
      <c r="FP2" s="863"/>
      <c r="FQ2" s="863"/>
      <c r="FR2" s="863"/>
      <c r="FS2" s="863"/>
      <c r="FT2" s="863"/>
      <c r="FU2" s="863"/>
      <c r="FV2" s="863"/>
      <c r="FW2" s="863"/>
      <c r="FX2" s="863"/>
      <c r="FY2" s="863"/>
      <c r="FZ2" s="863"/>
      <c r="GA2" s="863"/>
      <c r="GB2" s="863"/>
      <c r="GC2" s="863"/>
      <c r="GD2" s="863"/>
      <c r="GE2" s="863"/>
      <c r="GF2" s="863"/>
      <c r="GG2" s="863"/>
      <c r="GH2" s="863"/>
      <c r="GI2" s="863"/>
      <c r="GJ2" s="863"/>
      <c r="GK2" s="863"/>
      <c r="GL2" s="863"/>
      <c r="GM2" s="863"/>
      <c r="GN2" s="863"/>
      <c r="GO2" s="863"/>
      <c r="GP2" s="863"/>
      <c r="GQ2" s="863"/>
      <c r="GR2" s="863"/>
      <c r="GS2" s="863"/>
      <c r="GT2" s="863"/>
      <c r="GU2" s="863"/>
      <c r="GV2" s="863"/>
      <c r="GW2" s="863"/>
      <c r="GX2" s="863"/>
      <c r="GY2" s="863"/>
      <c r="GZ2" s="863"/>
      <c r="HA2" s="863"/>
      <c r="HB2" s="863"/>
      <c r="HC2" s="863"/>
      <c r="HD2" s="863"/>
      <c r="HE2" s="863"/>
      <c r="HF2" s="863"/>
      <c r="HG2" s="863"/>
      <c r="HH2" s="863"/>
      <c r="HI2" s="863"/>
      <c r="HJ2" s="863"/>
      <c r="HK2" s="863"/>
      <c r="HL2" s="863"/>
      <c r="HM2" s="863"/>
      <c r="HN2" s="863"/>
      <c r="HO2" s="863"/>
      <c r="HP2" s="863"/>
      <c r="HQ2" s="863"/>
      <c r="HR2" s="863"/>
      <c r="HS2" s="863"/>
      <c r="HT2" s="863"/>
      <c r="HU2" s="863"/>
      <c r="HV2" s="863"/>
      <c r="HW2" s="863"/>
      <c r="HX2" s="863"/>
      <c r="HY2" s="863"/>
      <c r="HZ2" s="863"/>
      <c r="IA2" s="863"/>
      <c r="IB2" s="863"/>
      <c r="IC2" s="863"/>
      <c r="ID2" s="863"/>
      <c r="IE2" s="863"/>
      <c r="IF2" s="863"/>
      <c r="IG2" s="863"/>
      <c r="IH2" s="863"/>
      <c r="II2" s="863"/>
      <c r="IJ2" s="863"/>
      <c r="IK2" s="863"/>
      <c r="IL2" s="863"/>
      <c r="IM2" s="863"/>
      <c r="IN2" s="863"/>
      <c r="IO2" s="863"/>
      <c r="IP2" s="863"/>
    </row>
    <row r="3" spans="1:250" s="63" customFormat="1" ht="36.75" customHeight="1">
      <c r="A3" s="877" t="s">
        <v>817</v>
      </c>
      <c r="B3" s="878"/>
      <c r="C3" s="878"/>
      <c r="D3" s="878"/>
      <c r="E3" s="878"/>
      <c r="F3" s="878"/>
      <c r="G3" s="878"/>
      <c r="H3" s="878"/>
    </row>
    <row r="4" spans="1:250" s="63" customFormat="1" ht="17.25" customHeight="1">
      <c r="A4" s="864" t="s">
        <v>1066</v>
      </c>
      <c r="B4" s="864"/>
      <c r="C4" s="864"/>
      <c r="D4" s="864"/>
      <c r="E4" s="864"/>
      <c r="F4" s="864"/>
      <c r="G4" s="864"/>
      <c r="H4" s="864"/>
      <c r="I4" s="75"/>
      <c r="J4" s="75"/>
      <c r="K4" s="75"/>
      <c r="L4" s="75"/>
      <c r="M4" s="75"/>
      <c r="N4" s="75"/>
      <c r="O4" s="75"/>
      <c r="P4" s="75"/>
      <c r="Q4" s="75"/>
      <c r="R4" s="75"/>
      <c r="S4" s="75"/>
      <c r="T4" s="75"/>
      <c r="U4" s="75"/>
      <c r="V4" s="75"/>
      <c r="W4" s="850"/>
      <c r="X4" s="850"/>
      <c r="Y4" s="850"/>
      <c r="Z4" s="850"/>
      <c r="AA4" s="850"/>
      <c r="AB4" s="850"/>
      <c r="AC4" s="850"/>
      <c r="AD4" s="850"/>
      <c r="AE4" s="850"/>
      <c r="AF4" s="850"/>
      <c r="AG4" s="850"/>
      <c r="AH4" s="850"/>
      <c r="AI4" s="850"/>
      <c r="AJ4" s="850"/>
      <c r="AK4" s="850"/>
      <c r="AL4" s="850"/>
      <c r="AM4" s="850"/>
      <c r="AN4" s="850"/>
      <c r="AO4" s="850"/>
      <c r="AP4" s="850"/>
      <c r="AQ4" s="850"/>
      <c r="AR4" s="850"/>
      <c r="AS4" s="850"/>
      <c r="AT4" s="850"/>
      <c r="AU4" s="850"/>
      <c r="AV4" s="850"/>
      <c r="AW4" s="850"/>
      <c r="AX4" s="850"/>
      <c r="AY4" s="850"/>
      <c r="AZ4" s="850"/>
      <c r="BA4" s="850"/>
      <c r="BB4" s="850"/>
      <c r="BC4" s="850"/>
      <c r="BD4" s="850"/>
      <c r="BE4" s="850"/>
      <c r="BF4" s="850"/>
      <c r="BG4" s="850"/>
      <c r="BH4" s="850"/>
      <c r="BI4" s="850"/>
      <c r="BJ4" s="850"/>
      <c r="BK4" s="850"/>
      <c r="BL4" s="850"/>
      <c r="BM4" s="850"/>
      <c r="BN4" s="850"/>
      <c r="BO4" s="850"/>
      <c r="BP4" s="850"/>
      <c r="BQ4" s="850"/>
      <c r="BR4" s="850"/>
      <c r="BS4" s="850"/>
      <c r="BT4" s="850"/>
      <c r="BU4" s="850"/>
      <c r="BV4" s="850"/>
      <c r="BW4" s="850"/>
      <c r="BX4" s="850"/>
      <c r="BY4" s="850"/>
      <c r="BZ4" s="850"/>
      <c r="CA4" s="850"/>
      <c r="CB4" s="850"/>
      <c r="CC4" s="850"/>
      <c r="CD4" s="850"/>
      <c r="CE4" s="850"/>
      <c r="CF4" s="850"/>
      <c r="CG4" s="850"/>
      <c r="CH4" s="850"/>
      <c r="CI4" s="850"/>
      <c r="CJ4" s="850"/>
      <c r="CK4" s="850"/>
      <c r="CL4" s="850"/>
      <c r="CM4" s="850"/>
      <c r="CN4" s="850"/>
      <c r="CO4" s="850"/>
      <c r="CP4" s="850"/>
      <c r="CQ4" s="850"/>
      <c r="CR4" s="850"/>
      <c r="CS4" s="850"/>
      <c r="CT4" s="850"/>
      <c r="CU4" s="850"/>
      <c r="CV4" s="850"/>
      <c r="CW4" s="850"/>
      <c r="CX4" s="850"/>
      <c r="CY4" s="850"/>
      <c r="CZ4" s="850"/>
      <c r="DA4" s="850"/>
      <c r="DB4" s="850"/>
      <c r="DC4" s="850"/>
      <c r="DD4" s="850"/>
      <c r="DE4" s="850"/>
      <c r="DF4" s="850"/>
      <c r="DG4" s="850"/>
      <c r="DH4" s="850"/>
      <c r="DI4" s="850"/>
      <c r="DJ4" s="850"/>
      <c r="DK4" s="850"/>
      <c r="DL4" s="850"/>
      <c r="DM4" s="850"/>
      <c r="DN4" s="850"/>
      <c r="DO4" s="850"/>
      <c r="DP4" s="850"/>
      <c r="DQ4" s="850"/>
      <c r="DR4" s="850"/>
      <c r="DS4" s="850"/>
      <c r="DT4" s="850"/>
      <c r="DU4" s="850"/>
      <c r="DV4" s="850"/>
      <c r="DW4" s="850"/>
      <c r="DX4" s="850"/>
      <c r="DY4" s="850"/>
      <c r="DZ4" s="850"/>
      <c r="EA4" s="850"/>
      <c r="EB4" s="850"/>
      <c r="EC4" s="850"/>
      <c r="ED4" s="850"/>
      <c r="EE4" s="850"/>
      <c r="EF4" s="850"/>
      <c r="EG4" s="850"/>
      <c r="EH4" s="850"/>
      <c r="EI4" s="850"/>
      <c r="EJ4" s="850"/>
      <c r="EK4" s="850"/>
      <c r="EL4" s="850"/>
      <c r="EM4" s="850"/>
      <c r="EN4" s="850"/>
      <c r="EO4" s="850"/>
      <c r="EP4" s="850"/>
      <c r="EQ4" s="850"/>
      <c r="ER4" s="850"/>
      <c r="ES4" s="850"/>
      <c r="ET4" s="850"/>
      <c r="EU4" s="850"/>
      <c r="EV4" s="850"/>
      <c r="EW4" s="850"/>
      <c r="EX4" s="850"/>
      <c r="EY4" s="850"/>
      <c r="EZ4" s="850"/>
      <c r="FA4" s="850"/>
      <c r="FB4" s="850"/>
      <c r="FC4" s="850"/>
      <c r="FD4" s="850"/>
      <c r="FE4" s="850"/>
      <c r="FF4" s="850"/>
      <c r="FG4" s="850"/>
      <c r="FH4" s="850"/>
      <c r="FI4" s="850"/>
      <c r="FJ4" s="850"/>
      <c r="FK4" s="850"/>
      <c r="FL4" s="850"/>
      <c r="FM4" s="850"/>
      <c r="FN4" s="850"/>
      <c r="FO4" s="850"/>
      <c r="FP4" s="850"/>
      <c r="FQ4" s="850"/>
      <c r="FR4" s="850"/>
      <c r="FS4" s="850"/>
      <c r="FT4" s="850"/>
      <c r="FU4" s="850"/>
      <c r="FV4" s="850"/>
      <c r="FW4" s="850"/>
      <c r="FX4" s="850"/>
      <c r="FY4" s="850"/>
      <c r="FZ4" s="850"/>
      <c r="GA4" s="850"/>
      <c r="GB4" s="850"/>
      <c r="GC4" s="850"/>
      <c r="GD4" s="850"/>
      <c r="GE4" s="850"/>
      <c r="GF4" s="850"/>
      <c r="GG4" s="850"/>
      <c r="GH4" s="850"/>
      <c r="GI4" s="850"/>
      <c r="GJ4" s="850"/>
      <c r="GK4" s="850"/>
      <c r="GL4" s="850"/>
      <c r="GM4" s="850"/>
      <c r="GN4" s="850"/>
      <c r="GO4" s="850"/>
      <c r="GP4" s="850"/>
      <c r="GQ4" s="850"/>
      <c r="GR4" s="850"/>
      <c r="GS4" s="850"/>
      <c r="GT4" s="850"/>
      <c r="GU4" s="850"/>
      <c r="GV4" s="850"/>
      <c r="GW4" s="850"/>
      <c r="GX4" s="850"/>
      <c r="GY4" s="850"/>
      <c r="GZ4" s="850"/>
      <c r="HA4" s="850"/>
      <c r="HB4" s="850"/>
      <c r="HC4" s="850"/>
      <c r="HD4" s="850"/>
      <c r="HE4" s="850"/>
      <c r="HF4" s="850"/>
      <c r="HG4" s="850"/>
      <c r="HH4" s="850"/>
      <c r="HI4" s="850"/>
      <c r="HJ4" s="850"/>
      <c r="HK4" s="850"/>
      <c r="HL4" s="850"/>
      <c r="HM4" s="850"/>
      <c r="HN4" s="850"/>
      <c r="HO4" s="850"/>
      <c r="HP4" s="850"/>
      <c r="HQ4" s="850"/>
      <c r="HR4" s="850"/>
      <c r="HS4" s="850"/>
      <c r="HT4" s="850"/>
      <c r="HU4" s="850"/>
      <c r="HV4" s="850"/>
      <c r="HW4" s="850"/>
      <c r="HX4" s="850"/>
      <c r="HY4" s="850"/>
      <c r="HZ4" s="850"/>
      <c r="IA4" s="850"/>
      <c r="IB4" s="850"/>
      <c r="IC4" s="850"/>
      <c r="ID4" s="850"/>
      <c r="IE4" s="850"/>
      <c r="IF4" s="850"/>
      <c r="IG4" s="850"/>
      <c r="IH4" s="850"/>
      <c r="II4" s="850"/>
      <c r="IJ4" s="850"/>
      <c r="IK4" s="850"/>
      <c r="IL4" s="850"/>
      <c r="IM4" s="850"/>
      <c r="IN4" s="850"/>
      <c r="IO4" s="850"/>
      <c r="IP4" s="850"/>
    </row>
    <row r="5" spans="1:250" s="222" customFormat="1" ht="15" customHeight="1">
      <c r="A5" s="247" t="s">
        <v>567</v>
      </c>
      <c r="B5" s="243"/>
      <c r="C5" s="243"/>
      <c r="D5" s="243"/>
      <c r="E5" s="243"/>
      <c r="F5" s="243"/>
      <c r="G5" s="246"/>
      <c r="H5" s="248" t="s">
        <v>568</v>
      </c>
    </row>
    <row r="6" spans="1:250" ht="25.5" customHeight="1">
      <c r="A6" s="865" t="s">
        <v>1041</v>
      </c>
      <c r="B6" s="865"/>
      <c r="C6" s="380" t="s">
        <v>189</v>
      </c>
      <c r="D6" s="380" t="s">
        <v>188</v>
      </c>
      <c r="E6" s="380" t="s">
        <v>187</v>
      </c>
      <c r="F6" s="380" t="s">
        <v>7</v>
      </c>
      <c r="G6" s="875" t="s">
        <v>1040</v>
      </c>
      <c r="H6" s="875"/>
    </row>
    <row r="7" spans="1:250" ht="25.5" customHeight="1">
      <c r="A7" s="866"/>
      <c r="B7" s="866"/>
      <c r="C7" s="381" t="s">
        <v>819</v>
      </c>
      <c r="D7" s="381" t="s">
        <v>818</v>
      </c>
      <c r="E7" s="381" t="s">
        <v>186</v>
      </c>
      <c r="F7" s="381" t="s">
        <v>8</v>
      </c>
      <c r="G7" s="876"/>
      <c r="H7" s="876"/>
    </row>
    <row r="8" spans="1:250" ht="20.100000000000001" customHeight="1" thickBot="1">
      <c r="A8" s="873" t="s">
        <v>815</v>
      </c>
      <c r="B8" s="318" t="s">
        <v>185</v>
      </c>
      <c r="C8" s="319">
        <v>34</v>
      </c>
      <c r="D8" s="319">
        <v>45</v>
      </c>
      <c r="E8" s="319">
        <v>394</v>
      </c>
      <c r="F8" s="320">
        <f>SUM(C8:E8)</f>
        <v>473</v>
      </c>
      <c r="G8" s="321" t="s">
        <v>21</v>
      </c>
      <c r="H8" s="871" t="s">
        <v>824</v>
      </c>
    </row>
    <row r="9" spans="1:250" ht="20.100000000000001" customHeight="1" thickBot="1">
      <c r="A9" s="851"/>
      <c r="B9" s="322" t="s">
        <v>184</v>
      </c>
      <c r="C9" s="323">
        <v>204</v>
      </c>
      <c r="D9" s="323">
        <v>255</v>
      </c>
      <c r="E9" s="323">
        <v>3085</v>
      </c>
      <c r="F9" s="382">
        <f t="shared" ref="F9:F11" si="0">SUM(C9:E9)</f>
        <v>3544</v>
      </c>
      <c r="G9" s="324" t="s">
        <v>183</v>
      </c>
      <c r="H9" s="835"/>
    </row>
    <row r="10" spans="1:250" ht="20.100000000000001" customHeight="1" thickBot="1">
      <c r="A10" s="851"/>
      <c r="B10" s="322" t="s">
        <v>157</v>
      </c>
      <c r="C10" s="323">
        <v>4428</v>
      </c>
      <c r="D10" s="323">
        <v>5502</v>
      </c>
      <c r="E10" s="323">
        <v>45703</v>
      </c>
      <c r="F10" s="382">
        <f t="shared" si="0"/>
        <v>55633</v>
      </c>
      <c r="G10" s="324" t="s">
        <v>19</v>
      </c>
      <c r="H10" s="835"/>
    </row>
    <row r="11" spans="1:250" ht="20.100000000000001" customHeight="1" thickBot="1">
      <c r="A11" s="874"/>
      <c r="B11" s="322" t="s">
        <v>181</v>
      </c>
      <c r="C11" s="323">
        <v>497</v>
      </c>
      <c r="D11" s="323">
        <v>631</v>
      </c>
      <c r="E11" s="323">
        <v>3341</v>
      </c>
      <c r="F11" s="382">
        <f t="shared" si="0"/>
        <v>4469</v>
      </c>
      <c r="G11" s="324" t="s">
        <v>33</v>
      </c>
      <c r="H11" s="835"/>
    </row>
    <row r="12" spans="1:250" ht="20.100000000000001" customHeight="1" thickBot="1">
      <c r="A12" s="872" t="s">
        <v>1141</v>
      </c>
      <c r="B12" s="325" t="s">
        <v>185</v>
      </c>
      <c r="C12" s="326">
        <v>70</v>
      </c>
      <c r="D12" s="326">
        <v>64</v>
      </c>
      <c r="E12" s="326">
        <v>154</v>
      </c>
      <c r="F12" s="327">
        <f>SUM(C12:E12)</f>
        <v>288</v>
      </c>
      <c r="G12" s="328" t="s">
        <v>21</v>
      </c>
      <c r="H12" s="833" t="s">
        <v>313</v>
      </c>
    </row>
    <row r="13" spans="1:250" ht="20.100000000000001" customHeight="1" thickBot="1">
      <c r="A13" s="872"/>
      <c r="B13" s="325" t="s">
        <v>184</v>
      </c>
      <c r="C13" s="326">
        <v>1132</v>
      </c>
      <c r="D13" s="326">
        <v>1182</v>
      </c>
      <c r="E13" s="326">
        <v>3789</v>
      </c>
      <c r="F13" s="327">
        <f t="shared" ref="F13:F15" si="1">SUM(C13:E13)</f>
        <v>6103</v>
      </c>
      <c r="G13" s="328" t="s">
        <v>183</v>
      </c>
      <c r="H13" s="833"/>
    </row>
    <row r="14" spans="1:250" ht="20.100000000000001" customHeight="1" thickBot="1">
      <c r="A14" s="872"/>
      <c r="B14" s="325" t="s">
        <v>157</v>
      </c>
      <c r="C14" s="326">
        <v>29978</v>
      </c>
      <c r="D14" s="326">
        <v>31367</v>
      </c>
      <c r="E14" s="326">
        <v>92203</v>
      </c>
      <c r="F14" s="327">
        <f t="shared" si="1"/>
        <v>153548</v>
      </c>
      <c r="G14" s="328" t="s">
        <v>19</v>
      </c>
      <c r="H14" s="833"/>
    </row>
    <row r="15" spans="1:250" ht="20.100000000000001" customHeight="1" thickBot="1">
      <c r="A15" s="872"/>
      <c r="B15" s="325" t="s">
        <v>181</v>
      </c>
      <c r="C15" s="326">
        <v>3443</v>
      </c>
      <c r="D15" s="326">
        <v>3657</v>
      </c>
      <c r="E15" s="326">
        <v>5549</v>
      </c>
      <c r="F15" s="327">
        <f t="shared" si="1"/>
        <v>12649</v>
      </c>
      <c r="G15" s="328" t="s">
        <v>33</v>
      </c>
      <c r="H15" s="833"/>
    </row>
    <row r="16" spans="1:250" ht="20.100000000000001" customHeight="1" thickBot="1">
      <c r="A16" s="879" t="s">
        <v>487</v>
      </c>
      <c r="B16" s="322" t="s">
        <v>185</v>
      </c>
      <c r="C16" s="329">
        <v>38</v>
      </c>
      <c r="D16" s="329">
        <v>38</v>
      </c>
      <c r="E16" s="329">
        <v>95</v>
      </c>
      <c r="F16" s="382">
        <f>SUM(C16:E16)</f>
        <v>171</v>
      </c>
      <c r="G16" s="324" t="s">
        <v>21</v>
      </c>
      <c r="H16" s="861" t="s">
        <v>4</v>
      </c>
    </row>
    <row r="17" spans="1:12" ht="20.100000000000001" customHeight="1" thickBot="1">
      <c r="A17" s="879"/>
      <c r="B17" s="322" t="s">
        <v>184</v>
      </c>
      <c r="C17" s="329">
        <v>577</v>
      </c>
      <c r="D17" s="329">
        <v>590</v>
      </c>
      <c r="E17" s="329">
        <v>1166</v>
      </c>
      <c r="F17" s="382">
        <f t="shared" ref="F17:F19" si="2">SUM(C17:E17)</f>
        <v>2333</v>
      </c>
      <c r="G17" s="324" t="s">
        <v>183</v>
      </c>
      <c r="H17" s="861"/>
    </row>
    <row r="18" spans="1:12" ht="20.100000000000001" customHeight="1" thickBot="1">
      <c r="A18" s="879"/>
      <c r="B18" s="322" t="s">
        <v>157</v>
      </c>
      <c r="C18" s="329">
        <v>14994</v>
      </c>
      <c r="D18" s="329">
        <v>15476</v>
      </c>
      <c r="E18" s="329">
        <v>28284</v>
      </c>
      <c r="F18" s="382">
        <f t="shared" si="2"/>
        <v>58754</v>
      </c>
      <c r="G18" s="324" t="s">
        <v>19</v>
      </c>
      <c r="H18" s="861"/>
    </row>
    <row r="19" spans="1:12" ht="20.100000000000001" customHeight="1" thickBot="1">
      <c r="A19" s="879"/>
      <c r="B19" s="322" t="s">
        <v>181</v>
      </c>
      <c r="C19" s="329">
        <v>1540</v>
      </c>
      <c r="D19" s="329">
        <v>1717</v>
      </c>
      <c r="E19" s="329">
        <v>1807</v>
      </c>
      <c r="F19" s="382">
        <f t="shared" si="2"/>
        <v>5064</v>
      </c>
      <c r="G19" s="324" t="s">
        <v>33</v>
      </c>
      <c r="H19" s="861"/>
    </row>
    <row r="20" spans="1:12" ht="20.100000000000001" customHeight="1" thickBot="1">
      <c r="A20" s="827" t="s">
        <v>464</v>
      </c>
      <c r="B20" s="325" t="s">
        <v>185</v>
      </c>
      <c r="C20" s="326">
        <v>39</v>
      </c>
      <c r="D20" s="326">
        <v>33</v>
      </c>
      <c r="E20" s="326">
        <v>74</v>
      </c>
      <c r="F20" s="327">
        <f>SUM(C20:E20)</f>
        <v>146</v>
      </c>
      <c r="G20" s="328" t="s">
        <v>21</v>
      </c>
      <c r="H20" s="833" t="s">
        <v>463</v>
      </c>
    </row>
    <row r="21" spans="1:12" ht="20.100000000000001" customHeight="1" thickBot="1">
      <c r="A21" s="827"/>
      <c r="B21" s="325" t="s">
        <v>184</v>
      </c>
      <c r="C21" s="326">
        <v>588</v>
      </c>
      <c r="D21" s="326">
        <v>552</v>
      </c>
      <c r="E21" s="326">
        <v>891</v>
      </c>
      <c r="F21" s="327">
        <f t="shared" ref="F21:F23" si="3">SUM(C21:E21)</f>
        <v>2031</v>
      </c>
      <c r="G21" s="328" t="s">
        <v>183</v>
      </c>
      <c r="H21" s="833"/>
    </row>
    <row r="22" spans="1:12" ht="20.100000000000001" customHeight="1" thickBot="1">
      <c r="A22" s="827"/>
      <c r="B22" s="325" t="s">
        <v>157</v>
      </c>
      <c r="C22" s="326">
        <v>13876</v>
      </c>
      <c r="D22" s="326">
        <v>14014</v>
      </c>
      <c r="E22" s="326">
        <v>19285</v>
      </c>
      <c r="F22" s="327">
        <f t="shared" si="3"/>
        <v>47175</v>
      </c>
      <c r="G22" s="328" t="s">
        <v>19</v>
      </c>
      <c r="H22" s="833"/>
    </row>
    <row r="23" spans="1:12" ht="20.100000000000001" customHeight="1" thickBot="1">
      <c r="A23" s="827"/>
      <c r="B23" s="325" t="s">
        <v>181</v>
      </c>
      <c r="C23" s="326">
        <v>1606</v>
      </c>
      <c r="D23" s="326">
        <v>1550</v>
      </c>
      <c r="E23" s="326">
        <v>1381</v>
      </c>
      <c r="F23" s="327">
        <f t="shared" si="3"/>
        <v>4537</v>
      </c>
      <c r="G23" s="328" t="s">
        <v>33</v>
      </c>
      <c r="H23" s="833"/>
    </row>
    <row r="24" spans="1:12" ht="20.100000000000001" customHeight="1" thickBot="1">
      <c r="A24" s="880" t="s">
        <v>357</v>
      </c>
      <c r="B24" s="330" t="s">
        <v>185</v>
      </c>
      <c r="C24" s="331">
        <v>2</v>
      </c>
      <c r="D24" s="331">
        <v>1</v>
      </c>
      <c r="E24" s="331">
        <v>0</v>
      </c>
      <c r="F24" s="382">
        <f>SUM(C24:E24)</f>
        <v>3</v>
      </c>
      <c r="G24" s="332" t="s">
        <v>21</v>
      </c>
      <c r="H24" s="861" t="s">
        <v>823</v>
      </c>
    </row>
    <row r="25" spans="1:12" ht="20.100000000000001" customHeight="1" thickBot="1">
      <c r="A25" s="880"/>
      <c r="B25" s="330" t="s">
        <v>184</v>
      </c>
      <c r="C25" s="331">
        <v>29</v>
      </c>
      <c r="D25" s="331">
        <v>6</v>
      </c>
      <c r="E25" s="331">
        <v>0</v>
      </c>
      <c r="F25" s="382">
        <f t="shared" ref="F25:F27" si="4">SUM(C25:E25)</f>
        <v>35</v>
      </c>
      <c r="G25" s="332" t="s">
        <v>183</v>
      </c>
      <c r="H25" s="861"/>
    </row>
    <row r="26" spans="1:12" ht="20.100000000000001" customHeight="1" thickBot="1">
      <c r="A26" s="880"/>
      <c r="B26" s="330" t="s">
        <v>157</v>
      </c>
      <c r="C26" s="331">
        <v>600</v>
      </c>
      <c r="D26" s="331">
        <v>90</v>
      </c>
      <c r="E26" s="331">
        <v>0</v>
      </c>
      <c r="F26" s="382">
        <f t="shared" si="4"/>
        <v>690</v>
      </c>
      <c r="G26" s="332" t="s">
        <v>19</v>
      </c>
      <c r="H26" s="861"/>
      <c r="L26" s="45" t="s">
        <v>1047</v>
      </c>
    </row>
    <row r="27" spans="1:12" ht="20.100000000000001" customHeight="1">
      <c r="A27" s="881"/>
      <c r="B27" s="333" t="s">
        <v>181</v>
      </c>
      <c r="C27" s="334">
        <v>114</v>
      </c>
      <c r="D27" s="334">
        <v>23</v>
      </c>
      <c r="E27" s="334">
        <v>0</v>
      </c>
      <c r="F27" s="383">
        <f t="shared" si="4"/>
        <v>137</v>
      </c>
      <c r="G27" s="335" t="s">
        <v>33</v>
      </c>
      <c r="H27" s="862"/>
      <c r="L27" s="45" t="s">
        <v>1048</v>
      </c>
    </row>
    <row r="28" spans="1:12" ht="20.100000000000001" customHeight="1" thickBot="1">
      <c r="A28" s="841" t="s">
        <v>7</v>
      </c>
      <c r="B28" s="336" t="s">
        <v>185</v>
      </c>
      <c r="C28" s="337">
        <f t="shared" ref="C28:F31" si="5">SUM(C8+C12+C16+C20+C24)</f>
        <v>183</v>
      </c>
      <c r="D28" s="337">
        <f t="shared" si="5"/>
        <v>181</v>
      </c>
      <c r="E28" s="337">
        <f t="shared" si="5"/>
        <v>717</v>
      </c>
      <c r="F28" s="337">
        <f t="shared" si="5"/>
        <v>1081</v>
      </c>
      <c r="G28" s="338" t="s">
        <v>21</v>
      </c>
      <c r="H28" s="836" t="s">
        <v>8</v>
      </c>
    </row>
    <row r="29" spans="1:12" ht="20.100000000000001" customHeight="1" thickBot="1">
      <c r="A29" s="827"/>
      <c r="B29" s="325" t="s">
        <v>184</v>
      </c>
      <c r="C29" s="327">
        <f t="shared" si="5"/>
        <v>2530</v>
      </c>
      <c r="D29" s="327">
        <f t="shared" si="5"/>
        <v>2585</v>
      </c>
      <c r="E29" s="327">
        <f t="shared" si="5"/>
        <v>8931</v>
      </c>
      <c r="F29" s="327">
        <f t="shared" si="5"/>
        <v>14046</v>
      </c>
      <c r="G29" s="339" t="s">
        <v>183</v>
      </c>
      <c r="H29" s="833"/>
    </row>
    <row r="30" spans="1:12" ht="20.100000000000001" customHeight="1" thickBot="1">
      <c r="A30" s="827"/>
      <c r="B30" s="325" t="s">
        <v>157</v>
      </c>
      <c r="C30" s="327">
        <f t="shared" si="5"/>
        <v>63876</v>
      </c>
      <c r="D30" s="327">
        <f t="shared" si="5"/>
        <v>66449</v>
      </c>
      <c r="E30" s="327">
        <f t="shared" si="5"/>
        <v>185475</v>
      </c>
      <c r="F30" s="327">
        <f t="shared" si="5"/>
        <v>315800</v>
      </c>
      <c r="G30" s="339" t="s">
        <v>182</v>
      </c>
      <c r="H30" s="833"/>
    </row>
    <row r="31" spans="1:12" ht="20.100000000000001" customHeight="1">
      <c r="A31" s="842"/>
      <c r="B31" s="340" t="s">
        <v>181</v>
      </c>
      <c r="C31" s="341">
        <f t="shared" si="5"/>
        <v>7200</v>
      </c>
      <c r="D31" s="341">
        <f t="shared" si="5"/>
        <v>7578</v>
      </c>
      <c r="E31" s="341">
        <f t="shared" si="5"/>
        <v>12078</v>
      </c>
      <c r="F31" s="341">
        <f t="shared" si="5"/>
        <v>26856</v>
      </c>
      <c r="G31" s="342" t="s">
        <v>33</v>
      </c>
      <c r="H31" s="837"/>
    </row>
    <row r="32" spans="1:12">
      <c r="A32" s="142" t="s">
        <v>822</v>
      </c>
      <c r="B32" s="179"/>
      <c r="C32" s="224"/>
      <c r="D32" s="224"/>
      <c r="E32" s="180"/>
      <c r="F32" s="180"/>
      <c r="G32" s="867" t="s">
        <v>821</v>
      </c>
      <c r="H32" s="867"/>
      <c r="I32" s="58"/>
      <c r="J32" s="58"/>
    </row>
  </sheetData>
  <mergeCells count="54">
    <mergeCell ref="G32:H32"/>
    <mergeCell ref="A1:H1"/>
    <mergeCell ref="A2:H2"/>
    <mergeCell ref="H8:H11"/>
    <mergeCell ref="A12:A15"/>
    <mergeCell ref="A8:A11"/>
    <mergeCell ref="G6:H7"/>
    <mergeCell ref="A3:H3"/>
    <mergeCell ref="H12:H15"/>
    <mergeCell ref="A16:A19"/>
    <mergeCell ref="A20:A23"/>
    <mergeCell ref="A28:A31"/>
    <mergeCell ref="A24:A27"/>
    <mergeCell ref="W2:AJ2"/>
    <mergeCell ref="A4:H4"/>
    <mergeCell ref="W4:AJ4"/>
    <mergeCell ref="A6:B7"/>
    <mergeCell ref="I2:V2"/>
    <mergeCell ref="DC2:DP2"/>
    <mergeCell ref="DQ2:ED2"/>
    <mergeCell ref="EE2:ER2"/>
    <mergeCell ref="AK2:AX2"/>
    <mergeCell ref="AY2:BL2"/>
    <mergeCell ref="BM2:BZ2"/>
    <mergeCell ref="CA2:CN2"/>
    <mergeCell ref="CO2:DB2"/>
    <mergeCell ref="GW2:HJ2"/>
    <mergeCell ref="HK2:HX2"/>
    <mergeCell ref="HY2:IL2"/>
    <mergeCell ref="IM2:IP2"/>
    <mergeCell ref="ES2:FF2"/>
    <mergeCell ref="FG2:FT2"/>
    <mergeCell ref="FU2:GH2"/>
    <mergeCell ref="GI2:GV2"/>
    <mergeCell ref="HY4:IL4"/>
    <mergeCell ref="IM4:IP4"/>
    <mergeCell ref="FG4:FT4"/>
    <mergeCell ref="FU4:GH4"/>
    <mergeCell ref="GI4:GV4"/>
    <mergeCell ref="GW4:HJ4"/>
    <mergeCell ref="HK4:HX4"/>
    <mergeCell ref="ES4:FF4"/>
    <mergeCell ref="CO4:DB4"/>
    <mergeCell ref="DC4:DP4"/>
    <mergeCell ref="DQ4:ED4"/>
    <mergeCell ref="H28:H31"/>
    <mergeCell ref="H20:H23"/>
    <mergeCell ref="H16:H19"/>
    <mergeCell ref="AK4:AX4"/>
    <mergeCell ref="AY4:BL4"/>
    <mergeCell ref="BM4:BZ4"/>
    <mergeCell ref="CA4:CN4"/>
    <mergeCell ref="H24:H27"/>
    <mergeCell ref="EE4:ER4"/>
  </mergeCells>
  <printOptions horizontalCentered="1" verticalCentered="1"/>
  <pageMargins left="0" right="0" top="0" bottom="0" header="0" footer="0"/>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5"/>
  <sheetViews>
    <sheetView showGridLines="0" rightToLeft="1" view="pageBreakPreview" zoomScaleNormal="100" zoomScaleSheetLayoutView="100" workbookViewId="0">
      <selection activeCell="E6" sqref="E6:F6"/>
    </sheetView>
  </sheetViews>
  <sheetFormatPr defaultRowHeight="13.5"/>
  <cols>
    <col min="1" max="1" width="13.5703125" style="49" customWidth="1"/>
    <col min="2" max="2" width="8.42578125" style="45" customWidth="1"/>
    <col min="3" max="8" width="14.5703125" style="67" customWidth="1"/>
    <col min="9" max="9" width="8" style="45" customWidth="1"/>
    <col min="10" max="10" width="15.7109375" style="45" customWidth="1"/>
    <col min="11" max="16384" width="9.140625" style="45"/>
  </cols>
  <sheetData>
    <row r="1" spans="1:250" s="64" customFormat="1" ht="20.25">
      <c r="A1" s="895" t="s">
        <v>828</v>
      </c>
      <c r="B1" s="895"/>
      <c r="C1" s="895"/>
      <c r="D1" s="895"/>
      <c r="E1" s="895"/>
      <c r="F1" s="895"/>
      <c r="G1" s="895"/>
      <c r="H1" s="895"/>
      <c r="I1" s="895"/>
      <c r="J1" s="895"/>
    </row>
    <row r="2" spans="1:250" s="65" customFormat="1" ht="20.25">
      <c r="A2" s="870" t="s">
        <v>1069</v>
      </c>
      <c r="B2" s="870"/>
      <c r="C2" s="870"/>
      <c r="D2" s="870"/>
      <c r="E2" s="870"/>
      <c r="F2" s="870"/>
      <c r="G2" s="870"/>
      <c r="H2" s="870"/>
      <c r="I2" s="870"/>
      <c r="J2" s="870"/>
      <c r="K2" s="858"/>
      <c r="L2" s="858"/>
      <c r="M2" s="858"/>
      <c r="N2" s="858"/>
      <c r="O2" s="858"/>
      <c r="P2" s="858"/>
      <c r="Q2" s="858"/>
      <c r="R2" s="858"/>
      <c r="S2" s="858"/>
      <c r="T2" s="858"/>
      <c r="U2" s="858"/>
      <c r="V2" s="858"/>
      <c r="W2" s="858"/>
      <c r="X2" s="858"/>
      <c r="Y2" s="858"/>
      <c r="Z2" s="858"/>
      <c r="AA2" s="858"/>
      <c r="AB2" s="858"/>
      <c r="AC2" s="858"/>
      <c r="AD2" s="858"/>
      <c r="AE2" s="858"/>
      <c r="AF2" s="858"/>
      <c r="AG2" s="858"/>
      <c r="AH2" s="858"/>
      <c r="AI2" s="858"/>
      <c r="AJ2" s="858"/>
      <c r="AK2" s="858"/>
      <c r="AL2" s="858"/>
      <c r="AM2" s="858"/>
      <c r="AN2" s="858"/>
      <c r="AO2" s="858"/>
      <c r="AP2" s="858"/>
      <c r="AQ2" s="858"/>
      <c r="AR2" s="858"/>
      <c r="AS2" s="858"/>
      <c r="AT2" s="858"/>
      <c r="AU2" s="858"/>
      <c r="AV2" s="858"/>
      <c r="AW2" s="858"/>
      <c r="AX2" s="858"/>
      <c r="AY2" s="858"/>
      <c r="AZ2" s="858"/>
      <c r="BA2" s="858"/>
      <c r="BB2" s="858"/>
      <c r="BC2" s="858"/>
      <c r="BD2" s="858"/>
      <c r="BE2" s="858"/>
      <c r="BF2" s="858"/>
      <c r="BG2" s="858"/>
      <c r="BH2" s="858"/>
      <c r="BI2" s="858"/>
      <c r="BJ2" s="858"/>
      <c r="BK2" s="858"/>
      <c r="BL2" s="858"/>
      <c r="BM2" s="858"/>
      <c r="BN2" s="858"/>
      <c r="BO2" s="858"/>
      <c r="BP2" s="858"/>
      <c r="BQ2" s="858"/>
      <c r="BR2" s="858"/>
      <c r="BS2" s="858"/>
      <c r="BT2" s="858"/>
      <c r="BU2" s="858"/>
      <c r="BV2" s="858"/>
      <c r="BW2" s="858"/>
      <c r="BX2" s="858"/>
      <c r="BY2" s="858"/>
      <c r="BZ2" s="858"/>
      <c r="CA2" s="858"/>
      <c r="CB2" s="858"/>
      <c r="CC2" s="858"/>
      <c r="CD2" s="858"/>
      <c r="CE2" s="858"/>
      <c r="CF2" s="858"/>
      <c r="CG2" s="858"/>
      <c r="CH2" s="858"/>
      <c r="CI2" s="858"/>
      <c r="CJ2" s="858"/>
      <c r="CK2" s="858"/>
      <c r="CL2" s="858"/>
      <c r="CM2" s="858"/>
      <c r="CN2" s="858"/>
      <c r="CO2" s="858"/>
      <c r="CP2" s="858"/>
      <c r="CQ2" s="858"/>
      <c r="CR2" s="858"/>
      <c r="CS2" s="858"/>
      <c r="CT2" s="858"/>
      <c r="CU2" s="858"/>
      <c r="CV2" s="858"/>
      <c r="CW2" s="858"/>
      <c r="CX2" s="858"/>
      <c r="CY2" s="858"/>
      <c r="CZ2" s="858"/>
      <c r="DA2" s="858"/>
      <c r="DB2" s="858"/>
      <c r="DC2" s="858"/>
      <c r="DD2" s="858"/>
      <c r="DE2" s="858"/>
      <c r="DF2" s="858"/>
      <c r="DG2" s="858"/>
      <c r="DH2" s="858"/>
      <c r="DI2" s="858"/>
      <c r="DJ2" s="858"/>
      <c r="DK2" s="858"/>
      <c r="DL2" s="858"/>
      <c r="DM2" s="858"/>
      <c r="DN2" s="858"/>
      <c r="DO2" s="858"/>
      <c r="DP2" s="858"/>
      <c r="DQ2" s="858"/>
      <c r="DR2" s="858"/>
      <c r="DS2" s="858"/>
      <c r="DT2" s="858"/>
      <c r="DU2" s="858"/>
      <c r="DV2" s="858"/>
      <c r="DW2" s="858"/>
      <c r="DX2" s="858"/>
      <c r="DY2" s="858"/>
      <c r="DZ2" s="858"/>
      <c r="EA2" s="858"/>
      <c r="EB2" s="858"/>
      <c r="EC2" s="858"/>
      <c r="ED2" s="858"/>
      <c r="EE2" s="858"/>
      <c r="EF2" s="858"/>
      <c r="EG2" s="858"/>
      <c r="EH2" s="858"/>
      <c r="EI2" s="858"/>
      <c r="EJ2" s="858"/>
      <c r="EK2" s="858"/>
      <c r="EL2" s="858"/>
      <c r="EM2" s="858"/>
      <c r="EN2" s="858"/>
      <c r="EO2" s="858"/>
      <c r="EP2" s="858"/>
      <c r="EQ2" s="858"/>
      <c r="ER2" s="858"/>
      <c r="ES2" s="858"/>
      <c r="ET2" s="858"/>
      <c r="EU2" s="858"/>
      <c r="EV2" s="858"/>
      <c r="EW2" s="858"/>
      <c r="EX2" s="858"/>
      <c r="EY2" s="858"/>
      <c r="EZ2" s="858"/>
      <c r="FA2" s="858"/>
      <c r="FB2" s="858"/>
      <c r="FC2" s="858"/>
      <c r="FD2" s="858"/>
      <c r="FE2" s="858"/>
      <c r="FF2" s="858"/>
      <c r="FG2" s="858"/>
      <c r="FH2" s="858"/>
      <c r="FI2" s="858"/>
      <c r="FJ2" s="858"/>
      <c r="FK2" s="858"/>
      <c r="FL2" s="858"/>
      <c r="FM2" s="858"/>
      <c r="FN2" s="858"/>
      <c r="FO2" s="858"/>
      <c r="FP2" s="858"/>
      <c r="FQ2" s="858"/>
      <c r="FR2" s="858"/>
      <c r="FS2" s="858"/>
      <c r="FT2" s="858"/>
      <c r="FU2" s="858"/>
      <c r="FV2" s="858"/>
      <c r="FW2" s="858"/>
      <c r="FX2" s="858"/>
      <c r="FY2" s="858"/>
      <c r="FZ2" s="858"/>
      <c r="GA2" s="858"/>
      <c r="GB2" s="858"/>
      <c r="GC2" s="858"/>
      <c r="GD2" s="858"/>
      <c r="GE2" s="858"/>
      <c r="GF2" s="858"/>
      <c r="GG2" s="858"/>
      <c r="GH2" s="858"/>
      <c r="GI2" s="858"/>
      <c r="GJ2" s="858"/>
      <c r="GK2" s="858"/>
      <c r="GL2" s="858"/>
      <c r="GM2" s="858"/>
      <c r="GN2" s="858"/>
      <c r="GO2" s="858"/>
      <c r="GP2" s="858"/>
      <c r="GQ2" s="858"/>
      <c r="GR2" s="858"/>
      <c r="GS2" s="858"/>
      <c r="GT2" s="858"/>
      <c r="GU2" s="858"/>
      <c r="GV2" s="858"/>
      <c r="GW2" s="858"/>
      <c r="GX2" s="858"/>
      <c r="GY2" s="858"/>
      <c r="GZ2" s="858"/>
      <c r="HA2" s="858"/>
      <c r="HB2" s="858"/>
      <c r="HC2" s="858"/>
      <c r="HD2" s="858"/>
      <c r="HE2" s="858"/>
      <c r="HF2" s="858"/>
      <c r="HG2" s="858"/>
      <c r="HH2" s="858"/>
      <c r="HI2" s="858"/>
      <c r="HJ2" s="858"/>
      <c r="HK2" s="858"/>
      <c r="HL2" s="858"/>
      <c r="HM2" s="858"/>
      <c r="HN2" s="858"/>
      <c r="HO2" s="858"/>
      <c r="HP2" s="858"/>
      <c r="HQ2" s="858"/>
      <c r="HR2" s="858"/>
      <c r="HS2" s="858"/>
      <c r="HT2" s="858"/>
      <c r="HU2" s="858"/>
      <c r="HV2" s="858"/>
      <c r="HW2" s="858"/>
      <c r="HX2" s="858"/>
      <c r="HY2" s="858"/>
      <c r="HZ2" s="858"/>
      <c r="IA2" s="858"/>
      <c r="IB2" s="858"/>
      <c r="IC2" s="858"/>
      <c r="ID2" s="858"/>
      <c r="IE2" s="858"/>
      <c r="IF2" s="858"/>
      <c r="IG2" s="858"/>
      <c r="IH2" s="858"/>
      <c r="II2" s="858"/>
      <c r="IJ2" s="858"/>
      <c r="IK2" s="858"/>
      <c r="IL2" s="858"/>
      <c r="IM2" s="858"/>
      <c r="IN2" s="858"/>
      <c r="IO2" s="858"/>
      <c r="IP2" s="858"/>
    </row>
    <row r="3" spans="1:250" s="63" customFormat="1" ht="15.75">
      <c r="A3" s="864" t="s">
        <v>830</v>
      </c>
      <c r="B3" s="864"/>
      <c r="C3" s="864"/>
      <c r="D3" s="864"/>
      <c r="E3" s="864"/>
      <c r="F3" s="864"/>
      <c r="G3" s="864"/>
      <c r="H3" s="864"/>
      <c r="I3" s="864"/>
      <c r="J3" s="864"/>
    </row>
    <row r="4" spans="1:250" s="63" customFormat="1" ht="15.75">
      <c r="A4" s="864" t="s">
        <v>1066</v>
      </c>
      <c r="B4" s="864"/>
      <c r="C4" s="864"/>
      <c r="D4" s="864"/>
      <c r="E4" s="864"/>
      <c r="F4" s="864"/>
      <c r="G4" s="864"/>
      <c r="H4" s="864"/>
      <c r="I4" s="864"/>
      <c r="J4" s="864"/>
      <c r="K4" s="850"/>
      <c r="L4" s="850"/>
      <c r="M4" s="850"/>
      <c r="N4" s="850"/>
      <c r="O4" s="850"/>
      <c r="P4" s="850"/>
      <c r="Q4" s="850"/>
      <c r="R4" s="850"/>
      <c r="S4" s="850"/>
      <c r="T4" s="850"/>
      <c r="U4" s="850"/>
      <c r="V4" s="850"/>
      <c r="W4" s="850"/>
      <c r="X4" s="850"/>
      <c r="Y4" s="850"/>
      <c r="Z4" s="850"/>
      <c r="AA4" s="850"/>
      <c r="AB4" s="850"/>
      <c r="AC4" s="850"/>
      <c r="AD4" s="850"/>
      <c r="AE4" s="850"/>
      <c r="AF4" s="850"/>
      <c r="AG4" s="850"/>
      <c r="AH4" s="850"/>
      <c r="AI4" s="850"/>
      <c r="AJ4" s="850"/>
      <c r="AK4" s="850"/>
      <c r="AL4" s="850"/>
      <c r="AM4" s="850"/>
      <c r="AN4" s="850"/>
      <c r="AO4" s="850"/>
      <c r="AP4" s="850"/>
      <c r="AQ4" s="850"/>
      <c r="AR4" s="850"/>
      <c r="AS4" s="850"/>
      <c r="AT4" s="850"/>
      <c r="AU4" s="850"/>
      <c r="AV4" s="850"/>
      <c r="AW4" s="850"/>
      <c r="AX4" s="850"/>
      <c r="AY4" s="850"/>
      <c r="AZ4" s="850"/>
      <c r="BA4" s="850"/>
      <c r="BB4" s="850"/>
      <c r="BC4" s="850"/>
      <c r="BD4" s="850"/>
      <c r="BE4" s="850"/>
      <c r="BF4" s="850"/>
      <c r="BG4" s="850"/>
      <c r="BH4" s="850"/>
      <c r="BI4" s="850"/>
      <c r="BJ4" s="850"/>
      <c r="BK4" s="850"/>
      <c r="BL4" s="850"/>
      <c r="BM4" s="850"/>
      <c r="BN4" s="850"/>
      <c r="BO4" s="850"/>
      <c r="BP4" s="850"/>
      <c r="BQ4" s="850"/>
      <c r="BR4" s="850"/>
      <c r="BS4" s="850"/>
      <c r="BT4" s="850"/>
      <c r="BU4" s="850"/>
      <c r="BV4" s="850"/>
      <c r="BW4" s="850"/>
      <c r="BX4" s="850"/>
      <c r="BY4" s="850"/>
      <c r="BZ4" s="850"/>
      <c r="CA4" s="850"/>
      <c r="CB4" s="850"/>
      <c r="CC4" s="850"/>
      <c r="CD4" s="850"/>
      <c r="CE4" s="850"/>
      <c r="CF4" s="850"/>
      <c r="CG4" s="850"/>
      <c r="CH4" s="850"/>
      <c r="CI4" s="850"/>
      <c r="CJ4" s="850"/>
      <c r="CK4" s="850"/>
      <c r="CL4" s="850"/>
      <c r="CM4" s="850"/>
      <c r="CN4" s="850"/>
      <c r="CO4" s="850"/>
      <c r="CP4" s="850"/>
      <c r="CQ4" s="850"/>
      <c r="CR4" s="850"/>
      <c r="CS4" s="850"/>
      <c r="CT4" s="850"/>
      <c r="CU4" s="850"/>
      <c r="CV4" s="850"/>
      <c r="CW4" s="850"/>
      <c r="CX4" s="850"/>
      <c r="CY4" s="850"/>
      <c r="CZ4" s="850"/>
      <c r="DA4" s="850"/>
      <c r="DB4" s="850"/>
      <c r="DC4" s="850"/>
      <c r="DD4" s="850"/>
      <c r="DE4" s="850"/>
      <c r="DF4" s="850"/>
      <c r="DG4" s="850"/>
      <c r="DH4" s="850"/>
      <c r="DI4" s="850"/>
      <c r="DJ4" s="850"/>
      <c r="DK4" s="850"/>
      <c r="DL4" s="850"/>
      <c r="DM4" s="850"/>
      <c r="DN4" s="850"/>
      <c r="DO4" s="850"/>
      <c r="DP4" s="850"/>
      <c r="DQ4" s="850"/>
      <c r="DR4" s="850"/>
      <c r="DS4" s="850"/>
      <c r="DT4" s="850"/>
      <c r="DU4" s="850"/>
      <c r="DV4" s="850"/>
      <c r="DW4" s="850"/>
      <c r="DX4" s="850"/>
      <c r="DY4" s="850"/>
      <c r="DZ4" s="850"/>
      <c r="EA4" s="850"/>
      <c r="EB4" s="850"/>
      <c r="EC4" s="850"/>
      <c r="ED4" s="850"/>
      <c r="EE4" s="850"/>
      <c r="EF4" s="850"/>
      <c r="EG4" s="850"/>
      <c r="EH4" s="850"/>
      <c r="EI4" s="850"/>
      <c r="EJ4" s="850"/>
      <c r="EK4" s="850"/>
      <c r="EL4" s="850"/>
      <c r="EM4" s="850"/>
      <c r="EN4" s="850"/>
      <c r="EO4" s="850"/>
      <c r="EP4" s="850"/>
      <c r="EQ4" s="850"/>
      <c r="ER4" s="850"/>
      <c r="ES4" s="850"/>
      <c r="ET4" s="850"/>
      <c r="EU4" s="850"/>
      <c r="EV4" s="850"/>
      <c r="EW4" s="850"/>
      <c r="EX4" s="850"/>
      <c r="EY4" s="850"/>
      <c r="EZ4" s="850"/>
      <c r="FA4" s="850"/>
      <c r="FB4" s="850"/>
      <c r="FC4" s="850"/>
      <c r="FD4" s="850"/>
      <c r="FE4" s="850"/>
      <c r="FF4" s="850"/>
      <c r="FG4" s="850"/>
      <c r="FH4" s="850"/>
      <c r="FI4" s="850"/>
      <c r="FJ4" s="850"/>
      <c r="FK4" s="850"/>
      <c r="FL4" s="850"/>
      <c r="FM4" s="850"/>
      <c r="FN4" s="850"/>
      <c r="FO4" s="850"/>
      <c r="FP4" s="850"/>
      <c r="FQ4" s="850"/>
      <c r="FR4" s="850"/>
      <c r="FS4" s="850"/>
      <c r="FT4" s="850"/>
      <c r="FU4" s="850"/>
      <c r="FV4" s="850"/>
      <c r="FW4" s="850"/>
      <c r="FX4" s="850"/>
      <c r="FY4" s="850"/>
      <c r="FZ4" s="850"/>
      <c r="GA4" s="850"/>
      <c r="GB4" s="850"/>
      <c r="GC4" s="850"/>
      <c r="GD4" s="850"/>
      <c r="GE4" s="850"/>
      <c r="GF4" s="850"/>
      <c r="GG4" s="850"/>
      <c r="GH4" s="850"/>
      <c r="GI4" s="850"/>
      <c r="GJ4" s="850"/>
      <c r="GK4" s="850"/>
      <c r="GL4" s="850"/>
      <c r="GM4" s="850"/>
      <c r="GN4" s="850"/>
      <c r="GO4" s="850"/>
      <c r="GP4" s="850"/>
      <c r="GQ4" s="850"/>
      <c r="GR4" s="850"/>
      <c r="GS4" s="850"/>
      <c r="GT4" s="850"/>
      <c r="GU4" s="850"/>
      <c r="GV4" s="850"/>
      <c r="GW4" s="850"/>
      <c r="GX4" s="850"/>
      <c r="GY4" s="850"/>
      <c r="GZ4" s="850"/>
      <c r="HA4" s="850"/>
      <c r="HB4" s="850"/>
      <c r="HC4" s="850"/>
      <c r="HD4" s="850"/>
      <c r="HE4" s="850"/>
      <c r="HF4" s="850"/>
      <c r="HG4" s="850"/>
      <c r="HH4" s="850"/>
      <c r="HI4" s="850"/>
      <c r="HJ4" s="850"/>
      <c r="HK4" s="850"/>
      <c r="HL4" s="850"/>
      <c r="HM4" s="850"/>
      <c r="HN4" s="850"/>
      <c r="HO4" s="850"/>
      <c r="HP4" s="850"/>
      <c r="HQ4" s="850"/>
      <c r="HR4" s="850"/>
      <c r="HS4" s="850"/>
      <c r="HT4" s="850"/>
      <c r="HU4" s="850"/>
      <c r="HV4" s="850"/>
      <c r="HW4" s="850"/>
      <c r="HX4" s="850"/>
      <c r="HY4" s="850"/>
      <c r="HZ4" s="850"/>
      <c r="IA4" s="850"/>
      <c r="IB4" s="850"/>
      <c r="IC4" s="850"/>
      <c r="ID4" s="850"/>
      <c r="IE4" s="850"/>
      <c r="IF4" s="850"/>
      <c r="IG4" s="850"/>
      <c r="IH4" s="850"/>
      <c r="II4" s="850"/>
      <c r="IJ4" s="850"/>
      <c r="IK4" s="850"/>
      <c r="IL4" s="850"/>
      <c r="IM4" s="850"/>
      <c r="IN4" s="850"/>
      <c r="IO4" s="850"/>
      <c r="IP4" s="850"/>
    </row>
    <row r="5" spans="1:250" s="63" customFormat="1" ht="15" customHeight="1">
      <c r="A5" s="247" t="s">
        <v>569</v>
      </c>
      <c r="B5" s="243"/>
      <c r="C5" s="243"/>
      <c r="D5" s="243"/>
      <c r="E5" s="52"/>
      <c r="F5" s="244"/>
      <c r="G5" s="244"/>
      <c r="H5" s="244"/>
      <c r="I5" s="245"/>
      <c r="J5" s="248" t="s">
        <v>570</v>
      </c>
    </row>
    <row r="6" spans="1:250" ht="21" customHeight="1">
      <c r="A6" s="865" t="s">
        <v>826</v>
      </c>
      <c r="B6" s="865"/>
      <c r="C6" s="900" t="s">
        <v>478</v>
      </c>
      <c r="D6" s="900"/>
      <c r="E6" s="898" t="s">
        <v>1333</v>
      </c>
      <c r="F6" s="899"/>
      <c r="G6" s="900" t="s">
        <v>7</v>
      </c>
      <c r="H6" s="900"/>
      <c r="I6" s="889" t="s">
        <v>829</v>
      </c>
      <c r="J6" s="889"/>
    </row>
    <row r="7" spans="1:250" ht="21" customHeight="1">
      <c r="A7" s="894"/>
      <c r="B7" s="894"/>
      <c r="C7" s="885" t="s">
        <v>1302</v>
      </c>
      <c r="D7" s="885"/>
      <c r="E7" s="885" t="s">
        <v>1299</v>
      </c>
      <c r="F7" s="885"/>
      <c r="G7" s="885" t="s">
        <v>8</v>
      </c>
      <c r="H7" s="885"/>
      <c r="I7" s="890"/>
      <c r="J7" s="890"/>
    </row>
    <row r="8" spans="1:250" ht="21" customHeight="1">
      <c r="A8" s="894"/>
      <c r="B8" s="894"/>
      <c r="C8" s="394" t="s">
        <v>157</v>
      </c>
      <c r="D8" s="394" t="s">
        <v>131</v>
      </c>
      <c r="E8" s="394" t="s">
        <v>157</v>
      </c>
      <c r="F8" s="394" t="s">
        <v>131</v>
      </c>
      <c r="G8" s="394" t="s">
        <v>157</v>
      </c>
      <c r="H8" s="394" t="s">
        <v>131</v>
      </c>
      <c r="I8" s="890"/>
      <c r="J8" s="890"/>
    </row>
    <row r="9" spans="1:250" ht="21" customHeight="1">
      <c r="A9" s="866"/>
      <c r="B9" s="866"/>
      <c r="C9" s="395" t="s">
        <v>19</v>
      </c>
      <c r="D9" s="396" t="s">
        <v>33</v>
      </c>
      <c r="E9" s="396" t="s">
        <v>19</v>
      </c>
      <c r="F9" s="396" t="s">
        <v>33</v>
      </c>
      <c r="G9" s="396" t="s">
        <v>19</v>
      </c>
      <c r="H9" s="396" t="s">
        <v>33</v>
      </c>
      <c r="I9" s="891"/>
      <c r="J9" s="891"/>
    </row>
    <row r="10" spans="1:250" ht="27.75" customHeight="1" thickBot="1">
      <c r="A10" s="873" t="s">
        <v>843</v>
      </c>
      <c r="B10" s="318" t="s">
        <v>9</v>
      </c>
      <c r="C10" s="384">
        <v>4221</v>
      </c>
      <c r="D10" s="384">
        <v>0</v>
      </c>
      <c r="E10" s="384">
        <v>24451</v>
      </c>
      <c r="F10" s="384">
        <v>3</v>
      </c>
      <c r="G10" s="385">
        <f>SUM(C10+E10)</f>
        <v>28672</v>
      </c>
      <c r="H10" s="385">
        <f>SUM(D10+F10)</f>
        <v>3</v>
      </c>
      <c r="I10" s="386" t="s">
        <v>561</v>
      </c>
      <c r="J10" s="896" t="s">
        <v>1300</v>
      </c>
    </row>
    <row r="11" spans="1:250" ht="27.75" customHeight="1" thickBot="1">
      <c r="A11" s="893"/>
      <c r="B11" s="322" t="s">
        <v>560</v>
      </c>
      <c r="C11" s="329">
        <v>4772</v>
      </c>
      <c r="D11" s="329">
        <v>1057</v>
      </c>
      <c r="E11" s="329">
        <v>22189</v>
      </c>
      <c r="F11" s="329">
        <v>3409</v>
      </c>
      <c r="G11" s="387">
        <f t="shared" ref="G11:G17" si="0">SUM(C11+E11)</f>
        <v>26961</v>
      </c>
      <c r="H11" s="387">
        <f t="shared" ref="H11:H17" si="1">SUM(D11+F11)</f>
        <v>4466</v>
      </c>
      <c r="I11" s="388" t="s">
        <v>562</v>
      </c>
      <c r="J11" s="897"/>
    </row>
    <row r="12" spans="1:250" ht="27.75" customHeight="1" thickBot="1">
      <c r="A12" s="827" t="s">
        <v>1141</v>
      </c>
      <c r="B12" s="325" t="s">
        <v>9</v>
      </c>
      <c r="C12" s="326">
        <v>26569</v>
      </c>
      <c r="D12" s="326">
        <v>763</v>
      </c>
      <c r="E12" s="326">
        <v>52056</v>
      </c>
      <c r="F12" s="326">
        <v>1789</v>
      </c>
      <c r="G12" s="327">
        <f t="shared" si="0"/>
        <v>78625</v>
      </c>
      <c r="H12" s="327">
        <f t="shared" si="1"/>
        <v>2552</v>
      </c>
      <c r="I12" s="339" t="s">
        <v>561</v>
      </c>
      <c r="J12" s="833" t="s">
        <v>3</v>
      </c>
    </row>
    <row r="13" spans="1:250" ht="27.75" customHeight="1" thickBot="1">
      <c r="A13" s="892"/>
      <c r="B13" s="325" t="s">
        <v>560</v>
      </c>
      <c r="C13" s="326">
        <v>28633</v>
      </c>
      <c r="D13" s="326">
        <v>5937</v>
      </c>
      <c r="E13" s="326">
        <v>46290</v>
      </c>
      <c r="F13" s="326">
        <v>4160</v>
      </c>
      <c r="G13" s="327">
        <f t="shared" si="0"/>
        <v>74923</v>
      </c>
      <c r="H13" s="327">
        <f t="shared" si="1"/>
        <v>10097</v>
      </c>
      <c r="I13" s="339" t="s">
        <v>562</v>
      </c>
      <c r="J13" s="833"/>
    </row>
    <row r="14" spans="1:250" ht="27.75" customHeight="1" thickBot="1">
      <c r="A14" s="851" t="s">
        <v>488</v>
      </c>
      <c r="B14" s="322" t="s">
        <v>9</v>
      </c>
      <c r="C14" s="329">
        <v>13254</v>
      </c>
      <c r="D14" s="329">
        <v>1399</v>
      </c>
      <c r="E14" s="329">
        <v>16785</v>
      </c>
      <c r="F14" s="329">
        <v>806</v>
      </c>
      <c r="G14" s="387">
        <f t="shared" si="0"/>
        <v>30039</v>
      </c>
      <c r="H14" s="387">
        <f t="shared" si="1"/>
        <v>2205</v>
      </c>
      <c r="I14" s="388" t="s">
        <v>561</v>
      </c>
      <c r="J14" s="835" t="s">
        <v>154</v>
      </c>
    </row>
    <row r="15" spans="1:250" ht="27.75" customHeight="1" thickBot="1">
      <c r="A15" s="851"/>
      <c r="B15" s="322" t="s">
        <v>560</v>
      </c>
      <c r="C15" s="329">
        <v>14420</v>
      </c>
      <c r="D15" s="329">
        <v>1626</v>
      </c>
      <c r="E15" s="329">
        <v>14295</v>
      </c>
      <c r="F15" s="329">
        <v>1233</v>
      </c>
      <c r="G15" s="387">
        <f t="shared" si="0"/>
        <v>28715</v>
      </c>
      <c r="H15" s="387">
        <f t="shared" si="1"/>
        <v>2859</v>
      </c>
      <c r="I15" s="388" t="s">
        <v>562</v>
      </c>
      <c r="J15" s="835"/>
    </row>
    <row r="16" spans="1:250" ht="27.75" customHeight="1" thickBot="1">
      <c r="A16" s="827" t="s">
        <v>836</v>
      </c>
      <c r="B16" s="325" t="s">
        <v>9</v>
      </c>
      <c r="C16" s="326">
        <v>12735</v>
      </c>
      <c r="D16" s="326">
        <v>1551</v>
      </c>
      <c r="E16" s="326">
        <v>11844</v>
      </c>
      <c r="F16" s="326">
        <v>747</v>
      </c>
      <c r="G16" s="327">
        <f t="shared" si="0"/>
        <v>24579</v>
      </c>
      <c r="H16" s="327">
        <f t="shared" si="1"/>
        <v>2298</v>
      </c>
      <c r="I16" s="339" t="s">
        <v>561</v>
      </c>
      <c r="J16" s="833" t="s">
        <v>825</v>
      </c>
    </row>
    <row r="17" spans="1:18" ht="27.75" customHeight="1">
      <c r="A17" s="842"/>
      <c r="B17" s="340" t="s">
        <v>560</v>
      </c>
      <c r="C17" s="389">
        <v>13322</v>
      </c>
      <c r="D17" s="389">
        <v>1508</v>
      </c>
      <c r="E17" s="389">
        <v>9964</v>
      </c>
      <c r="F17" s="389">
        <v>868</v>
      </c>
      <c r="G17" s="341">
        <f t="shared" si="0"/>
        <v>23286</v>
      </c>
      <c r="H17" s="341">
        <f t="shared" si="1"/>
        <v>2376</v>
      </c>
      <c r="I17" s="342" t="s">
        <v>562</v>
      </c>
      <c r="J17" s="837"/>
    </row>
    <row r="18" spans="1:18" ht="20.100000000000001" customHeight="1" thickBot="1">
      <c r="A18" s="886" t="s">
        <v>7</v>
      </c>
      <c r="B18" s="397" t="s">
        <v>9</v>
      </c>
      <c r="C18" s="398">
        <f t="shared" ref="C18:H19" si="2">SUM(C10+C12+C14+C16)</f>
        <v>56779</v>
      </c>
      <c r="D18" s="398">
        <f t="shared" si="2"/>
        <v>3713</v>
      </c>
      <c r="E18" s="398">
        <f t="shared" si="2"/>
        <v>105136</v>
      </c>
      <c r="F18" s="398">
        <f t="shared" si="2"/>
        <v>3345</v>
      </c>
      <c r="G18" s="398">
        <f t="shared" si="2"/>
        <v>161915</v>
      </c>
      <c r="H18" s="398">
        <f t="shared" si="2"/>
        <v>7058</v>
      </c>
      <c r="I18" s="399" t="s">
        <v>561</v>
      </c>
      <c r="J18" s="882" t="s">
        <v>8</v>
      </c>
    </row>
    <row r="19" spans="1:18" ht="20.100000000000001" customHeight="1" thickTop="1" thickBot="1">
      <c r="A19" s="887"/>
      <c r="B19" s="400" t="s">
        <v>560</v>
      </c>
      <c r="C19" s="401">
        <f t="shared" si="2"/>
        <v>61147</v>
      </c>
      <c r="D19" s="401">
        <f t="shared" si="2"/>
        <v>10128</v>
      </c>
      <c r="E19" s="401">
        <f t="shared" si="2"/>
        <v>92738</v>
      </c>
      <c r="F19" s="401">
        <f t="shared" si="2"/>
        <v>9670</v>
      </c>
      <c r="G19" s="401">
        <f t="shared" si="2"/>
        <v>153885</v>
      </c>
      <c r="H19" s="401">
        <f t="shared" si="2"/>
        <v>19798</v>
      </c>
      <c r="I19" s="402" t="s">
        <v>562</v>
      </c>
      <c r="J19" s="883"/>
    </row>
    <row r="20" spans="1:18" ht="20.100000000000001" customHeight="1" thickTop="1">
      <c r="A20" s="888"/>
      <c r="B20" s="403" t="s">
        <v>7</v>
      </c>
      <c r="C20" s="404">
        <f t="shared" ref="C20:H20" si="3">C18+C19</f>
        <v>117926</v>
      </c>
      <c r="D20" s="404">
        <f t="shared" si="3"/>
        <v>13841</v>
      </c>
      <c r="E20" s="404">
        <f t="shared" si="3"/>
        <v>197874</v>
      </c>
      <c r="F20" s="404">
        <f t="shared" si="3"/>
        <v>13015</v>
      </c>
      <c r="G20" s="404">
        <f t="shared" si="3"/>
        <v>315800</v>
      </c>
      <c r="H20" s="404">
        <f t="shared" si="3"/>
        <v>26856</v>
      </c>
      <c r="I20" s="405" t="s">
        <v>8</v>
      </c>
      <c r="J20" s="884"/>
    </row>
    <row r="21" spans="1:18" ht="12.75" customHeight="1">
      <c r="A21" s="903" t="s">
        <v>841</v>
      </c>
      <c r="B21" s="903"/>
      <c r="C21" s="45"/>
      <c r="D21" s="45"/>
      <c r="E21" s="45"/>
      <c r="F21" s="45"/>
      <c r="G21" s="45"/>
      <c r="H21" s="843" t="s">
        <v>1301</v>
      </c>
      <c r="I21" s="843"/>
      <c r="J21" s="843"/>
    </row>
    <row r="22" spans="1:18" ht="12.75">
      <c r="A22" s="903" t="s">
        <v>842</v>
      </c>
      <c r="B22" s="903"/>
      <c r="H22" s="280"/>
      <c r="I22" s="844" t="s">
        <v>840</v>
      </c>
      <c r="J22" s="844"/>
      <c r="K22" s="58"/>
      <c r="L22" s="58"/>
    </row>
    <row r="23" spans="1:18">
      <c r="A23" s="903" t="s">
        <v>827</v>
      </c>
      <c r="B23" s="903"/>
      <c r="C23" s="180"/>
      <c r="D23" s="180"/>
      <c r="E23" s="180"/>
      <c r="F23" s="181"/>
      <c r="G23" s="181"/>
      <c r="H23" s="844" t="s">
        <v>1305</v>
      </c>
      <c r="I23" s="844"/>
      <c r="J23" s="844"/>
      <c r="O23" s="845"/>
      <c r="P23" s="845"/>
      <c r="Q23" s="50"/>
      <c r="R23" s="50"/>
    </row>
    <row r="24" spans="1:18">
      <c r="O24" s="902"/>
      <c r="P24" s="902"/>
      <c r="Q24" s="52"/>
      <c r="R24" s="52"/>
    </row>
    <row r="25" spans="1:18" ht="13.5" customHeight="1">
      <c r="C25" s="182" t="s">
        <v>479</v>
      </c>
      <c r="D25" s="182" t="s">
        <v>191</v>
      </c>
      <c r="E25" s="182"/>
      <c r="G25" s="182"/>
      <c r="H25" s="49"/>
      <c r="I25" s="183"/>
      <c r="L25" s="50"/>
      <c r="M25" s="50"/>
      <c r="N25" s="50"/>
      <c r="O25" s="902"/>
      <c r="P25" s="902"/>
      <c r="Q25" s="52"/>
      <c r="R25" s="52"/>
    </row>
    <row r="26" spans="1:18" ht="45" customHeight="1">
      <c r="B26" s="151" t="s">
        <v>388</v>
      </c>
      <c r="C26" s="184">
        <f>C20</f>
        <v>117926</v>
      </c>
      <c r="D26" s="184">
        <f>E20</f>
        <v>197874</v>
      </c>
      <c r="J26" s="52"/>
      <c r="K26" s="52"/>
      <c r="L26" s="52"/>
      <c r="M26" s="52"/>
      <c r="N26" s="52"/>
      <c r="O26" s="52"/>
    </row>
    <row r="27" spans="1:18" ht="45" customHeight="1">
      <c r="B27" s="151" t="s">
        <v>389</v>
      </c>
      <c r="C27" s="184">
        <f>D20</f>
        <v>13841</v>
      </c>
      <c r="D27" s="184">
        <f>F20</f>
        <v>13015</v>
      </c>
      <c r="H27" s="49"/>
      <c r="J27" s="67"/>
      <c r="K27" s="67"/>
      <c r="L27" s="67"/>
      <c r="M27" s="67"/>
      <c r="N27" s="67"/>
      <c r="O27" s="67"/>
      <c r="P27" s="67"/>
    </row>
    <row r="28" spans="1:18">
      <c r="B28" s="66"/>
      <c r="H28" s="49"/>
      <c r="J28" s="67"/>
      <c r="K28" s="67"/>
      <c r="L28" s="67"/>
      <c r="M28" s="67"/>
      <c r="N28" s="67"/>
      <c r="O28" s="67"/>
      <c r="P28" s="67"/>
    </row>
    <row r="29" spans="1:18">
      <c r="H29" s="49"/>
      <c r="J29" s="67"/>
      <c r="K29" s="67"/>
      <c r="L29" s="67"/>
      <c r="M29" s="67"/>
      <c r="N29" s="67"/>
      <c r="O29" s="67"/>
      <c r="P29" s="67"/>
    </row>
    <row r="30" spans="1:18">
      <c r="H30" s="49"/>
      <c r="J30" s="67"/>
      <c r="K30" s="67"/>
      <c r="L30" s="67"/>
      <c r="M30" s="67"/>
      <c r="N30" s="67"/>
      <c r="O30" s="67"/>
      <c r="P30" s="67"/>
    </row>
    <row r="31" spans="1:18">
      <c r="H31" s="49"/>
      <c r="J31" s="67"/>
      <c r="K31" s="67"/>
      <c r="L31" s="67"/>
      <c r="M31" s="67"/>
      <c r="N31" s="67"/>
      <c r="O31" s="67"/>
      <c r="P31" s="67"/>
    </row>
    <row r="32" spans="1:18">
      <c r="H32" s="49"/>
      <c r="I32" s="901"/>
      <c r="J32" s="902"/>
      <c r="K32" s="902"/>
      <c r="L32" s="241"/>
      <c r="M32" s="241"/>
      <c r="N32" s="902"/>
      <c r="O32" s="902"/>
      <c r="P32" s="67"/>
    </row>
    <row r="33" spans="8:16">
      <c r="H33" s="49"/>
      <c r="I33" s="901"/>
      <c r="J33" s="50"/>
      <c r="K33" s="50"/>
      <c r="L33" s="50"/>
      <c r="M33" s="50"/>
      <c r="N33" s="50"/>
      <c r="O33" s="50"/>
      <c r="P33" s="67"/>
    </row>
    <row r="34" spans="8:16" ht="15.75">
      <c r="H34" s="49"/>
      <c r="I34" s="185"/>
      <c r="J34" s="67"/>
      <c r="K34" s="67"/>
      <c r="L34" s="67"/>
      <c r="M34" s="67"/>
      <c r="N34" s="67"/>
      <c r="O34" s="67"/>
      <c r="P34" s="67"/>
    </row>
    <row r="35" spans="8:16" ht="63" customHeight="1">
      <c r="H35" s="49"/>
      <c r="I35" s="185"/>
      <c r="J35" s="67"/>
      <c r="K35" s="67"/>
      <c r="L35" s="67"/>
      <c r="M35" s="67"/>
      <c r="N35" s="67"/>
      <c r="O35" s="67"/>
      <c r="P35" s="67"/>
    </row>
  </sheetData>
  <mergeCells count="70">
    <mergeCell ref="I22:J22"/>
    <mergeCell ref="H21:J21"/>
    <mergeCell ref="H23:J23"/>
    <mergeCell ref="A22:B22"/>
    <mergeCell ref="A21:B21"/>
    <mergeCell ref="A23:B23"/>
    <mergeCell ref="I32:I33"/>
    <mergeCell ref="J32:K32"/>
    <mergeCell ref="O23:P23"/>
    <mergeCell ref="N32:O32"/>
    <mergeCell ref="O24:P24"/>
    <mergeCell ref="O25:P25"/>
    <mergeCell ref="A10:A11"/>
    <mergeCell ref="A6:B9"/>
    <mergeCell ref="A1:J1"/>
    <mergeCell ref="A2:J2"/>
    <mergeCell ref="J10:J11"/>
    <mergeCell ref="E6:F6"/>
    <mergeCell ref="G6:H6"/>
    <mergeCell ref="C7:D7"/>
    <mergeCell ref="E7:F7"/>
    <mergeCell ref="C6:D6"/>
    <mergeCell ref="J18:J20"/>
    <mergeCell ref="J12:J13"/>
    <mergeCell ref="G7:H7"/>
    <mergeCell ref="CA2:CN2"/>
    <mergeCell ref="A3:J3"/>
    <mergeCell ref="A4:J4"/>
    <mergeCell ref="K4:V4"/>
    <mergeCell ref="W4:AJ4"/>
    <mergeCell ref="A18:A20"/>
    <mergeCell ref="I6:J9"/>
    <mergeCell ref="A14:A15"/>
    <mergeCell ref="J14:J15"/>
    <mergeCell ref="A16:A17"/>
    <mergeCell ref="J16:J17"/>
    <mergeCell ref="A12:A13"/>
    <mergeCell ref="W2:AJ2"/>
    <mergeCell ref="AK2:AX2"/>
    <mergeCell ref="AY2:BL2"/>
    <mergeCell ref="BM2:BZ2"/>
    <mergeCell ref="K2:V2"/>
    <mergeCell ref="IM2:IP2"/>
    <mergeCell ref="HY2:IL2"/>
    <mergeCell ref="GI2:GV2"/>
    <mergeCell ref="GW2:HJ2"/>
    <mergeCell ref="HK2:HX2"/>
    <mergeCell ref="ES4:FF4"/>
    <mergeCell ref="ES2:FF2"/>
    <mergeCell ref="FG2:FT2"/>
    <mergeCell ref="FU2:GH2"/>
    <mergeCell ref="AK4:AX4"/>
    <mergeCell ref="AY4:BL4"/>
    <mergeCell ref="BM4:BZ4"/>
    <mergeCell ref="CA4:CN4"/>
    <mergeCell ref="DC4:DP4"/>
    <mergeCell ref="CO4:DB4"/>
    <mergeCell ref="DQ4:ED4"/>
    <mergeCell ref="CO2:DB2"/>
    <mergeCell ref="DC2:DP2"/>
    <mergeCell ref="DQ2:ED2"/>
    <mergeCell ref="EE2:ER2"/>
    <mergeCell ref="EE4:ER4"/>
    <mergeCell ref="IM4:IP4"/>
    <mergeCell ref="FG4:FT4"/>
    <mergeCell ref="FU4:GH4"/>
    <mergeCell ref="GI4:GV4"/>
    <mergeCell ref="GW4:HJ4"/>
    <mergeCell ref="HY4:IL4"/>
    <mergeCell ref="HK4:HX4"/>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5"/>
  <sheetViews>
    <sheetView showGridLines="0" rightToLeft="1" view="pageBreakPreview" zoomScaleNormal="100" zoomScaleSheetLayoutView="100" workbookViewId="0">
      <selection activeCell="C7" sqref="C7:D7"/>
    </sheetView>
  </sheetViews>
  <sheetFormatPr defaultRowHeight="13.5"/>
  <cols>
    <col min="1" max="1" width="13.5703125" style="49" customWidth="1"/>
    <col min="2" max="2" width="8.42578125" style="45" customWidth="1"/>
    <col min="3" max="8" width="13.85546875" style="67" customWidth="1"/>
    <col min="9" max="9" width="8.28515625" style="45" customWidth="1"/>
    <col min="10" max="10" width="18.85546875" style="45" customWidth="1"/>
    <col min="11" max="16384" width="9.140625" style="45"/>
  </cols>
  <sheetData>
    <row r="1" spans="1:252" s="64" customFormat="1" ht="20.25">
      <c r="A1" s="895" t="s">
        <v>835</v>
      </c>
      <c r="B1" s="895"/>
      <c r="C1" s="895"/>
      <c r="D1" s="895"/>
      <c r="E1" s="895"/>
      <c r="F1" s="895"/>
      <c r="G1" s="895"/>
      <c r="H1" s="895"/>
      <c r="I1" s="895"/>
      <c r="J1" s="895"/>
    </row>
    <row r="2" spans="1:252" s="65" customFormat="1" ht="20.25">
      <c r="A2" s="870" t="s">
        <v>1069</v>
      </c>
      <c r="B2" s="870"/>
      <c r="C2" s="870"/>
      <c r="D2" s="870"/>
      <c r="E2" s="870"/>
      <c r="F2" s="870"/>
      <c r="G2" s="870"/>
      <c r="H2" s="870"/>
      <c r="I2" s="870"/>
      <c r="J2" s="870"/>
      <c r="K2" s="858"/>
      <c r="L2" s="858"/>
      <c r="M2" s="858"/>
      <c r="N2" s="858"/>
      <c r="O2" s="858"/>
      <c r="P2" s="858"/>
      <c r="Q2" s="858"/>
      <c r="R2" s="858"/>
      <c r="S2" s="858"/>
      <c r="T2" s="858"/>
      <c r="U2" s="858"/>
      <c r="V2" s="858"/>
      <c r="W2" s="858"/>
      <c r="X2" s="858"/>
      <c r="Y2" s="858"/>
      <c r="Z2" s="858"/>
      <c r="AA2" s="858"/>
      <c r="AB2" s="858"/>
      <c r="AC2" s="858"/>
      <c r="AD2" s="858"/>
      <c r="AE2" s="858"/>
      <c r="AF2" s="858"/>
      <c r="AG2" s="858"/>
      <c r="AH2" s="858"/>
      <c r="AI2" s="858"/>
      <c r="AJ2" s="858"/>
      <c r="AK2" s="858"/>
      <c r="AL2" s="858"/>
      <c r="AM2" s="858"/>
      <c r="AN2" s="858"/>
      <c r="AO2" s="858"/>
      <c r="AP2" s="858"/>
      <c r="AQ2" s="858"/>
      <c r="AR2" s="858"/>
      <c r="AS2" s="858"/>
      <c r="AT2" s="858"/>
      <c r="AU2" s="858"/>
      <c r="AV2" s="858"/>
      <c r="AW2" s="858"/>
      <c r="AX2" s="858"/>
      <c r="AY2" s="858"/>
      <c r="AZ2" s="858"/>
      <c r="BA2" s="858"/>
      <c r="BB2" s="858"/>
      <c r="BC2" s="858"/>
      <c r="BD2" s="858"/>
      <c r="BE2" s="858"/>
      <c r="BF2" s="858"/>
      <c r="BG2" s="858"/>
      <c r="BH2" s="858"/>
      <c r="BI2" s="858"/>
      <c r="BJ2" s="858"/>
      <c r="BK2" s="858"/>
      <c r="BL2" s="858"/>
      <c r="BM2" s="858"/>
      <c r="BN2" s="858"/>
      <c r="BO2" s="858"/>
      <c r="BP2" s="858"/>
      <c r="BQ2" s="858"/>
      <c r="BR2" s="858"/>
      <c r="BS2" s="858"/>
      <c r="BT2" s="858"/>
      <c r="BU2" s="858"/>
      <c r="BV2" s="858"/>
      <c r="BW2" s="858"/>
      <c r="BX2" s="858"/>
      <c r="BY2" s="858"/>
      <c r="BZ2" s="858"/>
      <c r="CA2" s="858"/>
      <c r="CB2" s="858"/>
      <c r="CC2" s="858"/>
      <c r="CD2" s="858"/>
      <c r="CE2" s="858"/>
      <c r="CF2" s="858"/>
      <c r="CG2" s="858"/>
      <c r="CH2" s="858"/>
      <c r="CI2" s="858"/>
      <c r="CJ2" s="858"/>
      <c r="CK2" s="858"/>
      <c r="CL2" s="858"/>
      <c r="CM2" s="858"/>
      <c r="CN2" s="858"/>
      <c r="CO2" s="858"/>
      <c r="CP2" s="858"/>
      <c r="CQ2" s="858"/>
      <c r="CR2" s="858"/>
      <c r="CS2" s="858"/>
      <c r="CT2" s="858"/>
      <c r="CU2" s="858"/>
      <c r="CV2" s="858"/>
      <c r="CW2" s="858"/>
      <c r="CX2" s="858"/>
      <c r="CY2" s="858"/>
      <c r="CZ2" s="858"/>
      <c r="DA2" s="858"/>
      <c r="DB2" s="858"/>
      <c r="DC2" s="858"/>
      <c r="DD2" s="858"/>
      <c r="DE2" s="858"/>
      <c r="DF2" s="858"/>
      <c r="DG2" s="858"/>
      <c r="DH2" s="858"/>
      <c r="DI2" s="858"/>
      <c r="DJ2" s="858"/>
      <c r="DK2" s="858"/>
      <c r="DL2" s="858"/>
      <c r="DM2" s="858"/>
      <c r="DN2" s="858"/>
      <c r="DO2" s="858"/>
      <c r="DP2" s="858"/>
      <c r="DQ2" s="858"/>
      <c r="DR2" s="858"/>
      <c r="DS2" s="858"/>
      <c r="DT2" s="858"/>
      <c r="DU2" s="858"/>
      <c r="DV2" s="858"/>
      <c r="DW2" s="858"/>
      <c r="DX2" s="858"/>
      <c r="DY2" s="858"/>
      <c r="DZ2" s="858"/>
      <c r="EA2" s="858"/>
      <c r="EB2" s="858"/>
      <c r="EC2" s="858"/>
      <c r="ED2" s="858"/>
      <c r="EE2" s="858"/>
      <c r="EF2" s="858"/>
      <c r="EG2" s="858"/>
      <c r="EH2" s="858"/>
      <c r="EI2" s="858"/>
      <c r="EJ2" s="858"/>
      <c r="EK2" s="858"/>
      <c r="EL2" s="858"/>
      <c r="EM2" s="858"/>
      <c r="EN2" s="858"/>
      <c r="EO2" s="858"/>
      <c r="EP2" s="858"/>
      <c r="EQ2" s="858"/>
      <c r="ER2" s="858"/>
      <c r="ES2" s="858"/>
      <c r="ET2" s="858"/>
      <c r="EU2" s="858"/>
      <c r="EV2" s="858"/>
      <c r="EW2" s="858"/>
      <c r="EX2" s="858"/>
      <c r="EY2" s="858"/>
      <c r="EZ2" s="858"/>
      <c r="FA2" s="858"/>
      <c r="FB2" s="858"/>
      <c r="FC2" s="858"/>
      <c r="FD2" s="858"/>
      <c r="FE2" s="858"/>
      <c r="FF2" s="858"/>
      <c r="FG2" s="858"/>
      <c r="FH2" s="858"/>
      <c r="FI2" s="858"/>
      <c r="FJ2" s="858"/>
      <c r="FK2" s="858"/>
      <c r="FL2" s="858"/>
      <c r="FM2" s="858"/>
      <c r="FN2" s="858"/>
      <c r="FO2" s="858"/>
      <c r="FP2" s="858"/>
      <c r="FQ2" s="858"/>
      <c r="FR2" s="858"/>
      <c r="FS2" s="858"/>
      <c r="FT2" s="858"/>
      <c r="FU2" s="858"/>
      <c r="FV2" s="858"/>
      <c r="FW2" s="858"/>
      <c r="FX2" s="858"/>
      <c r="FY2" s="858"/>
      <c r="FZ2" s="858"/>
      <c r="GA2" s="858"/>
      <c r="GB2" s="858"/>
      <c r="GC2" s="858"/>
      <c r="GD2" s="858"/>
      <c r="GE2" s="858"/>
      <c r="GF2" s="858"/>
      <c r="GG2" s="858"/>
      <c r="GH2" s="858"/>
      <c r="GI2" s="858"/>
      <c r="GJ2" s="858"/>
      <c r="GK2" s="858"/>
      <c r="GL2" s="858"/>
      <c r="GM2" s="858"/>
      <c r="GN2" s="858"/>
      <c r="GO2" s="858"/>
      <c r="GP2" s="858"/>
      <c r="GQ2" s="858"/>
      <c r="GR2" s="858"/>
      <c r="GS2" s="858"/>
      <c r="GT2" s="858"/>
      <c r="GU2" s="858"/>
      <c r="GV2" s="858"/>
      <c r="GW2" s="858"/>
      <c r="GX2" s="858"/>
      <c r="GY2" s="858"/>
      <c r="GZ2" s="858"/>
      <c r="HA2" s="858"/>
      <c r="HB2" s="858"/>
      <c r="HC2" s="858"/>
      <c r="HD2" s="858"/>
      <c r="HE2" s="858"/>
      <c r="HF2" s="858"/>
      <c r="HG2" s="858"/>
      <c r="HH2" s="858"/>
      <c r="HI2" s="858"/>
      <c r="HJ2" s="858"/>
      <c r="HK2" s="858"/>
      <c r="HL2" s="858"/>
      <c r="HM2" s="858"/>
      <c r="HN2" s="858"/>
      <c r="HO2" s="858"/>
      <c r="HP2" s="858"/>
      <c r="HQ2" s="858"/>
      <c r="HR2" s="858"/>
      <c r="HS2" s="858"/>
      <c r="HT2" s="858"/>
      <c r="HU2" s="858"/>
      <c r="HV2" s="858"/>
      <c r="HW2" s="858"/>
      <c r="HX2" s="858"/>
      <c r="HY2" s="858"/>
      <c r="HZ2" s="858"/>
      <c r="IA2" s="858"/>
      <c r="IB2" s="858"/>
      <c r="IC2" s="858"/>
      <c r="ID2" s="858"/>
      <c r="IE2" s="858"/>
      <c r="IF2" s="858"/>
      <c r="IG2" s="858"/>
      <c r="IH2" s="858"/>
      <c r="II2" s="858"/>
      <c r="IJ2" s="858"/>
      <c r="IK2" s="858"/>
      <c r="IL2" s="858"/>
      <c r="IM2" s="858"/>
      <c r="IN2" s="858"/>
      <c r="IO2" s="858"/>
      <c r="IP2" s="858"/>
      <c r="IQ2" s="858"/>
      <c r="IR2" s="858"/>
    </row>
    <row r="3" spans="1:252" s="63" customFormat="1" ht="15.75">
      <c r="A3" s="864" t="s">
        <v>834</v>
      </c>
      <c r="B3" s="864"/>
      <c r="C3" s="864"/>
      <c r="D3" s="864"/>
      <c r="E3" s="864"/>
      <c r="F3" s="864"/>
      <c r="G3" s="864"/>
      <c r="H3" s="864"/>
      <c r="I3" s="864"/>
      <c r="J3" s="864"/>
    </row>
    <row r="4" spans="1:252" s="63" customFormat="1" ht="15.75">
      <c r="A4" s="864" t="s">
        <v>1066</v>
      </c>
      <c r="B4" s="864"/>
      <c r="C4" s="864"/>
      <c r="D4" s="864"/>
      <c r="E4" s="864"/>
      <c r="F4" s="864"/>
      <c r="G4" s="864"/>
      <c r="H4" s="864"/>
      <c r="I4" s="864"/>
      <c r="J4" s="864"/>
      <c r="K4" s="850"/>
      <c r="L4" s="850"/>
      <c r="M4" s="850"/>
      <c r="N4" s="850"/>
      <c r="O4" s="850"/>
      <c r="P4" s="850"/>
      <c r="Q4" s="850"/>
      <c r="R4" s="850"/>
      <c r="S4" s="850"/>
      <c r="T4" s="850"/>
      <c r="U4" s="850"/>
      <c r="V4" s="850"/>
      <c r="W4" s="850"/>
      <c r="X4" s="850"/>
      <c r="Y4" s="850"/>
      <c r="Z4" s="850"/>
      <c r="AA4" s="850"/>
      <c r="AB4" s="850"/>
      <c r="AC4" s="850"/>
      <c r="AD4" s="850"/>
      <c r="AE4" s="850"/>
      <c r="AF4" s="850"/>
      <c r="AG4" s="850"/>
      <c r="AH4" s="850"/>
      <c r="AI4" s="850"/>
      <c r="AJ4" s="850"/>
      <c r="AK4" s="850"/>
      <c r="AL4" s="850"/>
      <c r="AM4" s="850"/>
      <c r="AN4" s="850"/>
      <c r="AO4" s="850"/>
      <c r="AP4" s="850"/>
      <c r="AQ4" s="850"/>
      <c r="AR4" s="850"/>
      <c r="AS4" s="850"/>
      <c r="AT4" s="850"/>
      <c r="AU4" s="850"/>
      <c r="AV4" s="850"/>
      <c r="AW4" s="850"/>
      <c r="AX4" s="850"/>
      <c r="AY4" s="850"/>
      <c r="AZ4" s="850"/>
      <c r="BA4" s="850"/>
      <c r="BB4" s="850"/>
      <c r="BC4" s="850"/>
      <c r="BD4" s="850"/>
      <c r="BE4" s="850"/>
      <c r="BF4" s="850"/>
      <c r="BG4" s="850"/>
      <c r="BH4" s="850"/>
      <c r="BI4" s="850"/>
      <c r="BJ4" s="850"/>
      <c r="BK4" s="850"/>
      <c r="BL4" s="850"/>
      <c r="BM4" s="850"/>
      <c r="BN4" s="850"/>
      <c r="BO4" s="850"/>
      <c r="BP4" s="850"/>
      <c r="BQ4" s="850"/>
      <c r="BR4" s="850"/>
      <c r="BS4" s="850"/>
      <c r="BT4" s="850"/>
      <c r="BU4" s="850"/>
      <c r="BV4" s="850"/>
      <c r="BW4" s="850"/>
      <c r="BX4" s="850"/>
      <c r="BY4" s="850"/>
      <c r="BZ4" s="850"/>
      <c r="CA4" s="850"/>
      <c r="CB4" s="850"/>
      <c r="CC4" s="850"/>
      <c r="CD4" s="850"/>
      <c r="CE4" s="850"/>
      <c r="CF4" s="850"/>
      <c r="CG4" s="850"/>
      <c r="CH4" s="850"/>
      <c r="CI4" s="850"/>
      <c r="CJ4" s="850"/>
      <c r="CK4" s="850"/>
      <c r="CL4" s="850"/>
      <c r="CM4" s="850"/>
      <c r="CN4" s="850"/>
      <c r="CO4" s="850"/>
      <c r="CP4" s="850"/>
      <c r="CQ4" s="850"/>
      <c r="CR4" s="850"/>
      <c r="CS4" s="850"/>
      <c r="CT4" s="850"/>
      <c r="CU4" s="850"/>
      <c r="CV4" s="850"/>
      <c r="CW4" s="850"/>
      <c r="CX4" s="850"/>
      <c r="CY4" s="850"/>
      <c r="CZ4" s="850"/>
      <c r="DA4" s="850"/>
      <c r="DB4" s="850"/>
      <c r="DC4" s="850"/>
      <c r="DD4" s="850"/>
      <c r="DE4" s="850"/>
      <c r="DF4" s="850"/>
      <c r="DG4" s="850"/>
      <c r="DH4" s="850"/>
      <c r="DI4" s="850"/>
      <c r="DJ4" s="850"/>
      <c r="DK4" s="850"/>
      <c r="DL4" s="850"/>
      <c r="DM4" s="850"/>
      <c r="DN4" s="850"/>
      <c r="DO4" s="850"/>
      <c r="DP4" s="850"/>
      <c r="DQ4" s="850"/>
      <c r="DR4" s="850"/>
      <c r="DS4" s="850"/>
      <c r="DT4" s="850"/>
      <c r="DU4" s="850"/>
      <c r="DV4" s="850"/>
      <c r="DW4" s="850"/>
      <c r="DX4" s="850"/>
      <c r="DY4" s="850"/>
      <c r="DZ4" s="850"/>
      <c r="EA4" s="850"/>
      <c r="EB4" s="850"/>
      <c r="EC4" s="850"/>
      <c r="ED4" s="850"/>
      <c r="EE4" s="850"/>
      <c r="EF4" s="850"/>
      <c r="EG4" s="850"/>
      <c r="EH4" s="850"/>
      <c r="EI4" s="850"/>
      <c r="EJ4" s="850"/>
      <c r="EK4" s="850"/>
      <c r="EL4" s="850"/>
      <c r="EM4" s="850"/>
      <c r="EN4" s="850"/>
      <c r="EO4" s="850"/>
      <c r="EP4" s="850"/>
      <c r="EQ4" s="850"/>
      <c r="ER4" s="850"/>
      <c r="ES4" s="850"/>
      <c r="ET4" s="850"/>
      <c r="EU4" s="850"/>
      <c r="EV4" s="850"/>
      <c r="EW4" s="850"/>
      <c r="EX4" s="850"/>
      <c r="EY4" s="850"/>
      <c r="EZ4" s="850"/>
      <c r="FA4" s="850"/>
      <c r="FB4" s="850"/>
      <c r="FC4" s="850"/>
      <c r="FD4" s="850"/>
      <c r="FE4" s="850"/>
      <c r="FF4" s="850"/>
      <c r="FG4" s="850"/>
      <c r="FH4" s="850"/>
      <c r="FI4" s="850"/>
      <c r="FJ4" s="850"/>
      <c r="FK4" s="850"/>
      <c r="FL4" s="850"/>
      <c r="FM4" s="850"/>
      <c r="FN4" s="850"/>
      <c r="FO4" s="850"/>
      <c r="FP4" s="850"/>
      <c r="FQ4" s="850"/>
      <c r="FR4" s="850"/>
      <c r="FS4" s="850"/>
      <c r="FT4" s="850"/>
      <c r="FU4" s="850"/>
      <c r="FV4" s="850"/>
      <c r="FW4" s="850"/>
      <c r="FX4" s="850"/>
      <c r="FY4" s="850"/>
      <c r="FZ4" s="850"/>
      <c r="GA4" s="850"/>
      <c r="GB4" s="850"/>
      <c r="GC4" s="850"/>
      <c r="GD4" s="850"/>
      <c r="GE4" s="850"/>
      <c r="GF4" s="850"/>
      <c r="GG4" s="850"/>
      <c r="GH4" s="850"/>
      <c r="GI4" s="850"/>
      <c r="GJ4" s="850"/>
      <c r="GK4" s="850"/>
      <c r="GL4" s="850"/>
      <c r="GM4" s="850"/>
      <c r="GN4" s="850"/>
      <c r="GO4" s="850"/>
      <c r="GP4" s="850"/>
      <c r="GQ4" s="850"/>
      <c r="GR4" s="850"/>
      <c r="GS4" s="850"/>
      <c r="GT4" s="850"/>
      <c r="GU4" s="850"/>
      <c r="GV4" s="850"/>
      <c r="GW4" s="850"/>
      <c r="GX4" s="850"/>
      <c r="GY4" s="850"/>
      <c r="GZ4" s="850"/>
      <c r="HA4" s="850"/>
      <c r="HB4" s="850"/>
      <c r="HC4" s="850"/>
      <c r="HD4" s="850"/>
      <c r="HE4" s="850"/>
      <c r="HF4" s="850"/>
      <c r="HG4" s="850"/>
      <c r="HH4" s="850"/>
      <c r="HI4" s="850"/>
      <c r="HJ4" s="850"/>
      <c r="HK4" s="850"/>
      <c r="HL4" s="850"/>
      <c r="HM4" s="850"/>
      <c r="HN4" s="850"/>
      <c r="HO4" s="850"/>
      <c r="HP4" s="850"/>
      <c r="HQ4" s="850"/>
      <c r="HR4" s="850"/>
      <c r="HS4" s="850"/>
      <c r="HT4" s="850"/>
      <c r="HU4" s="850"/>
      <c r="HV4" s="850"/>
      <c r="HW4" s="850"/>
      <c r="HX4" s="850"/>
      <c r="HY4" s="850"/>
      <c r="HZ4" s="850"/>
      <c r="IA4" s="850"/>
      <c r="IB4" s="850"/>
      <c r="IC4" s="850"/>
      <c r="ID4" s="850"/>
      <c r="IE4" s="850"/>
      <c r="IF4" s="850"/>
      <c r="IG4" s="850"/>
      <c r="IH4" s="850"/>
      <c r="II4" s="850"/>
      <c r="IJ4" s="850"/>
      <c r="IK4" s="850"/>
      <c r="IL4" s="850"/>
      <c r="IM4" s="850"/>
      <c r="IN4" s="850"/>
      <c r="IO4" s="850"/>
      <c r="IP4" s="850"/>
      <c r="IQ4" s="850"/>
      <c r="IR4" s="850"/>
    </row>
    <row r="5" spans="1:252" s="63" customFormat="1" ht="15" customHeight="1">
      <c r="A5" s="247" t="s">
        <v>571</v>
      </c>
      <c r="B5" s="243"/>
      <c r="C5" s="243"/>
      <c r="D5" s="243"/>
      <c r="E5" s="52"/>
      <c r="F5" s="244"/>
      <c r="G5" s="244"/>
      <c r="H5" s="244"/>
      <c r="I5" s="245"/>
      <c r="J5" s="248" t="s">
        <v>572</v>
      </c>
    </row>
    <row r="6" spans="1:252" ht="21" customHeight="1">
      <c r="A6" s="865" t="s">
        <v>831</v>
      </c>
      <c r="B6" s="865"/>
      <c r="C6" s="900" t="s">
        <v>478</v>
      </c>
      <c r="D6" s="900"/>
      <c r="E6" s="898" t="s">
        <v>1334</v>
      </c>
      <c r="F6" s="899"/>
      <c r="G6" s="900" t="s">
        <v>7</v>
      </c>
      <c r="H6" s="900"/>
      <c r="I6" s="889" t="s">
        <v>1304</v>
      </c>
      <c r="J6" s="889"/>
    </row>
    <row r="7" spans="1:252" ht="21" customHeight="1">
      <c r="A7" s="894"/>
      <c r="B7" s="894"/>
      <c r="C7" s="885" t="s">
        <v>1302</v>
      </c>
      <c r="D7" s="885"/>
      <c r="E7" s="885" t="s">
        <v>1303</v>
      </c>
      <c r="F7" s="885"/>
      <c r="G7" s="885" t="s">
        <v>8</v>
      </c>
      <c r="H7" s="885"/>
      <c r="I7" s="890"/>
      <c r="J7" s="890"/>
    </row>
    <row r="8" spans="1:252" ht="21" customHeight="1">
      <c r="A8" s="894"/>
      <c r="B8" s="894"/>
      <c r="C8" s="407" t="s">
        <v>1144</v>
      </c>
      <c r="D8" s="407" t="s">
        <v>1145</v>
      </c>
      <c r="E8" s="407" t="s">
        <v>1144</v>
      </c>
      <c r="F8" s="407" t="s">
        <v>1145</v>
      </c>
      <c r="G8" s="407" t="s">
        <v>1144</v>
      </c>
      <c r="H8" s="407" t="s">
        <v>1145</v>
      </c>
      <c r="I8" s="890"/>
      <c r="J8" s="890"/>
    </row>
    <row r="9" spans="1:252" ht="21" customHeight="1">
      <c r="A9" s="866"/>
      <c r="B9" s="866"/>
      <c r="C9" s="396" t="s">
        <v>90</v>
      </c>
      <c r="D9" s="396" t="s">
        <v>922</v>
      </c>
      <c r="E9" s="396" t="s">
        <v>90</v>
      </c>
      <c r="F9" s="396" t="s">
        <v>922</v>
      </c>
      <c r="G9" s="396" t="s">
        <v>90</v>
      </c>
      <c r="H9" s="396" t="s">
        <v>922</v>
      </c>
      <c r="I9" s="891"/>
      <c r="J9" s="891"/>
    </row>
    <row r="10" spans="1:252" ht="29.25" customHeight="1" thickBot="1">
      <c r="A10" s="908" t="s">
        <v>843</v>
      </c>
      <c r="B10" s="318" t="s">
        <v>9</v>
      </c>
      <c r="C10" s="384">
        <v>3708</v>
      </c>
      <c r="D10" s="384">
        <v>513</v>
      </c>
      <c r="E10" s="384">
        <v>5455</v>
      </c>
      <c r="F10" s="384">
        <v>18996</v>
      </c>
      <c r="G10" s="385">
        <f>C10+E10</f>
        <v>9163</v>
      </c>
      <c r="H10" s="385">
        <f>D10+F10</f>
        <v>19509</v>
      </c>
      <c r="I10" s="386" t="s">
        <v>561</v>
      </c>
      <c r="J10" s="871" t="s">
        <v>837</v>
      </c>
    </row>
    <row r="11" spans="1:252" ht="29.25" customHeight="1" thickBot="1">
      <c r="A11" s="909"/>
      <c r="B11" s="322" t="s">
        <v>560</v>
      </c>
      <c r="C11" s="329">
        <v>4192</v>
      </c>
      <c r="D11" s="329">
        <v>580</v>
      </c>
      <c r="E11" s="329">
        <v>4639</v>
      </c>
      <c r="F11" s="329">
        <v>17550</v>
      </c>
      <c r="G11" s="387">
        <f t="shared" ref="G11:G17" si="0">C11+E11</f>
        <v>8831</v>
      </c>
      <c r="H11" s="387">
        <f t="shared" ref="H11:H17" si="1">D11+F11</f>
        <v>18130</v>
      </c>
      <c r="I11" s="388" t="s">
        <v>562</v>
      </c>
      <c r="J11" s="835"/>
    </row>
    <row r="12" spans="1:252" ht="29.25" customHeight="1" thickBot="1">
      <c r="A12" s="827" t="s">
        <v>1141</v>
      </c>
      <c r="B12" s="325" t="s">
        <v>9</v>
      </c>
      <c r="C12" s="326">
        <v>13433</v>
      </c>
      <c r="D12" s="326">
        <v>13136</v>
      </c>
      <c r="E12" s="326">
        <v>9902</v>
      </c>
      <c r="F12" s="326">
        <v>42154</v>
      </c>
      <c r="G12" s="327">
        <f t="shared" si="0"/>
        <v>23335</v>
      </c>
      <c r="H12" s="327">
        <f t="shared" si="1"/>
        <v>55290</v>
      </c>
      <c r="I12" s="339" t="s">
        <v>561</v>
      </c>
      <c r="J12" s="833" t="s">
        <v>3</v>
      </c>
    </row>
    <row r="13" spans="1:252" ht="29.25" customHeight="1" thickBot="1">
      <c r="A13" s="892"/>
      <c r="B13" s="325" t="s">
        <v>560</v>
      </c>
      <c r="C13" s="326">
        <v>14957</v>
      </c>
      <c r="D13" s="326">
        <v>13676</v>
      </c>
      <c r="E13" s="326">
        <v>7554</v>
      </c>
      <c r="F13" s="326">
        <v>38736</v>
      </c>
      <c r="G13" s="327">
        <f t="shared" si="0"/>
        <v>22511</v>
      </c>
      <c r="H13" s="327">
        <f t="shared" si="1"/>
        <v>52412</v>
      </c>
      <c r="I13" s="339" t="s">
        <v>562</v>
      </c>
      <c r="J13" s="833"/>
    </row>
    <row r="14" spans="1:252" ht="29.25" customHeight="1" thickBot="1">
      <c r="A14" s="851" t="s">
        <v>832</v>
      </c>
      <c r="B14" s="322" t="s">
        <v>9</v>
      </c>
      <c r="C14" s="329">
        <v>6944</v>
      </c>
      <c r="D14" s="329">
        <v>6310</v>
      </c>
      <c r="E14" s="329">
        <v>3371</v>
      </c>
      <c r="F14" s="329">
        <v>13414</v>
      </c>
      <c r="G14" s="387">
        <f t="shared" si="0"/>
        <v>10315</v>
      </c>
      <c r="H14" s="387">
        <f t="shared" si="1"/>
        <v>19724</v>
      </c>
      <c r="I14" s="388" t="s">
        <v>561</v>
      </c>
      <c r="J14" s="835" t="s">
        <v>154</v>
      </c>
    </row>
    <row r="15" spans="1:252" ht="29.25" customHeight="1" thickBot="1">
      <c r="A15" s="851"/>
      <c r="B15" s="322" t="s">
        <v>560</v>
      </c>
      <c r="C15" s="329">
        <v>8005</v>
      </c>
      <c r="D15" s="329">
        <v>6415</v>
      </c>
      <c r="E15" s="329">
        <v>2070</v>
      </c>
      <c r="F15" s="329">
        <v>12225</v>
      </c>
      <c r="G15" s="387">
        <f t="shared" si="0"/>
        <v>10075</v>
      </c>
      <c r="H15" s="387">
        <f t="shared" si="1"/>
        <v>18640</v>
      </c>
      <c r="I15" s="388" t="s">
        <v>562</v>
      </c>
      <c r="J15" s="835"/>
    </row>
    <row r="16" spans="1:252" ht="29.25" customHeight="1" thickBot="1">
      <c r="A16" s="910" t="s">
        <v>836</v>
      </c>
      <c r="B16" s="325" t="s">
        <v>9</v>
      </c>
      <c r="C16" s="326">
        <v>6641</v>
      </c>
      <c r="D16" s="326">
        <v>6094</v>
      </c>
      <c r="E16" s="326">
        <v>2471</v>
      </c>
      <c r="F16" s="326">
        <v>9373</v>
      </c>
      <c r="G16" s="327">
        <f t="shared" si="0"/>
        <v>9112</v>
      </c>
      <c r="H16" s="327">
        <f t="shared" si="1"/>
        <v>15467</v>
      </c>
      <c r="I16" s="339" t="s">
        <v>561</v>
      </c>
      <c r="J16" s="833" t="s">
        <v>825</v>
      </c>
    </row>
    <row r="17" spans="1:20" ht="29.25" customHeight="1">
      <c r="A17" s="911"/>
      <c r="B17" s="377" t="s">
        <v>560</v>
      </c>
      <c r="C17" s="378">
        <v>7305</v>
      </c>
      <c r="D17" s="378">
        <v>6017</v>
      </c>
      <c r="E17" s="378">
        <v>1281</v>
      </c>
      <c r="F17" s="378">
        <v>8683</v>
      </c>
      <c r="G17" s="408">
        <f t="shared" si="0"/>
        <v>8586</v>
      </c>
      <c r="H17" s="408">
        <f t="shared" si="1"/>
        <v>14700</v>
      </c>
      <c r="I17" s="409" t="s">
        <v>562</v>
      </c>
      <c r="J17" s="834"/>
    </row>
    <row r="18" spans="1:20" ht="20.100000000000001" customHeight="1" thickBot="1">
      <c r="A18" s="873" t="s">
        <v>7</v>
      </c>
      <c r="B18" s="318" t="s">
        <v>9</v>
      </c>
      <c r="C18" s="410">
        <f t="shared" ref="C18:H19" si="2">SUM(C10+C12+C14+C16)</f>
        <v>30726</v>
      </c>
      <c r="D18" s="410">
        <f t="shared" si="2"/>
        <v>26053</v>
      </c>
      <c r="E18" s="410">
        <f t="shared" si="2"/>
        <v>21199</v>
      </c>
      <c r="F18" s="410">
        <f t="shared" si="2"/>
        <v>83937</v>
      </c>
      <c r="G18" s="410">
        <f t="shared" si="2"/>
        <v>51925</v>
      </c>
      <c r="H18" s="410">
        <f t="shared" si="2"/>
        <v>109990</v>
      </c>
      <c r="I18" s="386" t="s">
        <v>561</v>
      </c>
      <c r="J18" s="905" t="s">
        <v>8</v>
      </c>
    </row>
    <row r="19" spans="1:20" ht="20.100000000000001" customHeight="1" thickBot="1">
      <c r="A19" s="851"/>
      <c r="B19" s="322" t="s">
        <v>560</v>
      </c>
      <c r="C19" s="390">
        <f t="shared" si="2"/>
        <v>34459</v>
      </c>
      <c r="D19" s="390">
        <f t="shared" si="2"/>
        <v>26688</v>
      </c>
      <c r="E19" s="390">
        <f t="shared" si="2"/>
        <v>15544</v>
      </c>
      <c r="F19" s="390">
        <f t="shared" si="2"/>
        <v>77194</v>
      </c>
      <c r="G19" s="390">
        <f t="shared" si="2"/>
        <v>50003</v>
      </c>
      <c r="H19" s="390">
        <f t="shared" si="2"/>
        <v>103882</v>
      </c>
      <c r="I19" s="388" t="s">
        <v>562</v>
      </c>
      <c r="J19" s="906"/>
    </row>
    <row r="20" spans="1:20" ht="20.100000000000001" customHeight="1">
      <c r="A20" s="904"/>
      <c r="B20" s="391" t="s">
        <v>7</v>
      </c>
      <c r="C20" s="392">
        <f t="shared" ref="C20:H20" si="3">C18+C19</f>
        <v>65185</v>
      </c>
      <c r="D20" s="392">
        <f t="shared" si="3"/>
        <v>52741</v>
      </c>
      <c r="E20" s="392">
        <f t="shared" si="3"/>
        <v>36743</v>
      </c>
      <c r="F20" s="392">
        <f t="shared" si="3"/>
        <v>161131</v>
      </c>
      <c r="G20" s="392">
        <f t="shared" si="3"/>
        <v>101928</v>
      </c>
      <c r="H20" s="392">
        <f t="shared" si="3"/>
        <v>213872</v>
      </c>
      <c r="I20" s="393" t="s">
        <v>8</v>
      </c>
      <c r="J20" s="907"/>
    </row>
    <row r="21" spans="1:20" ht="12.75">
      <c r="A21" s="914" t="s">
        <v>857</v>
      </c>
      <c r="B21" s="914"/>
      <c r="C21" s="406"/>
      <c r="D21" s="406"/>
      <c r="E21" s="406"/>
      <c r="F21" s="406"/>
      <c r="G21" s="406"/>
      <c r="H21" s="912" t="s">
        <v>839</v>
      </c>
      <c r="I21" s="912"/>
      <c r="J21" s="912"/>
      <c r="T21" s="144"/>
    </row>
    <row r="22" spans="1:20">
      <c r="A22" s="903" t="s">
        <v>842</v>
      </c>
      <c r="B22" s="903"/>
      <c r="C22" s="180"/>
      <c r="D22" s="180"/>
      <c r="E22" s="180"/>
      <c r="F22" s="53"/>
      <c r="G22" s="53"/>
      <c r="H22" s="913" t="s">
        <v>840</v>
      </c>
      <c r="I22" s="913"/>
      <c r="J22" s="913"/>
      <c r="T22" s="144"/>
    </row>
    <row r="23" spans="1:20">
      <c r="A23" s="903" t="s">
        <v>827</v>
      </c>
      <c r="B23" s="903"/>
      <c r="H23" s="913" t="s">
        <v>1305</v>
      </c>
      <c r="I23" s="913"/>
      <c r="J23" s="913"/>
      <c r="Q23" s="845"/>
      <c r="R23" s="845"/>
      <c r="S23" s="50"/>
      <c r="T23" s="50"/>
    </row>
    <row r="24" spans="1:20">
      <c r="Q24" s="902"/>
      <c r="R24" s="902"/>
      <c r="S24" s="52"/>
      <c r="T24" s="52"/>
    </row>
    <row r="25" spans="1:20" ht="13.5" customHeight="1">
      <c r="A25" s="49" t="s">
        <v>193</v>
      </c>
      <c r="C25" s="182"/>
      <c r="D25" s="182"/>
      <c r="E25" s="182"/>
      <c r="G25" s="182"/>
      <c r="H25" s="49"/>
      <c r="I25" s="183"/>
      <c r="L25" s="50"/>
      <c r="M25" s="50"/>
      <c r="N25" s="50"/>
      <c r="O25" s="50"/>
      <c r="P25" s="50"/>
      <c r="Q25" s="902"/>
      <c r="R25" s="902"/>
      <c r="S25" s="52"/>
      <c r="T25" s="52"/>
    </row>
    <row r="26" spans="1:20" ht="45" customHeight="1">
      <c r="B26" s="151"/>
      <c r="C26" s="242" t="s">
        <v>479</v>
      </c>
      <c r="D26" s="184"/>
      <c r="E26" s="67" t="s">
        <v>191</v>
      </c>
      <c r="J26" s="52"/>
      <c r="K26" s="52"/>
      <c r="L26" s="52"/>
      <c r="M26" s="52"/>
      <c r="N26" s="52"/>
      <c r="O26" s="52"/>
      <c r="P26" s="52"/>
      <c r="Q26" s="52"/>
    </row>
    <row r="27" spans="1:20" ht="45" customHeight="1">
      <c r="B27" s="151"/>
      <c r="C27" s="242" t="s">
        <v>135</v>
      </c>
      <c r="D27" s="242" t="s">
        <v>136</v>
      </c>
      <c r="E27" s="225" t="s">
        <v>135</v>
      </c>
      <c r="F27" s="225" t="s">
        <v>136</v>
      </c>
      <c r="H27" s="49"/>
      <c r="J27" s="67"/>
      <c r="K27" s="67"/>
      <c r="L27" s="67"/>
      <c r="M27" s="67"/>
      <c r="N27" s="67"/>
      <c r="O27" s="67"/>
      <c r="P27" s="67"/>
      <c r="Q27" s="67"/>
      <c r="R27" s="67"/>
    </row>
    <row r="28" spans="1:20">
      <c r="B28" s="66" t="s">
        <v>390</v>
      </c>
      <c r="C28" s="152">
        <f>C18</f>
        <v>30726</v>
      </c>
      <c r="D28" s="67">
        <f t="shared" ref="D28:F29" si="4">D18</f>
        <v>26053</v>
      </c>
      <c r="E28" s="67">
        <f t="shared" si="4"/>
        <v>21199</v>
      </c>
      <c r="F28" s="67">
        <f t="shared" si="4"/>
        <v>83937</v>
      </c>
      <c r="H28" s="49"/>
      <c r="J28" s="67"/>
      <c r="K28" s="67"/>
      <c r="L28" s="67"/>
      <c r="M28" s="67"/>
      <c r="N28" s="67"/>
      <c r="O28" s="67"/>
      <c r="P28" s="67"/>
      <c r="Q28" s="67"/>
      <c r="R28" s="67"/>
    </row>
    <row r="29" spans="1:20">
      <c r="B29" s="45" t="s">
        <v>513</v>
      </c>
      <c r="C29" s="152">
        <f>C19</f>
        <v>34459</v>
      </c>
      <c r="D29" s="67">
        <f t="shared" si="4"/>
        <v>26688</v>
      </c>
      <c r="E29" s="67">
        <f t="shared" si="4"/>
        <v>15544</v>
      </c>
      <c r="F29" s="67">
        <f t="shared" si="4"/>
        <v>77194</v>
      </c>
      <c r="H29" s="49"/>
      <c r="J29" s="67"/>
      <c r="K29" s="67"/>
      <c r="L29" s="67"/>
      <c r="M29" s="67"/>
      <c r="N29" s="67"/>
      <c r="O29" s="67"/>
      <c r="P29" s="67"/>
      <c r="Q29" s="67"/>
      <c r="R29" s="67"/>
    </row>
    <row r="30" spans="1:20">
      <c r="H30" s="49"/>
      <c r="J30" s="67"/>
      <c r="K30" s="67"/>
      <c r="L30" s="67"/>
      <c r="M30" s="67"/>
      <c r="N30" s="67"/>
      <c r="O30" s="67"/>
      <c r="P30" s="67"/>
      <c r="Q30" s="67"/>
      <c r="R30" s="67"/>
    </row>
    <row r="31" spans="1:20">
      <c r="A31" s="49" t="s">
        <v>192</v>
      </c>
      <c r="H31" s="49"/>
      <c r="J31" s="67"/>
      <c r="K31" s="67"/>
      <c r="L31" s="67"/>
      <c r="M31" s="67"/>
      <c r="N31" s="67"/>
      <c r="O31" s="67"/>
      <c r="P31" s="67"/>
      <c r="Q31" s="67"/>
      <c r="R31" s="67"/>
    </row>
    <row r="32" spans="1:20" ht="25.5">
      <c r="C32" s="225" t="s">
        <v>1306</v>
      </c>
      <c r="E32" s="225" t="s">
        <v>515</v>
      </c>
      <c r="G32" s="225" t="s">
        <v>404</v>
      </c>
      <c r="H32" s="49"/>
      <c r="I32" s="901"/>
      <c r="J32" s="902"/>
      <c r="K32" s="902"/>
      <c r="L32" s="902"/>
      <c r="M32" s="902"/>
      <c r="N32" s="902"/>
      <c r="O32" s="902"/>
      <c r="P32" s="902"/>
      <c r="Q32" s="902"/>
      <c r="R32" s="67"/>
    </row>
    <row r="33" spans="2:18" ht="27">
      <c r="C33" s="225" t="s">
        <v>135</v>
      </c>
      <c r="D33" s="225" t="s">
        <v>136</v>
      </c>
      <c r="E33" s="225" t="s">
        <v>135</v>
      </c>
      <c r="F33" s="225" t="s">
        <v>136</v>
      </c>
      <c r="G33" s="225" t="s">
        <v>135</v>
      </c>
      <c r="H33" s="363" t="s">
        <v>136</v>
      </c>
      <c r="I33" s="901"/>
      <c r="J33" s="50"/>
      <c r="K33" s="50"/>
      <c r="L33" s="50"/>
      <c r="M33" s="50"/>
      <c r="N33" s="50"/>
      <c r="O33" s="50"/>
      <c r="P33" s="50"/>
      <c r="Q33" s="50"/>
      <c r="R33" s="67"/>
    </row>
    <row r="34" spans="2:18" ht="15.75">
      <c r="B34" s="45" t="s">
        <v>390</v>
      </c>
      <c r="C34" s="152">
        <f>G12</f>
        <v>23335</v>
      </c>
      <c r="D34" s="67">
        <f>H12</f>
        <v>55290</v>
      </c>
      <c r="E34" s="67">
        <f>G14</f>
        <v>10315</v>
      </c>
      <c r="F34" s="67">
        <f>H14</f>
        <v>19724</v>
      </c>
      <c r="G34" s="67">
        <f>G16</f>
        <v>9112</v>
      </c>
      <c r="H34" s="49">
        <f>H16</f>
        <v>15467</v>
      </c>
      <c r="I34" s="185"/>
      <c r="J34" s="67"/>
      <c r="K34" s="67"/>
      <c r="L34" s="67"/>
      <c r="M34" s="67"/>
      <c r="N34" s="67"/>
      <c r="O34" s="67"/>
      <c r="P34" s="67"/>
      <c r="Q34" s="67"/>
      <c r="R34" s="67"/>
    </row>
    <row r="35" spans="2:18" ht="15.75">
      <c r="B35" s="45" t="s">
        <v>513</v>
      </c>
      <c r="C35" s="152">
        <f>G13</f>
        <v>22511</v>
      </c>
      <c r="D35" s="67">
        <f>H13</f>
        <v>52412</v>
      </c>
      <c r="E35" s="67">
        <f>G15</f>
        <v>10075</v>
      </c>
      <c r="F35" s="67">
        <f>H15</f>
        <v>18640</v>
      </c>
      <c r="G35" s="67">
        <f>G17</f>
        <v>8586</v>
      </c>
      <c r="H35" s="49">
        <f>H17</f>
        <v>14700</v>
      </c>
      <c r="I35" s="185"/>
      <c r="J35" s="67"/>
      <c r="K35" s="67"/>
      <c r="L35" s="67"/>
      <c r="M35" s="67"/>
      <c r="N35" s="67"/>
      <c r="O35" s="67"/>
      <c r="P35" s="67"/>
      <c r="Q35" s="67"/>
      <c r="R35" s="67"/>
    </row>
  </sheetData>
  <mergeCells count="72">
    <mergeCell ref="H21:J21"/>
    <mergeCell ref="H23:J23"/>
    <mergeCell ref="A21:B21"/>
    <mergeCell ref="A23:B23"/>
    <mergeCell ref="A22:B22"/>
    <mergeCell ref="H22:J22"/>
    <mergeCell ref="Q23:R23"/>
    <mergeCell ref="Q24:R24"/>
    <mergeCell ref="Q25:R25"/>
    <mergeCell ref="I32:I33"/>
    <mergeCell ref="J32:K32"/>
    <mergeCell ref="L32:M32"/>
    <mergeCell ref="N32:O32"/>
    <mergeCell ref="P32:Q32"/>
    <mergeCell ref="BA4:BN4"/>
    <mergeCell ref="BO4:CB4"/>
    <mergeCell ref="CC4:CP4"/>
    <mergeCell ref="EU4:FH4"/>
    <mergeCell ref="CQ4:DD4"/>
    <mergeCell ref="AM4:AZ4"/>
    <mergeCell ref="J12:J13"/>
    <mergeCell ref="G7:H7"/>
    <mergeCell ref="J14:J15"/>
    <mergeCell ref="J16:J17"/>
    <mergeCell ref="A4:J4"/>
    <mergeCell ref="K4:X4"/>
    <mergeCell ref="Y4:AL4"/>
    <mergeCell ref="A16:A17"/>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FW2:GJ2"/>
    <mergeCell ref="HM2:HZ2"/>
    <mergeCell ref="GK2:GX2"/>
    <mergeCell ref="GY2:HL2"/>
    <mergeCell ref="DS2:EF2"/>
    <mergeCell ref="CQ2:DD2"/>
    <mergeCell ref="Y2:AL2"/>
    <mergeCell ref="K2:X2"/>
    <mergeCell ref="AM2:AZ2"/>
    <mergeCell ref="BA2:BN2"/>
    <mergeCell ref="BO2:CB2"/>
    <mergeCell ref="CC2:CP2"/>
    <mergeCell ref="A1:J1"/>
    <mergeCell ref="A2:J2"/>
    <mergeCell ref="C6:D6"/>
    <mergeCell ref="A10:A11"/>
    <mergeCell ref="A6:B9"/>
    <mergeCell ref="E7:F7"/>
    <mergeCell ref="A3:J3"/>
    <mergeCell ref="A18:A20"/>
    <mergeCell ref="A14:A15"/>
    <mergeCell ref="J18:J20"/>
    <mergeCell ref="A12:A13"/>
    <mergeCell ref="C7:D7"/>
    <mergeCell ref="J10:J11"/>
    <mergeCell ref="I6:J9"/>
    <mergeCell ref="E6:F6"/>
    <mergeCell ref="G6:H6"/>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rightToLeft="1" view="pageBreakPreview" zoomScaleNormal="100" zoomScaleSheetLayoutView="100" workbookViewId="0">
      <selection activeCell="P7" sqref="P7"/>
    </sheetView>
  </sheetViews>
  <sheetFormatPr defaultRowHeight="12.75"/>
  <cols>
    <col min="1" max="1" width="15.42578125" customWidth="1"/>
    <col min="2" max="2" width="11.7109375" customWidth="1"/>
    <col min="3" max="8" width="8.5703125" customWidth="1"/>
    <col min="9" max="9" width="8.7109375" customWidth="1"/>
    <col min="10" max="10" width="8.5703125" customWidth="1"/>
    <col min="11" max="11" width="9.5703125" customWidth="1"/>
    <col min="12" max="12" width="10.140625" customWidth="1"/>
    <col min="13" max="13" width="10.42578125" customWidth="1"/>
    <col min="14" max="14" width="11.42578125" customWidth="1"/>
    <col min="15" max="15" width="15.42578125" customWidth="1"/>
  </cols>
  <sheetData>
    <row r="1" spans="1:15" ht="20.25">
      <c r="A1" s="921" t="s">
        <v>844</v>
      </c>
      <c r="B1" s="921"/>
      <c r="C1" s="921"/>
      <c r="D1" s="921"/>
      <c r="E1" s="921"/>
      <c r="F1" s="921"/>
      <c r="G1" s="921"/>
      <c r="H1" s="921"/>
      <c r="I1" s="921"/>
      <c r="J1" s="921"/>
      <c r="K1" s="921"/>
      <c r="L1" s="921"/>
      <c r="M1" s="921"/>
      <c r="N1" s="921"/>
      <c r="O1" s="921"/>
    </row>
    <row r="2" spans="1:15" ht="20.25">
      <c r="A2" s="922" t="s">
        <v>1069</v>
      </c>
      <c r="B2" s="922"/>
      <c r="C2" s="922"/>
      <c r="D2" s="922"/>
      <c r="E2" s="922"/>
      <c r="F2" s="922"/>
      <c r="G2" s="922"/>
      <c r="H2" s="922"/>
      <c r="I2" s="922"/>
      <c r="J2" s="922"/>
      <c r="K2" s="922"/>
      <c r="L2" s="922"/>
      <c r="M2" s="922"/>
      <c r="N2" s="922"/>
      <c r="O2" s="922"/>
    </row>
    <row r="3" spans="1:15" ht="20.25" customHeight="1">
      <c r="A3" s="917" t="s">
        <v>845</v>
      </c>
      <c r="B3" s="917"/>
      <c r="C3" s="917"/>
      <c r="D3" s="917"/>
      <c r="E3" s="917"/>
      <c r="F3" s="917"/>
      <c r="G3" s="917"/>
      <c r="H3" s="917"/>
      <c r="I3" s="917"/>
      <c r="J3" s="917"/>
      <c r="K3" s="917"/>
      <c r="L3" s="917"/>
      <c r="M3" s="917"/>
      <c r="N3" s="917"/>
      <c r="O3" s="917"/>
    </row>
    <row r="4" spans="1:15" ht="15.75">
      <c r="A4" s="918" t="s">
        <v>1066</v>
      </c>
      <c r="B4" s="918"/>
      <c r="C4" s="918"/>
      <c r="D4" s="918"/>
      <c r="E4" s="918"/>
      <c r="F4" s="918"/>
      <c r="G4" s="918"/>
      <c r="H4" s="918"/>
      <c r="I4" s="918"/>
      <c r="J4" s="918"/>
      <c r="K4" s="918"/>
      <c r="L4" s="918"/>
      <c r="M4" s="918"/>
      <c r="N4" s="918"/>
      <c r="O4" s="918"/>
    </row>
    <row r="5" spans="1:15" ht="15.75">
      <c r="A5" s="255" t="s">
        <v>573</v>
      </c>
      <c r="B5" s="256"/>
      <c r="C5" s="256"/>
      <c r="D5" s="256"/>
      <c r="E5" s="256"/>
      <c r="F5" s="256"/>
      <c r="G5" s="256"/>
      <c r="H5" s="256"/>
      <c r="I5" s="257"/>
      <c r="J5" s="258"/>
      <c r="K5" s="258"/>
      <c r="L5" s="258"/>
      <c r="M5" s="258"/>
      <c r="N5" s="259"/>
      <c r="O5" s="260" t="s">
        <v>574</v>
      </c>
    </row>
    <row r="6" spans="1:15" ht="17.25" customHeight="1">
      <c r="A6" s="924" t="s">
        <v>853</v>
      </c>
      <c r="B6" s="924" t="s">
        <v>854</v>
      </c>
      <c r="C6" s="900" t="s">
        <v>478</v>
      </c>
      <c r="D6" s="900"/>
      <c r="E6" s="900"/>
      <c r="F6" s="900"/>
      <c r="G6" s="898" t="s">
        <v>1333</v>
      </c>
      <c r="H6" s="919"/>
      <c r="I6" s="919"/>
      <c r="J6" s="899"/>
      <c r="K6" s="934" t="s">
        <v>7</v>
      </c>
      <c r="L6" s="934"/>
      <c r="M6" s="936" t="s">
        <v>399</v>
      </c>
      <c r="N6" s="927" t="s">
        <v>460</v>
      </c>
      <c r="O6" s="930" t="s">
        <v>855</v>
      </c>
    </row>
    <row r="7" spans="1:15" ht="17.25" customHeight="1">
      <c r="A7" s="925"/>
      <c r="B7" s="925"/>
      <c r="C7" s="923" t="s">
        <v>1302</v>
      </c>
      <c r="D7" s="923"/>
      <c r="E7" s="923"/>
      <c r="F7" s="923"/>
      <c r="G7" s="923" t="s">
        <v>838</v>
      </c>
      <c r="H7" s="923"/>
      <c r="I7" s="923"/>
      <c r="J7" s="923"/>
      <c r="K7" s="935"/>
      <c r="L7" s="935"/>
      <c r="M7" s="937"/>
      <c r="N7" s="928"/>
      <c r="O7" s="931"/>
    </row>
    <row r="8" spans="1:15" ht="12.75" customHeight="1">
      <c r="A8" s="925"/>
      <c r="B8" s="925"/>
      <c r="C8" s="916" t="s">
        <v>1144</v>
      </c>
      <c r="D8" s="916"/>
      <c r="E8" s="916" t="s">
        <v>1147</v>
      </c>
      <c r="F8" s="916"/>
      <c r="G8" s="916" t="s">
        <v>1144</v>
      </c>
      <c r="H8" s="916"/>
      <c r="I8" s="916" t="s">
        <v>1147</v>
      </c>
      <c r="J8" s="916"/>
      <c r="K8" s="933" t="s">
        <v>8</v>
      </c>
      <c r="L8" s="933"/>
      <c r="M8" s="937"/>
      <c r="N8" s="928"/>
      <c r="O8" s="931"/>
    </row>
    <row r="9" spans="1:15" ht="12.75" customHeight="1">
      <c r="A9" s="925"/>
      <c r="B9" s="925"/>
      <c r="C9" s="920" t="s">
        <v>90</v>
      </c>
      <c r="D9" s="920"/>
      <c r="E9" s="920" t="s">
        <v>1148</v>
      </c>
      <c r="F9" s="920"/>
      <c r="G9" s="920" t="s">
        <v>90</v>
      </c>
      <c r="H9" s="920"/>
      <c r="I9" s="920" t="s">
        <v>1148</v>
      </c>
      <c r="J9" s="920"/>
      <c r="K9" s="933"/>
      <c r="L9" s="933"/>
      <c r="M9" s="937"/>
      <c r="N9" s="928"/>
      <c r="O9" s="931"/>
    </row>
    <row r="10" spans="1:15" ht="26.25" customHeight="1">
      <c r="A10" s="926"/>
      <c r="B10" s="926"/>
      <c r="C10" s="411" t="s">
        <v>666</v>
      </c>
      <c r="D10" s="411" t="s">
        <v>667</v>
      </c>
      <c r="E10" s="411" t="s">
        <v>666</v>
      </c>
      <c r="F10" s="411" t="s">
        <v>667</v>
      </c>
      <c r="G10" s="411" t="s">
        <v>666</v>
      </c>
      <c r="H10" s="411" t="s">
        <v>667</v>
      </c>
      <c r="I10" s="411" t="s">
        <v>666</v>
      </c>
      <c r="J10" s="411" t="s">
        <v>667</v>
      </c>
      <c r="K10" s="411" t="s">
        <v>666</v>
      </c>
      <c r="L10" s="411" t="s">
        <v>667</v>
      </c>
      <c r="M10" s="938"/>
      <c r="N10" s="929"/>
      <c r="O10" s="932"/>
    </row>
    <row r="11" spans="1:15" s="63" customFormat="1" ht="15.75" customHeight="1" thickBot="1">
      <c r="A11" s="418" t="s">
        <v>843</v>
      </c>
      <c r="B11" s="412" t="s">
        <v>7</v>
      </c>
      <c r="C11" s="413">
        <v>3708</v>
      </c>
      <c r="D11" s="413">
        <v>4192</v>
      </c>
      <c r="E11" s="413">
        <v>513</v>
      </c>
      <c r="F11" s="413">
        <v>580</v>
      </c>
      <c r="G11" s="413">
        <v>5455</v>
      </c>
      <c r="H11" s="413">
        <v>4639</v>
      </c>
      <c r="I11" s="413">
        <v>18996</v>
      </c>
      <c r="J11" s="413">
        <v>17550</v>
      </c>
      <c r="K11" s="413">
        <f>C11+E11+G11+I11</f>
        <v>28672</v>
      </c>
      <c r="L11" s="413">
        <f>D11+F11+H11+J11</f>
        <v>26961</v>
      </c>
      <c r="M11" s="413">
        <f t="shared" ref="M11:M29" si="0">SUM(K11:L11)</f>
        <v>55633</v>
      </c>
      <c r="N11" s="414" t="s">
        <v>8</v>
      </c>
      <c r="O11" s="419" t="s">
        <v>837</v>
      </c>
    </row>
    <row r="12" spans="1:15" ht="15.75" customHeight="1" thickBot="1">
      <c r="A12" s="915" t="s">
        <v>1146</v>
      </c>
      <c r="B12" s="427" t="s">
        <v>10</v>
      </c>
      <c r="C12" s="428">
        <v>2090</v>
      </c>
      <c r="D12" s="428">
        <v>2347</v>
      </c>
      <c r="E12" s="428">
        <v>2246</v>
      </c>
      <c r="F12" s="428">
        <v>2398</v>
      </c>
      <c r="G12" s="428">
        <v>1697</v>
      </c>
      <c r="H12" s="428">
        <v>1401</v>
      </c>
      <c r="I12" s="428">
        <v>8369</v>
      </c>
      <c r="J12" s="428">
        <v>7819</v>
      </c>
      <c r="K12" s="429">
        <f>SUM(C12+E12+G12+I12)</f>
        <v>14402</v>
      </c>
      <c r="L12" s="429">
        <f>SUM(D12+F12+H12+J12)</f>
        <v>13965</v>
      </c>
      <c r="M12" s="429">
        <f t="shared" si="0"/>
        <v>28367</v>
      </c>
      <c r="N12" s="430" t="s">
        <v>444</v>
      </c>
      <c r="O12" s="833" t="s">
        <v>313</v>
      </c>
    </row>
    <row r="13" spans="1:15" ht="15.75" customHeight="1" thickBot="1">
      <c r="A13" s="915"/>
      <c r="B13" s="422" t="s">
        <v>11</v>
      </c>
      <c r="C13" s="329">
        <v>2131</v>
      </c>
      <c r="D13" s="329">
        <v>2504</v>
      </c>
      <c r="E13" s="329">
        <v>2298</v>
      </c>
      <c r="F13" s="329">
        <v>2350</v>
      </c>
      <c r="G13" s="329">
        <v>1726</v>
      </c>
      <c r="H13" s="329">
        <v>1397</v>
      </c>
      <c r="I13" s="329">
        <v>7977</v>
      </c>
      <c r="J13" s="329">
        <v>7235</v>
      </c>
      <c r="K13" s="387">
        <f>C13+E13+G13+I13</f>
        <v>14132</v>
      </c>
      <c r="L13" s="387">
        <f>D13+F13+H13+J13</f>
        <v>13486</v>
      </c>
      <c r="M13" s="387">
        <f t="shared" si="0"/>
        <v>27618</v>
      </c>
      <c r="N13" s="423" t="s">
        <v>448</v>
      </c>
      <c r="O13" s="833"/>
    </row>
    <row r="14" spans="1:15" ht="15.75" customHeight="1" thickBot="1">
      <c r="A14" s="915"/>
      <c r="B14" s="420" t="s">
        <v>12</v>
      </c>
      <c r="C14" s="326">
        <v>2203</v>
      </c>
      <c r="D14" s="326">
        <v>2377</v>
      </c>
      <c r="E14" s="326">
        <v>2269</v>
      </c>
      <c r="F14" s="326">
        <v>2353</v>
      </c>
      <c r="G14" s="326">
        <v>1696</v>
      </c>
      <c r="H14" s="326">
        <v>1383</v>
      </c>
      <c r="I14" s="326">
        <v>7253</v>
      </c>
      <c r="J14" s="326">
        <v>6790</v>
      </c>
      <c r="K14" s="327">
        <f>SUM(C14+E14+G14+I14)</f>
        <v>13421</v>
      </c>
      <c r="L14" s="327">
        <f>SUM(D14+F14+H14+J14)</f>
        <v>12903</v>
      </c>
      <c r="M14" s="327">
        <f t="shared" si="0"/>
        <v>26324</v>
      </c>
      <c r="N14" s="421" t="s">
        <v>441</v>
      </c>
      <c r="O14" s="833"/>
    </row>
    <row r="15" spans="1:15" ht="15.75" customHeight="1" thickBot="1">
      <c r="A15" s="915"/>
      <c r="B15" s="422" t="s">
        <v>454</v>
      </c>
      <c r="C15" s="329">
        <v>2371</v>
      </c>
      <c r="D15" s="329">
        <v>2644</v>
      </c>
      <c r="E15" s="329">
        <v>2244</v>
      </c>
      <c r="F15" s="329">
        <v>2425</v>
      </c>
      <c r="G15" s="329">
        <v>1673</v>
      </c>
      <c r="H15" s="329">
        <v>1284</v>
      </c>
      <c r="I15" s="329">
        <v>6872</v>
      </c>
      <c r="J15" s="329">
        <v>6362</v>
      </c>
      <c r="K15" s="387">
        <f>C15+E15+G15+I15</f>
        <v>13160</v>
      </c>
      <c r="L15" s="387">
        <f>D15+F15+H15+J15</f>
        <v>12715</v>
      </c>
      <c r="M15" s="387">
        <f t="shared" si="0"/>
        <v>25875</v>
      </c>
      <c r="N15" s="423" t="s">
        <v>453</v>
      </c>
      <c r="O15" s="833"/>
    </row>
    <row r="16" spans="1:15" ht="15.75" customHeight="1" thickBot="1">
      <c r="A16" s="915"/>
      <c r="B16" s="420" t="s">
        <v>452</v>
      </c>
      <c r="C16" s="326">
        <v>2404</v>
      </c>
      <c r="D16" s="326">
        <v>2485</v>
      </c>
      <c r="E16" s="326">
        <v>2137</v>
      </c>
      <c r="F16" s="326">
        <v>2044</v>
      </c>
      <c r="G16" s="326">
        <v>1586</v>
      </c>
      <c r="H16" s="326">
        <v>1087</v>
      </c>
      <c r="I16" s="326">
        <v>6238</v>
      </c>
      <c r="J16" s="326">
        <v>5585</v>
      </c>
      <c r="K16" s="327">
        <f>SUM(C16+E16+G16+I16)</f>
        <v>12365</v>
      </c>
      <c r="L16" s="327">
        <f>SUM(D16+F16+H16+J16)</f>
        <v>11201</v>
      </c>
      <c r="M16" s="327">
        <f t="shared" si="0"/>
        <v>23566</v>
      </c>
      <c r="N16" s="421" t="s">
        <v>451</v>
      </c>
      <c r="O16" s="833"/>
    </row>
    <row r="17" spans="1:15" ht="15.75" customHeight="1" thickBot="1">
      <c r="A17" s="915"/>
      <c r="B17" s="424" t="s">
        <v>450</v>
      </c>
      <c r="C17" s="434">
        <v>2234</v>
      </c>
      <c r="D17" s="434">
        <v>2600</v>
      </c>
      <c r="E17" s="434">
        <v>1942</v>
      </c>
      <c r="F17" s="434">
        <v>2106</v>
      </c>
      <c r="G17" s="434">
        <v>1524</v>
      </c>
      <c r="H17" s="434">
        <v>1002</v>
      </c>
      <c r="I17" s="434">
        <v>5445</v>
      </c>
      <c r="J17" s="434">
        <v>4945</v>
      </c>
      <c r="K17" s="425">
        <f t="shared" ref="K17:L19" si="1">C17+E17+G17+I17</f>
        <v>11145</v>
      </c>
      <c r="L17" s="425">
        <f t="shared" si="1"/>
        <v>10653</v>
      </c>
      <c r="M17" s="425">
        <f t="shared" si="0"/>
        <v>21798</v>
      </c>
      <c r="N17" s="426" t="s">
        <v>449</v>
      </c>
      <c r="O17" s="833"/>
    </row>
    <row r="18" spans="1:15" ht="15.75" customHeight="1" thickBot="1">
      <c r="A18" s="915"/>
      <c r="B18" s="435" t="s">
        <v>7</v>
      </c>
      <c r="C18" s="417">
        <f>SUM(C12:C17)</f>
        <v>13433</v>
      </c>
      <c r="D18" s="417">
        <f t="shared" ref="D18:M18" si="2">SUM(D12:D17)</f>
        <v>14957</v>
      </c>
      <c r="E18" s="417">
        <f t="shared" si="2"/>
        <v>13136</v>
      </c>
      <c r="F18" s="417">
        <f t="shared" si="2"/>
        <v>13676</v>
      </c>
      <c r="G18" s="417">
        <f t="shared" si="2"/>
        <v>9902</v>
      </c>
      <c r="H18" s="417">
        <f t="shared" si="2"/>
        <v>7554</v>
      </c>
      <c r="I18" s="417">
        <f t="shared" si="2"/>
        <v>42154</v>
      </c>
      <c r="J18" s="417">
        <f t="shared" si="2"/>
        <v>38736</v>
      </c>
      <c r="K18" s="417">
        <f t="shared" si="2"/>
        <v>78625</v>
      </c>
      <c r="L18" s="417">
        <f t="shared" si="2"/>
        <v>74923</v>
      </c>
      <c r="M18" s="417">
        <f t="shared" si="2"/>
        <v>153548</v>
      </c>
      <c r="N18" s="436" t="s">
        <v>8</v>
      </c>
      <c r="O18" s="833"/>
    </row>
    <row r="19" spans="1:15" ht="15.75" customHeight="1" thickBot="1">
      <c r="A19" s="942" t="s">
        <v>488</v>
      </c>
      <c r="B19" s="431" t="s">
        <v>10</v>
      </c>
      <c r="C19" s="374">
        <v>2346</v>
      </c>
      <c r="D19" s="374">
        <v>2828</v>
      </c>
      <c r="E19" s="374">
        <v>2162</v>
      </c>
      <c r="F19" s="374">
        <v>2161</v>
      </c>
      <c r="G19" s="374">
        <v>1228</v>
      </c>
      <c r="H19" s="374">
        <v>768</v>
      </c>
      <c r="I19" s="374">
        <v>4781</v>
      </c>
      <c r="J19" s="374">
        <v>4478</v>
      </c>
      <c r="K19" s="432">
        <f t="shared" si="1"/>
        <v>10517</v>
      </c>
      <c r="L19" s="432">
        <f t="shared" si="1"/>
        <v>10235</v>
      </c>
      <c r="M19" s="432">
        <f t="shared" si="0"/>
        <v>20752</v>
      </c>
      <c r="N19" s="433" t="s">
        <v>444</v>
      </c>
      <c r="O19" s="944" t="s">
        <v>154</v>
      </c>
    </row>
    <row r="20" spans="1:15" ht="15.75" customHeight="1" thickBot="1">
      <c r="A20" s="942"/>
      <c r="B20" s="420" t="s">
        <v>11</v>
      </c>
      <c r="C20" s="326">
        <v>2368</v>
      </c>
      <c r="D20" s="326">
        <v>2675</v>
      </c>
      <c r="E20" s="326">
        <v>2124</v>
      </c>
      <c r="F20" s="326">
        <v>2115</v>
      </c>
      <c r="G20" s="326">
        <v>1128</v>
      </c>
      <c r="H20" s="326">
        <v>725</v>
      </c>
      <c r="I20" s="326">
        <v>4526</v>
      </c>
      <c r="J20" s="326">
        <v>4045</v>
      </c>
      <c r="K20" s="327">
        <f>SUM(C20+E20+G20+I20)</f>
        <v>10146</v>
      </c>
      <c r="L20" s="327">
        <f>SUM(D20+F20+H20+J20)</f>
        <v>9560</v>
      </c>
      <c r="M20" s="327">
        <f t="shared" si="0"/>
        <v>19706</v>
      </c>
      <c r="N20" s="421" t="s">
        <v>448</v>
      </c>
      <c r="O20" s="944"/>
    </row>
    <row r="21" spans="1:15" ht="15.75" customHeight="1" thickBot="1">
      <c r="A21" s="942"/>
      <c r="B21" s="424" t="s">
        <v>12</v>
      </c>
      <c r="C21" s="434">
        <v>2230</v>
      </c>
      <c r="D21" s="434">
        <v>2502</v>
      </c>
      <c r="E21" s="434">
        <v>2024</v>
      </c>
      <c r="F21" s="434">
        <v>2139</v>
      </c>
      <c r="G21" s="434">
        <v>1015</v>
      </c>
      <c r="H21" s="434">
        <v>577</v>
      </c>
      <c r="I21" s="434">
        <v>4107</v>
      </c>
      <c r="J21" s="434">
        <v>3702</v>
      </c>
      <c r="K21" s="425">
        <f>C21+E21+G21+I21</f>
        <v>9376</v>
      </c>
      <c r="L21" s="425">
        <f>D21+F21+H21+J21</f>
        <v>8920</v>
      </c>
      <c r="M21" s="425">
        <f t="shared" si="0"/>
        <v>18296</v>
      </c>
      <c r="N21" s="426" t="s">
        <v>441</v>
      </c>
      <c r="O21" s="944"/>
    </row>
    <row r="22" spans="1:15" ht="15.75" customHeight="1" thickBot="1">
      <c r="A22" s="942"/>
      <c r="B22" s="435" t="s">
        <v>7</v>
      </c>
      <c r="C22" s="417">
        <f>SUM(C19:C21)</f>
        <v>6944</v>
      </c>
      <c r="D22" s="417">
        <f t="shared" ref="D22:M22" si="3">SUM(D19:D21)</f>
        <v>8005</v>
      </c>
      <c r="E22" s="417">
        <f t="shared" si="3"/>
        <v>6310</v>
      </c>
      <c r="F22" s="417">
        <f t="shared" si="3"/>
        <v>6415</v>
      </c>
      <c r="G22" s="417">
        <f t="shared" si="3"/>
        <v>3371</v>
      </c>
      <c r="H22" s="417">
        <f t="shared" si="3"/>
        <v>2070</v>
      </c>
      <c r="I22" s="417">
        <f t="shared" si="3"/>
        <v>13414</v>
      </c>
      <c r="J22" s="417">
        <f t="shared" si="3"/>
        <v>12225</v>
      </c>
      <c r="K22" s="417">
        <f t="shared" si="3"/>
        <v>30039</v>
      </c>
      <c r="L22" s="417">
        <f t="shared" si="3"/>
        <v>28715</v>
      </c>
      <c r="M22" s="417">
        <f t="shared" si="3"/>
        <v>58754</v>
      </c>
      <c r="N22" s="436" t="s">
        <v>8</v>
      </c>
      <c r="O22" s="944"/>
    </row>
    <row r="23" spans="1:15" ht="15.75" customHeight="1" thickBot="1">
      <c r="A23" s="948" t="s">
        <v>447</v>
      </c>
      <c r="B23" s="431" t="s">
        <v>10</v>
      </c>
      <c r="C23" s="374">
        <v>2320</v>
      </c>
      <c r="D23" s="374">
        <v>2562</v>
      </c>
      <c r="E23" s="374">
        <v>2247</v>
      </c>
      <c r="F23" s="374">
        <v>2168</v>
      </c>
      <c r="G23" s="374">
        <v>927</v>
      </c>
      <c r="H23" s="374">
        <v>521</v>
      </c>
      <c r="I23" s="374">
        <v>3484</v>
      </c>
      <c r="J23" s="374">
        <v>3260</v>
      </c>
      <c r="K23" s="432">
        <f>C23+E23+G23+I23</f>
        <v>8978</v>
      </c>
      <c r="L23" s="432">
        <f>D23+F23+H23+J23</f>
        <v>8511</v>
      </c>
      <c r="M23" s="432">
        <f t="shared" si="0"/>
        <v>17489</v>
      </c>
      <c r="N23" s="433" t="s">
        <v>444</v>
      </c>
      <c r="O23" s="833" t="s">
        <v>463</v>
      </c>
    </row>
    <row r="24" spans="1:15" ht="15.75" customHeight="1" thickBot="1">
      <c r="A24" s="948"/>
      <c r="B24" s="420" t="s">
        <v>443</v>
      </c>
      <c r="C24" s="326">
        <v>1734</v>
      </c>
      <c r="D24" s="326">
        <v>2236</v>
      </c>
      <c r="E24" s="326">
        <v>1913</v>
      </c>
      <c r="F24" s="326">
        <v>1988</v>
      </c>
      <c r="G24" s="326">
        <v>845</v>
      </c>
      <c r="H24" s="326">
        <v>449</v>
      </c>
      <c r="I24" s="326">
        <v>3051</v>
      </c>
      <c r="J24" s="326">
        <v>2776</v>
      </c>
      <c r="K24" s="327">
        <f>SUM(C24+E24+G24+I24)</f>
        <v>7543</v>
      </c>
      <c r="L24" s="327">
        <f>SUM(D24+F24+H24+J24)</f>
        <v>7449</v>
      </c>
      <c r="M24" s="327">
        <f t="shared" si="0"/>
        <v>14992</v>
      </c>
      <c r="N24" s="421" t="s">
        <v>442</v>
      </c>
      <c r="O24" s="833"/>
    </row>
    <row r="25" spans="1:15" ht="15.75" customHeight="1" thickBot="1">
      <c r="A25" s="948"/>
      <c r="B25" s="424" t="s">
        <v>446</v>
      </c>
      <c r="C25" s="434">
        <v>2023</v>
      </c>
      <c r="D25" s="434">
        <v>2423</v>
      </c>
      <c r="E25" s="434">
        <v>1898</v>
      </c>
      <c r="F25" s="434">
        <v>1855</v>
      </c>
      <c r="G25" s="434">
        <v>699</v>
      </c>
      <c r="H25" s="434">
        <v>311</v>
      </c>
      <c r="I25" s="434">
        <v>2838</v>
      </c>
      <c r="J25" s="434">
        <v>2647</v>
      </c>
      <c r="K25" s="425">
        <f>C25+E25+G25+I25</f>
        <v>7458</v>
      </c>
      <c r="L25" s="425">
        <f>D25+F25+H25+J25</f>
        <v>7236</v>
      </c>
      <c r="M25" s="425">
        <f t="shared" si="0"/>
        <v>14694</v>
      </c>
      <c r="N25" s="426" t="s">
        <v>445</v>
      </c>
      <c r="O25" s="833"/>
    </row>
    <row r="26" spans="1:15" ht="15.75" customHeight="1" thickBot="1">
      <c r="A26" s="948"/>
      <c r="B26" s="435" t="s">
        <v>7</v>
      </c>
      <c r="C26" s="417">
        <f t="shared" ref="C26:L26" si="4">SUM(C23:C25)</f>
        <v>6077</v>
      </c>
      <c r="D26" s="417">
        <f t="shared" si="4"/>
        <v>7221</v>
      </c>
      <c r="E26" s="417">
        <f t="shared" si="4"/>
        <v>6058</v>
      </c>
      <c r="F26" s="417">
        <f t="shared" si="4"/>
        <v>6011</v>
      </c>
      <c r="G26" s="417">
        <f t="shared" si="4"/>
        <v>2471</v>
      </c>
      <c r="H26" s="417">
        <f t="shared" si="4"/>
        <v>1281</v>
      </c>
      <c r="I26" s="417">
        <f t="shared" si="4"/>
        <v>9373</v>
      </c>
      <c r="J26" s="417">
        <f t="shared" si="4"/>
        <v>8683</v>
      </c>
      <c r="K26" s="417">
        <f t="shared" si="4"/>
        <v>23979</v>
      </c>
      <c r="L26" s="417">
        <f t="shared" si="4"/>
        <v>23196</v>
      </c>
      <c r="M26" s="417">
        <f>SUM(M23:M25)</f>
        <v>47175</v>
      </c>
      <c r="N26" s="436" t="s">
        <v>8</v>
      </c>
      <c r="O26" s="833"/>
    </row>
    <row r="27" spans="1:15" ht="15.75" customHeight="1" thickBot="1">
      <c r="A27" s="851" t="s">
        <v>357</v>
      </c>
      <c r="B27" s="431" t="s">
        <v>10</v>
      </c>
      <c r="C27" s="374">
        <v>248</v>
      </c>
      <c r="D27" s="374">
        <v>34</v>
      </c>
      <c r="E27" s="374">
        <v>13</v>
      </c>
      <c r="F27" s="374">
        <v>3</v>
      </c>
      <c r="G27" s="374">
        <v>0</v>
      </c>
      <c r="H27" s="374">
        <v>0</v>
      </c>
      <c r="I27" s="374">
        <v>0</v>
      </c>
      <c r="J27" s="374">
        <v>0</v>
      </c>
      <c r="K27" s="432">
        <f>C27+E27+G27+I27</f>
        <v>261</v>
      </c>
      <c r="L27" s="432">
        <f>D27+F27+H27+J27</f>
        <v>37</v>
      </c>
      <c r="M27" s="432">
        <f t="shared" si="0"/>
        <v>298</v>
      </c>
      <c r="N27" s="433" t="s">
        <v>444</v>
      </c>
      <c r="O27" s="835" t="s">
        <v>846</v>
      </c>
    </row>
    <row r="28" spans="1:15" ht="15.75" customHeight="1" thickBot="1">
      <c r="A28" s="851"/>
      <c r="B28" s="420" t="s">
        <v>443</v>
      </c>
      <c r="C28" s="326">
        <v>143</v>
      </c>
      <c r="D28" s="326">
        <v>30</v>
      </c>
      <c r="E28" s="326">
        <v>8</v>
      </c>
      <c r="F28" s="326">
        <v>1</v>
      </c>
      <c r="G28" s="326">
        <v>0</v>
      </c>
      <c r="H28" s="326">
        <v>0</v>
      </c>
      <c r="I28" s="326">
        <v>0</v>
      </c>
      <c r="J28" s="326">
        <v>0</v>
      </c>
      <c r="K28" s="327">
        <f>C28+E28+G28+I28</f>
        <v>151</v>
      </c>
      <c r="L28" s="327">
        <f>SUM(D28+F28+H28+J28)</f>
        <v>31</v>
      </c>
      <c r="M28" s="327">
        <f t="shared" si="0"/>
        <v>182</v>
      </c>
      <c r="N28" s="421" t="s">
        <v>442</v>
      </c>
      <c r="O28" s="835"/>
    </row>
    <row r="29" spans="1:15" ht="15.75" customHeight="1" thickBot="1">
      <c r="A29" s="851"/>
      <c r="B29" s="424" t="s">
        <v>12</v>
      </c>
      <c r="C29" s="434">
        <v>173</v>
      </c>
      <c r="D29" s="434">
        <v>20</v>
      </c>
      <c r="E29" s="434">
        <v>15</v>
      </c>
      <c r="F29" s="434">
        <v>2</v>
      </c>
      <c r="G29" s="434">
        <v>0</v>
      </c>
      <c r="H29" s="434">
        <v>0</v>
      </c>
      <c r="I29" s="434">
        <v>0</v>
      </c>
      <c r="J29" s="434">
        <v>0</v>
      </c>
      <c r="K29" s="425">
        <f>C29+E29+G29+I29</f>
        <v>188</v>
      </c>
      <c r="L29" s="425">
        <f>D29+F29+H29+J29</f>
        <v>22</v>
      </c>
      <c r="M29" s="425">
        <f t="shared" si="0"/>
        <v>210</v>
      </c>
      <c r="N29" s="426" t="s">
        <v>441</v>
      </c>
      <c r="O29" s="835"/>
    </row>
    <row r="30" spans="1:15" ht="15.75" customHeight="1">
      <c r="A30" s="943"/>
      <c r="B30" s="435" t="s">
        <v>7</v>
      </c>
      <c r="C30" s="417">
        <f t="shared" ref="C30:L30" si="5">SUM(C27:C29)</f>
        <v>564</v>
      </c>
      <c r="D30" s="417">
        <f t="shared" si="5"/>
        <v>84</v>
      </c>
      <c r="E30" s="417">
        <f t="shared" si="5"/>
        <v>36</v>
      </c>
      <c r="F30" s="417">
        <f t="shared" si="5"/>
        <v>6</v>
      </c>
      <c r="G30" s="417">
        <f t="shared" si="5"/>
        <v>0</v>
      </c>
      <c r="H30" s="417">
        <f t="shared" si="5"/>
        <v>0</v>
      </c>
      <c r="I30" s="417">
        <f t="shared" si="5"/>
        <v>0</v>
      </c>
      <c r="J30" s="417">
        <f t="shared" si="5"/>
        <v>0</v>
      </c>
      <c r="K30" s="417">
        <f t="shared" si="5"/>
        <v>600</v>
      </c>
      <c r="L30" s="417">
        <f t="shared" si="5"/>
        <v>90</v>
      </c>
      <c r="M30" s="417">
        <f>SUM(M27:M29)</f>
        <v>690</v>
      </c>
      <c r="N30" s="436" t="s">
        <v>8</v>
      </c>
      <c r="O30" s="945"/>
    </row>
    <row r="31" spans="1:15" ht="15.75" customHeight="1">
      <c r="A31" s="946" t="s">
        <v>13</v>
      </c>
      <c r="B31" s="946"/>
      <c r="C31" s="417">
        <f>C11+C18+C22+C26+C30</f>
        <v>30726</v>
      </c>
      <c r="D31" s="417">
        <f t="shared" ref="D31:M31" si="6">D11+D18+D22+D26+D30</f>
        <v>34459</v>
      </c>
      <c r="E31" s="417">
        <f t="shared" si="6"/>
        <v>26053</v>
      </c>
      <c r="F31" s="417">
        <f t="shared" si="6"/>
        <v>26688</v>
      </c>
      <c r="G31" s="417">
        <f t="shared" si="6"/>
        <v>21199</v>
      </c>
      <c r="H31" s="417">
        <f t="shared" si="6"/>
        <v>15544</v>
      </c>
      <c r="I31" s="417">
        <f t="shared" si="6"/>
        <v>83937</v>
      </c>
      <c r="J31" s="417">
        <f t="shared" si="6"/>
        <v>77194</v>
      </c>
      <c r="K31" s="417">
        <f t="shared" si="6"/>
        <v>161915</v>
      </c>
      <c r="L31" s="417">
        <f t="shared" si="6"/>
        <v>153885</v>
      </c>
      <c r="M31" s="417">
        <f t="shared" si="6"/>
        <v>315800</v>
      </c>
      <c r="N31" s="947" t="s">
        <v>14</v>
      </c>
      <c r="O31" s="947"/>
    </row>
    <row r="32" spans="1:15">
      <c r="A32" s="941" t="s">
        <v>841</v>
      </c>
      <c r="B32" s="941"/>
      <c r="C32" s="775"/>
      <c r="D32" s="775"/>
      <c r="E32" s="775"/>
      <c r="F32" s="775"/>
      <c r="G32" s="775"/>
      <c r="H32" s="775"/>
      <c r="I32" s="775"/>
      <c r="J32" s="775"/>
      <c r="K32" s="775"/>
      <c r="L32" s="939" t="s">
        <v>839</v>
      </c>
      <c r="M32" s="939"/>
      <c r="N32" s="939"/>
      <c r="O32" s="939"/>
    </row>
    <row r="33" spans="1:15">
      <c r="A33" s="941" t="s">
        <v>842</v>
      </c>
      <c r="B33" s="941"/>
      <c r="C33" s="776"/>
      <c r="D33" s="776"/>
      <c r="E33" s="776"/>
      <c r="F33" s="776"/>
      <c r="G33" s="776"/>
      <c r="H33" s="776"/>
      <c r="I33" s="776"/>
      <c r="J33" s="776"/>
      <c r="K33" s="776"/>
      <c r="L33" s="940" t="s">
        <v>840</v>
      </c>
      <c r="M33" s="940"/>
      <c r="N33" s="940"/>
      <c r="O33" s="940"/>
    </row>
  </sheetData>
  <mergeCells count="37">
    <mergeCell ref="L32:O32"/>
    <mergeCell ref="L33:O33"/>
    <mergeCell ref="A32:B32"/>
    <mergeCell ref="A33:B33"/>
    <mergeCell ref="A19:A22"/>
    <mergeCell ref="A27:A30"/>
    <mergeCell ref="O19:O22"/>
    <mergeCell ref="O27:O30"/>
    <mergeCell ref="A31:B31"/>
    <mergeCell ref="N31:O31"/>
    <mergeCell ref="A23:A26"/>
    <mergeCell ref="O23:O26"/>
    <mergeCell ref="A1:O1"/>
    <mergeCell ref="A2:O2"/>
    <mergeCell ref="C7:F7"/>
    <mergeCell ref="G7:J7"/>
    <mergeCell ref="A6:A10"/>
    <mergeCell ref="B6:B10"/>
    <mergeCell ref="N6:N10"/>
    <mergeCell ref="O6:O10"/>
    <mergeCell ref="G8:H8"/>
    <mergeCell ref="I8:J8"/>
    <mergeCell ref="K8:L9"/>
    <mergeCell ref="C9:D9"/>
    <mergeCell ref="K6:L7"/>
    <mergeCell ref="M6:M10"/>
    <mergeCell ref="A12:A18"/>
    <mergeCell ref="O12:O18"/>
    <mergeCell ref="C8:D8"/>
    <mergeCell ref="E8:F8"/>
    <mergeCell ref="A3:O3"/>
    <mergeCell ref="A4:O4"/>
    <mergeCell ref="C6:F6"/>
    <mergeCell ref="G6:J6"/>
    <mergeCell ref="E9:F9"/>
    <mergeCell ref="G9:H9"/>
    <mergeCell ref="I9:J9"/>
  </mergeCells>
  <printOptions horizontalCentered="1" verticalCentered="1"/>
  <pageMargins left="0" right="0" top="0" bottom="0" header="0" footer="0"/>
  <pageSetup paperSize="9" scale="95"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rightToLeft="1" view="pageBreakPreview" zoomScaleNormal="100" zoomScaleSheetLayoutView="100" workbookViewId="0">
      <selection activeCell="F6" sqref="F6:G6"/>
    </sheetView>
  </sheetViews>
  <sheetFormatPr defaultRowHeight="12.75"/>
  <cols>
    <col min="1" max="1" width="25.28515625" style="45" customWidth="1"/>
    <col min="2" max="11" width="8.28515625" style="45" customWidth="1"/>
    <col min="12" max="12" width="27.140625" style="45" customWidth="1"/>
    <col min="13" max="13" width="20.42578125" style="45" customWidth="1"/>
    <col min="14" max="16384" width="9.140625" style="63"/>
  </cols>
  <sheetData>
    <row r="1" spans="1:13" s="64" customFormat="1" ht="20.25">
      <c r="A1" s="855" t="s">
        <v>1042</v>
      </c>
      <c r="B1" s="855"/>
      <c r="C1" s="855"/>
      <c r="D1" s="855"/>
      <c r="E1" s="855"/>
      <c r="F1" s="855"/>
      <c r="G1" s="855"/>
      <c r="H1" s="855"/>
      <c r="I1" s="855"/>
      <c r="J1" s="855"/>
      <c r="K1" s="855"/>
      <c r="L1" s="855"/>
      <c r="M1" s="79"/>
    </row>
    <row r="2" spans="1:13" s="81" customFormat="1" ht="20.25">
      <c r="A2" s="858" t="s">
        <v>1069</v>
      </c>
      <c r="B2" s="858"/>
      <c r="C2" s="858"/>
      <c r="D2" s="858"/>
      <c r="E2" s="858"/>
      <c r="F2" s="858"/>
      <c r="G2" s="858"/>
      <c r="H2" s="858"/>
      <c r="I2" s="858"/>
      <c r="J2" s="858"/>
      <c r="K2" s="858"/>
      <c r="L2" s="858"/>
      <c r="M2" s="79"/>
    </row>
    <row r="3" spans="1:13" ht="20.100000000000001" customHeight="1">
      <c r="A3" s="949" t="s">
        <v>852</v>
      </c>
      <c r="B3" s="949"/>
      <c r="C3" s="949"/>
      <c r="D3" s="949"/>
      <c r="E3" s="949"/>
      <c r="F3" s="949"/>
      <c r="G3" s="949"/>
      <c r="H3" s="949"/>
      <c r="I3" s="949"/>
      <c r="J3" s="949"/>
      <c r="K3" s="949"/>
      <c r="L3" s="949"/>
      <c r="M3" s="76"/>
    </row>
    <row r="4" spans="1:13" ht="15.75">
      <c r="A4" s="850" t="s">
        <v>1066</v>
      </c>
      <c r="B4" s="850"/>
      <c r="C4" s="850"/>
      <c r="D4" s="850"/>
      <c r="E4" s="850"/>
      <c r="F4" s="850"/>
      <c r="G4" s="850"/>
      <c r="H4" s="850"/>
      <c r="I4" s="850"/>
      <c r="J4" s="850"/>
      <c r="K4" s="850"/>
      <c r="L4" s="850"/>
      <c r="M4" s="76"/>
    </row>
    <row r="5" spans="1:13" ht="15.75">
      <c r="A5" s="12" t="s">
        <v>575</v>
      </c>
      <c r="B5" s="77"/>
      <c r="C5" s="77"/>
      <c r="D5" s="77"/>
      <c r="E5" s="77"/>
      <c r="F5" s="77"/>
      <c r="G5" s="77"/>
      <c r="H5" s="77"/>
      <c r="I5" s="77"/>
      <c r="J5" s="77"/>
      <c r="K5" s="77"/>
      <c r="L5" s="16" t="s">
        <v>576</v>
      </c>
      <c r="M5" s="63"/>
    </row>
    <row r="6" spans="1:13" s="141" customFormat="1" ht="19.5" customHeight="1">
      <c r="A6" s="950" t="s">
        <v>1038</v>
      </c>
      <c r="B6" s="898" t="s">
        <v>1335</v>
      </c>
      <c r="C6" s="899"/>
      <c r="D6" s="900" t="s">
        <v>38</v>
      </c>
      <c r="E6" s="900"/>
      <c r="F6" s="900" t="s">
        <v>492</v>
      </c>
      <c r="G6" s="900"/>
      <c r="H6" s="900" t="s">
        <v>850</v>
      </c>
      <c r="I6" s="900"/>
      <c r="J6" s="900" t="s">
        <v>849</v>
      </c>
      <c r="K6" s="900"/>
      <c r="L6" s="953" t="s">
        <v>1039</v>
      </c>
    </row>
    <row r="7" spans="1:13" s="141" customFormat="1" ht="23.25" customHeight="1">
      <c r="A7" s="951"/>
      <c r="B7" s="957" t="s">
        <v>837</v>
      </c>
      <c r="C7" s="957"/>
      <c r="D7" s="885" t="s">
        <v>313</v>
      </c>
      <c r="E7" s="885"/>
      <c r="F7" s="885" t="s">
        <v>154</v>
      </c>
      <c r="G7" s="885"/>
      <c r="H7" s="885" t="s">
        <v>851</v>
      </c>
      <c r="I7" s="885"/>
      <c r="J7" s="885" t="s">
        <v>846</v>
      </c>
      <c r="K7" s="885"/>
      <c r="L7" s="954"/>
    </row>
    <row r="8" spans="1:13" s="141" customFormat="1" ht="14.25" customHeight="1">
      <c r="A8" s="951"/>
      <c r="B8" s="777" t="s">
        <v>9</v>
      </c>
      <c r="C8" s="777" t="s">
        <v>560</v>
      </c>
      <c r="D8" s="777" t="s">
        <v>9</v>
      </c>
      <c r="E8" s="777" t="s">
        <v>560</v>
      </c>
      <c r="F8" s="777" t="s">
        <v>9</v>
      </c>
      <c r="G8" s="777" t="s">
        <v>560</v>
      </c>
      <c r="H8" s="777" t="s">
        <v>9</v>
      </c>
      <c r="I8" s="777" t="s">
        <v>560</v>
      </c>
      <c r="J8" s="777" t="s">
        <v>9</v>
      </c>
      <c r="K8" s="777" t="s">
        <v>560</v>
      </c>
      <c r="L8" s="954"/>
    </row>
    <row r="9" spans="1:13" s="141" customFormat="1">
      <c r="A9" s="952"/>
      <c r="B9" s="311" t="s">
        <v>561</v>
      </c>
      <c r="C9" s="311" t="s">
        <v>562</v>
      </c>
      <c r="D9" s="311" t="s">
        <v>561</v>
      </c>
      <c r="E9" s="311" t="s">
        <v>562</v>
      </c>
      <c r="F9" s="311" t="s">
        <v>561</v>
      </c>
      <c r="G9" s="311" t="s">
        <v>562</v>
      </c>
      <c r="H9" s="311" t="s">
        <v>561</v>
      </c>
      <c r="I9" s="311" t="s">
        <v>562</v>
      </c>
      <c r="J9" s="311" t="s">
        <v>561</v>
      </c>
      <c r="K9" s="311" t="s">
        <v>562</v>
      </c>
      <c r="L9" s="955"/>
    </row>
    <row r="10" spans="1:13" ht="15.75" customHeight="1" thickBot="1">
      <c r="A10" s="778" t="s">
        <v>198</v>
      </c>
      <c r="B10" s="650">
        <v>962</v>
      </c>
      <c r="C10" s="779">
        <v>836</v>
      </c>
      <c r="D10" s="779"/>
      <c r="E10" s="779"/>
      <c r="F10" s="779" t="s">
        <v>847</v>
      </c>
      <c r="G10" s="779" t="s">
        <v>847</v>
      </c>
      <c r="H10" s="779" t="s">
        <v>847</v>
      </c>
      <c r="I10" s="779" t="s">
        <v>847</v>
      </c>
      <c r="J10" s="779" t="s">
        <v>847</v>
      </c>
      <c r="K10" s="779" t="s">
        <v>847</v>
      </c>
      <c r="L10" s="780" t="s">
        <v>198</v>
      </c>
      <c r="M10" s="63"/>
    </row>
    <row r="11" spans="1:13" ht="16.5" customHeight="1" thickTop="1" thickBot="1">
      <c r="A11" s="781">
        <v>3</v>
      </c>
      <c r="B11" s="654">
        <v>7057</v>
      </c>
      <c r="C11" s="782">
        <v>6684</v>
      </c>
      <c r="D11" s="782"/>
      <c r="E11" s="782"/>
      <c r="F11" s="782" t="s">
        <v>847</v>
      </c>
      <c r="G11" s="782" t="s">
        <v>847</v>
      </c>
      <c r="H11" s="782" t="s">
        <v>847</v>
      </c>
      <c r="I11" s="782" t="s">
        <v>847</v>
      </c>
      <c r="J11" s="782" t="s">
        <v>847</v>
      </c>
      <c r="K11" s="782" t="s">
        <v>847</v>
      </c>
      <c r="L11" s="783">
        <v>3</v>
      </c>
      <c r="M11" s="63"/>
    </row>
    <row r="12" spans="1:13" ht="16.5" customHeight="1" thickTop="1" thickBot="1">
      <c r="A12" s="784">
        <v>4</v>
      </c>
      <c r="B12" s="658">
        <v>13245</v>
      </c>
      <c r="C12" s="785">
        <v>12458</v>
      </c>
      <c r="D12" s="785">
        <v>22</v>
      </c>
      <c r="E12" s="785">
        <v>18</v>
      </c>
      <c r="F12" s="785" t="s">
        <v>847</v>
      </c>
      <c r="G12" s="785" t="s">
        <v>847</v>
      </c>
      <c r="H12" s="785" t="s">
        <v>847</v>
      </c>
      <c r="I12" s="785" t="s">
        <v>847</v>
      </c>
      <c r="J12" s="785" t="s">
        <v>847</v>
      </c>
      <c r="K12" s="785" t="s">
        <v>847</v>
      </c>
      <c r="L12" s="786">
        <v>4</v>
      </c>
      <c r="M12" s="63"/>
    </row>
    <row r="13" spans="1:13" ht="16.5" customHeight="1" thickTop="1" thickBot="1">
      <c r="A13" s="781">
        <v>5</v>
      </c>
      <c r="B13" s="654">
        <v>7325</v>
      </c>
      <c r="C13" s="782">
        <v>6901</v>
      </c>
      <c r="D13" s="782">
        <v>5238</v>
      </c>
      <c r="E13" s="782">
        <v>5276</v>
      </c>
      <c r="F13" s="782" t="s">
        <v>847</v>
      </c>
      <c r="G13" s="782" t="s">
        <v>847</v>
      </c>
      <c r="H13" s="782" t="s">
        <v>847</v>
      </c>
      <c r="I13" s="782" t="s">
        <v>847</v>
      </c>
      <c r="J13" s="782" t="s">
        <v>847</v>
      </c>
      <c r="K13" s="782" t="s">
        <v>847</v>
      </c>
      <c r="L13" s="783">
        <v>5</v>
      </c>
      <c r="M13" s="63"/>
    </row>
    <row r="14" spans="1:13" ht="16.5" customHeight="1" thickTop="1" thickBot="1">
      <c r="A14" s="784">
        <v>6</v>
      </c>
      <c r="B14" s="658">
        <v>83</v>
      </c>
      <c r="C14" s="785">
        <v>80</v>
      </c>
      <c r="D14" s="785">
        <v>13531</v>
      </c>
      <c r="E14" s="785">
        <v>13188</v>
      </c>
      <c r="F14" s="785" t="s">
        <v>847</v>
      </c>
      <c r="G14" s="785" t="s">
        <v>847</v>
      </c>
      <c r="H14" s="785" t="s">
        <v>847</v>
      </c>
      <c r="I14" s="785" t="s">
        <v>847</v>
      </c>
      <c r="J14" s="785" t="s">
        <v>847</v>
      </c>
      <c r="K14" s="785" t="s">
        <v>847</v>
      </c>
      <c r="L14" s="786">
        <v>6</v>
      </c>
      <c r="M14" s="63"/>
    </row>
    <row r="15" spans="1:13" ht="16.5" customHeight="1" thickTop="1" thickBot="1">
      <c r="A15" s="781">
        <v>7</v>
      </c>
      <c r="B15" s="654">
        <v>0</v>
      </c>
      <c r="C15" s="782">
        <v>2</v>
      </c>
      <c r="D15" s="782">
        <v>13624</v>
      </c>
      <c r="E15" s="782">
        <v>13019</v>
      </c>
      <c r="F15" s="782" t="s">
        <v>847</v>
      </c>
      <c r="G15" s="782" t="s">
        <v>847</v>
      </c>
      <c r="H15" s="782" t="s">
        <v>847</v>
      </c>
      <c r="I15" s="782" t="s">
        <v>847</v>
      </c>
      <c r="J15" s="782" t="s">
        <v>847</v>
      </c>
      <c r="K15" s="782" t="s">
        <v>847</v>
      </c>
      <c r="L15" s="783">
        <v>7</v>
      </c>
      <c r="M15" s="63"/>
    </row>
    <row r="16" spans="1:13" ht="16.5" customHeight="1" thickTop="1" thickBot="1">
      <c r="A16" s="784">
        <v>8</v>
      </c>
      <c r="B16" s="658" t="s">
        <v>847</v>
      </c>
      <c r="C16" s="785" t="s">
        <v>847</v>
      </c>
      <c r="D16" s="785">
        <v>13014</v>
      </c>
      <c r="E16" s="785">
        <v>12475</v>
      </c>
      <c r="F16" s="785" t="s">
        <v>847</v>
      </c>
      <c r="G16" s="785" t="s">
        <v>847</v>
      </c>
      <c r="H16" s="785" t="s">
        <v>847</v>
      </c>
      <c r="I16" s="785" t="s">
        <v>847</v>
      </c>
      <c r="J16" s="785" t="s">
        <v>847</v>
      </c>
      <c r="K16" s="785" t="s">
        <v>847</v>
      </c>
      <c r="L16" s="786">
        <v>8</v>
      </c>
      <c r="M16" s="63"/>
    </row>
    <row r="17" spans="1:13" ht="16.5" customHeight="1" thickTop="1" thickBot="1">
      <c r="A17" s="781">
        <v>9</v>
      </c>
      <c r="B17" s="654" t="s">
        <v>847</v>
      </c>
      <c r="C17" s="782" t="s">
        <v>847</v>
      </c>
      <c r="D17" s="782">
        <v>12310</v>
      </c>
      <c r="E17" s="782">
        <v>11924</v>
      </c>
      <c r="F17" s="782" t="s">
        <v>847</v>
      </c>
      <c r="G17" s="782" t="s">
        <v>847</v>
      </c>
      <c r="H17" s="782" t="s">
        <v>847</v>
      </c>
      <c r="I17" s="782" t="s">
        <v>847</v>
      </c>
      <c r="J17" s="782" t="s">
        <v>847</v>
      </c>
      <c r="K17" s="782" t="s">
        <v>847</v>
      </c>
      <c r="L17" s="783">
        <v>9</v>
      </c>
      <c r="M17" s="63"/>
    </row>
    <row r="18" spans="1:13" ht="16.5" customHeight="1" thickTop="1" thickBot="1">
      <c r="A18" s="784">
        <v>10</v>
      </c>
      <c r="B18" s="785" t="s">
        <v>847</v>
      </c>
      <c r="C18" s="785" t="s">
        <v>847</v>
      </c>
      <c r="D18" s="785">
        <v>11396</v>
      </c>
      <c r="E18" s="785">
        <v>10736</v>
      </c>
      <c r="F18" s="785">
        <v>32</v>
      </c>
      <c r="G18" s="785">
        <v>48</v>
      </c>
      <c r="H18" s="785" t="s">
        <v>847</v>
      </c>
      <c r="I18" s="785" t="s">
        <v>847</v>
      </c>
      <c r="J18" s="785" t="s">
        <v>847</v>
      </c>
      <c r="K18" s="785" t="s">
        <v>847</v>
      </c>
      <c r="L18" s="786">
        <v>10</v>
      </c>
      <c r="M18" s="63"/>
    </row>
    <row r="19" spans="1:13" ht="16.5" customHeight="1" thickTop="1" thickBot="1">
      <c r="A19" s="781">
        <v>11</v>
      </c>
      <c r="B19" s="654" t="s">
        <v>847</v>
      </c>
      <c r="C19" s="782" t="s">
        <v>847</v>
      </c>
      <c r="D19" s="782">
        <v>7520</v>
      </c>
      <c r="E19" s="782">
        <v>7249</v>
      </c>
      <c r="F19" s="782">
        <v>2952</v>
      </c>
      <c r="G19" s="782">
        <v>3045</v>
      </c>
      <c r="H19" s="782" t="s">
        <v>847</v>
      </c>
      <c r="I19" s="782" t="s">
        <v>847</v>
      </c>
      <c r="J19" s="782" t="s">
        <v>847</v>
      </c>
      <c r="K19" s="782" t="s">
        <v>847</v>
      </c>
      <c r="L19" s="783">
        <v>11</v>
      </c>
      <c r="M19" s="63"/>
    </row>
    <row r="20" spans="1:13" ht="16.5" customHeight="1" thickTop="1" thickBot="1">
      <c r="A20" s="784">
        <v>12</v>
      </c>
      <c r="B20" s="658" t="s">
        <v>847</v>
      </c>
      <c r="C20" s="785" t="s">
        <v>847</v>
      </c>
      <c r="D20" s="785">
        <v>1446</v>
      </c>
      <c r="E20" s="785">
        <v>841</v>
      </c>
      <c r="F20" s="785">
        <v>8758</v>
      </c>
      <c r="G20" s="785">
        <v>8759</v>
      </c>
      <c r="H20" s="785" t="s">
        <v>847</v>
      </c>
      <c r="I20" s="785" t="s">
        <v>847</v>
      </c>
      <c r="J20" s="785" t="s">
        <v>847</v>
      </c>
      <c r="K20" s="785" t="s">
        <v>847</v>
      </c>
      <c r="L20" s="786">
        <v>12</v>
      </c>
      <c r="M20" s="63"/>
    </row>
    <row r="21" spans="1:13" ht="16.5" customHeight="1" thickTop="1" thickBot="1">
      <c r="A21" s="781">
        <v>13</v>
      </c>
      <c r="B21" s="654" t="s">
        <v>847</v>
      </c>
      <c r="C21" s="782" t="s">
        <v>847</v>
      </c>
      <c r="D21" s="782">
        <v>376</v>
      </c>
      <c r="E21" s="782">
        <v>133</v>
      </c>
      <c r="F21" s="782">
        <v>9219</v>
      </c>
      <c r="G21" s="782">
        <v>8962</v>
      </c>
      <c r="H21" s="782" t="s">
        <v>847</v>
      </c>
      <c r="I21" s="782" t="s">
        <v>847</v>
      </c>
      <c r="J21" s="782" t="s">
        <v>847</v>
      </c>
      <c r="K21" s="782" t="s">
        <v>847</v>
      </c>
      <c r="L21" s="783">
        <v>13</v>
      </c>
      <c r="M21" s="63"/>
    </row>
    <row r="22" spans="1:13" ht="16.5" customHeight="1" thickTop="1" thickBot="1">
      <c r="A22" s="784">
        <v>14</v>
      </c>
      <c r="B22" s="658" t="s">
        <v>847</v>
      </c>
      <c r="C22" s="785" t="s">
        <v>847</v>
      </c>
      <c r="D22" s="785">
        <v>109</v>
      </c>
      <c r="E22" s="785">
        <v>45</v>
      </c>
      <c r="F22" s="785">
        <v>6607</v>
      </c>
      <c r="G22" s="785">
        <v>6127</v>
      </c>
      <c r="H22" s="785">
        <v>2419</v>
      </c>
      <c r="I22" s="785">
        <v>2618</v>
      </c>
      <c r="J22" s="785">
        <v>52</v>
      </c>
      <c r="K22" s="785">
        <v>16</v>
      </c>
      <c r="L22" s="786">
        <v>14</v>
      </c>
      <c r="M22" s="63"/>
    </row>
    <row r="23" spans="1:13" ht="16.5" customHeight="1" thickTop="1" thickBot="1">
      <c r="A23" s="781">
        <v>15</v>
      </c>
      <c r="B23" s="654" t="s">
        <v>847</v>
      </c>
      <c r="C23" s="782" t="s">
        <v>847</v>
      </c>
      <c r="D23" s="782">
        <v>39</v>
      </c>
      <c r="E23" s="782">
        <v>19</v>
      </c>
      <c r="F23" s="782">
        <v>1580</v>
      </c>
      <c r="G23" s="782">
        <v>1161</v>
      </c>
      <c r="H23" s="782">
        <v>6640</v>
      </c>
      <c r="I23" s="782">
        <v>6832</v>
      </c>
      <c r="J23" s="782">
        <v>150</v>
      </c>
      <c r="K23" s="782">
        <v>28</v>
      </c>
      <c r="L23" s="783">
        <v>15</v>
      </c>
      <c r="M23" s="63"/>
    </row>
    <row r="24" spans="1:13" ht="16.5" customHeight="1" thickTop="1" thickBot="1">
      <c r="A24" s="784">
        <v>16</v>
      </c>
      <c r="B24" s="785" t="s">
        <v>847</v>
      </c>
      <c r="C24" s="785" t="s">
        <v>847</v>
      </c>
      <c r="D24" s="785">
        <v>0</v>
      </c>
      <c r="E24" s="785">
        <v>0</v>
      </c>
      <c r="F24" s="785">
        <v>573</v>
      </c>
      <c r="G24" s="785">
        <v>426</v>
      </c>
      <c r="H24" s="785">
        <v>7129</v>
      </c>
      <c r="I24" s="785">
        <v>7021</v>
      </c>
      <c r="J24" s="785">
        <v>160</v>
      </c>
      <c r="K24" s="785">
        <v>27</v>
      </c>
      <c r="L24" s="786">
        <v>16</v>
      </c>
      <c r="M24" s="63"/>
    </row>
    <row r="25" spans="1:13" ht="16.5" customHeight="1" thickTop="1" thickBot="1">
      <c r="A25" s="781">
        <v>17</v>
      </c>
      <c r="B25" s="654" t="s">
        <v>847</v>
      </c>
      <c r="C25" s="782" t="s">
        <v>847</v>
      </c>
      <c r="D25" s="782">
        <v>0</v>
      </c>
      <c r="E25" s="782">
        <v>0</v>
      </c>
      <c r="F25" s="782">
        <v>236</v>
      </c>
      <c r="G25" s="782">
        <v>134</v>
      </c>
      <c r="H25" s="782">
        <v>5178</v>
      </c>
      <c r="I25" s="782">
        <v>5002</v>
      </c>
      <c r="J25" s="782">
        <v>138</v>
      </c>
      <c r="K25" s="782">
        <v>17</v>
      </c>
      <c r="L25" s="783">
        <v>17</v>
      </c>
      <c r="M25" s="63"/>
    </row>
    <row r="26" spans="1:13" ht="16.5" customHeight="1" thickTop="1" thickBot="1">
      <c r="A26" s="784">
        <v>18</v>
      </c>
      <c r="B26" s="658" t="s">
        <v>847</v>
      </c>
      <c r="C26" s="785" t="s">
        <v>847</v>
      </c>
      <c r="D26" s="785">
        <v>0</v>
      </c>
      <c r="E26" s="785">
        <v>0</v>
      </c>
      <c r="F26" s="785">
        <v>82</v>
      </c>
      <c r="G26" s="785">
        <v>53</v>
      </c>
      <c r="H26" s="785">
        <v>1721</v>
      </c>
      <c r="I26" s="785">
        <v>1135</v>
      </c>
      <c r="J26" s="785">
        <v>77</v>
      </c>
      <c r="K26" s="785">
        <v>2</v>
      </c>
      <c r="L26" s="786">
        <v>18</v>
      </c>
      <c r="M26" s="63"/>
    </row>
    <row r="27" spans="1:13" ht="16.5" customHeight="1" thickTop="1" thickBot="1">
      <c r="A27" s="781">
        <v>19</v>
      </c>
      <c r="B27" s="654" t="s">
        <v>847</v>
      </c>
      <c r="C27" s="782" t="s">
        <v>847</v>
      </c>
      <c r="D27" s="782">
        <v>0</v>
      </c>
      <c r="E27" s="782">
        <v>0</v>
      </c>
      <c r="F27" s="782">
        <v>0</v>
      </c>
      <c r="G27" s="782">
        <v>0</v>
      </c>
      <c r="H27" s="782">
        <v>661</v>
      </c>
      <c r="I27" s="782">
        <v>396</v>
      </c>
      <c r="J27" s="782">
        <v>16</v>
      </c>
      <c r="K27" s="782">
        <v>0</v>
      </c>
      <c r="L27" s="783">
        <v>19</v>
      </c>
      <c r="M27" s="63"/>
    </row>
    <row r="28" spans="1:13" ht="16.5" customHeight="1" thickTop="1" thickBot="1">
      <c r="A28" s="784">
        <v>20</v>
      </c>
      <c r="B28" s="658" t="s">
        <v>847</v>
      </c>
      <c r="C28" s="785" t="s">
        <v>847</v>
      </c>
      <c r="D28" s="785">
        <v>0</v>
      </c>
      <c r="E28" s="785">
        <v>0</v>
      </c>
      <c r="F28" s="785">
        <v>0</v>
      </c>
      <c r="G28" s="785">
        <v>0</v>
      </c>
      <c r="H28" s="785">
        <v>197</v>
      </c>
      <c r="I28" s="785">
        <v>147</v>
      </c>
      <c r="J28" s="785">
        <v>7</v>
      </c>
      <c r="K28" s="785">
        <v>0</v>
      </c>
      <c r="L28" s="786">
        <v>20</v>
      </c>
      <c r="M28" s="63"/>
    </row>
    <row r="29" spans="1:13" ht="16.5" customHeight="1" thickTop="1" thickBot="1">
      <c r="A29" s="781">
        <v>21</v>
      </c>
      <c r="B29" s="654" t="s">
        <v>847</v>
      </c>
      <c r="C29" s="782" t="s">
        <v>847</v>
      </c>
      <c r="D29" s="782">
        <v>0</v>
      </c>
      <c r="E29" s="782">
        <v>0</v>
      </c>
      <c r="F29" s="782">
        <v>0</v>
      </c>
      <c r="G29" s="782">
        <v>0</v>
      </c>
      <c r="H29" s="782">
        <v>34</v>
      </c>
      <c r="I29" s="782">
        <v>45</v>
      </c>
      <c r="J29" s="782">
        <v>0</v>
      </c>
      <c r="K29" s="782">
        <v>0</v>
      </c>
      <c r="L29" s="783">
        <v>21</v>
      </c>
      <c r="M29" s="63"/>
    </row>
    <row r="30" spans="1:13" ht="16.5" customHeight="1" thickTop="1" thickBot="1">
      <c r="A30" s="787">
        <v>22</v>
      </c>
      <c r="B30" s="785" t="s">
        <v>847</v>
      </c>
      <c r="C30" s="785" t="s">
        <v>847</v>
      </c>
      <c r="D30" s="788">
        <v>0</v>
      </c>
      <c r="E30" s="788">
        <v>0</v>
      </c>
      <c r="F30" s="788">
        <v>0</v>
      </c>
      <c r="G30" s="788">
        <v>0</v>
      </c>
      <c r="H30" s="788">
        <v>0</v>
      </c>
      <c r="I30" s="788">
        <v>0</v>
      </c>
      <c r="J30" s="788">
        <v>0</v>
      </c>
      <c r="K30" s="788">
        <v>0</v>
      </c>
      <c r="L30" s="789">
        <v>22</v>
      </c>
      <c r="M30" s="63"/>
    </row>
    <row r="31" spans="1:13" ht="16.5" customHeight="1" thickTop="1">
      <c r="A31" s="790" t="s">
        <v>197</v>
      </c>
      <c r="B31" s="662" t="s">
        <v>847</v>
      </c>
      <c r="C31" s="791" t="s">
        <v>847</v>
      </c>
      <c r="D31" s="791">
        <v>0</v>
      </c>
      <c r="E31" s="791">
        <v>0</v>
      </c>
      <c r="F31" s="791">
        <v>0</v>
      </c>
      <c r="G31" s="791">
        <v>0</v>
      </c>
      <c r="H31" s="791">
        <v>0</v>
      </c>
      <c r="I31" s="791">
        <v>0</v>
      </c>
      <c r="J31" s="791">
        <v>0</v>
      </c>
      <c r="K31" s="791">
        <v>0</v>
      </c>
      <c r="L31" s="792" t="s">
        <v>196</v>
      </c>
      <c r="M31" s="63"/>
    </row>
    <row r="32" spans="1:13" s="52" customFormat="1" ht="22.5" customHeight="1">
      <c r="A32" s="793" t="s">
        <v>7</v>
      </c>
      <c r="B32" s="794">
        <f>SUM(B10:B31)</f>
        <v>28672</v>
      </c>
      <c r="C32" s="794">
        <f t="shared" ref="C32:K32" si="0">SUM(C10:C31)</f>
        <v>26961</v>
      </c>
      <c r="D32" s="794">
        <f t="shared" si="0"/>
        <v>78625</v>
      </c>
      <c r="E32" s="794">
        <f t="shared" si="0"/>
        <v>74923</v>
      </c>
      <c r="F32" s="794">
        <f t="shared" si="0"/>
        <v>30039</v>
      </c>
      <c r="G32" s="794">
        <f t="shared" si="0"/>
        <v>28715</v>
      </c>
      <c r="H32" s="794">
        <f t="shared" si="0"/>
        <v>23979</v>
      </c>
      <c r="I32" s="794">
        <f t="shared" si="0"/>
        <v>23196</v>
      </c>
      <c r="J32" s="794">
        <f t="shared" si="0"/>
        <v>600</v>
      </c>
      <c r="K32" s="794">
        <f t="shared" si="0"/>
        <v>90</v>
      </c>
      <c r="L32" s="795" t="s">
        <v>8</v>
      </c>
    </row>
    <row r="33" spans="1:12">
      <c r="A33" s="142" t="s">
        <v>841</v>
      </c>
      <c r="K33" s="956" t="s">
        <v>839</v>
      </c>
      <c r="L33" s="956"/>
    </row>
    <row r="34" spans="1:12">
      <c r="A34" s="142" t="s">
        <v>848</v>
      </c>
      <c r="K34" s="843" t="s">
        <v>840</v>
      </c>
      <c r="L34" s="843"/>
    </row>
    <row r="35" spans="1:12">
      <c r="A35" s="186"/>
    </row>
  </sheetData>
  <mergeCells count="18">
    <mergeCell ref="K33:L33"/>
    <mergeCell ref="K34:L34"/>
    <mergeCell ref="B7:C7"/>
    <mergeCell ref="D7:E7"/>
    <mergeCell ref="F7:G7"/>
    <mergeCell ref="H7:I7"/>
    <mergeCell ref="J7:K7"/>
    <mergeCell ref="A1:L1"/>
    <mergeCell ref="H6:I6"/>
    <mergeCell ref="A3:L3"/>
    <mergeCell ref="A6:A9"/>
    <mergeCell ref="A4:L4"/>
    <mergeCell ref="L6:L9"/>
    <mergeCell ref="B6:C6"/>
    <mergeCell ref="D6:E6"/>
    <mergeCell ref="F6:G6"/>
    <mergeCell ref="J6:K6"/>
    <mergeCell ref="A2:L2"/>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التعليم الفصل الرابع 2018</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التعليم الفصل الرابع 2018</Description_Ar>
    <Enabled xmlns="1b323878-974e-4c19-bf08-965c80d4ad54">true</Enabled>
    <PublishingDate xmlns="1b323878-974e-4c19-bf08-965c80d4ad54">2019-08-21T07:13:53+00:00</PublishingDate>
    <CategoryDescription xmlns="http://schemas.microsoft.com/sharepoint.v3">Education Statistics Chapter&amp;nbsp; 4 - 2018</CategoryDescription>
  </documentManagement>
</p:properti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726FCA-A6DC-44F4-884D-26301C4C423F}">
  <ds:schemaRefs>
    <ds:schemaRef ds:uri="http://schemas.microsoft.com/sharepoint/v3/contenttype/forms"/>
  </ds:schemaRefs>
</ds:datastoreItem>
</file>

<file path=customXml/itemProps2.xml><?xml version="1.0" encoding="utf-8"?>
<ds:datastoreItem xmlns:ds="http://schemas.openxmlformats.org/officeDocument/2006/customXml" ds:itemID="{AD9B0AE5-B5B9-4472-BFB7-AD34ED842115}">
  <ds:schemaRefs>
    <ds:schemaRef ds:uri="http://purl.org/dc/dcmityp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http://purl.org/dc/elements/1.1/"/>
    <ds:schemaRef ds:uri="b1657202-86a7-46c3-ba71-02bb0da5a392"/>
    <ds:schemaRef ds:uri="http://www.w3.org/XML/1998/namespace"/>
    <ds:schemaRef ds:uri="http://schemas.microsoft.com/sharepoint/v3"/>
    <ds:schemaRef ds:uri="423524d6-f9d7-4b47-aadf-7b8f6888b7b0"/>
    <ds:schemaRef ds:uri="http://schemas.microsoft.com/office/2006/metadata/properties"/>
  </ds:schemaRefs>
</ds:datastoreItem>
</file>

<file path=customXml/itemProps3.xml><?xml version="1.0" encoding="utf-8"?>
<ds:datastoreItem xmlns:ds="http://schemas.openxmlformats.org/officeDocument/2006/customXml" ds:itemID="{3F283ACF-90D2-40B8-8259-F0B96F9B777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39</vt:i4>
      </vt:variant>
      <vt:variant>
        <vt:lpstr>Charts</vt:lpstr>
      </vt:variant>
      <vt:variant>
        <vt:i4>7</vt:i4>
      </vt:variant>
      <vt:variant>
        <vt:lpstr>Named Ranges</vt:lpstr>
      </vt:variant>
      <vt:variant>
        <vt:i4>44</vt:i4>
      </vt:variant>
    </vt:vector>
  </HeadingPairs>
  <TitlesOfParts>
    <vt:vector size="90" baseType="lpstr">
      <vt:lpstr>Cover</vt:lpstr>
      <vt:lpstr>المحتويات</vt:lpstr>
      <vt:lpstr>التقديم </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GR_26</vt:lpstr>
      <vt:lpstr>GR_27</vt:lpstr>
      <vt:lpstr>GR_28</vt:lpstr>
      <vt:lpstr>GR_29</vt:lpstr>
      <vt:lpstr>GR_30</vt:lpstr>
      <vt:lpstr>GR_31</vt:lpstr>
      <vt:lpstr>GR_32</vt:lpstr>
      <vt:lpstr>'61'!Print_Area</vt:lpstr>
      <vt:lpstr>'62'!Print_Area</vt:lpstr>
      <vt:lpstr>'63'!Print_Area</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'95'!Print_Area</vt:lpstr>
      <vt:lpstr>'96'!Print_Area</vt:lpstr>
      <vt:lpstr>Cover!Print_Area</vt:lpstr>
      <vt:lpstr>'التقديم '!Print_Area</vt:lpstr>
      <vt:lpstr>'80'!Print_Titles</vt:lpstr>
      <vt:lpstr>'81'!Print_Titles</vt:lpstr>
      <vt:lpstr>'89'!Print_Titles</vt:lpstr>
      <vt:lpstr>'91'!Print_Titles</vt:lpstr>
      <vt:lpstr>'94'!Print_Titles</vt:lpstr>
      <vt:lpstr>'95'!Print_Titles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Education Statistics Chapter&amp;nbsp; 4 - 2018</dc:title>
  <dc:creator>Mr. Sabir</dc:creator>
  <cp:lastModifiedBy>Amjad Ahmed Abdelwahab</cp:lastModifiedBy>
  <cp:lastPrinted>2019-09-22T08:26:56Z</cp:lastPrinted>
  <dcterms:created xsi:type="dcterms:W3CDTF">1998-01-05T07:20:42Z</dcterms:created>
  <dcterms:modified xsi:type="dcterms:W3CDTF">2019-09-22T08:28:26Z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Education Statistics Chapter&amp;nbsp; 4 - 2018</vt:lpwstr>
  </property>
  <property fmtid="{D5CDD505-2E9C-101B-9397-08002B2CF9AE}" pid="5" name="Hashtags">
    <vt:lpwstr>58;#StatisticalAbstract|c2f418c2-a295-4bd1-af99-d5d586494613</vt:lpwstr>
  </property>
</Properties>
</file>