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harts/chart7.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20" yWindow="-120" windowWidth="24240" windowHeight="13740" tabRatio="935" firstSheet="8" activeTab="37"/>
  </bookViews>
  <sheets>
    <sheet name="Cover" sheetId="1" r:id="rId1"/>
    <sheet name="المحتويات" sheetId="103" state="hidden" r:id="rId2"/>
    <sheet name="التقديم " sheetId="115" r:id="rId3"/>
    <sheet name="59" sheetId="57" r:id="rId4"/>
    <sheet name="GR_26" sheetId="58" r:id="rId5"/>
    <sheet name="GR_27" sheetId="59" r:id="rId6"/>
    <sheet name="60" sheetId="60" r:id="rId7"/>
    <sheet name="61" sheetId="61" r:id="rId8"/>
    <sheet name="GR_28" sheetId="62" r:id="rId9"/>
    <sheet name="62" sheetId="63" r:id="rId10"/>
    <sheet name="GR_29" sheetId="64" r:id="rId11"/>
    <sheet name="GR_30" sheetId="65" r:id="rId12"/>
    <sheet name="63" sheetId="104" r:id="rId13"/>
    <sheet name="64" sheetId="68" r:id="rId14"/>
    <sheet name="65" sheetId="105" r:id="rId15"/>
    <sheet name="66" sheetId="73" r:id="rId16"/>
    <sheet name="67" sheetId="48" r:id="rId17"/>
    <sheet name="68" sheetId="100" r:id="rId18"/>
    <sheet name="69" sheetId="10" r:id="rId19"/>
    <sheet name="70" sheetId="12" r:id="rId20"/>
    <sheet name="71" sheetId="11" r:id="rId21"/>
    <sheet name="72" sheetId="101" r:id="rId22"/>
    <sheet name="73" sheetId="15" r:id="rId23"/>
    <sheet name="74" sheetId="16" r:id="rId24"/>
    <sheet name="75" sheetId="111" r:id="rId25"/>
    <sheet name="76" sheetId="19" r:id="rId26"/>
    <sheet name="77" sheetId="20" r:id="rId27"/>
    <sheet name="78" sheetId="120" r:id="rId28"/>
    <sheet name="79" sheetId="121" r:id="rId29"/>
    <sheet name="GR_31" sheetId="86" r:id="rId30"/>
    <sheet name="80" sheetId="38" r:id="rId31"/>
    <sheet name="81" sheetId="39" r:id="rId32"/>
    <sheet name="82" sheetId="43" r:id="rId33"/>
    <sheet name="83" sheetId="102" r:id="rId34"/>
    <sheet name="84" sheetId="91" r:id="rId35"/>
    <sheet name="85" sheetId="109" r:id="rId36"/>
    <sheet name="86" sheetId="108" r:id="rId37"/>
    <sheet name="87" sheetId="122" r:id="rId38"/>
    <sheet name="88" sheetId="93" r:id="rId39"/>
    <sheet name="GR_32" sheetId="94" r:id="rId40"/>
    <sheet name="89" sheetId="95" r:id="rId41"/>
    <sheet name="90" sheetId="96" r:id="rId42"/>
    <sheet name="91" sheetId="97" r:id="rId43"/>
    <sheet name="92" sheetId="112" r:id="rId44"/>
    <sheet name="93" sheetId="113" r:id="rId45"/>
    <sheet name="94" sheetId="114" r:id="rId46"/>
  </sheets>
  <definedNames>
    <definedName name="_xlnm.Print_Area" localSheetId="3">'59'!$A$1:$N$24</definedName>
    <definedName name="_xlnm.Print_Area" localSheetId="6">'60'!$A$1:$H$32</definedName>
    <definedName name="_xlnm.Print_Area" localSheetId="7">'61'!$A$1:$J$23</definedName>
    <definedName name="_xlnm.Print_Area" localSheetId="9">'62'!$A$1:$J$23</definedName>
    <definedName name="_xlnm.Print_Area" localSheetId="12">'63'!$A$1:$O$33</definedName>
    <definedName name="_xlnm.Print_Area" localSheetId="13">'64'!$A$1:$L$34</definedName>
    <definedName name="_xlnm.Print_Area" localSheetId="14">'65'!$A$1:$L$31</definedName>
    <definedName name="_xlnm.Print_Area" localSheetId="15">'66'!$A$1:$I$23</definedName>
    <definedName name="_xlnm.Print_Area" localSheetId="16">'67'!$A$1:$S$27</definedName>
    <definedName name="_xlnm.Print_Area" localSheetId="17">'68'!$A$1:$K$15</definedName>
    <definedName name="_xlnm.Print_Area" localSheetId="18">'69'!$A$1:$I$19</definedName>
    <definedName name="_xlnm.Print_Area" localSheetId="19">'70'!$A$1:$M$24</definedName>
    <definedName name="_xlnm.Print_Area" localSheetId="20">'71'!$A$1:$K$28</definedName>
    <definedName name="_xlnm.Print_Area" localSheetId="21">'72'!$A$1:$K$15</definedName>
    <definedName name="_xlnm.Print_Area" localSheetId="22">'73'!$A$1:$I$21</definedName>
    <definedName name="_xlnm.Print_Area" localSheetId="23">'74'!$A$1:$M$31</definedName>
    <definedName name="_xlnm.Print_Area" localSheetId="24">'75'!$A$1:$P$19</definedName>
    <definedName name="_xlnm.Print_Area" localSheetId="25">'76'!$A$1:$L$26</definedName>
    <definedName name="_xlnm.Print_Area" localSheetId="26">'77'!$A$1:$G$39</definedName>
    <definedName name="_xlnm.Print_Area" localSheetId="27">'78'!$A$1:$M$61</definedName>
    <definedName name="_xlnm.Print_Area" localSheetId="28">'79'!$A$1:$N$107</definedName>
    <definedName name="_xlnm.Print_Area" localSheetId="30">'80'!$A$1:$T$16</definedName>
    <definedName name="_xlnm.Print_Area" localSheetId="31">'81'!$A$1:$O$23</definedName>
    <definedName name="_xlnm.Print_Area" localSheetId="32">'82'!$A$1:$K$22</definedName>
    <definedName name="_xlnm.Print_Area" localSheetId="33">'83'!$A$1:$K$20</definedName>
    <definedName name="_xlnm.Print_Area" localSheetId="34">'84'!$A$1:$K$16</definedName>
    <definedName name="_xlnm.Print_Area" localSheetId="35">'85'!$A$1:$P$13</definedName>
    <definedName name="_xlnm.Print_Area" localSheetId="36">'86'!$A$1:$P$35</definedName>
    <definedName name="_xlnm.Print_Area" localSheetId="37">'87'!$A$1:$P$37</definedName>
    <definedName name="_xlnm.Print_Area" localSheetId="38">'88'!$A$1:$N$18</definedName>
    <definedName name="_xlnm.Print_Area" localSheetId="40">'89'!$A$1:$H$33</definedName>
    <definedName name="_xlnm.Print_Area" localSheetId="41">'90'!$A$1:$H$35</definedName>
    <definedName name="_xlnm.Print_Area" localSheetId="42">'91'!$A$1:$H$23</definedName>
    <definedName name="_xlnm.Print_Area" localSheetId="43">'92'!$A$1:$P$29</definedName>
    <definedName name="_xlnm.Print_Area" localSheetId="44">'93'!$A$1:$P$26</definedName>
    <definedName name="_xlnm.Print_Area" localSheetId="45">'94'!$A$1:$J$27</definedName>
    <definedName name="_xlnm.Print_Area" localSheetId="0">Cover!$A$1:$G$19</definedName>
    <definedName name="_xlnm.Print_Area" localSheetId="2">'التقديم '!$A$1:$C$13</definedName>
    <definedName name="_xlnm.Print_Titles" localSheetId="27">'78'!$1:$8</definedName>
    <definedName name="_xlnm.Print_Titles" localSheetId="28">'79'!$1:$8</definedName>
    <definedName name="_xlnm.Print_Titles" localSheetId="37">'87'!$1:$9</definedName>
    <definedName name="_xlnm.Print_Titles" localSheetId="40">'89'!$1:$8</definedName>
    <definedName name="_xlnm.Print_Titles" localSheetId="43">'92'!$1:$9</definedName>
    <definedName name="_xlnm.Print_Titles" localSheetId="44">'93'!$1:$9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6" i="120" l="1"/>
  <c r="O16" i="120"/>
  <c r="J8" i="101" l="1"/>
  <c r="I8" i="101"/>
  <c r="H8" i="101"/>
  <c r="G8" i="101"/>
  <c r="N25" i="105" l="1"/>
  <c r="N21" i="105" l="1"/>
  <c r="Q25" i="48" l="1"/>
  <c r="P25" i="48"/>
  <c r="O25" i="48"/>
  <c r="Q23" i="48"/>
  <c r="P23" i="48"/>
  <c r="O23" i="48"/>
  <c r="Q19" i="48"/>
  <c r="P19" i="48"/>
  <c r="O19" i="48"/>
  <c r="Q11" i="48"/>
  <c r="P11" i="48"/>
  <c r="O11" i="48"/>
  <c r="N27" i="48"/>
  <c r="P27" i="48"/>
  <c r="Q27" i="48"/>
  <c r="I27" i="48"/>
  <c r="J27" i="48"/>
  <c r="K27" i="48"/>
  <c r="L27" i="48"/>
  <c r="M27" i="48"/>
  <c r="I26" i="48"/>
  <c r="J26" i="48"/>
  <c r="O27" i="48" l="1"/>
  <c r="O10" i="48" l="1"/>
  <c r="C26" i="48"/>
  <c r="G31" i="48"/>
  <c r="F31" i="48"/>
  <c r="K12" i="104" l="1"/>
  <c r="L12" i="104"/>
  <c r="K13" i="104"/>
  <c r="L13" i="104"/>
  <c r="K14" i="104"/>
  <c r="L14" i="104"/>
  <c r="K15" i="104"/>
  <c r="L15" i="104"/>
  <c r="K16" i="104"/>
  <c r="L16" i="104"/>
  <c r="K17" i="104"/>
  <c r="L17" i="104"/>
  <c r="G15" i="91" l="1"/>
  <c r="G13" i="91"/>
  <c r="G11" i="91"/>
  <c r="G14" i="91"/>
  <c r="G12" i="91"/>
  <c r="G10" i="91"/>
  <c r="D15" i="91"/>
  <c r="D13" i="91"/>
  <c r="D11" i="91"/>
  <c r="D14" i="91"/>
  <c r="D12" i="91"/>
  <c r="D10" i="91"/>
  <c r="D17" i="111" l="1"/>
  <c r="J16" i="111"/>
  <c r="I16" i="111"/>
  <c r="G16" i="111"/>
  <c r="F16" i="111"/>
  <c r="E16" i="111"/>
  <c r="D16" i="111"/>
  <c r="C16" i="111"/>
  <c r="J15" i="111"/>
  <c r="J17" i="111" s="1"/>
  <c r="I15" i="111"/>
  <c r="I17" i="111" s="1"/>
  <c r="G15" i="111"/>
  <c r="G17" i="111" s="1"/>
  <c r="F15" i="111"/>
  <c r="F17" i="111" s="1"/>
  <c r="D15" i="111"/>
  <c r="C15" i="111"/>
  <c r="C17" i="111" s="1"/>
  <c r="J14" i="111"/>
  <c r="I14" i="111"/>
  <c r="G14" i="111"/>
  <c r="F14" i="111"/>
  <c r="D14" i="111"/>
  <c r="C14" i="111"/>
  <c r="K13" i="111"/>
  <c r="H13" i="111"/>
  <c r="E13" i="111"/>
  <c r="K12" i="111"/>
  <c r="K14" i="111" s="1"/>
  <c r="H12" i="111"/>
  <c r="H14" i="111" s="1"/>
  <c r="E12" i="111"/>
  <c r="E14" i="111" s="1"/>
  <c r="J11" i="111"/>
  <c r="I11" i="111"/>
  <c r="G11" i="111"/>
  <c r="F11" i="111"/>
  <c r="D11" i="111"/>
  <c r="C11" i="111"/>
  <c r="K10" i="111"/>
  <c r="K16" i="111" s="1"/>
  <c r="H10" i="111"/>
  <c r="H16" i="111" s="1"/>
  <c r="E10" i="111"/>
  <c r="K9" i="111"/>
  <c r="K15" i="111" s="1"/>
  <c r="K17" i="111" s="1"/>
  <c r="H9" i="111"/>
  <c r="H15" i="111" s="1"/>
  <c r="E9" i="111"/>
  <c r="E15" i="111" s="1"/>
  <c r="E17" i="111" s="1"/>
  <c r="F19" i="15"/>
  <c r="E19" i="15"/>
  <c r="D19" i="15"/>
  <c r="C19" i="15"/>
  <c r="F18" i="15"/>
  <c r="E18" i="15"/>
  <c r="D18" i="15"/>
  <c r="C18" i="15"/>
  <c r="F17" i="15"/>
  <c r="F20" i="15" s="1"/>
  <c r="E17" i="15"/>
  <c r="E20" i="15" s="1"/>
  <c r="D17" i="15"/>
  <c r="D20" i="15" s="1"/>
  <c r="C17" i="15"/>
  <c r="C20" i="15" s="1"/>
  <c r="F14" i="15"/>
  <c r="E14" i="15"/>
  <c r="D14" i="15"/>
  <c r="C14" i="15"/>
  <c r="F11" i="15"/>
  <c r="E11" i="15"/>
  <c r="D11" i="15"/>
  <c r="C11" i="15"/>
  <c r="G24" i="11"/>
  <c r="F24" i="11"/>
  <c r="E24" i="11"/>
  <c r="D24" i="11"/>
  <c r="G23" i="11"/>
  <c r="G25" i="11" s="1"/>
  <c r="F23" i="11"/>
  <c r="F25" i="11" s="1"/>
  <c r="E23" i="11"/>
  <c r="E25" i="11" s="1"/>
  <c r="D23" i="11"/>
  <c r="D25" i="11" s="1"/>
  <c r="G21" i="11"/>
  <c r="G27" i="11" s="1"/>
  <c r="F21" i="11"/>
  <c r="F27" i="11" s="1"/>
  <c r="E21" i="11"/>
  <c r="E27" i="11" s="1"/>
  <c r="D21" i="11"/>
  <c r="D27" i="11" s="1"/>
  <c r="G20" i="11"/>
  <c r="G26" i="11" s="1"/>
  <c r="F20" i="11"/>
  <c r="F26" i="11" s="1"/>
  <c r="E20" i="11"/>
  <c r="E26" i="11" s="1"/>
  <c r="D20" i="11"/>
  <c r="D26" i="11" s="1"/>
  <c r="G19" i="11"/>
  <c r="F19" i="11"/>
  <c r="E19" i="11"/>
  <c r="D19" i="11"/>
  <c r="G16" i="11"/>
  <c r="F16" i="11"/>
  <c r="E16" i="11"/>
  <c r="D16" i="11"/>
  <c r="G13" i="11"/>
  <c r="F13" i="11"/>
  <c r="E13" i="11"/>
  <c r="D13" i="11"/>
  <c r="G10" i="11"/>
  <c r="F10" i="11"/>
  <c r="E10" i="11"/>
  <c r="D10" i="11"/>
  <c r="F16" i="10"/>
  <c r="E16" i="10"/>
  <c r="D16" i="10"/>
  <c r="C16" i="10"/>
  <c r="F15" i="10"/>
  <c r="E15" i="10"/>
  <c r="D15" i="10"/>
  <c r="C15" i="10"/>
  <c r="F14" i="10"/>
  <c r="E14" i="10"/>
  <c r="E17" i="10" s="1"/>
  <c r="D14" i="10"/>
  <c r="C14" i="10"/>
  <c r="F11" i="10"/>
  <c r="E11" i="10"/>
  <c r="D11" i="10"/>
  <c r="C11" i="10"/>
  <c r="F17" i="10" l="1"/>
  <c r="C17" i="10"/>
  <c r="D17" i="10"/>
  <c r="H17" i="111"/>
  <c r="K11" i="111"/>
  <c r="H11" i="111"/>
  <c r="E11" i="111"/>
  <c r="E22" i="11"/>
  <c r="E28" i="11" s="1"/>
  <c r="D22" i="11"/>
  <c r="D28" i="11" s="1"/>
  <c r="F22" i="11"/>
  <c r="F28" i="11" s="1"/>
  <c r="G22" i="11"/>
  <c r="G28" i="11" s="1"/>
  <c r="H27" i="114"/>
  <c r="I27" i="114"/>
  <c r="F27" i="114"/>
  <c r="G27" i="114"/>
  <c r="D27" i="114"/>
  <c r="E27" i="114"/>
  <c r="C27" i="114"/>
  <c r="B27" i="114"/>
  <c r="O24" i="112"/>
  <c r="O25" i="112"/>
  <c r="O26" i="112"/>
  <c r="O27" i="112"/>
  <c r="O28" i="112"/>
  <c r="N24" i="112"/>
  <c r="N25" i="112"/>
  <c r="N26" i="112"/>
  <c r="N27" i="112"/>
  <c r="N28" i="112"/>
  <c r="C29" i="112"/>
  <c r="D29" i="112"/>
  <c r="E29" i="112"/>
  <c r="F29" i="112"/>
  <c r="G29" i="112"/>
  <c r="H29" i="112"/>
  <c r="I29" i="112"/>
  <c r="J29" i="112"/>
  <c r="K29" i="112"/>
  <c r="L29" i="112"/>
  <c r="M29" i="112"/>
  <c r="B29" i="112"/>
  <c r="O36" i="122" l="1"/>
  <c r="N36" i="122"/>
  <c r="C37" i="122"/>
  <c r="D37" i="122"/>
  <c r="E37" i="122"/>
  <c r="F37" i="122"/>
  <c r="G37" i="122"/>
  <c r="H37" i="122"/>
  <c r="I37" i="122"/>
  <c r="J37" i="122"/>
  <c r="K37" i="122"/>
  <c r="L37" i="122"/>
  <c r="M37" i="122"/>
  <c r="B37" i="122"/>
  <c r="I16" i="102" l="1"/>
  <c r="H16" i="102"/>
  <c r="G16" i="102"/>
  <c r="D16" i="102"/>
  <c r="J16" i="102" l="1"/>
  <c r="G15" i="102" l="1"/>
  <c r="D15" i="102"/>
  <c r="H21" i="120" l="1"/>
  <c r="E21" i="120"/>
  <c r="K20" i="120"/>
  <c r="J20" i="120"/>
  <c r="I20" i="120"/>
  <c r="H20" i="120"/>
  <c r="E20" i="120"/>
  <c r="I56" i="120" l="1"/>
  <c r="H56" i="120"/>
  <c r="J56" i="120"/>
  <c r="E56" i="120"/>
  <c r="J38" i="120"/>
  <c r="I38" i="120"/>
  <c r="H38" i="120"/>
  <c r="E38" i="120"/>
  <c r="K38" i="120" l="1"/>
  <c r="K56" i="120"/>
  <c r="I22" i="19"/>
  <c r="H22" i="19"/>
  <c r="G22" i="19"/>
  <c r="F22" i="19"/>
  <c r="E22" i="19"/>
  <c r="D22" i="19"/>
  <c r="C22" i="19"/>
  <c r="B22" i="19"/>
  <c r="J11" i="120"/>
  <c r="I11" i="120"/>
  <c r="K11" i="120" s="1"/>
  <c r="H11" i="120"/>
  <c r="E11" i="120"/>
  <c r="J104" i="121"/>
  <c r="I104" i="121"/>
  <c r="H104" i="121"/>
  <c r="G104" i="121"/>
  <c r="F104" i="121"/>
  <c r="E104" i="121"/>
  <c r="D104" i="121"/>
  <c r="C104" i="121"/>
  <c r="J99" i="121"/>
  <c r="I99" i="121"/>
  <c r="H99" i="121"/>
  <c r="G99" i="121"/>
  <c r="J93" i="121"/>
  <c r="I93" i="121"/>
  <c r="H93" i="121"/>
  <c r="G93" i="121"/>
  <c r="F93" i="121"/>
  <c r="E93" i="121"/>
  <c r="D93" i="121"/>
  <c r="C93" i="121"/>
  <c r="J84" i="121"/>
  <c r="I84" i="121"/>
  <c r="H84" i="121"/>
  <c r="G84" i="121"/>
  <c r="F84" i="121"/>
  <c r="E84" i="121"/>
  <c r="D84" i="121"/>
  <c r="C84" i="121"/>
  <c r="J60" i="121"/>
  <c r="I60" i="121"/>
  <c r="H60" i="121"/>
  <c r="G60" i="121"/>
  <c r="F60" i="121"/>
  <c r="E60" i="121"/>
  <c r="D60" i="121"/>
  <c r="C60" i="121"/>
  <c r="J56" i="121"/>
  <c r="I56" i="121"/>
  <c r="H56" i="121"/>
  <c r="G56" i="121"/>
  <c r="F56" i="121"/>
  <c r="E56" i="121"/>
  <c r="D56" i="121"/>
  <c r="C56" i="121"/>
  <c r="J49" i="121"/>
  <c r="I49" i="121"/>
  <c r="H49" i="121"/>
  <c r="G49" i="121"/>
  <c r="F49" i="121"/>
  <c r="E49" i="121"/>
  <c r="D49" i="121"/>
  <c r="C49" i="121"/>
  <c r="J22" i="121"/>
  <c r="I22" i="121"/>
  <c r="H22" i="121"/>
  <c r="G22" i="121"/>
  <c r="F22" i="121"/>
  <c r="E22" i="121"/>
  <c r="D22" i="121"/>
  <c r="C22" i="121"/>
  <c r="O15" i="38"/>
  <c r="N15" i="38"/>
  <c r="L15" i="38"/>
  <c r="K15" i="38"/>
  <c r="I15" i="38"/>
  <c r="H15" i="38"/>
  <c r="F15" i="38"/>
  <c r="E15" i="38"/>
  <c r="P14" i="38"/>
  <c r="M14" i="38"/>
  <c r="J14" i="38"/>
  <c r="G14" i="38"/>
  <c r="P13" i="38"/>
  <c r="M13" i="38"/>
  <c r="J13" i="38"/>
  <c r="G13" i="38"/>
  <c r="P12" i="38"/>
  <c r="M12" i="38"/>
  <c r="J12" i="38"/>
  <c r="G12" i="38"/>
  <c r="P11" i="38"/>
  <c r="M11" i="38"/>
  <c r="J11" i="38"/>
  <c r="G11" i="38"/>
  <c r="P10" i="38"/>
  <c r="M10" i="38"/>
  <c r="J10" i="38"/>
  <c r="G10" i="38"/>
  <c r="P9" i="38"/>
  <c r="M9" i="38"/>
  <c r="M15" i="38" s="1"/>
  <c r="J9" i="38"/>
  <c r="J15" i="38" s="1"/>
  <c r="G9" i="38"/>
  <c r="G15" i="38" s="1"/>
  <c r="I15" i="43"/>
  <c r="H15" i="43"/>
  <c r="G15" i="43"/>
  <c r="D15" i="43"/>
  <c r="I18" i="93"/>
  <c r="H18" i="93"/>
  <c r="G18" i="93"/>
  <c r="F18" i="93"/>
  <c r="E18" i="93"/>
  <c r="D18" i="93"/>
  <c r="C18" i="93"/>
  <c r="B18" i="93"/>
  <c r="E33" i="95"/>
  <c r="D33" i="95"/>
  <c r="C33" i="95"/>
  <c r="B33" i="95"/>
  <c r="E35" i="96"/>
  <c r="D35" i="96"/>
  <c r="C35" i="96"/>
  <c r="B35" i="96"/>
  <c r="E23" i="97"/>
  <c r="D23" i="97"/>
  <c r="C23" i="97"/>
  <c r="B23" i="97"/>
  <c r="P15" i="38" l="1"/>
  <c r="J15" i="43"/>
  <c r="D107" i="121"/>
  <c r="E107" i="121"/>
  <c r="C107" i="121"/>
  <c r="J107" i="121"/>
  <c r="G107" i="121"/>
  <c r="I107" i="121"/>
  <c r="H107" i="121"/>
  <c r="F107" i="121"/>
  <c r="C61" i="120"/>
  <c r="G61" i="120" l="1"/>
  <c r="F61" i="120"/>
  <c r="D61" i="120"/>
  <c r="B35" i="108" l="1"/>
  <c r="E13" i="120" l="1"/>
  <c r="H13" i="120"/>
  <c r="I13" i="120"/>
  <c r="J13" i="120"/>
  <c r="D37" i="20"/>
  <c r="C37" i="20"/>
  <c r="C29" i="20"/>
  <c r="D29" i="20"/>
  <c r="D15" i="20"/>
  <c r="C15" i="20"/>
  <c r="B12" i="101"/>
  <c r="C23" i="12"/>
  <c r="C20" i="12"/>
  <c r="C17" i="12"/>
  <c r="C14" i="12"/>
  <c r="C11" i="12"/>
  <c r="C13" i="100"/>
  <c r="E13" i="100"/>
  <c r="G12" i="100"/>
  <c r="J29" i="105"/>
  <c r="I29" i="105"/>
  <c r="H29" i="105"/>
  <c r="G29" i="105"/>
  <c r="F29" i="105"/>
  <c r="E29" i="105"/>
  <c r="D29" i="105"/>
  <c r="C29" i="105"/>
  <c r="J25" i="105"/>
  <c r="I25" i="105"/>
  <c r="H25" i="105"/>
  <c r="G25" i="105"/>
  <c r="F25" i="105"/>
  <c r="E25" i="105"/>
  <c r="D25" i="105"/>
  <c r="C25" i="105"/>
  <c r="J21" i="105"/>
  <c r="I21" i="105"/>
  <c r="H21" i="105"/>
  <c r="G21" i="105"/>
  <c r="F21" i="105"/>
  <c r="E21" i="105"/>
  <c r="D21" i="105"/>
  <c r="C21" i="105"/>
  <c r="J17" i="105"/>
  <c r="I17" i="105"/>
  <c r="H17" i="105"/>
  <c r="G17" i="105"/>
  <c r="F17" i="105"/>
  <c r="E17" i="105"/>
  <c r="D17" i="105"/>
  <c r="C17" i="105"/>
  <c r="C30" i="104"/>
  <c r="D30" i="104"/>
  <c r="E30" i="104"/>
  <c r="F30" i="104"/>
  <c r="G30" i="104"/>
  <c r="H30" i="104"/>
  <c r="I30" i="104"/>
  <c r="J30" i="104"/>
  <c r="C26" i="104"/>
  <c r="D26" i="104"/>
  <c r="E26" i="104"/>
  <c r="F26" i="104"/>
  <c r="G26" i="104"/>
  <c r="H26" i="104"/>
  <c r="I26" i="104"/>
  <c r="J26" i="104"/>
  <c r="D22" i="104"/>
  <c r="E22" i="104"/>
  <c r="F22" i="104"/>
  <c r="G22" i="104"/>
  <c r="H22" i="104"/>
  <c r="I22" i="104"/>
  <c r="J22" i="104"/>
  <c r="C22" i="104"/>
  <c r="D18" i="104"/>
  <c r="E18" i="104"/>
  <c r="F18" i="104"/>
  <c r="G18" i="104"/>
  <c r="H18" i="104"/>
  <c r="I18" i="104"/>
  <c r="J18" i="104"/>
  <c r="C18" i="104"/>
  <c r="F30" i="105" l="1"/>
  <c r="J30" i="105"/>
  <c r="H30" i="105"/>
  <c r="D30" i="105"/>
  <c r="E30" i="105"/>
  <c r="I30" i="105"/>
  <c r="G30" i="105"/>
  <c r="C30" i="105"/>
  <c r="J31" i="104"/>
  <c r="H31" i="104"/>
  <c r="G31" i="104"/>
  <c r="C31" i="104"/>
  <c r="E31" i="104"/>
  <c r="D31" i="104"/>
  <c r="F31" i="104"/>
  <c r="I31" i="104"/>
  <c r="C24" i="12"/>
  <c r="D38" i="20"/>
  <c r="C38" i="20"/>
  <c r="K13" i="120"/>
  <c r="F91" i="91"/>
  <c r="F119" i="91" s="1"/>
  <c r="F90" i="91"/>
  <c r="F118" i="91" s="1"/>
  <c r="F89" i="91"/>
  <c r="F117" i="91" s="1"/>
  <c r="F88" i="91"/>
  <c r="F116" i="91" s="1"/>
  <c r="F87" i="91"/>
  <c r="F115" i="91" s="1"/>
  <c r="F86" i="91"/>
  <c r="F114" i="91" s="1"/>
  <c r="E91" i="91"/>
  <c r="E119" i="91" s="1"/>
  <c r="E90" i="91"/>
  <c r="E118" i="91" s="1"/>
  <c r="E89" i="91"/>
  <c r="E88" i="91"/>
  <c r="E116" i="91" s="1"/>
  <c r="E87" i="91"/>
  <c r="E86" i="91"/>
  <c r="E114" i="91" s="1"/>
  <c r="C91" i="91"/>
  <c r="C90" i="91"/>
  <c r="C118" i="91" s="1"/>
  <c r="C89" i="91"/>
  <c r="C88" i="91"/>
  <c r="C116" i="91" s="1"/>
  <c r="C87" i="91"/>
  <c r="C86" i="91"/>
  <c r="B91" i="91"/>
  <c r="B119" i="91" s="1"/>
  <c r="B87" i="91"/>
  <c r="B115" i="91" s="1"/>
  <c r="B88" i="91"/>
  <c r="B116" i="91" s="1"/>
  <c r="B89" i="91"/>
  <c r="B117" i="91" s="1"/>
  <c r="B90" i="91"/>
  <c r="B118" i="91" s="1"/>
  <c r="B86" i="91"/>
  <c r="H89" i="91" l="1"/>
  <c r="D89" i="91"/>
  <c r="D87" i="91"/>
  <c r="G88" i="91"/>
  <c r="I90" i="91"/>
  <c r="C117" i="91"/>
  <c r="E117" i="91"/>
  <c r="I91" i="91"/>
  <c r="G86" i="91"/>
  <c r="E92" i="91"/>
  <c r="I86" i="91"/>
  <c r="H91" i="91"/>
  <c r="H86" i="91"/>
  <c r="E115" i="91"/>
  <c r="C114" i="91"/>
  <c r="B114" i="91"/>
  <c r="D86" i="91"/>
  <c r="C115" i="91"/>
  <c r="C119" i="91"/>
  <c r="I89" i="91"/>
  <c r="F92" i="91"/>
  <c r="G89" i="91"/>
  <c r="I88" i="91"/>
  <c r="G90" i="91"/>
  <c r="G91" i="91"/>
  <c r="H90" i="91"/>
  <c r="H88" i="91"/>
  <c r="G87" i="91"/>
  <c r="H87" i="91"/>
  <c r="I87" i="91"/>
  <c r="C92" i="91"/>
  <c r="D91" i="91"/>
  <c r="D88" i="91"/>
  <c r="D90" i="91"/>
  <c r="B92" i="91"/>
  <c r="F214" i="91"/>
  <c r="E214" i="91"/>
  <c r="F213" i="91"/>
  <c r="E213" i="91"/>
  <c r="F212" i="91"/>
  <c r="E212" i="91"/>
  <c r="F211" i="91"/>
  <c r="E211" i="91"/>
  <c r="F210" i="91"/>
  <c r="E210" i="91"/>
  <c r="F209" i="91"/>
  <c r="E209" i="91"/>
  <c r="C214" i="91"/>
  <c r="B214" i="91"/>
  <c r="C213" i="91"/>
  <c r="B213" i="91"/>
  <c r="C212" i="91"/>
  <c r="B212" i="91"/>
  <c r="C211" i="91"/>
  <c r="B211" i="91"/>
  <c r="C210" i="91"/>
  <c r="B210" i="91"/>
  <c r="C209" i="91"/>
  <c r="B209" i="91"/>
  <c r="F84" i="91"/>
  <c r="E84" i="91"/>
  <c r="C84" i="91"/>
  <c r="B84" i="91"/>
  <c r="I83" i="91"/>
  <c r="H83" i="91"/>
  <c r="G83" i="91"/>
  <c r="D83" i="91"/>
  <c r="I82" i="91"/>
  <c r="H82" i="91"/>
  <c r="G82" i="91"/>
  <c r="D82" i="91"/>
  <c r="I81" i="91"/>
  <c r="H81" i="91"/>
  <c r="G81" i="91"/>
  <c r="D81" i="91"/>
  <c r="I80" i="91"/>
  <c r="H80" i="91"/>
  <c r="G80" i="91"/>
  <c r="D80" i="91"/>
  <c r="I79" i="91"/>
  <c r="H79" i="91"/>
  <c r="G79" i="91"/>
  <c r="D79" i="91"/>
  <c r="I78" i="91"/>
  <c r="H78" i="91"/>
  <c r="G78" i="91"/>
  <c r="D78" i="91"/>
  <c r="J80" i="91" l="1"/>
  <c r="J89" i="91"/>
  <c r="G92" i="91"/>
  <c r="J86" i="91"/>
  <c r="J91" i="91"/>
  <c r="I92" i="91"/>
  <c r="H92" i="91"/>
  <c r="J88" i="91"/>
  <c r="J90" i="91"/>
  <c r="D92" i="91"/>
  <c r="J87" i="91"/>
  <c r="J81" i="91"/>
  <c r="G84" i="91"/>
  <c r="H84" i="91"/>
  <c r="J79" i="91"/>
  <c r="D84" i="91"/>
  <c r="J83" i="91"/>
  <c r="I84" i="91"/>
  <c r="J82" i="91"/>
  <c r="J78" i="91"/>
  <c r="J92" i="91" l="1"/>
  <c r="J84" i="91"/>
  <c r="P22" i="102" l="1"/>
  <c r="Q22" i="102"/>
  <c r="R22" i="102"/>
  <c r="O22" i="102"/>
  <c r="P19" i="43" l="1"/>
  <c r="P22" i="43" s="1"/>
  <c r="Q19" i="43"/>
  <c r="Q22" i="43" s="1"/>
  <c r="R19" i="43"/>
  <c r="R22" i="43" s="1"/>
  <c r="O19" i="43"/>
  <c r="O22" i="43" s="1"/>
  <c r="D122" i="121" l="1"/>
  <c r="D121" i="121"/>
  <c r="C121" i="121"/>
  <c r="C122" i="121"/>
  <c r="D167" i="91" l="1"/>
  <c r="D166" i="91"/>
  <c r="D165" i="91"/>
  <c r="D164" i="91"/>
  <c r="D163" i="91"/>
  <c r="D162" i="91"/>
  <c r="D158" i="91"/>
  <c r="D157" i="91"/>
  <c r="D156" i="91"/>
  <c r="D155" i="91"/>
  <c r="D154" i="91"/>
  <c r="D153" i="91"/>
  <c r="D159" i="91" s="1"/>
  <c r="D149" i="91"/>
  <c r="D148" i="91"/>
  <c r="D147" i="91"/>
  <c r="D146" i="91"/>
  <c r="D150" i="91" s="1"/>
  <c r="D145" i="91"/>
  <c r="D144" i="91"/>
  <c r="D140" i="91"/>
  <c r="D139" i="91"/>
  <c r="D138" i="91"/>
  <c r="D137" i="91"/>
  <c r="D136" i="91"/>
  <c r="D135" i="91"/>
  <c r="D141" i="91" s="1"/>
  <c r="H24" i="16"/>
  <c r="H23" i="16"/>
  <c r="H22" i="16"/>
  <c r="H18" i="16"/>
  <c r="H19" i="16"/>
  <c r="K19" i="16" s="1"/>
  <c r="H20" i="16"/>
  <c r="H14" i="16"/>
  <c r="H15" i="16"/>
  <c r="H16" i="16"/>
  <c r="H9" i="16"/>
  <c r="H10" i="16"/>
  <c r="H11" i="16"/>
  <c r="H13" i="16" s="1"/>
  <c r="H12" i="16"/>
  <c r="E24" i="16"/>
  <c r="E23" i="16"/>
  <c r="E22" i="16"/>
  <c r="E20" i="16"/>
  <c r="E19" i="16"/>
  <c r="E18" i="16"/>
  <c r="E16" i="16"/>
  <c r="K16" i="16" s="1"/>
  <c r="E15" i="16"/>
  <c r="E14" i="16"/>
  <c r="E10" i="16"/>
  <c r="K10" i="16" s="1"/>
  <c r="E11" i="16"/>
  <c r="E12" i="16"/>
  <c r="E9" i="16"/>
  <c r="D13" i="16"/>
  <c r="D17" i="16"/>
  <c r="D21" i="16"/>
  <c r="D25" i="16"/>
  <c r="F13" i="16"/>
  <c r="F17" i="16"/>
  <c r="F21" i="16"/>
  <c r="F25" i="16"/>
  <c r="G13" i="16"/>
  <c r="G17" i="16"/>
  <c r="G21" i="16"/>
  <c r="G25" i="16"/>
  <c r="I9" i="16"/>
  <c r="I10" i="16"/>
  <c r="I11" i="16"/>
  <c r="I12" i="16"/>
  <c r="I14" i="16"/>
  <c r="I15" i="16"/>
  <c r="I16" i="16"/>
  <c r="I18" i="16"/>
  <c r="I19" i="16"/>
  <c r="I20" i="16"/>
  <c r="I22" i="16"/>
  <c r="I23" i="16"/>
  <c r="I24" i="16"/>
  <c r="J9" i="16"/>
  <c r="J10" i="16"/>
  <c r="J11" i="16"/>
  <c r="J12" i="16"/>
  <c r="J14" i="16"/>
  <c r="J15" i="16"/>
  <c r="J17" i="16" s="1"/>
  <c r="J16" i="16"/>
  <c r="J18" i="16"/>
  <c r="J19" i="16"/>
  <c r="J20" i="16"/>
  <c r="J22" i="16"/>
  <c r="J23" i="16"/>
  <c r="J24" i="16"/>
  <c r="K9" i="16"/>
  <c r="K23" i="16"/>
  <c r="C13" i="16"/>
  <c r="C17" i="16"/>
  <c r="C21" i="16"/>
  <c r="C25" i="16"/>
  <c r="H16" i="11"/>
  <c r="D21" i="73"/>
  <c r="E20" i="73"/>
  <c r="C20" i="73"/>
  <c r="D22" i="73"/>
  <c r="E22" i="73"/>
  <c r="F22" i="73"/>
  <c r="G22" i="73"/>
  <c r="C22" i="73"/>
  <c r="E21" i="73"/>
  <c r="F21" i="73"/>
  <c r="G21" i="73"/>
  <c r="C21" i="73"/>
  <c r="D20" i="73"/>
  <c r="F20" i="73"/>
  <c r="F23" i="73" s="1"/>
  <c r="G20" i="73"/>
  <c r="Q24" i="48"/>
  <c r="Q21" i="48"/>
  <c r="Q20" i="48"/>
  <c r="Q17" i="48"/>
  <c r="Q16" i="48"/>
  <c r="Q13" i="48"/>
  <c r="Q12" i="48"/>
  <c r="Q22" i="48"/>
  <c r="Q18" i="48"/>
  <c r="Q15" i="48"/>
  <c r="Q14" i="48"/>
  <c r="Q10" i="48"/>
  <c r="P12" i="48"/>
  <c r="P13" i="48"/>
  <c r="P14" i="48"/>
  <c r="P15" i="48"/>
  <c r="P16" i="48"/>
  <c r="P17" i="48"/>
  <c r="P18" i="48"/>
  <c r="P20" i="48"/>
  <c r="P21" i="48"/>
  <c r="P22" i="48"/>
  <c r="P24" i="48"/>
  <c r="P10" i="48"/>
  <c r="O12" i="48"/>
  <c r="O13" i="48"/>
  <c r="O14" i="48"/>
  <c r="O15" i="48"/>
  <c r="O16" i="48"/>
  <c r="O17" i="48"/>
  <c r="O18" i="48"/>
  <c r="O20" i="48"/>
  <c r="O21" i="48"/>
  <c r="O22" i="48"/>
  <c r="O24" i="48"/>
  <c r="H27" i="48"/>
  <c r="G27" i="48"/>
  <c r="F27" i="48"/>
  <c r="E27" i="48"/>
  <c r="D27" i="48"/>
  <c r="N26" i="48"/>
  <c r="M26" i="48"/>
  <c r="L26" i="48"/>
  <c r="K26" i="48"/>
  <c r="H26" i="48"/>
  <c r="G26" i="48"/>
  <c r="F26" i="48"/>
  <c r="E26" i="48"/>
  <c r="D26" i="48"/>
  <c r="D30" i="48" s="1"/>
  <c r="E18" i="61"/>
  <c r="F27" i="60"/>
  <c r="F26" i="60"/>
  <c r="F25" i="60"/>
  <c r="F24" i="60"/>
  <c r="F23" i="60"/>
  <c r="F22" i="60"/>
  <c r="F21" i="60"/>
  <c r="F20" i="60"/>
  <c r="F19" i="60"/>
  <c r="F18" i="60"/>
  <c r="F17" i="60"/>
  <c r="F16" i="60"/>
  <c r="F13" i="60"/>
  <c r="F14" i="60"/>
  <c r="F15" i="60"/>
  <c r="F12" i="60"/>
  <c r="F9" i="60"/>
  <c r="F10" i="60"/>
  <c r="F30" i="60" s="1"/>
  <c r="F11" i="60"/>
  <c r="F31" i="60" s="1"/>
  <c r="F8" i="60"/>
  <c r="F28" i="60" s="1"/>
  <c r="I11" i="43"/>
  <c r="H11" i="43"/>
  <c r="G11" i="43"/>
  <c r="D11" i="43"/>
  <c r="I11" i="102"/>
  <c r="J11" i="102" s="1"/>
  <c r="H11" i="102"/>
  <c r="G11" i="102"/>
  <c r="D11" i="102"/>
  <c r="I10" i="102"/>
  <c r="H10" i="102"/>
  <c r="G10" i="102"/>
  <c r="D10" i="102"/>
  <c r="I33" i="91"/>
  <c r="I30" i="91"/>
  <c r="I31" i="91"/>
  <c r="I32" i="91"/>
  <c r="I15" i="102"/>
  <c r="H15" i="102"/>
  <c r="G16" i="43"/>
  <c r="D16" i="43"/>
  <c r="I16" i="43"/>
  <c r="H16" i="43"/>
  <c r="F76" i="91"/>
  <c r="E76" i="91"/>
  <c r="C76" i="91"/>
  <c r="B76" i="91"/>
  <c r="I75" i="91"/>
  <c r="H75" i="91"/>
  <c r="G75" i="91"/>
  <c r="D75" i="91"/>
  <c r="I74" i="91"/>
  <c r="H74" i="91"/>
  <c r="G74" i="91"/>
  <c r="D74" i="91"/>
  <c r="I73" i="91"/>
  <c r="H73" i="91"/>
  <c r="G73" i="91"/>
  <c r="D73" i="91"/>
  <c r="I72" i="91"/>
  <c r="H72" i="91"/>
  <c r="G72" i="91"/>
  <c r="D72" i="91"/>
  <c r="I71" i="91"/>
  <c r="H71" i="91"/>
  <c r="G71" i="91"/>
  <c r="D71" i="91"/>
  <c r="I70" i="91"/>
  <c r="H70" i="91"/>
  <c r="G70" i="91"/>
  <c r="D70" i="91"/>
  <c r="F68" i="91"/>
  <c r="E68" i="91"/>
  <c r="C68" i="91"/>
  <c r="B68" i="91"/>
  <c r="I67" i="91"/>
  <c r="H67" i="91"/>
  <c r="J67" i="91" s="1"/>
  <c r="G67" i="91"/>
  <c r="D67" i="91"/>
  <c r="I66" i="91"/>
  <c r="H66" i="91"/>
  <c r="G66" i="91"/>
  <c r="D66" i="91"/>
  <c r="I65" i="91"/>
  <c r="H65" i="91"/>
  <c r="G65" i="91"/>
  <c r="D65" i="91"/>
  <c r="I64" i="91"/>
  <c r="H64" i="91"/>
  <c r="G64" i="91"/>
  <c r="D64" i="91"/>
  <c r="I63" i="91"/>
  <c r="H63" i="91"/>
  <c r="G63" i="91"/>
  <c r="D63" i="91"/>
  <c r="I62" i="91"/>
  <c r="H62" i="91"/>
  <c r="G62" i="91"/>
  <c r="D62" i="91"/>
  <c r="D95" i="91"/>
  <c r="G95" i="91"/>
  <c r="H95" i="91"/>
  <c r="I95" i="91"/>
  <c r="D96" i="91"/>
  <c r="G96" i="91"/>
  <c r="H96" i="91"/>
  <c r="I96" i="91"/>
  <c r="D97" i="91"/>
  <c r="G97" i="91"/>
  <c r="H97" i="91"/>
  <c r="I97" i="91"/>
  <c r="D98" i="91"/>
  <c r="G98" i="91"/>
  <c r="H98" i="91"/>
  <c r="I98" i="91"/>
  <c r="D99" i="91"/>
  <c r="G99" i="91"/>
  <c r="H99" i="91"/>
  <c r="I99" i="91"/>
  <c r="S14" i="38"/>
  <c r="E23" i="120"/>
  <c r="J23" i="120"/>
  <c r="I23" i="120"/>
  <c r="H23" i="120"/>
  <c r="J57" i="120"/>
  <c r="J58" i="120"/>
  <c r="I57" i="120"/>
  <c r="I58" i="120"/>
  <c r="H57" i="120"/>
  <c r="H58" i="120"/>
  <c r="E57" i="120"/>
  <c r="E58" i="120"/>
  <c r="J52" i="120"/>
  <c r="I52" i="120"/>
  <c r="H52" i="120"/>
  <c r="E52" i="120"/>
  <c r="O25" i="113"/>
  <c r="N25" i="113"/>
  <c r="O24" i="113"/>
  <c r="N24" i="113"/>
  <c r="O23" i="113"/>
  <c r="N23" i="113"/>
  <c r="O21" i="113"/>
  <c r="N21" i="113"/>
  <c r="O18" i="113"/>
  <c r="N18" i="113"/>
  <c r="O16" i="113"/>
  <c r="N16" i="113"/>
  <c r="O14" i="113"/>
  <c r="N14" i="113"/>
  <c r="O12" i="113"/>
  <c r="N12" i="113"/>
  <c r="N10" i="108"/>
  <c r="N11" i="108"/>
  <c r="N12" i="108"/>
  <c r="N13" i="108"/>
  <c r="N14" i="108"/>
  <c r="N15" i="108"/>
  <c r="N16" i="108"/>
  <c r="N18" i="108"/>
  <c r="N17" i="108"/>
  <c r="N19" i="108"/>
  <c r="N20" i="108"/>
  <c r="N22" i="108"/>
  <c r="N21" i="108"/>
  <c r="N23" i="108"/>
  <c r="N24" i="108"/>
  <c r="N25" i="108"/>
  <c r="O12" i="108"/>
  <c r="O10" i="108"/>
  <c r="O13" i="108"/>
  <c r="O14" i="108"/>
  <c r="O15" i="108"/>
  <c r="O16" i="108"/>
  <c r="O18" i="108"/>
  <c r="O17" i="108"/>
  <c r="O19" i="108"/>
  <c r="O20" i="108"/>
  <c r="O22" i="108"/>
  <c r="O21" i="108"/>
  <c r="O23" i="108"/>
  <c r="O24" i="108"/>
  <c r="O25" i="108"/>
  <c r="O11" i="108"/>
  <c r="C35" i="108"/>
  <c r="D35" i="108"/>
  <c r="E35" i="108"/>
  <c r="F35" i="108"/>
  <c r="G35" i="108"/>
  <c r="H35" i="108"/>
  <c r="I35" i="108"/>
  <c r="J35" i="108"/>
  <c r="K35" i="108"/>
  <c r="L35" i="108"/>
  <c r="M35" i="108"/>
  <c r="D10" i="43"/>
  <c r="G10" i="43"/>
  <c r="D12" i="43"/>
  <c r="G12" i="43"/>
  <c r="D13" i="43"/>
  <c r="G13" i="43"/>
  <c r="D14" i="43"/>
  <c r="G14" i="43"/>
  <c r="D17" i="43"/>
  <c r="G17" i="43"/>
  <c r="D18" i="43"/>
  <c r="G18" i="43"/>
  <c r="D12" i="102"/>
  <c r="G12" i="102"/>
  <c r="D13" i="102"/>
  <c r="G13" i="102"/>
  <c r="D14" i="102"/>
  <c r="G14" i="102"/>
  <c r="D17" i="102"/>
  <c r="G17" i="102"/>
  <c r="D8" i="101"/>
  <c r="D9" i="101"/>
  <c r="D10" i="101"/>
  <c r="D11" i="101"/>
  <c r="D8" i="100"/>
  <c r="G8" i="100"/>
  <c r="D9" i="100"/>
  <c r="G9" i="100"/>
  <c r="D10" i="100"/>
  <c r="G10" i="100"/>
  <c r="D11" i="100"/>
  <c r="G11" i="100"/>
  <c r="D12" i="100"/>
  <c r="J21" i="57"/>
  <c r="N51" i="57" s="1"/>
  <c r="I21" i="57"/>
  <c r="H21" i="57"/>
  <c r="G21" i="57"/>
  <c r="L50" i="57" s="1"/>
  <c r="F21" i="57"/>
  <c r="J51" i="57" s="1"/>
  <c r="E21" i="57"/>
  <c r="D21" i="57"/>
  <c r="H51" i="57" s="1"/>
  <c r="C21" i="57"/>
  <c r="H50" i="57" s="1"/>
  <c r="J16" i="57"/>
  <c r="H40" i="57" s="1"/>
  <c r="J17" i="57"/>
  <c r="I16" i="57"/>
  <c r="I17" i="57"/>
  <c r="H41" i="57" s="1"/>
  <c r="H16" i="57"/>
  <c r="H17" i="57"/>
  <c r="G16" i="57"/>
  <c r="G17" i="57"/>
  <c r="F16" i="57"/>
  <c r="F18" i="57" s="1"/>
  <c r="I51" i="57" s="1"/>
  <c r="F17" i="57"/>
  <c r="E16" i="57"/>
  <c r="E17" i="57"/>
  <c r="D16" i="57"/>
  <c r="D18" i="57" s="1"/>
  <c r="G51" i="57" s="1"/>
  <c r="D17" i="57"/>
  <c r="C16" i="57"/>
  <c r="C17" i="57"/>
  <c r="C18" i="57" s="1"/>
  <c r="G50" i="57" s="1"/>
  <c r="L21" i="57"/>
  <c r="P51" i="57" s="1"/>
  <c r="K21" i="57"/>
  <c r="L16" i="57"/>
  <c r="L17" i="57"/>
  <c r="K16" i="57"/>
  <c r="K17" i="57"/>
  <c r="O10" i="122"/>
  <c r="O11" i="122"/>
  <c r="O12" i="122"/>
  <c r="O13" i="122"/>
  <c r="O14" i="122"/>
  <c r="O15" i="122"/>
  <c r="O16" i="122"/>
  <c r="O17" i="122"/>
  <c r="O18" i="122"/>
  <c r="O19" i="122"/>
  <c r="O20" i="122"/>
  <c r="O21" i="122"/>
  <c r="O22" i="122"/>
  <c r="O23" i="122"/>
  <c r="O24" i="122"/>
  <c r="O25" i="122"/>
  <c r="O26" i="122"/>
  <c r="O27" i="122"/>
  <c r="O28" i="122"/>
  <c r="O29" i="122"/>
  <c r="O30" i="122"/>
  <c r="O31" i="122"/>
  <c r="O32" i="122"/>
  <c r="O33" i="122"/>
  <c r="O34" i="122"/>
  <c r="O35" i="122"/>
  <c r="N10" i="122"/>
  <c r="N11" i="122"/>
  <c r="N12" i="122"/>
  <c r="N13" i="122"/>
  <c r="N14" i="122"/>
  <c r="N15" i="122"/>
  <c r="N16" i="122"/>
  <c r="N17" i="122"/>
  <c r="N18" i="122"/>
  <c r="N19" i="122"/>
  <c r="N20" i="122"/>
  <c r="N21" i="122"/>
  <c r="N22" i="122"/>
  <c r="N23" i="122"/>
  <c r="N24" i="122"/>
  <c r="N25" i="122"/>
  <c r="N26" i="122"/>
  <c r="N27" i="122"/>
  <c r="N28" i="122"/>
  <c r="N29" i="122"/>
  <c r="N30" i="122"/>
  <c r="N31" i="122"/>
  <c r="N32" i="122"/>
  <c r="N33" i="122"/>
  <c r="N34" i="122"/>
  <c r="N35" i="122"/>
  <c r="L49" i="121"/>
  <c r="D113" i="121" s="1"/>
  <c r="L93" i="121"/>
  <c r="D114" i="121" s="1"/>
  <c r="L84" i="121"/>
  <c r="D115" i="121" s="1"/>
  <c r="L56" i="121"/>
  <c r="D116" i="121" s="1"/>
  <c r="L22" i="121"/>
  <c r="D117" i="121" s="1"/>
  <c r="L60" i="121"/>
  <c r="D118" i="121" s="1"/>
  <c r="L104" i="121"/>
  <c r="D119" i="121" s="1"/>
  <c r="L99" i="121"/>
  <c r="D120" i="121" s="1"/>
  <c r="K49" i="121"/>
  <c r="C113" i="121" s="1"/>
  <c r="K93" i="121"/>
  <c r="C114" i="121" s="1"/>
  <c r="K84" i="121"/>
  <c r="C115" i="121" s="1"/>
  <c r="K56" i="121"/>
  <c r="C116" i="121" s="1"/>
  <c r="K22" i="121"/>
  <c r="C117" i="121" s="1"/>
  <c r="K60" i="121"/>
  <c r="C118" i="121" s="1"/>
  <c r="K104" i="121"/>
  <c r="C119" i="121" s="1"/>
  <c r="K99" i="121"/>
  <c r="C120" i="121" s="1"/>
  <c r="I14" i="120"/>
  <c r="J14" i="120"/>
  <c r="I15" i="120"/>
  <c r="J15" i="120"/>
  <c r="I16" i="120"/>
  <c r="J16" i="120"/>
  <c r="I17" i="120"/>
  <c r="J17" i="120"/>
  <c r="I18" i="120"/>
  <c r="J18" i="120"/>
  <c r="I19" i="120"/>
  <c r="J19" i="120"/>
  <c r="I21" i="120"/>
  <c r="J21" i="120"/>
  <c r="I10" i="120"/>
  <c r="J10" i="120"/>
  <c r="I24" i="120"/>
  <c r="J24" i="120"/>
  <c r="I25" i="120"/>
  <c r="J25" i="120"/>
  <c r="I26" i="120"/>
  <c r="J26" i="120"/>
  <c r="I28" i="120"/>
  <c r="J28" i="120"/>
  <c r="I29" i="120"/>
  <c r="J29" i="120"/>
  <c r="I30" i="120"/>
  <c r="J30" i="120"/>
  <c r="I31" i="120"/>
  <c r="J31" i="120"/>
  <c r="I32" i="120"/>
  <c r="J32" i="120"/>
  <c r="I33" i="120"/>
  <c r="J33" i="120"/>
  <c r="I34" i="120"/>
  <c r="J34" i="120"/>
  <c r="I35" i="120"/>
  <c r="J35" i="120"/>
  <c r="I36" i="120"/>
  <c r="J36" i="120"/>
  <c r="I37" i="120"/>
  <c r="J37" i="120"/>
  <c r="I39" i="120"/>
  <c r="J39" i="120"/>
  <c r="I40" i="120"/>
  <c r="J40" i="120"/>
  <c r="I41" i="120"/>
  <c r="J41" i="120"/>
  <c r="I42" i="120"/>
  <c r="J42" i="120"/>
  <c r="I43" i="120"/>
  <c r="J43" i="120"/>
  <c r="I44" i="120"/>
  <c r="J44" i="120"/>
  <c r="I45" i="120"/>
  <c r="J45" i="120"/>
  <c r="I46" i="120"/>
  <c r="J46" i="120"/>
  <c r="I47" i="120"/>
  <c r="J47" i="120"/>
  <c r="I48" i="120"/>
  <c r="J48" i="120"/>
  <c r="I49" i="120"/>
  <c r="J49" i="120"/>
  <c r="I50" i="120"/>
  <c r="J50" i="120"/>
  <c r="I51" i="120"/>
  <c r="J51" i="120"/>
  <c r="I53" i="120"/>
  <c r="J53" i="120"/>
  <c r="I55" i="120"/>
  <c r="J55" i="120"/>
  <c r="I59" i="120"/>
  <c r="J59" i="120"/>
  <c r="I60" i="120"/>
  <c r="J60" i="120"/>
  <c r="H14" i="120"/>
  <c r="H15" i="120"/>
  <c r="H16" i="120"/>
  <c r="H17" i="120"/>
  <c r="H18" i="120"/>
  <c r="H19" i="120"/>
  <c r="H10" i="120"/>
  <c r="H24" i="120"/>
  <c r="H25" i="120"/>
  <c r="H26" i="120"/>
  <c r="H28" i="120"/>
  <c r="H29" i="120"/>
  <c r="H30" i="120"/>
  <c r="H31" i="120"/>
  <c r="H32" i="120"/>
  <c r="H33" i="120"/>
  <c r="H34" i="120"/>
  <c r="H35" i="120"/>
  <c r="H36" i="120"/>
  <c r="H37" i="120"/>
  <c r="H39" i="120"/>
  <c r="H40" i="120"/>
  <c r="H41" i="120"/>
  <c r="H42" i="120"/>
  <c r="H43" i="120"/>
  <c r="H44" i="120"/>
  <c r="H45" i="120"/>
  <c r="H46" i="120"/>
  <c r="H47" i="120"/>
  <c r="H48" i="120"/>
  <c r="H49" i="120"/>
  <c r="H50" i="120"/>
  <c r="H51" i="120"/>
  <c r="H53" i="120"/>
  <c r="H55" i="120"/>
  <c r="H59" i="120"/>
  <c r="H60" i="120"/>
  <c r="E14" i="120"/>
  <c r="E15" i="120"/>
  <c r="E16" i="120"/>
  <c r="E17" i="120"/>
  <c r="E18" i="120"/>
  <c r="E19" i="120"/>
  <c r="E10" i="120"/>
  <c r="E24" i="120"/>
  <c r="E25" i="120"/>
  <c r="E26" i="120"/>
  <c r="E28" i="120"/>
  <c r="E29" i="120"/>
  <c r="E30" i="120"/>
  <c r="E31" i="120"/>
  <c r="E32" i="120"/>
  <c r="E33" i="120"/>
  <c r="E34" i="120"/>
  <c r="E35" i="120"/>
  <c r="E36" i="120"/>
  <c r="E37" i="120"/>
  <c r="E39" i="120"/>
  <c r="E40" i="120"/>
  <c r="E41" i="120"/>
  <c r="E42" i="120"/>
  <c r="E43" i="120"/>
  <c r="E44" i="120"/>
  <c r="E45" i="120"/>
  <c r="E46" i="120"/>
  <c r="E47" i="120"/>
  <c r="E48" i="120"/>
  <c r="E49" i="120"/>
  <c r="E50" i="120"/>
  <c r="E51" i="120"/>
  <c r="E53" i="120"/>
  <c r="E55" i="120"/>
  <c r="E59" i="120"/>
  <c r="E60" i="120"/>
  <c r="B13" i="100"/>
  <c r="B15" i="100" s="1"/>
  <c r="G119" i="91"/>
  <c r="G117" i="91"/>
  <c r="G115" i="91"/>
  <c r="D114" i="91"/>
  <c r="F26" i="91"/>
  <c r="E26" i="91"/>
  <c r="C26" i="91"/>
  <c r="B26" i="91"/>
  <c r="I25" i="91"/>
  <c r="H25" i="91"/>
  <c r="G25" i="91"/>
  <c r="D25" i="91"/>
  <c r="I24" i="91"/>
  <c r="H24" i="91"/>
  <c r="G24" i="91"/>
  <c r="D24" i="91"/>
  <c r="I23" i="91"/>
  <c r="H23" i="91"/>
  <c r="G23" i="91"/>
  <c r="D23" i="91"/>
  <c r="I22" i="91"/>
  <c r="H22" i="91"/>
  <c r="G22" i="91"/>
  <c r="D22" i="91"/>
  <c r="I21" i="91"/>
  <c r="H21" i="91"/>
  <c r="G21" i="91"/>
  <c r="D21" i="91"/>
  <c r="I20" i="91"/>
  <c r="H20" i="91"/>
  <c r="G20" i="91"/>
  <c r="D20" i="91"/>
  <c r="G167" i="91"/>
  <c r="N22" i="113"/>
  <c r="N20" i="113"/>
  <c r="N19" i="113"/>
  <c r="N17" i="113"/>
  <c r="N15" i="113"/>
  <c r="N13" i="113"/>
  <c r="N23" i="112"/>
  <c r="O23" i="112"/>
  <c r="O21" i="112"/>
  <c r="N21" i="112"/>
  <c r="O19" i="112"/>
  <c r="N19" i="112"/>
  <c r="O22" i="112"/>
  <c r="N22" i="112"/>
  <c r="O20" i="112"/>
  <c r="N20" i="112"/>
  <c r="K98" i="39"/>
  <c r="J98" i="39"/>
  <c r="I98" i="39"/>
  <c r="H98" i="39"/>
  <c r="G98" i="39"/>
  <c r="F98" i="39"/>
  <c r="E98" i="39"/>
  <c r="D98" i="39"/>
  <c r="L98" i="39" s="1"/>
  <c r="N98" i="39" s="1"/>
  <c r="C98" i="39"/>
  <c r="M98" i="39"/>
  <c r="B98" i="39"/>
  <c r="K97" i="39"/>
  <c r="K99" i="39" s="1"/>
  <c r="J97" i="39"/>
  <c r="I97" i="39"/>
  <c r="H97" i="39"/>
  <c r="G97" i="39"/>
  <c r="F97" i="39"/>
  <c r="E97" i="39"/>
  <c r="D97" i="39"/>
  <c r="C97" i="39"/>
  <c r="M97" i="39" s="1"/>
  <c r="N97" i="39" s="1"/>
  <c r="B97" i="39"/>
  <c r="L97" i="39" s="1"/>
  <c r="K96" i="39"/>
  <c r="J96" i="39"/>
  <c r="I96" i="39"/>
  <c r="H96" i="39"/>
  <c r="G96" i="39"/>
  <c r="F96" i="39"/>
  <c r="E96" i="39"/>
  <c r="D96" i="39"/>
  <c r="C96" i="39"/>
  <c r="M96" i="39"/>
  <c r="B96" i="39"/>
  <c r="L96" i="39"/>
  <c r="N96" i="39" s="1"/>
  <c r="K95" i="39"/>
  <c r="J95" i="39"/>
  <c r="I95" i="39"/>
  <c r="H95" i="39"/>
  <c r="G95" i="39"/>
  <c r="F95" i="39"/>
  <c r="E95" i="39"/>
  <c r="D95" i="39"/>
  <c r="C95" i="39"/>
  <c r="B95" i="39"/>
  <c r="L95" i="39" s="1"/>
  <c r="K94" i="39"/>
  <c r="J94" i="39"/>
  <c r="I94" i="39"/>
  <c r="H94" i="39"/>
  <c r="G94" i="39"/>
  <c r="F94" i="39"/>
  <c r="E94" i="39"/>
  <c r="D94" i="39"/>
  <c r="D99" i="39" s="1"/>
  <c r="C94" i="39"/>
  <c r="M94" i="39" s="1"/>
  <c r="B94" i="39"/>
  <c r="K93" i="39"/>
  <c r="J93" i="39"/>
  <c r="L93" i="39" s="1"/>
  <c r="N93" i="39" s="1"/>
  <c r="I93" i="39"/>
  <c r="H93" i="39"/>
  <c r="G93" i="39"/>
  <c r="F93" i="39"/>
  <c r="E93" i="39"/>
  <c r="D93" i="39"/>
  <c r="C93" i="39"/>
  <c r="M93" i="39" s="1"/>
  <c r="B93" i="39"/>
  <c r="K92" i="39"/>
  <c r="J92" i="39"/>
  <c r="I92" i="39"/>
  <c r="H92" i="39"/>
  <c r="G92" i="39"/>
  <c r="F92" i="39"/>
  <c r="L92" i="39" s="1"/>
  <c r="N92" i="39" s="1"/>
  <c r="E92" i="39"/>
  <c r="D92" i="39"/>
  <c r="C92" i="39"/>
  <c r="C99" i="39"/>
  <c r="B92" i="39"/>
  <c r="K91" i="39"/>
  <c r="J91" i="39"/>
  <c r="I91" i="39"/>
  <c r="H91" i="39"/>
  <c r="G91" i="39"/>
  <c r="F91" i="39"/>
  <c r="L91" i="39"/>
  <c r="E91" i="39"/>
  <c r="D91" i="39"/>
  <c r="C91" i="39"/>
  <c r="M91" i="39"/>
  <c r="B91" i="39"/>
  <c r="K90" i="39"/>
  <c r="J90" i="39"/>
  <c r="I90" i="39"/>
  <c r="H90" i="39"/>
  <c r="N90" i="39"/>
  <c r="G90" i="39"/>
  <c r="F90" i="39"/>
  <c r="E90" i="39"/>
  <c r="E99" i="39"/>
  <c r="D90" i="39"/>
  <c r="C90" i="39"/>
  <c r="M90" i="39" s="1"/>
  <c r="B90" i="39"/>
  <c r="L90" i="39" s="1"/>
  <c r="K89" i="39"/>
  <c r="J89" i="39"/>
  <c r="I89" i="39"/>
  <c r="H89" i="39"/>
  <c r="G89" i="39"/>
  <c r="F89" i="39"/>
  <c r="F99" i="39" s="1"/>
  <c r="E89" i="39"/>
  <c r="D89" i="39"/>
  <c r="C89" i="39"/>
  <c r="M89" i="39"/>
  <c r="B89" i="39"/>
  <c r="L89" i="39" s="1"/>
  <c r="N89" i="39" s="1"/>
  <c r="C88" i="39"/>
  <c r="M88" i="39" s="1"/>
  <c r="D88" i="39"/>
  <c r="E88" i="39"/>
  <c r="F88" i="39"/>
  <c r="G88" i="39"/>
  <c r="H88" i="39"/>
  <c r="H99" i="39"/>
  <c r="I88" i="39"/>
  <c r="J88" i="39"/>
  <c r="K88" i="39"/>
  <c r="B88" i="39"/>
  <c r="K81" i="39"/>
  <c r="J81" i="39"/>
  <c r="I81" i="39"/>
  <c r="H81" i="39"/>
  <c r="G81" i="39"/>
  <c r="F81" i="39"/>
  <c r="E81" i="39"/>
  <c r="D81" i="39"/>
  <c r="C81" i="39"/>
  <c r="B81" i="39"/>
  <c r="M80" i="39"/>
  <c r="L80" i="39"/>
  <c r="N80" i="39" s="1"/>
  <c r="M79" i="39"/>
  <c r="L79" i="39"/>
  <c r="N79" i="39" s="1"/>
  <c r="M78" i="39"/>
  <c r="L78" i="39"/>
  <c r="N78" i="39" s="1"/>
  <c r="M77" i="39"/>
  <c r="L77" i="39"/>
  <c r="M76" i="39"/>
  <c r="L76" i="39"/>
  <c r="N76" i="39" s="1"/>
  <c r="M75" i="39"/>
  <c r="N75" i="39"/>
  <c r="L75" i="39"/>
  <c r="M74" i="39"/>
  <c r="L74" i="39"/>
  <c r="M73" i="39"/>
  <c r="L73" i="39"/>
  <c r="M72" i="39"/>
  <c r="L72" i="39"/>
  <c r="N72" i="39"/>
  <c r="M71" i="39"/>
  <c r="N71" i="39"/>
  <c r="L71" i="39"/>
  <c r="M70" i="39"/>
  <c r="L70" i="39"/>
  <c r="K63" i="39"/>
  <c r="J63" i="39"/>
  <c r="I63" i="39"/>
  <c r="H63" i="39"/>
  <c r="G63" i="39"/>
  <c r="F63" i="39"/>
  <c r="E63" i="39"/>
  <c r="D63" i="39"/>
  <c r="C63" i="39"/>
  <c r="B63" i="39"/>
  <c r="M62" i="39"/>
  <c r="L62" i="39"/>
  <c r="N62" i="39" s="1"/>
  <c r="M61" i="39"/>
  <c r="L61" i="39"/>
  <c r="M60" i="39"/>
  <c r="L60" i="39"/>
  <c r="N60" i="39" s="1"/>
  <c r="M59" i="39"/>
  <c r="L59" i="39"/>
  <c r="M58" i="39"/>
  <c r="L58" i="39"/>
  <c r="N58" i="39" s="1"/>
  <c r="M57" i="39"/>
  <c r="L57" i="39"/>
  <c r="M56" i="39"/>
  <c r="N56" i="39" s="1"/>
  <c r="L56" i="39"/>
  <c r="M55" i="39"/>
  <c r="L55" i="39"/>
  <c r="N55" i="39"/>
  <c r="M54" i="39"/>
  <c r="L54" i="39"/>
  <c r="N54" i="39" s="1"/>
  <c r="M53" i="39"/>
  <c r="N53" i="39" s="1"/>
  <c r="L53" i="39"/>
  <c r="M52" i="39"/>
  <c r="L52" i="39"/>
  <c r="K45" i="39"/>
  <c r="J45" i="39"/>
  <c r="I45" i="39"/>
  <c r="H45" i="39"/>
  <c r="G45" i="39"/>
  <c r="F45" i="39"/>
  <c r="E45" i="39"/>
  <c r="D45" i="39"/>
  <c r="C45" i="39"/>
  <c r="B45" i="39"/>
  <c r="M44" i="39"/>
  <c r="N44" i="39" s="1"/>
  <c r="L44" i="39"/>
  <c r="M43" i="39"/>
  <c r="N43" i="39"/>
  <c r="L43" i="39"/>
  <c r="M42" i="39"/>
  <c r="N42" i="39" s="1"/>
  <c r="L42" i="39"/>
  <c r="M41" i="39"/>
  <c r="N41" i="39" s="1"/>
  <c r="L41" i="39"/>
  <c r="M40" i="39"/>
  <c r="L40" i="39"/>
  <c r="M39" i="39"/>
  <c r="L39" i="39"/>
  <c r="M38" i="39"/>
  <c r="L38" i="39"/>
  <c r="N38" i="39" s="1"/>
  <c r="M37" i="39"/>
  <c r="L37" i="39"/>
  <c r="N37" i="39"/>
  <c r="M36" i="39"/>
  <c r="N36" i="39"/>
  <c r="L36" i="39"/>
  <c r="M35" i="39"/>
  <c r="M45" i="39" s="1"/>
  <c r="L35" i="39"/>
  <c r="M34" i="39"/>
  <c r="L34" i="39"/>
  <c r="N40" i="39"/>
  <c r="N59" i="39"/>
  <c r="N57" i="39"/>
  <c r="N77" i="39"/>
  <c r="D13" i="101"/>
  <c r="G33" i="95"/>
  <c r="F33" i="95"/>
  <c r="M16" i="111"/>
  <c r="L16" i="111"/>
  <c r="M15" i="111"/>
  <c r="L15" i="111"/>
  <c r="M14" i="111"/>
  <c r="L14" i="111"/>
  <c r="N13" i="111"/>
  <c r="N12" i="111"/>
  <c r="M11" i="111"/>
  <c r="L11" i="111"/>
  <c r="N10" i="111"/>
  <c r="N9" i="111"/>
  <c r="N15" i="111" s="1"/>
  <c r="G16" i="10"/>
  <c r="G15" i="10"/>
  <c r="G14" i="10"/>
  <c r="G11" i="10"/>
  <c r="M26" i="113"/>
  <c r="L26" i="113"/>
  <c r="K26" i="113"/>
  <c r="J26" i="113"/>
  <c r="I26" i="113"/>
  <c r="H26" i="113"/>
  <c r="G26" i="113"/>
  <c r="F26" i="113"/>
  <c r="E26" i="113"/>
  <c r="D26" i="113"/>
  <c r="C26" i="113"/>
  <c r="B26" i="113"/>
  <c r="O22" i="113"/>
  <c r="O20" i="113"/>
  <c r="O19" i="113"/>
  <c r="O17" i="113"/>
  <c r="O15" i="113"/>
  <c r="O13" i="113"/>
  <c r="O11" i="113"/>
  <c r="N11" i="113"/>
  <c r="O10" i="113"/>
  <c r="N10" i="113"/>
  <c r="O18" i="112"/>
  <c r="N18" i="112"/>
  <c r="O17" i="112"/>
  <c r="N17" i="112"/>
  <c r="O16" i="112"/>
  <c r="N16" i="112"/>
  <c r="O15" i="112"/>
  <c r="N15" i="112"/>
  <c r="O14" i="112"/>
  <c r="N14" i="112"/>
  <c r="O13" i="112"/>
  <c r="N13" i="112"/>
  <c r="O12" i="112"/>
  <c r="N12" i="112"/>
  <c r="O11" i="112"/>
  <c r="N11" i="112"/>
  <c r="O10" i="112"/>
  <c r="N10" i="112"/>
  <c r="G23" i="97"/>
  <c r="F23" i="97"/>
  <c r="G35" i="96"/>
  <c r="F35" i="96"/>
  <c r="M18" i="93"/>
  <c r="L18" i="93"/>
  <c r="D34" i="93" s="1"/>
  <c r="K18" i="93"/>
  <c r="J18" i="93"/>
  <c r="D33" i="93" s="1"/>
  <c r="O11" i="109"/>
  <c r="N11" i="109"/>
  <c r="O10" i="109"/>
  <c r="N10" i="109"/>
  <c r="I15" i="91"/>
  <c r="H15" i="91"/>
  <c r="I14" i="91"/>
  <c r="H14" i="91"/>
  <c r="J14" i="91" s="1"/>
  <c r="I13" i="91"/>
  <c r="H13" i="91"/>
  <c r="I12" i="91"/>
  <c r="H12" i="91"/>
  <c r="I11" i="91"/>
  <c r="H11" i="91"/>
  <c r="I10" i="91"/>
  <c r="H10" i="91"/>
  <c r="J10" i="91" s="1"/>
  <c r="D16" i="91"/>
  <c r="I17" i="102"/>
  <c r="H17" i="102"/>
  <c r="I14" i="102"/>
  <c r="H14" i="102"/>
  <c r="J14" i="102" s="1"/>
  <c r="I13" i="102"/>
  <c r="H13" i="102"/>
  <c r="I12" i="102"/>
  <c r="H12" i="102"/>
  <c r="F19" i="43"/>
  <c r="E19" i="43"/>
  <c r="C19" i="43"/>
  <c r="B19" i="43"/>
  <c r="I18" i="43"/>
  <c r="H18" i="43"/>
  <c r="I17" i="43"/>
  <c r="H17" i="43"/>
  <c r="I14" i="43"/>
  <c r="H14" i="43"/>
  <c r="I13" i="43"/>
  <c r="H13" i="43"/>
  <c r="I12" i="43"/>
  <c r="H12" i="43"/>
  <c r="I10" i="43"/>
  <c r="H10" i="43"/>
  <c r="K22" i="19"/>
  <c r="J22" i="19"/>
  <c r="G19" i="15"/>
  <c r="G18" i="15"/>
  <c r="G17" i="15"/>
  <c r="G14" i="15"/>
  <c r="G11" i="15"/>
  <c r="G13" i="101"/>
  <c r="G11" i="101"/>
  <c r="G10" i="101"/>
  <c r="G9" i="101"/>
  <c r="F12" i="101"/>
  <c r="E12" i="101"/>
  <c r="H12" i="101" s="1"/>
  <c r="C12" i="101"/>
  <c r="H20" i="11"/>
  <c r="H24" i="11"/>
  <c r="H23" i="11"/>
  <c r="H21" i="11"/>
  <c r="H19" i="11"/>
  <c r="H13" i="11"/>
  <c r="H10" i="11"/>
  <c r="H23" i="12"/>
  <c r="J23" i="12" s="1"/>
  <c r="G23" i="12"/>
  <c r="F23" i="12"/>
  <c r="E23" i="12"/>
  <c r="D23" i="12"/>
  <c r="H20" i="12"/>
  <c r="G20" i="12"/>
  <c r="F20" i="12"/>
  <c r="E20" i="12"/>
  <c r="D20" i="12"/>
  <c r="H17" i="12"/>
  <c r="G17" i="12"/>
  <c r="F17" i="12"/>
  <c r="E17" i="12"/>
  <c r="D17" i="12"/>
  <c r="H14" i="12"/>
  <c r="G14" i="12"/>
  <c r="F14" i="12"/>
  <c r="E14" i="12"/>
  <c r="D14" i="12"/>
  <c r="H11" i="12"/>
  <c r="G11" i="12"/>
  <c r="F11" i="12"/>
  <c r="E11" i="12"/>
  <c r="D11" i="12"/>
  <c r="I22" i="12"/>
  <c r="I21" i="12"/>
  <c r="I19" i="12"/>
  <c r="I18" i="12"/>
  <c r="I16" i="12"/>
  <c r="I15" i="12"/>
  <c r="I13" i="12"/>
  <c r="I12" i="12"/>
  <c r="I10" i="12"/>
  <c r="I9" i="12"/>
  <c r="G14" i="100"/>
  <c r="D14" i="100"/>
  <c r="F13" i="100"/>
  <c r="I13" i="100" s="1"/>
  <c r="H10" i="61"/>
  <c r="G10" i="61"/>
  <c r="E39" i="57"/>
  <c r="I48" i="57"/>
  <c r="G48" i="57"/>
  <c r="C30" i="48"/>
  <c r="G214" i="91"/>
  <c r="G212" i="91"/>
  <c r="F215" i="91"/>
  <c r="E215" i="91"/>
  <c r="D214" i="91"/>
  <c r="B215" i="91"/>
  <c r="D212" i="91"/>
  <c r="D213" i="91"/>
  <c r="D209" i="91"/>
  <c r="D127" i="91"/>
  <c r="D128" i="91"/>
  <c r="D129" i="91"/>
  <c r="D130" i="91"/>
  <c r="D131" i="91"/>
  <c r="D126" i="91"/>
  <c r="F206" i="91"/>
  <c r="E206" i="91"/>
  <c r="C206" i="91"/>
  <c r="B206" i="91"/>
  <c r="I205" i="91"/>
  <c r="H205" i="91"/>
  <c r="G205" i="91"/>
  <c r="D205" i="91"/>
  <c r="I204" i="91"/>
  <c r="H204" i="91"/>
  <c r="G204" i="91"/>
  <c r="D204" i="91"/>
  <c r="I203" i="91"/>
  <c r="H203" i="91"/>
  <c r="G203" i="91"/>
  <c r="D203" i="91"/>
  <c r="I202" i="91"/>
  <c r="H202" i="91"/>
  <c r="G202" i="91"/>
  <c r="D202" i="91"/>
  <c r="I201" i="91"/>
  <c r="H201" i="91"/>
  <c r="G201" i="91"/>
  <c r="D201" i="91"/>
  <c r="I200" i="91"/>
  <c r="H200" i="91"/>
  <c r="G200" i="91"/>
  <c r="G206" i="91" s="1"/>
  <c r="D200" i="91"/>
  <c r="D206" i="91" s="1"/>
  <c r="F197" i="91"/>
  <c r="E197" i="91"/>
  <c r="C197" i="91"/>
  <c r="B197" i="91"/>
  <c r="I196" i="91"/>
  <c r="H196" i="91"/>
  <c r="G196" i="91"/>
  <c r="D196" i="91"/>
  <c r="I195" i="91"/>
  <c r="H195" i="91"/>
  <c r="G195" i="91"/>
  <c r="D195" i="91"/>
  <c r="I194" i="91"/>
  <c r="H194" i="91"/>
  <c r="G194" i="91"/>
  <c r="D194" i="91"/>
  <c r="I193" i="91"/>
  <c r="H193" i="91"/>
  <c r="G193" i="91"/>
  <c r="D193" i="91"/>
  <c r="I192" i="91"/>
  <c r="H192" i="91"/>
  <c r="G192" i="91"/>
  <c r="D192" i="91"/>
  <c r="I191" i="91"/>
  <c r="H191" i="91"/>
  <c r="G191" i="91"/>
  <c r="D191" i="91"/>
  <c r="F188" i="91"/>
  <c r="E188" i="91"/>
  <c r="C188" i="91"/>
  <c r="B188" i="91"/>
  <c r="I187" i="91"/>
  <c r="H187" i="91"/>
  <c r="G187" i="91"/>
  <c r="D187" i="91"/>
  <c r="I186" i="91"/>
  <c r="H186" i="91"/>
  <c r="G186" i="91"/>
  <c r="D186" i="91"/>
  <c r="I185" i="91"/>
  <c r="H185" i="91"/>
  <c r="G185" i="91"/>
  <c r="D185" i="91"/>
  <c r="I184" i="91"/>
  <c r="H184" i="91"/>
  <c r="G184" i="91"/>
  <c r="D184" i="91"/>
  <c r="I183" i="91"/>
  <c r="H183" i="91"/>
  <c r="G183" i="91"/>
  <c r="D183" i="91"/>
  <c r="I182" i="91"/>
  <c r="H182" i="91"/>
  <c r="H188" i="91" s="1"/>
  <c r="G182" i="91"/>
  <c r="D182" i="91"/>
  <c r="D188" i="91" s="1"/>
  <c r="F178" i="91"/>
  <c r="E178" i="91"/>
  <c r="C178" i="91"/>
  <c r="B178" i="91"/>
  <c r="I177" i="91"/>
  <c r="H177" i="91"/>
  <c r="G177" i="91"/>
  <c r="D177" i="91"/>
  <c r="I176" i="91"/>
  <c r="H176" i="91"/>
  <c r="G176" i="91"/>
  <c r="D176" i="91"/>
  <c r="I175" i="91"/>
  <c r="H175" i="91"/>
  <c r="G175" i="91"/>
  <c r="D175" i="91"/>
  <c r="I174" i="91"/>
  <c r="H174" i="91"/>
  <c r="G174" i="91"/>
  <c r="D174" i="91"/>
  <c r="I173" i="91"/>
  <c r="H173" i="91"/>
  <c r="G173" i="91"/>
  <c r="D173" i="91"/>
  <c r="I172" i="91"/>
  <c r="H172" i="91"/>
  <c r="G172" i="91"/>
  <c r="D172" i="91"/>
  <c r="G166" i="91"/>
  <c r="G165" i="91"/>
  <c r="G164" i="91"/>
  <c r="G163" i="91"/>
  <c r="G162" i="91"/>
  <c r="F101" i="91"/>
  <c r="E101" i="91"/>
  <c r="C101" i="91"/>
  <c r="B101" i="91"/>
  <c r="I100" i="91"/>
  <c r="I119" i="91" s="1"/>
  <c r="H100" i="91"/>
  <c r="H119" i="91" s="1"/>
  <c r="G100" i="91"/>
  <c r="D100" i="91"/>
  <c r="M10" i="39"/>
  <c r="C27" i="48"/>
  <c r="B14" i="101"/>
  <c r="C32" i="68"/>
  <c r="D32" i="68"/>
  <c r="E32" i="68"/>
  <c r="F32" i="68"/>
  <c r="G32" i="68"/>
  <c r="H32" i="68"/>
  <c r="I32" i="68"/>
  <c r="J32" i="68"/>
  <c r="K32" i="68"/>
  <c r="B32" i="68"/>
  <c r="D18" i="61"/>
  <c r="F18" i="61"/>
  <c r="D19" i="61"/>
  <c r="E19" i="61"/>
  <c r="F19" i="61"/>
  <c r="C19" i="61"/>
  <c r="C18" i="61"/>
  <c r="G11" i="61"/>
  <c r="H11" i="61"/>
  <c r="G12" i="61"/>
  <c r="H12" i="61"/>
  <c r="G13" i="61"/>
  <c r="H13" i="61"/>
  <c r="G14" i="61"/>
  <c r="H14" i="61"/>
  <c r="G15" i="61"/>
  <c r="H15" i="61"/>
  <c r="G16" i="61"/>
  <c r="H16" i="61"/>
  <c r="G17" i="61"/>
  <c r="H17" i="61"/>
  <c r="D28" i="60"/>
  <c r="E28" i="60"/>
  <c r="D29" i="60"/>
  <c r="E29" i="60"/>
  <c r="D30" i="60"/>
  <c r="E30" i="60"/>
  <c r="D31" i="60"/>
  <c r="E31" i="60"/>
  <c r="C31" i="60"/>
  <c r="C30" i="60"/>
  <c r="C29" i="60"/>
  <c r="C28" i="60"/>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D18" i="63"/>
  <c r="D28" i="63" s="1"/>
  <c r="E18" i="63"/>
  <c r="F18" i="63"/>
  <c r="D19" i="63"/>
  <c r="D29" i="63" s="1"/>
  <c r="E19" i="63"/>
  <c r="E29" i="63" s="1"/>
  <c r="F19" i="63"/>
  <c r="C19" i="63"/>
  <c r="C29" i="63" s="1"/>
  <c r="C18" i="63"/>
  <c r="D29" i="93"/>
  <c r="F141" i="91"/>
  <c r="E141" i="91"/>
  <c r="C141" i="91"/>
  <c r="B141" i="91"/>
  <c r="I140" i="91"/>
  <c r="H140" i="91"/>
  <c r="J140" i="91" s="1"/>
  <c r="G140" i="91"/>
  <c r="I139" i="91"/>
  <c r="H139" i="91"/>
  <c r="G139" i="91"/>
  <c r="I138" i="91"/>
  <c r="J138" i="91" s="1"/>
  <c r="H138" i="91"/>
  <c r="G138" i="91"/>
  <c r="I137" i="91"/>
  <c r="H137" i="91"/>
  <c r="G137" i="91"/>
  <c r="I136" i="91"/>
  <c r="H136" i="91"/>
  <c r="G136" i="91"/>
  <c r="I135" i="91"/>
  <c r="H135" i="91"/>
  <c r="G135" i="91"/>
  <c r="F168" i="91"/>
  <c r="E168" i="91"/>
  <c r="C168" i="91"/>
  <c r="B168" i="91"/>
  <c r="I167" i="91"/>
  <c r="H167" i="91"/>
  <c r="I166" i="91"/>
  <c r="H166" i="91"/>
  <c r="I165" i="91"/>
  <c r="H165" i="91"/>
  <c r="I164" i="91"/>
  <c r="H164" i="91"/>
  <c r="I163" i="91"/>
  <c r="H163" i="91"/>
  <c r="I162" i="91"/>
  <c r="H162" i="91"/>
  <c r="F159" i="91"/>
  <c r="E159" i="91"/>
  <c r="C159" i="91"/>
  <c r="B159" i="91"/>
  <c r="I158" i="91"/>
  <c r="J158" i="91" s="1"/>
  <c r="H158" i="91"/>
  <c r="G158" i="91"/>
  <c r="I157" i="91"/>
  <c r="H157" i="91"/>
  <c r="G157" i="91"/>
  <c r="I156" i="91"/>
  <c r="H156" i="91"/>
  <c r="J156" i="91" s="1"/>
  <c r="G156" i="91"/>
  <c r="I155" i="91"/>
  <c r="H155" i="91"/>
  <c r="G155" i="91"/>
  <c r="I154" i="91"/>
  <c r="H154" i="91"/>
  <c r="G154" i="91"/>
  <c r="I153" i="91"/>
  <c r="H153" i="91"/>
  <c r="G153" i="91"/>
  <c r="F150" i="91"/>
  <c r="E150" i="91"/>
  <c r="C150" i="91"/>
  <c r="B150" i="91"/>
  <c r="I149" i="91"/>
  <c r="H149" i="91"/>
  <c r="G149" i="91"/>
  <c r="I148" i="91"/>
  <c r="H148" i="91"/>
  <c r="G148" i="91"/>
  <c r="I147" i="91"/>
  <c r="H147" i="91"/>
  <c r="G147" i="91"/>
  <c r="I146" i="91"/>
  <c r="H146" i="91"/>
  <c r="G146" i="91"/>
  <c r="I145" i="91"/>
  <c r="H145" i="91"/>
  <c r="G145" i="91"/>
  <c r="I144" i="91"/>
  <c r="H144" i="91"/>
  <c r="G144" i="91"/>
  <c r="F132" i="91"/>
  <c r="E132" i="91"/>
  <c r="C132" i="91"/>
  <c r="B132" i="91"/>
  <c r="I131" i="91"/>
  <c r="H131" i="91"/>
  <c r="G131" i="91"/>
  <c r="I130" i="91"/>
  <c r="H130" i="91"/>
  <c r="G130" i="91"/>
  <c r="I129" i="91"/>
  <c r="H129" i="91"/>
  <c r="G129" i="91"/>
  <c r="I128" i="91"/>
  <c r="H128" i="91"/>
  <c r="G128" i="91"/>
  <c r="I127" i="91"/>
  <c r="H127" i="91"/>
  <c r="G127" i="91"/>
  <c r="I126" i="91"/>
  <c r="H126" i="91"/>
  <c r="G126" i="91"/>
  <c r="J18" i="12"/>
  <c r="J19" i="12"/>
  <c r="J21" i="12"/>
  <c r="J22" i="12"/>
  <c r="J16" i="12"/>
  <c r="J15" i="12"/>
  <c r="J13" i="12"/>
  <c r="J12" i="12"/>
  <c r="J10" i="12"/>
  <c r="J9" i="12"/>
  <c r="H13" i="100"/>
  <c r="K28" i="104"/>
  <c r="K29" i="104"/>
  <c r="E43" i="57"/>
  <c r="E42" i="57"/>
  <c r="M12" i="109"/>
  <c r="L12" i="109"/>
  <c r="K12" i="109"/>
  <c r="J12" i="109"/>
  <c r="I12" i="109"/>
  <c r="H12" i="109"/>
  <c r="G12" i="109"/>
  <c r="F12" i="109"/>
  <c r="E12" i="109"/>
  <c r="D12" i="109"/>
  <c r="C12" i="109"/>
  <c r="B12" i="109"/>
  <c r="I13" i="101"/>
  <c r="H13" i="101"/>
  <c r="J13" i="101" s="1"/>
  <c r="I11" i="101"/>
  <c r="H11" i="101"/>
  <c r="I9" i="101"/>
  <c r="H9" i="101"/>
  <c r="I10" i="101"/>
  <c r="H10" i="101"/>
  <c r="C15" i="100"/>
  <c r="I12" i="100"/>
  <c r="H12" i="100"/>
  <c r="I11" i="100"/>
  <c r="H11" i="100"/>
  <c r="I10" i="100"/>
  <c r="H10" i="100"/>
  <c r="I9" i="100"/>
  <c r="J9" i="100" s="1"/>
  <c r="H9" i="100"/>
  <c r="I8" i="100"/>
  <c r="H8" i="100"/>
  <c r="I14" i="100"/>
  <c r="H14" i="100"/>
  <c r="E15" i="100"/>
  <c r="F110" i="91"/>
  <c r="E110" i="91"/>
  <c r="B33" i="93"/>
  <c r="B31" i="93"/>
  <c r="B29" i="93"/>
  <c r="O48" i="57"/>
  <c r="M48" i="57"/>
  <c r="K48" i="57"/>
  <c r="I39" i="57"/>
  <c r="H39" i="57"/>
  <c r="G39" i="57"/>
  <c r="F39" i="57"/>
  <c r="L29" i="104"/>
  <c r="L28" i="104"/>
  <c r="L27" i="104"/>
  <c r="K27" i="104"/>
  <c r="L25" i="104"/>
  <c r="K25" i="104"/>
  <c r="L24" i="104"/>
  <c r="K24" i="104"/>
  <c r="L23" i="104"/>
  <c r="K23" i="104"/>
  <c r="L21" i="104"/>
  <c r="K21" i="104"/>
  <c r="L20" i="104"/>
  <c r="K20" i="104"/>
  <c r="L19" i="104"/>
  <c r="K19" i="104"/>
  <c r="L11" i="104"/>
  <c r="K11" i="104"/>
  <c r="C110" i="91"/>
  <c r="B110" i="91"/>
  <c r="F18" i="102"/>
  <c r="E18" i="102"/>
  <c r="C18" i="102"/>
  <c r="B18" i="102"/>
  <c r="I109" i="91"/>
  <c r="H109" i="91"/>
  <c r="J109" i="91" s="1"/>
  <c r="G109" i="91"/>
  <c r="D109" i="91"/>
  <c r="I108" i="91"/>
  <c r="H108" i="91"/>
  <c r="G108" i="91"/>
  <c r="D108" i="91"/>
  <c r="I107" i="91"/>
  <c r="H107" i="91"/>
  <c r="J107" i="91" s="1"/>
  <c r="G107" i="91"/>
  <c r="D107" i="91"/>
  <c r="I106" i="91"/>
  <c r="H106" i="91"/>
  <c r="G106" i="91"/>
  <c r="D106" i="91"/>
  <c r="D110" i="91" s="1"/>
  <c r="I105" i="91"/>
  <c r="H105" i="91"/>
  <c r="J105" i="91"/>
  <c r="G105" i="91"/>
  <c r="D105" i="91"/>
  <c r="I104" i="91"/>
  <c r="H104" i="91"/>
  <c r="H110" i="91" s="1"/>
  <c r="G104" i="91"/>
  <c r="D104" i="91"/>
  <c r="I55" i="43"/>
  <c r="F55" i="43"/>
  <c r="I54" i="43"/>
  <c r="F54" i="43"/>
  <c r="F59" i="91"/>
  <c r="E59" i="91"/>
  <c r="C59" i="91"/>
  <c r="B59" i="91"/>
  <c r="I58" i="91"/>
  <c r="H58" i="91"/>
  <c r="G58" i="91"/>
  <c r="D58" i="91"/>
  <c r="I57" i="91"/>
  <c r="H57" i="91"/>
  <c r="G57" i="91"/>
  <c r="D57" i="91"/>
  <c r="I56" i="91"/>
  <c r="H56" i="91"/>
  <c r="G56" i="91"/>
  <c r="D56" i="91"/>
  <c r="I55" i="91"/>
  <c r="H55" i="91"/>
  <c r="J55" i="91" s="1"/>
  <c r="G55" i="91"/>
  <c r="D55" i="91"/>
  <c r="I54" i="91"/>
  <c r="H54" i="91"/>
  <c r="G54" i="91"/>
  <c r="D54" i="91"/>
  <c r="I53" i="91"/>
  <c r="H53" i="91"/>
  <c r="G53" i="91"/>
  <c r="D53" i="91"/>
  <c r="D59" i="91" s="1"/>
  <c r="F51" i="91"/>
  <c r="E51" i="91"/>
  <c r="C51" i="91"/>
  <c r="B51" i="91"/>
  <c r="I50" i="91"/>
  <c r="H50" i="91"/>
  <c r="G50" i="91"/>
  <c r="D50" i="91"/>
  <c r="I49" i="91"/>
  <c r="H49" i="91"/>
  <c r="G49" i="91"/>
  <c r="D49" i="91"/>
  <c r="I48" i="91"/>
  <c r="H48" i="91"/>
  <c r="J48" i="91" s="1"/>
  <c r="G48" i="91"/>
  <c r="D48" i="91"/>
  <c r="I47" i="91"/>
  <c r="H47" i="91"/>
  <c r="G47" i="91"/>
  <c r="D47" i="91"/>
  <c r="I46" i="91"/>
  <c r="H46" i="91"/>
  <c r="G46" i="91"/>
  <c r="D46" i="91"/>
  <c r="I45" i="91"/>
  <c r="H45" i="91"/>
  <c r="G45" i="91"/>
  <c r="D45" i="91"/>
  <c r="F43" i="91"/>
  <c r="E43" i="91"/>
  <c r="C43" i="91"/>
  <c r="B43" i="91"/>
  <c r="I42" i="91"/>
  <c r="H42" i="91"/>
  <c r="G42" i="91"/>
  <c r="D42" i="91"/>
  <c r="I41" i="91"/>
  <c r="H41" i="91"/>
  <c r="J41" i="91" s="1"/>
  <c r="G41" i="91"/>
  <c r="D41" i="91"/>
  <c r="I40" i="91"/>
  <c r="H40" i="91"/>
  <c r="G40" i="91"/>
  <c r="D40" i="91"/>
  <c r="I39" i="91"/>
  <c r="H39" i="91"/>
  <c r="J39" i="91" s="1"/>
  <c r="G39" i="91"/>
  <c r="D39" i="91"/>
  <c r="I38" i="91"/>
  <c r="H38" i="91"/>
  <c r="G38" i="91"/>
  <c r="D38" i="91"/>
  <c r="I37" i="91"/>
  <c r="H37" i="91"/>
  <c r="J37" i="91" s="1"/>
  <c r="G37" i="91"/>
  <c r="D37" i="91"/>
  <c r="F35" i="91"/>
  <c r="E35" i="91"/>
  <c r="C35" i="91"/>
  <c r="B35" i="91"/>
  <c r="I34" i="91"/>
  <c r="H34" i="91"/>
  <c r="J34" i="91" s="1"/>
  <c r="G34" i="91"/>
  <c r="D34" i="91"/>
  <c r="H33" i="91"/>
  <c r="G33" i="91"/>
  <c r="D33" i="91"/>
  <c r="H32" i="91"/>
  <c r="G32" i="91"/>
  <c r="D32" i="91"/>
  <c r="H31" i="91"/>
  <c r="G31" i="91"/>
  <c r="D31" i="91"/>
  <c r="H30" i="91"/>
  <c r="G30" i="91"/>
  <c r="J30" i="91" s="1"/>
  <c r="D30" i="91"/>
  <c r="I29" i="91"/>
  <c r="H29" i="91"/>
  <c r="G29" i="91"/>
  <c r="D29" i="91"/>
  <c r="E31" i="20"/>
  <c r="E32" i="20"/>
  <c r="E33" i="20"/>
  <c r="E34" i="20"/>
  <c r="E35" i="20"/>
  <c r="E36" i="20"/>
  <c r="E30" i="20"/>
  <c r="E17" i="20"/>
  <c r="E18" i="20"/>
  <c r="E19" i="20"/>
  <c r="E20" i="20"/>
  <c r="E21" i="20"/>
  <c r="E22" i="20"/>
  <c r="E23" i="20"/>
  <c r="E24" i="20"/>
  <c r="E25" i="20"/>
  <c r="E26" i="20"/>
  <c r="E27" i="20"/>
  <c r="E28" i="20"/>
  <c r="E16" i="20"/>
  <c r="E10" i="20"/>
  <c r="E11" i="20"/>
  <c r="E12" i="20"/>
  <c r="E13" i="20"/>
  <c r="E14" i="20"/>
  <c r="E9" i="20"/>
  <c r="H11" i="63"/>
  <c r="H12" i="63"/>
  <c r="D34" i="63" s="1"/>
  <c r="H13" i="63"/>
  <c r="D35" i="63" s="1"/>
  <c r="H14" i="63"/>
  <c r="H15" i="63"/>
  <c r="F35" i="63" s="1"/>
  <c r="H16" i="63"/>
  <c r="H34" i="63" s="1"/>
  <c r="H17" i="63"/>
  <c r="H35" i="63" s="1"/>
  <c r="G11" i="63"/>
  <c r="G12" i="63"/>
  <c r="C34" i="63" s="1"/>
  <c r="G13" i="63"/>
  <c r="C35" i="63" s="1"/>
  <c r="G14" i="63"/>
  <c r="E34" i="63" s="1"/>
  <c r="G15" i="63"/>
  <c r="E35" i="63" s="1"/>
  <c r="G16" i="63"/>
  <c r="G34" i="63" s="1"/>
  <c r="G17" i="63"/>
  <c r="G35" i="63" s="1"/>
  <c r="H10" i="63"/>
  <c r="G10" i="63"/>
  <c r="E33" i="93"/>
  <c r="E34" i="93"/>
  <c r="E32" i="93"/>
  <c r="D32" i="93"/>
  <c r="E31" i="93"/>
  <c r="D31" i="93"/>
  <c r="C16" i="91"/>
  <c r="E16" i="91"/>
  <c r="F16" i="91"/>
  <c r="I43" i="57"/>
  <c r="H43" i="57"/>
  <c r="G43" i="57"/>
  <c r="F43" i="57"/>
  <c r="I42" i="57"/>
  <c r="H42" i="57"/>
  <c r="G42" i="57"/>
  <c r="F42" i="57"/>
  <c r="P50" i="57"/>
  <c r="N50" i="57"/>
  <c r="L51" i="57"/>
  <c r="J50" i="57"/>
  <c r="E29" i="93"/>
  <c r="D30" i="93"/>
  <c r="E30" i="93"/>
  <c r="B16" i="91"/>
  <c r="E28" i="63"/>
  <c r="S13" i="38"/>
  <c r="Q15" i="38"/>
  <c r="R15" i="38"/>
  <c r="S9" i="38"/>
  <c r="S10" i="38"/>
  <c r="S11" i="38"/>
  <c r="S12" i="38"/>
  <c r="B15" i="38"/>
  <c r="C15" i="38"/>
  <c r="D15" i="38"/>
  <c r="I40" i="57"/>
  <c r="F41" i="57"/>
  <c r="F29" i="63"/>
  <c r="J139" i="91"/>
  <c r="J106" i="91"/>
  <c r="G211" i="91"/>
  <c r="J108" i="91"/>
  <c r="J176" i="91"/>
  <c r="I197" i="91"/>
  <c r="D197" i="91"/>
  <c r="G188" i="91"/>
  <c r="D211" i="91"/>
  <c r="J174" i="91"/>
  <c r="D210" i="91"/>
  <c r="G213" i="91"/>
  <c r="N13" i="39"/>
  <c r="N34" i="39"/>
  <c r="M92" i="39"/>
  <c r="L18" i="57" l="1"/>
  <c r="O51" i="57" s="1"/>
  <c r="M17" i="111"/>
  <c r="N16" i="111"/>
  <c r="L17" i="111"/>
  <c r="N11" i="111"/>
  <c r="K24" i="16"/>
  <c r="H25" i="16"/>
  <c r="E25" i="16"/>
  <c r="I25" i="16"/>
  <c r="K22" i="16"/>
  <c r="F26" i="16"/>
  <c r="I21" i="16"/>
  <c r="G26" i="16"/>
  <c r="G20" i="15"/>
  <c r="I12" i="101"/>
  <c r="J12" i="101" s="1"/>
  <c r="J14" i="101" s="1"/>
  <c r="H26" i="11"/>
  <c r="J20" i="12"/>
  <c r="G17" i="10"/>
  <c r="H15" i="100"/>
  <c r="J10" i="100"/>
  <c r="D13" i="100"/>
  <c r="O26" i="48"/>
  <c r="G23" i="73"/>
  <c r="E23" i="73"/>
  <c r="D23" i="73"/>
  <c r="C23" i="73"/>
  <c r="E20" i="63"/>
  <c r="D20" i="63"/>
  <c r="F20" i="61"/>
  <c r="D27" i="61" s="1"/>
  <c r="D20" i="61"/>
  <c r="C27" i="61" s="1"/>
  <c r="C20" i="61"/>
  <c r="C26" i="61" s="1"/>
  <c r="G18" i="61"/>
  <c r="F29" i="60"/>
  <c r="J130" i="91"/>
  <c r="J146" i="91"/>
  <c r="I159" i="91"/>
  <c r="J137" i="91"/>
  <c r="G168" i="91"/>
  <c r="J23" i="91"/>
  <c r="J62" i="91"/>
  <c r="J64" i="91"/>
  <c r="J173" i="91"/>
  <c r="J184" i="91"/>
  <c r="J185" i="91"/>
  <c r="J187" i="91"/>
  <c r="J194" i="91"/>
  <c r="J204" i="91"/>
  <c r="H118" i="91"/>
  <c r="H116" i="91"/>
  <c r="H115" i="91"/>
  <c r="G141" i="91"/>
  <c r="N17" i="111"/>
  <c r="N14" i="111"/>
  <c r="K25" i="16"/>
  <c r="J25" i="16"/>
  <c r="J21" i="16"/>
  <c r="I17" i="16"/>
  <c r="K15" i="16"/>
  <c r="E17" i="16"/>
  <c r="D26" i="16"/>
  <c r="K11" i="16"/>
  <c r="I13" i="16"/>
  <c r="J13" i="16"/>
  <c r="C26" i="16"/>
  <c r="E14" i="101"/>
  <c r="C14" i="101"/>
  <c r="J9" i="101"/>
  <c r="D12" i="101"/>
  <c r="D14" i="101" s="1"/>
  <c r="I23" i="12"/>
  <c r="K23" i="12" s="1"/>
  <c r="K19" i="12"/>
  <c r="J14" i="12"/>
  <c r="P26" i="48"/>
  <c r="H19" i="63"/>
  <c r="E20" i="61"/>
  <c r="D26" i="61" s="1"/>
  <c r="I41" i="57"/>
  <c r="E40" i="57"/>
  <c r="E18" i="57"/>
  <c r="I50" i="57" s="1"/>
  <c r="E41" i="57"/>
  <c r="G18" i="57"/>
  <c r="K50" i="57" s="1"/>
  <c r="N29" i="112"/>
  <c r="O29" i="112"/>
  <c r="O37" i="122"/>
  <c r="N37" i="122"/>
  <c r="O35" i="108"/>
  <c r="O12" i="109"/>
  <c r="N12" i="109"/>
  <c r="Q26" i="48"/>
  <c r="I26" i="16"/>
  <c r="K18" i="16"/>
  <c r="H21" i="16"/>
  <c r="J153" i="91"/>
  <c r="I15" i="100"/>
  <c r="H211" i="91"/>
  <c r="J149" i="91"/>
  <c r="J164" i="91"/>
  <c r="J166" i="91"/>
  <c r="H141" i="91"/>
  <c r="I141" i="91"/>
  <c r="L45" i="39"/>
  <c r="N39" i="39"/>
  <c r="M63" i="39"/>
  <c r="N73" i="39"/>
  <c r="L81" i="39"/>
  <c r="G99" i="39"/>
  <c r="M95" i="39"/>
  <c r="N95" i="39" s="1"/>
  <c r="K14" i="16"/>
  <c r="K17" i="16" s="1"/>
  <c r="H17" i="16"/>
  <c r="G19" i="61"/>
  <c r="N52" i="39"/>
  <c r="N63" i="39" s="1"/>
  <c r="L63" i="39"/>
  <c r="F34" i="63"/>
  <c r="H18" i="63"/>
  <c r="M81" i="39"/>
  <c r="N70" i="39"/>
  <c r="N91" i="39"/>
  <c r="L94" i="39"/>
  <c r="N94" i="39" s="1"/>
  <c r="H114" i="91"/>
  <c r="E13" i="16"/>
  <c r="K12" i="16"/>
  <c r="E21" i="16"/>
  <c r="E26" i="16" s="1"/>
  <c r="K20" i="16"/>
  <c r="L88" i="39"/>
  <c r="B99" i="39"/>
  <c r="C20" i="63"/>
  <c r="C28" i="63"/>
  <c r="J99" i="39"/>
  <c r="J104" i="91"/>
  <c r="J110" i="91" s="1"/>
  <c r="F20" i="63"/>
  <c r="F28" i="63"/>
  <c r="H19" i="61"/>
  <c r="N35" i="39"/>
  <c r="N45" i="39" s="1"/>
  <c r="N61" i="39"/>
  <c r="N74" i="39"/>
  <c r="I99" i="39"/>
  <c r="F15" i="100"/>
  <c r="G13" i="100"/>
  <c r="G12" i="101"/>
  <c r="G14" i="101" s="1"/>
  <c r="K49" i="120"/>
  <c r="K18" i="57"/>
  <c r="O50" i="57" s="1"/>
  <c r="I18" i="57"/>
  <c r="M50" i="57" s="1"/>
  <c r="J63" i="91"/>
  <c r="J72" i="91"/>
  <c r="J74" i="91"/>
  <c r="K9" i="12"/>
  <c r="K15" i="12"/>
  <c r="N16" i="39"/>
  <c r="D132" i="91"/>
  <c r="H18" i="61"/>
  <c r="D24" i="12"/>
  <c r="H24" i="12"/>
  <c r="N26" i="113"/>
  <c r="G41" i="57"/>
  <c r="I110" i="91"/>
  <c r="J8" i="100"/>
  <c r="J12" i="100"/>
  <c r="J157" i="91"/>
  <c r="N19" i="39"/>
  <c r="I188" i="91"/>
  <c r="J186" i="91"/>
  <c r="J192" i="91"/>
  <c r="J196" i="91"/>
  <c r="J203" i="91"/>
  <c r="O26" i="113"/>
  <c r="K18" i="120"/>
  <c r="H18" i="57"/>
  <c r="K51" i="57" s="1"/>
  <c r="J18" i="57"/>
  <c r="M51" i="57" s="1"/>
  <c r="I116" i="91"/>
  <c r="I115" i="91"/>
  <c r="I114" i="91"/>
  <c r="D168" i="91"/>
  <c r="G43" i="91"/>
  <c r="D18" i="102"/>
  <c r="J12" i="43"/>
  <c r="J13" i="102"/>
  <c r="J18" i="43"/>
  <c r="G18" i="102"/>
  <c r="J14" i="43"/>
  <c r="H51" i="91"/>
  <c r="J17" i="102"/>
  <c r="H26" i="91"/>
  <c r="G19" i="43"/>
  <c r="D19" i="43"/>
  <c r="J15" i="102"/>
  <c r="J205" i="91"/>
  <c r="J202" i="91"/>
  <c r="I206" i="91"/>
  <c r="J200" i="91"/>
  <c r="J162" i="91"/>
  <c r="I168" i="91"/>
  <c r="J183" i="91"/>
  <c r="J154" i="91"/>
  <c r="G150" i="91"/>
  <c r="J145" i="91"/>
  <c r="G197" i="91"/>
  <c r="J193" i="91"/>
  <c r="H206" i="91"/>
  <c r="H197" i="91"/>
  <c r="J191" i="91"/>
  <c r="J195" i="91"/>
  <c r="G178" i="91"/>
  <c r="I213" i="91"/>
  <c r="J213" i="91" s="1"/>
  <c r="J175" i="91"/>
  <c r="J177" i="91"/>
  <c r="D178" i="91"/>
  <c r="H210" i="91"/>
  <c r="H178" i="91"/>
  <c r="J167" i="91"/>
  <c r="I211" i="91"/>
  <c r="J211" i="91" s="1"/>
  <c r="J165" i="91"/>
  <c r="H168" i="91"/>
  <c r="J163" i="91"/>
  <c r="H150" i="91"/>
  <c r="I214" i="91"/>
  <c r="H212" i="91"/>
  <c r="J148" i="91"/>
  <c r="H213" i="91"/>
  <c r="J144" i="91"/>
  <c r="H214" i="91"/>
  <c r="J128" i="91"/>
  <c r="H132" i="91"/>
  <c r="H209" i="91"/>
  <c r="G132" i="91"/>
  <c r="I209" i="91"/>
  <c r="J129" i="91"/>
  <c r="I212" i="91"/>
  <c r="J127" i="91"/>
  <c r="I210" i="91"/>
  <c r="G110" i="91"/>
  <c r="H117" i="91"/>
  <c r="J99" i="91"/>
  <c r="I118" i="91"/>
  <c r="J98" i="91"/>
  <c r="I117" i="91"/>
  <c r="J71" i="91"/>
  <c r="J75" i="91"/>
  <c r="H76" i="91"/>
  <c r="I51" i="91"/>
  <c r="H43" i="91"/>
  <c r="D26" i="91"/>
  <c r="N20" i="39"/>
  <c r="N12" i="39"/>
  <c r="N11" i="39"/>
  <c r="M21" i="39"/>
  <c r="N18" i="39"/>
  <c r="N14" i="39"/>
  <c r="N17" i="39"/>
  <c r="N15" i="39"/>
  <c r="N10" i="39"/>
  <c r="S15" i="38"/>
  <c r="K53" i="120"/>
  <c r="K42" i="120"/>
  <c r="K33" i="120"/>
  <c r="K29" i="120"/>
  <c r="K23" i="120"/>
  <c r="E37" i="20"/>
  <c r="K48" i="120"/>
  <c r="K40" i="120"/>
  <c r="L21" i="39"/>
  <c r="I19" i="43"/>
  <c r="H19" i="43"/>
  <c r="J17" i="43"/>
  <c r="J13" i="43"/>
  <c r="J11" i="43"/>
  <c r="J16" i="43"/>
  <c r="J12" i="102"/>
  <c r="I18" i="102"/>
  <c r="H18" i="102"/>
  <c r="N35" i="108"/>
  <c r="K31" i="120"/>
  <c r="K26" i="120"/>
  <c r="K59" i="120"/>
  <c r="K46" i="120"/>
  <c r="K37" i="120"/>
  <c r="K24" i="120"/>
  <c r="K21" i="120"/>
  <c r="K16" i="120"/>
  <c r="H61" i="120"/>
  <c r="I61" i="120"/>
  <c r="K60" i="120"/>
  <c r="K47" i="120"/>
  <c r="K39" i="120"/>
  <c r="K34" i="120"/>
  <c r="K30" i="120"/>
  <c r="K25" i="120"/>
  <c r="K55" i="120"/>
  <c r="K45" i="120"/>
  <c r="K36" i="120"/>
  <c r="K32" i="120"/>
  <c r="K10" i="120"/>
  <c r="K19" i="120"/>
  <c r="J61" i="120"/>
  <c r="E61" i="120"/>
  <c r="H25" i="11"/>
  <c r="G19" i="63"/>
  <c r="G18" i="63"/>
  <c r="L107" i="121"/>
  <c r="C123" i="121"/>
  <c r="D123" i="121"/>
  <c r="K107" i="121"/>
  <c r="K57" i="120"/>
  <c r="K52" i="120"/>
  <c r="K51" i="120"/>
  <c r="K43" i="120"/>
  <c r="K41" i="120"/>
  <c r="K28" i="120"/>
  <c r="K17" i="120"/>
  <c r="K15" i="120"/>
  <c r="K50" i="120"/>
  <c r="K44" i="120"/>
  <c r="K35" i="120"/>
  <c r="K14" i="120"/>
  <c r="K58" i="120"/>
  <c r="E29" i="20"/>
  <c r="E15" i="20"/>
  <c r="I14" i="101"/>
  <c r="F14" i="101"/>
  <c r="J10" i="101"/>
  <c r="H14" i="101"/>
  <c r="J11" i="101"/>
  <c r="H22" i="11"/>
  <c r="H27" i="11"/>
  <c r="G24" i="12"/>
  <c r="J17" i="12"/>
  <c r="K12" i="12"/>
  <c r="K10" i="12"/>
  <c r="K18" i="12"/>
  <c r="K16" i="12"/>
  <c r="I11" i="12"/>
  <c r="I14" i="12"/>
  <c r="K14" i="12" s="1"/>
  <c r="I17" i="12"/>
  <c r="K22" i="12"/>
  <c r="J11" i="12"/>
  <c r="K13" i="12"/>
  <c r="K21" i="12"/>
  <c r="I20" i="12"/>
  <c r="K20" i="12" s="1"/>
  <c r="E24" i="12"/>
  <c r="F24" i="12"/>
  <c r="J13" i="100"/>
  <c r="G15" i="100"/>
  <c r="D15" i="100"/>
  <c r="J14" i="100"/>
  <c r="J11" i="100"/>
  <c r="L30" i="104"/>
  <c r="K30" i="104"/>
  <c r="K26" i="104"/>
  <c r="L26" i="104"/>
  <c r="M27" i="104"/>
  <c r="M28" i="104"/>
  <c r="M13" i="104"/>
  <c r="L22" i="104"/>
  <c r="M11" i="104"/>
  <c r="M15" i="104"/>
  <c r="M20" i="104"/>
  <c r="M25" i="104"/>
  <c r="K22" i="104"/>
  <c r="M23" i="104"/>
  <c r="M14" i="104"/>
  <c r="M16" i="104"/>
  <c r="M19" i="104"/>
  <c r="M21" i="104"/>
  <c r="M24" i="104"/>
  <c r="M29" i="104"/>
  <c r="K18" i="104"/>
  <c r="M12" i="104"/>
  <c r="L18" i="104"/>
  <c r="M17" i="104"/>
  <c r="F40" i="57"/>
  <c r="G40" i="57"/>
  <c r="J15" i="91"/>
  <c r="J33" i="91"/>
  <c r="J31" i="91"/>
  <c r="J11" i="91"/>
  <c r="J13" i="91"/>
  <c r="I35" i="91"/>
  <c r="G26" i="91"/>
  <c r="G51" i="91"/>
  <c r="H59" i="91"/>
  <c r="G59" i="91"/>
  <c r="D68" i="91"/>
  <c r="G101" i="91"/>
  <c r="G116" i="91"/>
  <c r="J100" i="91"/>
  <c r="D101" i="91"/>
  <c r="I178" i="91"/>
  <c r="I132" i="91"/>
  <c r="J201" i="91"/>
  <c r="J147" i="91"/>
  <c r="H35" i="91"/>
  <c r="J38" i="91"/>
  <c r="J40" i="91"/>
  <c r="J42" i="91"/>
  <c r="J47" i="91"/>
  <c r="J49" i="91"/>
  <c r="J54" i="91"/>
  <c r="J56" i="91"/>
  <c r="J58" i="91"/>
  <c r="J73" i="91"/>
  <c r="J135" i="91"/>
  <c r="J172" i="91"/>
  <c r="J126" i="91"/>
  <c r="D35" i="91"/>
  <c r="D43" i="91"/>
  <c r="D51" i="91"/>
  <c r="J182" i="91"/>
  <c r="J188" i="91" s="1"/>
  <c r="D116" i="91"/>
  <c r="J97" i="91"/>
  <c r="J29" i="91"/>
  <c r="J131" i="91"/>
  <c r="G159" i="91"/>
  <c r="J24" i="91"/>
  <c r="J70" i="91"/>
  <c r="I43" i="91"/>
  <c r="J136" i="91"/>
  <c r="G209" i="91"/>
  <c r="J32" i="91"/>
  <c r="J46" i="91"/>
  <c r="J50" i="91"/>
  <c r="I59" i="91"/>
  <c r="J57" i="91"/>
  <c r="C215" i="91"/>
  <c r="D215" i="91" s="1"/>
  <c r="I16" i="91"/>
  <c r="J96" i="91"/>
  <c r="I76" i="91"/>
  <c r="I150" i="91"/>
  <c r="D118" i="91"/>
  <c r="G68" i="91"/>
  <c r="D76" i="91"/>
  <c r="G35" i="91"/>
  <c r="I26" i="91"/>
  <c r="J155" i="91"/>
  <c r="G210" i="91"/>
  <c r="J22" i="91"/>
  <c r="J65" i="91"/>
  <c r="J21" i="91"/>
  <c r="J25" i="91"/>
  <c r="D117" i="91"/>
  <c r="I68" i="91"/>
  <c r="H68" i="91"/>
  <c r="J66" i="91"/>
  <c r="G76" i="91"/>
  <c r="G215" i="91"/>
  <c r="B120" i="91"/>
  <c r="J119" i="91"/>
  <c r="E120" i="91"/>
  <c r="G118" i="91"/>
  <c r="J45" i="91"/>
  <c r="D119" i="91"/>
  <c r="C120" i="91"/>
  <c r="J20" i="91"/>
  <c r="J53" i="91"/>
  <c r="J12" i="91"/>
  <c r="G16" i="91"/>
  <c r="F120" i="91"/>
  <c r="J10" i="43"/>
  <c r="H16" i="91"/>
  <c r="H101" i="91"/>
  <c r="G114" i="91"/>
  <c r="I101" i="91"/>
  <c r="J95" i="91"/>
  <c r="D115" i="91"/>
  <c r="H159" i="91"/>
  <c r="J10" i="102"/>
  <c r="H26" i="16" l="1"/>
  <c r="J26" i="16"/>
  <c r="K13" i="16"/>
  <c r="H20" i="63"/>
  <c r="G20" i="61"/>
  <c r="J141" i="91"/>
  <c r="J116" i="91"/>
  <c r="J68" i="91"/>
  <c r="L31" i="104"/>
  <c r="H20" i="61"/>
  <c r="L99" i="39"/>
  <c r="N88" i="39"/>
  <c r="N99" i="39" s="1"/>
  <c r="M99" i="39"/>
  <c r="K31" i="104"/>
  <c r="J168" i="91"/>
  <c r="J197" i="91"/>
  <c r="N81" i="39"/>
  <c r="K21" i="16"/>
  <c r="J159" i="91"/>
  <c r="K17" i="12"/>
  <c r="H28" i="11"/>
  <c r="J18" i="102"/>
  <c r="J76" i="91"/>
  <c r="J117" i="91"/>
  <c r="J206" i="91"/>
  <c r="J150" i="91"/>
  <c r="J210" i="91"/>
  <c r="J178" i="91"/>
  <c r="J212" i="91"/>
  <c r="J214" i="91"/>
  <c r="I215" i="91"/>
  <c r="H215" i="91"/>
  <c r="J43" i="91"/>
  <c r="J35" i="91"/>
  <c r="N21" i="39"/>
  <c r="E38" i="20"/>
  <c r="J19" i="43"/>
  <c r="K61" i="120"/>
  <c r="G20" i="63"/>
  <c r="J24" i="12"/>
  <c r="I24" i="12"/>
  <c r="K11" i="12"/>
  <c r="J15" i="100"/>
  <c r="M26" i="104"/>
  <c r="M30" i="104"/>
  <c r="M22" i="104"/>
  <c r="M18" i="104"/>
  <c r="J16" i="91"/>
  <c r="D120" i="91"/>
  <c r="J115" i="91"/>
  <c r="J118" i="91"/>
  <c r="J51" i="91"/>
  <c r="J114" i="91"/>
  <c r="J209" i="91"/>
  <c r="J59" i="91"/>
  <c r="J132" i="91"/>
  <c r="J26" i="91"/>
  <c r="J101" i="91"/>
  <c r="H120" i="91"/>
  <c r="G120" i="91"/>
  <c r="I120" i="91"/>
  <c r="K26" i="16" l="1"/>
  <c r="K24" i="12"/>
  <c r="M31" i="104"/>
  <c r="J120" i="91"/>
  <c r="J215" i="91"/>
</calcChain>
</file>

<file path=xl/sharedStrings.xml><?xml version="1.0" encoding="utf-8"?>
<sst xmlns="http://schemas.openxmlformats.org/spreadsheetml/2006/main" count="3536" uniqueCount="1362">
  <si>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</si>
  <si>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</si>
  <si>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</si>
  <si>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</si>
  <si>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</si>
  <si>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</si>
  <si>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</si>
  <si>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</si>
  <si>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</si>
  <si>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</si>
  <si>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</si>
  <si>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</si>
  <si>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</si>
  <si>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</si>
  <si>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</si>
  <si>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</si>
  <si>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</si>
  <si>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</si>
  <si>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</si>
  <si>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</si>
  <si>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</si>
  <si>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</si>
  <si>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</si>
  <si>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الوكرة</t>
  </si>
  <si>
    <t xml:space="preserve"> Umm Salal</t>
  </si>
  <si>
    <t>الخور</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</si>
  <si>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</si>
  <si>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</si>
  <si>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</si>
  <si>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</si>
  <si>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</si>
  <si>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</si>
  <si>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</si>
  <si>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</si>
  <si>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</si>
  <si>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</si>
  <si>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</si>
  <si>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</si>
  <si>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</si>
  <si>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</si>
  <si>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</si>
  <si>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</si>
  <si>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</si>
  <si>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</si>
  <si>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</si>
  <si>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</si>
  <si>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</si>
  <si>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</si>
  <si>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</si>
  <si>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</si>
  <si>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</si>
  <si>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</si>
  <si>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</si>
  <si>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</si>
  <si>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</si>
  <si>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</si>
  <si>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</si>
  <si>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</si>
  <si>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</si>
  <si>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</si>
  <si>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</si>
  <si>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</si>
  <si>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</si>
  <si>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</si>
  <si>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</si>
  <si>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</si>
  <si>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</si>
  <si>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</si>
  <si>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</si>
  <si>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</si>
  <si>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</si>
  <si>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</si>
  <si>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</si>
  <si>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</si>
  <si>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</si>
  <si>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</si>
  <si>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</si>
  <si>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</si>
  <si>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</si>
  <si>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</si>
  <si>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</si>
  <si>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</si>
  <si>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</si>
  <si>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</si>
  <si>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</si>
  <si>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</si>
  <si>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</si>
  <si>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</si>
  <si>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</si>
  <si>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</si>
  <si>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</si>
  <si>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</si>
  <si>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</si>
  <si>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</si>
  <si>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</si>
  <si>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</si>
  <si>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</si>
  <si>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</si>
  <si>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</si>
  <si>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</si>
  <si>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</si>
  <si>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</si>
  <si>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</si>
  <si>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</si>
  <si>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</si>
  <si>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</si>
  <si>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</si>
  <si>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</si>
  <si>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</si>
  <si>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</si>
  <si>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</si>
  <si>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</si>
  <si>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</si>
  <si>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</si>
  <si>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</si>
  <si>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</si>
  <si>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</si>
  <si>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</si>
  <si>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</si>
  <si>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</si>
  <si>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</si>
  <si>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</si>
  <si>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</si>
  <si>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</si>
  <si>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2 - أصول الدين</t>
  </si>
  <si>
    <t>2 - Usul AL-Din</t>
  </si>
  <si>
    <t xml:space="preserve">1 -  Sharia </t>
  </si>
  <si>
    <t>الإدارة العليا</t>
  </si>
  <si>
    <t>الدراسات العليا</t>
  </si>
  <si>
    <t>Post Graduate Studies</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</si>
  <si>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</si>
  <si>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</si>
  <si>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</si>
  <si>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</si>
  <si>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</si>
  <si>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</si>
  <si>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</si>
  <si>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</si>
  <si>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</si>
  <si>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</si>
  <si>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</si>
  <si>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</si>
  <si>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</si>
  <si>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</si>
  <si>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</si>
  <si>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</si>
  <si>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</si>
  <si>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</si>
  <si>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</si>
  <si>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</si>
  <si>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</si>
  <si>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</si>
  <si>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</si>
  <si>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</si>
  <si>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</si>
  <si>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</si>
  <si>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</si>
  <si>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</si>
  <si>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</si>
  <si>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</si>
  <si>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</si>
  <si>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</si>
  <si>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</si>
  <si>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</si>
  <si>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</si>
  <si>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</si>
  <si>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</si>
  <si>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</si>
  <si>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</si>
  <si>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</si>
  <si>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</si>
  <si>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أجنبية</t>
  </si>
  <si>
    <t>Foreign Schools</t>
  </si>
  <si>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</si>
  <si>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</si>
  <si>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</si>
  <si>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</si>
  <si>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</si>
  <si>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</si>
  <si>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</si>
  <si>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</si>
  <si>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</si>
  <si>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</si>
  <si>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</si>
  <si>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</si>
  <si>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</si>
  <si>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</si>
  <si>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</si>
  <si>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</si>
  <si>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</si>
  <si>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</si>
  <si>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</si>
  <si>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</si>
  <si>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</si>
  <si>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</si>
  <si>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</si>
  <si>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</si>
  <si>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</si>
  <si>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</si>
  <si>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</si>
  <si>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التخصصية</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</si>
  <si>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</si>
  <si>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</si>
  <si>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</si>
  <si>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</si>
  <si>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</si>
  <si>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</si>
  <si>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</si>
  <si>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</si>
  <si>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</si>
  <si>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</si>
  <si>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</si>
  <si>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</si>
  <si>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</si>
  <si>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</si>
  <si>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</si>
  <si>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</si>
  <si>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</si>
  <si>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</si>
  <si>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</si>
  <si>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</si>
  <si>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</si>
  <si>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</si>
  <si>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</si>
  <si>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</si>
  <si>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</si>
  <si>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</si>
  <si>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</si>
  <si>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</si>
  <si>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</si>
  <si>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</si>
  <si>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</si>
  <si>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</si>
  <si>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</si>
  <si>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</si>
  <si>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</si>
  <si>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</si>
  <si>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</si>
  <si>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</si>
  <si>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</si>
  <si>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</si>
  <si>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</si>
  <si>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</si>
  <si>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</si>
  <si>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</si>
  <si>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</si>
  <si>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</si>
  <si>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</si>
  <si>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</si>
  <si>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</si>
  <si>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</si>
  <si>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</si>
  <si>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</si>
  <si>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</si>
  <si>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</si>
  <si>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</si>
  <si>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</si>
  <si>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</si>
  <si>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 xml:space="preserve">English Language and Literature , General </t>
  </si>
  <si>
    <t>Computer Science</t>
  </si>
  <si>
    <t>Arts and Sciences</t>
  </si>
  <si>
    <t>Medical Science</t>
  </si>
  <si>
    <t>علم الطب</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</si>
  <si>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</si>
  <si>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</si>
  <si>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</si>
  <si>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</si>
  <si>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</si>
  <si>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</si>
  <si>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</si>
  <si>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</si>
  <si>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</si>
  <si>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</si>
  <si>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</si>
  <si>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تعليم</t>
  </si>
  <si>
    <t>Computer and Information Sciences and Support Services</t>
  </si>
  <si>
    <t>الحاسوب والمعلوماتية وخدمات الإسناد</t>
  </si>
  <si>
    <t xml:space="preserve">College Preparation </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</si>
  <si>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</si>
  <si>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</si>
  <si>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</si>
  <si>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</si>
  <si>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</si>
  <si>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</si>
  <si>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</si>
  <si>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</si>
  <si>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</si>
  <si>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</si>
  <si>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</si>
  <si>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</si>
  <si>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</si>
  <si>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</si>
  <si>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</si>
  <si>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</si>
  <si>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</si>
  <si>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</si>
  <si>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</si>
  <si>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</si>
  <si>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</si>
  <si>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</si>
  <si>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</si>
  <si>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</si>
  <si>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</si>
  <si>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</si>
  <si>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</si>
  <si>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</si>
  <si>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</si>
  <si>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</si>
  <si>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</si>
  <si>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</si>
  <si>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</si>
  <si>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</si>
  <si>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</si>
  <si>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</si>
  <si>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</si>
  <si>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</si>
  <si>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</si>
  <si>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جامعة نورث وسترن</t>
  </si>
  <si>
    <t>جامعة كالجاري قطر</t>
  </si>
  <si>
    <t>Biologial and Biomedical Sciences</t>
  </si>
  <si>
    <t>College preparation</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</si>
  <si>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</si>
  <si>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</si>
  <si>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</si>
  <si>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</si>
  <si>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</si>
  <si>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</si>
  <si>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</si>
  <si>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</si>
  <si>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</si>
  <si>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</si>
  <si>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</si>
  <si>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</si>
  <si>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</si>
  <si>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</si>
  <si>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</si>
  <si>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</si>
  <si>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</si>
  <si>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</si>
  <si>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</si>
  <si>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</si>
  <si>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</si>
  <si>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</si>
  <si>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</si>
  <si>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</si>
  <si>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</si>
  <si>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</si>
  <si>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</si>
  <si>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</si>
  <si>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</si>
  <si>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</si>
  <si>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</si>
  <si>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</si>
  <si>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</si>
  <si>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</si>
  <si>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</si>
  <si>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</si>
  <si>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</si>
  <si>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</si>
  <si>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</si>
  <si>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</si>
  <si>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</si>
  <si>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</si>
  <si>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</si>
  <si>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</si>
  <si>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</si>
  <si>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</si>
  <si>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</si>
  <si>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</si>
  <si>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</si>
  <si>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</si>
  <si>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</si>
  <si>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</si>
  <si>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</si>
  <si>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</si>
  <si>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</si>
  <si>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</si>
  <si>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</si>
  <si>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</si>
  <si>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</si>
  <si>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</si>
  <si>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</si>
  <si>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</si>
  <si>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</si>
  <si>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</si>
  <si>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</si>
  <si>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</si>
  <si>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</si>
  <si>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</si>
  <si>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</si>
  <si>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</si>
  <si>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</si>
  <si>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</si>
  <si>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</si>
  <si>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</si>
  <si>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</si>
  <si>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</si>
  <si>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</si>
  <si>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</si>
  <si>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</si>
  <si>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</si>
  <si>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</si>
  <si>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</si>
  <si>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</si>
  <si>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</si>
  <si>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</si>
  <si>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</si>
  <si>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</si>
  <si>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</si>
  <si>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</si>
  <si>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</si>
  <si>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</si>
  <si>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</si>
  <si>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</si>
  <si>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</si>
  <si>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</si>
  <si>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</si>
  <si>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</si>
  <si>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</si>
  <si>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</si>
  <si>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</si>
  <si>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</si>
  <si>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</si>
  <si>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</si>
  <si>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</si>
  <si>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</si>
  <si>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</si>
  <si>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</si>
  <si>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</si>
  <si>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</si>
  <si>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</si>
  <si>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</si>
  <si>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</si>
  <si>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</si>
  <si>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</si>
  <si>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</si>
  <si>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</si>
  <si>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</si>
  <si>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</si>
  <si>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</si>
  <si>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</si>
  <si>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</si>
  <si>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</si>
  <si>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</si>
  <si>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</si>
  <si>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</si>
  <si>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</si>
  <si>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</si>
  <si>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</si>
  <si>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</si>
  <si>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</si>
  <si>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</si>
  <si>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</si>
  <si>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</si>
  <si>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</si>
  <si>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</si>
  <si>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</si>
  <si>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 xml:space="preserve">                               Years &amp; Gender
 Educational Level </t>
  </si>
  <si>
    <t>Total of Students
(Schools)</t>
  </si>
  <si>
    <t>Total of Students
(Universities)</t>
  </si>
  <si>
    <t>ـــ</t>
  </si>
  <si>
    <t>الموارد الطبيعية والمحافظة عليها</t>
  </si>
  <si>
    <t>Natural Rrsourcesand Conservation</t>
  </si>
  <si>
    <t>Architecture and Related Services</t>
  </si>
  <si>
    <t>Philosophy and Religious Studies.</t>
  </si>
  <si>
    <t>Visual and Performing Arts.</t>
  </si>
  <si>
    <t>هندسة</t>
  </si>
  <si>
    <t>11 - ماجستير تخطيط وتصميم عمراني</t>
  </si>
  <si>
    <t>المدارس الحكومية</t>
  </si>
  <si>
    <t>المدارس الحكومية
Covernment Schools</t>
  </si>
  <si>
    <t xml:space="preserve">الصيدلة </t>
  </si>
  <si>
    <t>علم النفس</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</si>
  <si>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</si>
  <si>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</si>
  <si>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</si>
  <si>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</si>
  <si>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</si>
  <si>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</si>
  <si>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</si>
  <si>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</si>
  <si>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</si>
  <si>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</si>
  <si>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</si>
  <si>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</si>
  <si>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</si>
  <si>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</si>
  <si>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</si>
  <si>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</si>
  <si>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</si>
  <si>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</si>
  <si>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</si>
  <si>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</si>
  <si>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</si>
  <si>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</si>
  <si>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</si>
  <si>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</si>
  <si>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</si>
  <si>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</si>
  <si>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</si>
  <si>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</si>
  <si>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</si>
  <si>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</si>
  <si>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</si>
  <si>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</si>
  <si>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</si>
  <si>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المغرب</t>
  </si>
  <si>
    <t>الهندسة المعمارية والخدمات ذات الصلة</t>
  </si>
  <si>
    <t>بناء الصفقات</t>
  </si>
  <si>
    <t>Psychology.</t>
  </si>
  <si>
    <t>جامعة حمد بن خليفة</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</si>
  <si>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</si>
  <si>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</si>
  <si>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</si>
  <si>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</si>
  <si>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</si>
  <si>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</si>
  <si>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</si>
  <si>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</si>
  <si>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</si>
  <si>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</si>
  <si>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</si>
  <si>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</si>
  <si>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</si>
  <si>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</si>
  <si>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r>
      <t>جامعة ستندن</t>
    </r>
    <r>
      <rPr>
        <b/>
        <vertAlign val="superscript"/>
        <sz val="12"/>
        <rFont val="Arial"/>
        <family val="2"/>
      </rPr>
      <t>(2)</t>
    </r>
  </si>
  <si>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</si>
  <si>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</si>
  <si>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</si>
  <si>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</si>
  <si>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</si>
  <si>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</si>
  <si>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r>
      <t>TOTAL STUDENTS ON SCHOLARSHIPS</t>
    </r>
    <r>
      <rPr>
        <b/>
        <vertAlign val="superscript"/>
        <sz val="12"/>
        <rFont val="Arial"/>
        <family val="2"/>
      </rPr>
      <t>(1)</t>
    </r>
    <r>
      <rPr>
        <b/>
        <sz val="12"/>
        <rFont val="Arial"/>
        <family val="2"/>
        <charset val="178"/>
      </rPr>
      <t xml:space="preserve"> (INTERNAL AND ABROAD) 
BY SCIENTIFIC DEGREE AND GENDER</t>
    </r>
  </si>
  <si>
    <t>The State of Qatar believes that education is the main foundation for development and that the quality of the individual as a human capital is the most important element in the development process.</t>
  </si>
  <si>
    <t>رياض الأطفال</t>
  </si>
  <si>
    <t>G.C.C</t>
  </si>
  <si>
    <t>2014/2015</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</si>
  <si>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</si>
  <si>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</si>
  <si>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</si>
  <si>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</si>
  <si>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</si>
  <si>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</si>
  <si>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</si>
  <si>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</si>
  <si>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</si>
  <si>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</si>
  <si>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</si>
  <si>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</si>
  <si>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</si>
  <si>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</si>
  <si>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</si>
  <si>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</si>
  <si>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</si>
  <si>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</si>
  <si>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</si>
  <si>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</si>
  <si>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</si>
  <si>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</si>
  <si>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</si>
  <si>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</si>
  <si>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</si>
  <si>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</si>
  <si>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TABLE (66)</t>
  </si>
  <si>
    <t>جدول (67)</t>
  </si>
  <si>
    <t>TABLE (67)</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</si>
  <si>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</si>
  <si>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</si>
  <si>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</si>
  <si>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</si>
  <si>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</si>
  <si>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</si>
  <si>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</si>
  <si>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</si>
  <si>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</si>
  <si>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</si>
  <si>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</si>
  <si>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</si>
  <si>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</si>
  <si>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</si>
  <si>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</si>
  <si>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</si>
  <si>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</si>
  <si>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</si>
  <si>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</si>
  <si>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</si>
  <si>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</si>
  <si>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</si>
  <si>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</si>
  <si>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</si>
  <si>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</si>
  <si>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</si>
  <si>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</si>
  <si>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</si>
  <si>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</si>
  <si>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</si>
  <si>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</si>
  <si>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</si>
  <si>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</si>
  <si>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</si>
  <si>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</si>
  <si>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</si>
  <si>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</si>
  <si>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</si>
  <si>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</si>
  <si>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</si>
  <si>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</si>
  <si>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</si>
  <si>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</si>
  <si>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</si>
  <si>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</si>
  <si>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</si>
  <si>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</si>
  <si>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</si>
  <si>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2015/2016</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</si>
  <si>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</si>
  <si>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</si>
  <si>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</si>
  <si>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</si>
  <si>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</si>
  <si>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</si>
  <si>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</si>
  <si>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</si>
  <si>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</si>
  <si>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هولندا</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</si>
  <si>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</si>
  <si>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</si>
  <si>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</si>
  <si>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</si>
  <si>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</si>
  <si>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</si>
  <si>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</si>
  <si>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</si>
  <si>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</si>
  <si>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</si>
  <si>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السياسات والتخطيط والاحصاء</t>
  </si>
  <si>
    <t>علم المكتبات</t>
  </si>
  <si>
    <t>اسبانيا</t>
  </si>
  <si>
    <r>
      <t xml:space="preserve">  Arabic Schools</t>
    </r>
    <r>
      <rPr>
        <b/>
        <vertAlign val="superscript"/>
        <sz val="10"/>
        <rFont val="Arial"/>
        <family val="2"/>
      </rPr>
      <t>(1)</t>
    </r>
  </si>
  <si>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</si>
  <si>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</si>
  <si>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</si>
  <si>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</si>
  <si>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</si>
  <si>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</si>
  <si>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</si>
  <si>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</si>
  <si>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</si>
  <si>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</si>
  <si>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</si>
  <si>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</si>
  <si>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</si>
  <si>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</si>
  <si>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</si>
  <si>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1 -  Arts Education</t>
  </si>
  <si>
    <t>2 -  Physical Education</t>
  </si>
  <si>
    <t xml:space="preserve">3 - Primary Education  </t>
  </si>
  <si>
    <t>4 - Secondary Education</t>
  </si>
  <si>
    <t>8 - Information</t>
  </si>
  <si>
    <t xml:space="preserve">                  University 
                   Title &amp; Gender
  Nationality</t>
  </si>
  <si>
    <t>جامعة كالجاري الطبية</t>
  </si>
  <si>
    <t>الموفدون الجدد</t>
  </si>
  <si>
    <t>2016/2017</t>
  </si>
  <si>
    <r>
      <t>الطب</t>
    </r>
    <r>
      <rPr>
        <b/>
        <vertAlign val="superscript"/>
        <sz val="12"/>
        <rFont val="Arial"/>
        <family val="2"/>
      </rPr>
      <t>(2)</t>
    </r>
  </si>
  <si>
    <t>طفولة مبكرة</t>
  </si>
  <si>
    <t>التربية الخاصة</t>
  </si>
  <si>
    <t>Early Childhood</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</si>
  <si>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</si>
  <si>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</si>
  <si>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</si>
  <si>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</si>
  <si>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</si>
  <si>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</si>
  <si>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</si>
  <si>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</si>
  <si>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</si>
  <si>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</si>
  <si>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</si>
  <si>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</si>
  <si>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</si>
  <si>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</si>
  <si>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</si>
  <si>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</si>
  <si>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</si>
  <si>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</si>
  <si>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</si>
  <si>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</si>
  <si>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</si>
  <si>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</si>
  <si>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</si>
  <si>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</si>
  <si>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</si>
  <si>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</si>
  <si>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</si>
  <si>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</si>
  <si>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</si>
  <si>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</si>
  <si>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</si>
  <si>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</si>
  <si>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</si>
  <si>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</si>
  <si>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</si>
  <si>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</si>
  <si>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</si>
  <si>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</si>
  <si>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</si>
  <si>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</si>
  <si>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</si>
  <si>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</si>
  <si>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</si>
  <si>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B.Sc Health Sciences</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</si>
  <si>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</si>
  <si>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</si>
  <si>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</si>
  <si>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</si>
  <si>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</si>
  <si>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</si>
  <si>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</si>
  <si>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</si>
  <si>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</si>
  <si>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</si>
  <si>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</si>
  <si>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</si>
  <si>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</si>
  <si>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</si>
  <si>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</si>
  <si>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</si>
  <si>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</si>
  <si>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</si>
  <si>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</si>
  <si>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</si>
  <si>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</si>
  <si>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</si>
  <si>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</si>
  <si>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</si>
  <si>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</si>
  <si>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</si>
  <si>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</si>
  <si>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</si>
  <si>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</si>
  <si>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</si>
  <si>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</si>
  <si>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</si>
  <si>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</si>
  <si>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</si>
  <si>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</si>
  <si>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</si>
  <si>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</si>
  <si>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</si>
  <si>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</si>
  <si>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</si>
  <si>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</si>
  <si>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</si>
  <si>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</si>
  <si>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</si>
  <si>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</si>
  <si>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</si>
  <si>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</si>
  <si>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</si>
  <si>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</si>
  <si>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</si>
  <si>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الاقتصاد والمحاسبة</t>
  </si>
  <si>
    <t>Economy and Accounting</t>
  </si>
  <si>
    <t>Foreign Language</t>
  </si>
  <si>
    <t>السياسة والتخطيط والإحصاء</t>
  </si>
  <si>
    <t>كلية المجتمع</t>
  </si>
  <si>
    <t>صربيا</t>
  </si>
  <si>
    <t>Geographic Information Systems</t>
  </si>
  <si>
    <t>لغة اجنبية</t>
  </si>
  <si>
    <t>نظم المعلومات الجغرافية</t>
  </si>
  <si>
    <t>معهد الدوحه</t>
  </si>
  <si>
    <t>حمد بن خليفة</t>
  </si>
  <si>
    <t>كارينجي</t>
  </si>
  <si>
    <t>بندن</t>
  </si>
  <si>
    <t>جورج</t>
  </si>
  <si>
    <t>نورث</t>
  </si>
  <si>
    <t>وايل</t>
  </si>
  <si>
    <t>لاتنسى توضع التأسيس</t>
  </si>
  <si>
    <t>- Public and private universities.</t>
  </si>
  <si>
    <r>
      <t>رياض الأطفال</t>
    </r>
    <r>
      <rPr>
        <b/>
        <vertAlign val="superscript"/>
        <sz val="10"/>
        <rFont val="Arial"/>
        <family val="2"/>
      </rPr>
      <t>(1)</t>
    </r>
  </si>
  <si>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</si>
  <si>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</si>
  <si>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</si>
  <si>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</si>
  <si>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</si>
  <si>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</si>
  <si>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</si>
  <si>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</si>
  <si>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r>
      <t xml:space="preserve">Pre-primary </t>
    </r>
    <r>
      <rPr>
        <b/>
        <vertAlign val="superscript"/>
        <sz val="10"/>
        <rFont val="Arial"/>
        <family val="2"/>
      </rPr>
      <t>(1)</t>
    </r>
  </si>
  <si>
    <r>
      <t xml:space="preserve"> Secondary</t>
    </r>
    <r>
      <rPr>
        <b/>
        <vertAlign val="superscript"/>
        <sz val="11"/>
        <rFont val="Arial"/>
        <family val="2"/>
      </rPr>
      <t>(3)</t>
    </r>
  </si>
  <si>
    <t xml:space="preserve">             نوع التعليم
المرحلة
 التعليمية والنوع</t>
  </si>
  <si>
    <t>(3) تشمل الثانوية التخصصية.</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</si>
  <si>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</si>
  <si>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</si>
  <si>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</si>
  <si>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</si>
  <si>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t xml:space="preserve">الإعدادية </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</si>
  <si>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</si>
  <si>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</si>
  <si>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</si>
  <si>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الثانوية</t>
    </r>
    <r>
      <rPr>
        <b/>
        <vertAlign val="superscript"/>
        <sz val="12"/>
        <rFont val="Arial"/>
        <family val="2"/>
      </rPr>
      <t>(3)</t>
    </r>
  </si>
  <si>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</si>
  <si>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</si>
  <si>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</si>
  <si>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</si>
  <si>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</si>
  <si>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</si>
  <si>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</si>
  <si>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</si>
  <si>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</si>
  <si>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</si>
  <si>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</si>
  <si>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</si>
  <si>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</si>
  <si>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</si>
  <si>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</si>
  <si>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</si>
  <si>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</si>
  <si>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</si>
  <si>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</si>
  <si>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</si>
  <si>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</si>
  <si>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</si>
  <si>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</si>
  <si>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</si>
  <si>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</si>
  <si>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</si>
  <si>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</si>
  <si>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</si>
  <si>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</si>
  <si>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</si>
  <si>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</si>
  <si>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</si>
  <si>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</si>
  <si>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</si>
  <si>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</si>
  <si>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</si>
  <si>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</si>
  <si>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r>
      <t xml:space="preserve">  Foreign Schools</t>
    </r>
    <r>
      <rPr>
        <b/>
        <vertAlign val="superscript"/>
        <sz val="10"/>
        <rFont val="Arial"/>
        <family val="2"/>
      </rPr>
      <t>(2)</t>
    </r>
  </si>
  <si>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</si>
  <si>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</si>
  <si>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</si>
  <si>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</si>
  <si>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</si>
  <si>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</si>
  <si>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</si>
  <si>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</si>
  <si>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</si>
  <si>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r>
      <t>رياض الأطفال</t>
    </r>
    <r>
      <rPr>
        <b/>
        <vertAlign val="superscript"/>
        <sz val="11"/>
        <rFont val="Arial"/>
        <family val="2"/>
      </rPr>
      <t>(1)</t>
    </r>
  </si>
  <si>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</si>
  <si>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</si>
  <si>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</si>
  <si>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</si>
  <si>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</si>
  <si>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</si>
  <si>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</si>
  <si>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</si>
  <si>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r>
      <t>مسائي</t>
    </r>
    <r>
      <rPr>
        <b/>
        <vertAlign val="superscript"/>
        <sz val="11"/>
        <rFont val="Calibri"/>
        <family val="2"/>
        <scheme val="minor"/>
      </rPr>
      <t>(1)</t>
    </r>
  </si>
  <si>
    <r>
      <t>منازل</t>
    </r>
    <r>
      <rPr>
        <b/>
        <vertAlign val="superscript"/>
        <sz val="11"/>
        <rFont val="Calibri"/>
        <family val="2"/>
        <scheme val="minor"/>
      </rPr>
      <t>(2)</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</si>
  <si>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</si>
  <si>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</si>
  <si>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</si>
  <si>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</si>
  <si>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</si>
  <si>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r>
      <t>Evening</t>
    </r>
    <r>
      <rPr>
        <b/>
        <vertAlign val="superscript"/>
        <sz val="10"/>
        <rFont val="Calibri"/>
        <family val="2"/>
        <scheme val="minor"/>
      </rPr>
      <t>(1)</t>
    </r>
  </si>
  <si>
    <r>
      <t>Homes</t>
    </r>
    <r>
      <rPr>
        <b/>
        <vertAlign val="superscript"/>
        <sz val="10"/>
        <rFont val="Calibri"/>
        <family val="2"/>
        <scheme val="minor"/>
      </rPr>
      <t>(2)</t>
    </r>
  </si>
  <si>
    <r>
      <t>طلاب الكليات والجامعات الحكومية</t>
    </r>
    <r>
      <rPr>
        <b/>
        <vertAlign val="superscript"/>
        <sz val="12"/>
        <rFont val="Arial"/>
        <family val="2"/>
      </rPr>
      <t xml:space="preserve">(1) </t>
    </r>
    <r>
      <rPr>
        <b/>
        <sz val="16"/>
        <rFont val="Arial"/>
        <family val="2"/>
      </rPr>
      <t>حسب الكلية والنوع</t>
    </r>
  </si>
  <si>
    <t>(1) تشمل جامعة قطر وكلية المجتمع.</t>
  </si>
  <si>
    <t>(2) Inaugurated in 2015/2016.</t>
  </si>
  <si>
    <t>(3) Inaugurated in 2016/2017.</t>
  </si>
  <si>
    <r>
      <t>العلوم الصحية</t>
    </r>
    <r>
      <rPr>
        <b/>
        <vertAlign val="superscript"/>
        <sz val="12"/>
        <rFont val="Arial"/>
        <family val="2"/>
      </rPr>
      <t>(3)</t>
    </r>
  </si>
  <si>
    <r>
      <t>Health Sciences</t>
    </r>
    <r>
      <rPr>
        <b/>
        <vertAlign val="superscript"/>
        <sz val="11"/>
        <rFont val="Arial"/>
        <family val="2"/>
      </rPr>
      <t>(3)</t>
    </r>
  </si>
  <si>
    <r>
      <t>Medicine</t>
    </r>
    <r>
      <rPr>
        <b/>
        <vertAlign val="superscript"/>
        <sz val="11"/>
        <rFont val="Arial"/>
        <family val="2"/>
      </rPr>
      <t>(2)</t>
    </r>
  </si>
  <si>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</si>
  <si>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</si>
  <si>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</si>
  <si>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</si>
  <si>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</si>
  <si>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</si>
  <si>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</si>
  <si>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</si>
  <si>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</si>
  <si>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</si>
  <si>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</si>
  <si>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</si>
  <si>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</si>
  <si>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</si>
  <si>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</si>
  <si>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</si>
  <si>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</si>
  <si>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</si>
  <si>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</si>
  <si>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t>(1) تشمل جامعة قطر وكلية المجتمع وكلية راس لفان.</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</si>
  <si>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</si>
  <si>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</si>
  <si>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</si>
  <si>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</si>
  <si>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</si>
  <si>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t>(2) تشمل جامعة قطر وكلية المجتمع وكلية راس لفان.</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</si>
  <si>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</si>
  <si>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NATIONALITY,
 UNIVERSITY TITLE AND GENDER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</si>
  <si>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</si>
  <si>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</si>
  <si>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</si>
  <si>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</si>
  <si>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( 2 ) جامعة سي اتش إن سابقا.</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</si>
  <si>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</si>
  <si>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</si>
  <si>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</si>
  <si>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</si>
  <si>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</si>
  <si>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</si>
  <si>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</si>
  <si>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</si>
  <si>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</si>
  <si>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</si>
  <si>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</si>
  <si>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</si>
  <si>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Multi/ Interdisciplinary Studies</t>
  </si>
  <si>
    <t>الآداب والعلوم الليبرالية، الدراسات العامة</t>
  </si>
  <si>
    <t>العلوم البيولوجية والطبية الحيوية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</si>
  <si>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</si>
  <si>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</si>
  <si>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</si>
  <si>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</si>
  <si>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</si>
  <si>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</si>
  <si>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</si>
  <si>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</si>
  <si>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</si>
  <si>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</si>
  <si>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</si>
  <si>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</si>
  <si>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</si>
  <si>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r>
      <t xml:space="preserve">  Primary</t>
    </r>
    <r>
      <rPr>
        <b/>
        <vertAlign val="superscript"/>
        <sz val="8"/>
        <rFont val="Arial"/>
        <family val="2"/>
      </rPr>
      <t xml:space="preserve"> </t>
    </r>
    <r>
      <rPr>
        <b/>
        <vertAlign val="superscript"/>
        <sz val="10"/>
        <rFont val="Arial"/>
        <family val="2"/>
      </rPr>
      <t>(2)</t>
    </r>
  </si>
  <si>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</si>
  <si>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</si>
  <si>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</si>
  <si>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</si>
  <si>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سياسة وشؤون الدولية والعلاقات العامة</t>
  </si>
  <si>
    <t>Politics,International Affairs and Public Relationship</t>
  </si>
  <si>
    <t>Psychology</t>
  </si>
  <si>
    <t>سياسة وشؤون دولية وعلاقات عامة</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</si>
  <si>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</si>
  <si>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</si>
  <si>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</si>
  <si>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</si>
  <si>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</si>
  <si>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</si>
  <si>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</si>
  <si>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</si>
  <si>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</si>
  <si>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</si>
  <si>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</si>
  <si>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درسات متعددة/ متعددة التخصصات</t>
  </si>
  <si>
    <t>NEW STUDENTS ON SCHOLARSHIPS AND GRADUATES (ABROAD)
 BY SCIENTIFIC DEGREE AND GENDER</t>
  </si>
  <si>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</si>
  <si>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</si>
  <si>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</si>
  <si>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</si>
  <si>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</si>
  <si>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</si>
  <si>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</si>
  <si>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</si>
  <si>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</si>
  <si>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</si>
  <si>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</si>
  <si>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</si>
  <si>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</si>
  <si>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</si>
  <si>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</si>
  <si>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</si>
  <si>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</si>
  <si>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</si>
  <si>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</si>
  <si>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</si>
  <si>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</si>
  <si>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</si>
  <si>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</si>
  <si>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</si>
  <si>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</si>
  <si>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 xml:space="preserve">                        Year &amp; Gender
 Scientific Degree</t>
  </si>
  <si>
    <t xml:space="preserve">                               Nationality &amp; Gender
  Universities and Collages</t>
  </si>
  <si>
    <t>Calgary University in Qtatar</t>
  </si>
  <si>
    <r>
      <t>جامعة ستندن</t>
    </r>
    <r>
      <rPr>
        <b/>
        <vertAlign val="superscript"/>
        <sz val="12"/>
        <rFont val="Arial"/>
        <family val="2"/>
      </rPr>
      <t>(2)</t>
    </r>
    <r>
      <rPr>
        <b/>
        <sz val="12"/>
        <rFont val="Arial"/>
        <family val="2"/>
      </rPr>
      <t/>
    </r>
  </si>
  <si>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</si>
  <si>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</si>
  <si>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</si>
  <si>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</si>
  <si>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</si>
  <si>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</si>
  <si>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</si>
  <si>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</si>
  <si>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</si>
  <si>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</si>
  <si>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</si>
  <si>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</si>
  <si>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(1) تشمل جامعة قطر وكلية المجتمع وكلية راس لفان. </t>
  </si>
  <si>
    <t xml:space="preserve">                                Year &amp; Gender
 College </t>
  </si>
  <si>
    <r>
      <t>STUDENTS OF PUBLIC</t>
    </r>
    <r>
      <rPr>
        <b/>
        <vertAlign val="superscript"/>
        <sz val="12"/>
        <rFont val="Arial"/>
        <family val="2"/>
      </rPr>
      <t>(1)</t>
    </r>
    <r>
      <rPr>
        <b/>
        <sz val="12"/>
        <rFont val="Arial"/>
        <family val="2"/>
      </rPr>
      <t xml:space="preserve"> COLLEGES AND UNIVERSITIES BY COLLEGE AND GENDER</t>
    </r>
  </si>
  <si>
    <t>GRADUATES OF PUBLIC COLLEGES AND UNIVERSITIES BY COLLEGE,
 TYPE OF SPECIALIZATION AND NATIONALITY</t>
  </si>
  <si>
    <t>+</t>
  </si>
  <si>
    <t>.</t>
  </si>
  <si>
    <t>Boys</t>
  </si>
  <si>
    <t>Girls</t>
  </si>
  <si>
    <t xml:space="preserve">  Others Countries</t>
  </si>
  <si>
    <r>
      <t>Stenden University in Qatar</t>
    </r>
    <r>
      <rPr>
        <b/>
        <vertAlign val="superscript"/>
        <sz val="11"/>
        <rFont val="Arial"/>
        <family val="2"/>
      </rPr>
      <t>(2)</t>
    </r>
  </si>
  <si>
    <t>Administrative Staff</t>
  </si>
  <si>
    <t>Master</t>
  </si>
  <si>
    <t>Bachelor</t>
  </si>
  <si>
    <t>Associate</t>
  </si>
  <si>
    <r>
      <t>Stenden University in Qatar</t>
    </r>
    <r>
      <rPr>
        <b/>
        <vertAlign val="superscript"/>
        <sz val="10"/>
        <rFont val="Arial"/>
        <family val="2"/>
      </rPr>
      <t>(2)</t>
    </r>
  </si>
  <si>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</si>
  <si>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</si>
  <si>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</si>
  <si>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</si>
  <si>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</si>
  <si>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</si>
  <si>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</si>
  <si>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</si>
  <si>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</si>
  <si>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 xml:space="preserve"> 2014/2015 - 2017/2018</t>
  </si>
  <si>
    <t>نيوزيلندا</t>
  </si>
  <si>
    <t>سويسرا</t>
  </si>
  <si>
    <t>ايرلندا</t>
  </si>
  <si>
    <t>تركيا</t>
  </si>
  <si>
    <t>المجر</t>
  </si>
  <si>
    <t>Arts &amp; Sciences</t>
  </si>
  <si>
    <t xml:space="preserve">Liberal Arts and Sciences , General Studies </t>
  </si>
  <si>
    <t>صيدلة</t>
  </si>
  <si>
    <t>العمارة والخدمات ذات الصلة</t>
  </si>
  <si>
    <t>معهد الدوحه للدراسات العليا</t>
  </si>
  <si>
    <t>Doha Institute of Graduate Studies</t>
  </si>
  <si>
    <t>كلية ستندن قطر</t>
  </si>
  <si>
    <t>Stenden university Qatar</t>
  </si>
  <si>
    <t>التعليم الثانوي</t>
  </si>
  <si>
    <t>Secondary Education</t>
  </si>
  <si>
    <t>علوم تطبيقية</t>
  </si>
  <si>
    <t>Applied Statistics</t>
  </si>
  <si>
    <t>تسويق</t>
  </si>
  <si>
    <t>Marketing</t>
  </si>
  <si>
    <t>25 - ماجستير علوم تطبيقية</t>
  </si>
  <si>
    <t>26 - دكتوارة العلوم البيولوجية و البيئة</t>
  </si>
  <si>
    <t>26-Doctorate Biological &amp; Environmental Sciences</t>
  </si>
  <si>
    <t>25-Applied Statistics</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</si>
  <si>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</si>
  <si>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</si>
  <si>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</si>
  <si>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</si>
  <si>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</si>
  <si>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</si>
  <si>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</si>
  <si>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</si>
  <si>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</si>
  <si>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</si>
  <si>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</si>
  <si>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</si>
  <si>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</si>
  <si>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</si>
  <si>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</si>
  <si>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</si>
  <si>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</si>
  <si>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</si>
  <si>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قرجيننيا</t>
  </si>
  <si>
    <t>فرجيينيا</t>
  </si>
  <si>
    <t>بارس</t>
  </si>
  <si>
    <t>اجسر</t>
  </si>
  <si>
    <t>مجموع فونديشن</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</si>
  <si>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</si>
  <si>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</si>
  <si>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r>
      <t>STUDENTS IN PUBLIC AND PRIVATE</t>
    </r>
    <r>
      <rPr>
        <b/>
        <vertAlign val="superscript"/>
        <sz val="12"/>
        <rFont val="Arial"/>
        <family val="2"/>
      </rPr>
      <t>(1)</t>
    </r>
    <r>
      <rPr>
        <b/>
        <sz val="12"/>
        <rFont val="Arial"/>
        <family val="2"/>
      </rPr>
      <t xml:space="preserve"> SCHOOLS AND UNIVERSITIES 
BY LEVEL OF EDUCATION AND GENDER </t>
    </r>
  </si>
  <si>
    <r>
      <t xml:space="preserve"> الثانوية</t>
    </r>
    <r>
      <rPr>
        <b/>
        <vertAlign val="superscript"/>
        <sz val="12"/>
        <rFont val="Arial"/>
        <family val="2"/>
      </rPr>
      <t>(3)</t>
    </r>
  </si>
  <si>
    <t>- Ministry of Education and Higher Education.</t>
  </si>
  <si>
    <t>- وزارة التعليم والتعليم العالي.</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</si>
  <si>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</si>
  <si>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</si>
  <si>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</si>
  <si>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حققت دولة  قطر  زيادة واضحة في عدد طلاب المراحل الدراسـية المختلفة. ورافق ذلك تطور في مُدخلات التعليم من مدارس ومعلمين ومناهج … الخ. </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</si>
  <si>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</si>
  <si>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</si>
  <si>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</si>
  <si>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</si>
  <si>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</si>
  <si>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</si>
  <si>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</si>
  <si>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</si>
  <si>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</si>
  <si>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</si>
  <si>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</si>
  <si>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</si>
  <si>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</si>
  <si>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</si>
  <si>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</si>
  <si>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r>
      <t xml:space="preserve">ناجح
</t>
    </r>
    <r>
      <rPr>
        <b/>
        <sz val="8"/>
        <rFont val="Arial"/>
        <family val="2"/>
      </rPr>
      <t>Pass</t>
    </r>
  </si>
  <si>
    <t xml:space="preserve"> الإبتدائية </t>
  </si>
  <si>
    <t xml:space="preserve"> Al-Rayyan</t>
  </si>
  <si>
    <t xml:space="preserve"> Al-Wakrah</t>
  </si>
  <si>
    <t xml:space="preserve"> Al-Khor</t>
  </si>
  <si>
    <t xml:space="preserve"> Al-Shamal</t>
  </si>
  <si>
    <t>أم صلال</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</si>
  <si>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</si>
  <si>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</si>
  <si>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</si>
  <si>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</si>
  <si>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</si>
  <si>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</si>
  <si>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</si>
  <si>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</si>
  <si>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مدارس إعدادية</t>
  </si>
  <si>
    <t>مدارس ثانوية</t>
  </si>
  <si>
    <t>Nurseries</t>
  </si>
  <si>
    <t xml:space="preserve">Kindergartens </t>
  </si>
  <si>
    <t xml:space="preserve">Primary Schools </t>
  </si>
  <si>
    <t xml:space="preserve"> Prep. Schools </t>
  </si>
  <si>
    <t xml:space="preserve">Secondery Schools </t>
  </si>
  <si>
    <t>عربية</t>
  </si>
  <si>
    <t xml:space="preserve">Arabic </t>
  </si>
  <si>
    <t>Foreign</t>
  </si>
  <si>
    <t>Arabic</t>
  </si>
  <si>
    <t xml:space="preserve">Foreign </t>
  </si>
  <si>
    <t xml:space="preserve">                        Nationality &amp; Gender
 Education Level </t>
  </si>
  <si>
    <t xml:space="preserve">                          الجنسية والنوع
 المرحلة التعليمية </t>
  </si>
  <si>
    <t>(1)Include specialized Secondary.</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</si>
  <si>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</si>
  <si>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</si>
  <si>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</si>
  <si>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</si>
  <si>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</si>
  <si>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</si>
  <si>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</si>
  <si>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</si>
  <si>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</si>
  <si>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</si>
  <si>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</si>
  <si>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r>
      <t>Ras Laffan Emergency and Safety College</t>
    </r>
    <r>
      <rPr>
        <b/>
        <vertAlign val="superscript"/>
        <sz val="11"/>
        <rFont val="Arial"/>
        <family val="2"/>
      </rPr>
      <t>(4)</t>
    </r>
  </si>
  <si>
    <t>Community College</t>
  </si>
  <si>
    <t>(4) College data were included this year.</t>
  </si>
  <si>
    <t>(1) Include the Qatar University and Community College.</t>
  </si>
  <si>
    <t>(2) افتتحت في العام الدراسي 2016/2015.</t>
  </si>
  <si>
    <t>(3) افتتحت في العام الدراسي 2017/2016.</t>
  </si>
  <si>
    <r>
      <t>كلية راس لفان للطوارئ والسلامة</t>
    </r>
    <r>
      <rPr>
        <b/>
        <vertAlign val="superscript"/>
        <sz val="12"/>
        <rFont val="Arial"/>
        <family val="2"/>
      </rPr>
      <t>(4)</t>
    </r>
  </si>
  <si>
    <t>(4) تم إدراج بيانات الكلية في هذا العام.</t>
  </si>
  <si>
    <t>(1) Include the Qatar University, Community College and Ras Laffan College.</t>
  </si>
  <si>
    <t xml:space="preserve">                                                                Gender 
 Nationality                                                           </t>
  </si>
  <si>
    <t xml:space="preserve">                                                 النوع
 الجنسية                                           </t>
  </si>
  <si>
    <t>دبلوم ما قبل الجامعة</t>
  </si>
  <si>
    <t>Pre-University Diploma</t>
  </si>
  <si>
    <t xml:space="preserve">                                       Nationality &amp; Gender
   Academic Degree</t>
  </si>
  <si>
    <t>Biological &amp; Environmental Science</t>
  </si>
  <si>
    <t>الإدارة الهندسية</t>
  </si>
  <si>
    <t xml:space="preserve">  بكالوريوس في الآداب والعلوم</t>
  </si>
  <si>
    <t>بكالوريوس العلوم الصحية</t>
  </si>
  <si>
    <t>التعليم الإبتدائي</t>
  </si>
  <si>
    <t>اللغة العربية وأدابها</t>
  </si>
  <si>
    <t>ماجستير إدارة الأعمال</t>
  </si>
  <si>
    <t xml:space="preserve">                                 الجنسية والنوع 
   الدرجة العلمية</t>
  </si>
  <si>
    <t>Quranic Sciences &amp; Exegesis</t>
  </si>
  <si>
    <t>Fiqh &amp; Usul Al Fiqh</t>
  </si>
  <si>
    <t>Material Sciences &amp; Technology</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</si>
  <si>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</si>
  <si>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</si>
  <si>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</si>
  <si>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</si>
  <si>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</si>
  <si>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</si>
  <si>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</si>
  <si>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</si>
  <si>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</si>
  <si>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</si>
  <si>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</si>
  <si>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</si>
  <si>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</si>
  <si>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</si>
  <si>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</si>
  <si>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</si>
  <si>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</si>
  <si>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</si>
  <si>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</si>
  <si>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</si>
  <si>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(2) Include the Qatar University, Community College and Ras laffan College.</t>
  </si>
  <si>
    <t>(2) جامعة سي اتش إن سابقا.</t>
  </si>
  <si>
    <t>(2) University of the former C. H . N.</t>
  </si>
  <si>
    <t>معهد الدوحة للدراسات العليا</t>
  </si>
  <si>
    <r>
      <rPr>
        <b/>
        <sz val="8"/>
        <rFont val="Arial"/>
        <family val="2"/>
      </rPr>
      <t>Education City Universities</t>
    </r>
    <r>
      <rPr>
        <b/>
        <vertAlign val="superscript"/>
        <sz val="11"/>
        <rFont val="Arial"/>
        <family val="2"/>
      </rPr>
      <t>(1)</t>
    </r>
  </si>
  <si>
    <t>(1) 1-Academice Bridge Program 2-Virginia 3- Georgetown 4- Carneige Mellon    5-Weill Cornell 6- Texas A&amp;M 7-North Western 8-  College London Qatar
 9-HEC Paris in Qatar.</t>
  </si>
  <si>
    <t>(1) 1- الجسر الاكاديمي 2- جامعة فرجينيا 3- جامعة جورج تاون4 - جامعة كارينجي ميلون
 5- كلية وايل كورنيل 6- جامعة تكساس  7 - جامعة نورث وسترن 8 - كلية لندن قطر 
9 - جامعة باريس في قطر.</t>
  </si>
  <si>
    <t>الموفدين خارج دولة قطر (إيفاد خارجي)</t>
  </si>
  <si>
    <t>الموفدين داخل دولة قطر (إيفاد داخلي)</t>
  </si>
  <si>
    <t>Students on Scholarships Abroad (external)</t>
  </si>
  <si>
    <t>Students on scholarships (internal)</t>
  </si>
  <si>
    <t>Malaysia</t>
  </si>
  <si>
    <t>اللغة والأدب الإنجليزي، عامة</t>
  </si>
  <si>
    <t>علم الحاسوب</t>
  </si>
  <si>
    <t>العلوم الحيوية والطبية الحيوية</t>
  </si>
  <si>
    <t>مهن صحة وعلوم سريرية ذات علاقة</t>
  </si>
  <si>
    <t>إدارة أعمال، تسويق، وخدمات إسناد ذات علاقة</t>
  </si>
  <si>
    <t>إعداد كلية</t>
  </si>
  <si>
    <t>اللغات الأجنبية وآداب وعلم لغة</t>
  </si>
  <si>
    <t>Mathematics and Statistics</t>
  </si>
  <si>
    <t>Construction Trades</t>
  </si>
  <si>
    <t>الرياضيات والإحصاء</t>
  </si>
  <si>
    <t>- Qatar Foundation for Education, Science, &amp; Community Development.</t>
  </si>
  <si>
    <t>Type of
Educ.</t>
  </si>
  <si>
    <r>
      <t>Private Schools</t>
    </r>
    <r>
      <rPr>
        <b/>
        <vertAlign val="superscript"/>
        <sz val="11"/>
        <rFont val="Arial"/>
        <family val="2"/>
      </rPr>
      <t>(1)</t>
    </r>
  </si>
  <si>
    <r>
      <rPr>
        <b/>
        <sz val="8"/>
        <rFont val="Arial"/>
        <family val="2"/>
      </rPr>
      <t>Pre-primary</t>
    </r>
    <r>
      <rPr>
        <b/>
        <vertAlign val="superscript"/>
        <sz val="11"/>
        <rFont val="Arial"/>
        <family val="2"/>
      </rPr>
      <t>(2)</t>
    </r>
  </si>
  <si>
    <t>(1) Include Qatar Foundation Schools.</t>
  </si>
  <si>
    <t>Covernment Schools</t>
  </si>
  <si>
    <r>
      <t>Private Schools</t>
    </r>
    <r>
      <rPr>
        <b/>
        <vertAlign val="superscript"/>
        <sz val="10.5"/>
        <rFont val="Arial"/>
        <family val="2"/>
      </rPr>
      <t>(1)</t>
    </r>
  </si>
  <si>
    <t xml:space="preserve">                        Education Type 
                         &amp; Nationality
 Educational
 Level &amp; Gender</t>
  </si>
  <si>
    <t>(3) Include Specialized Secondary.</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</si>
  <si>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</si>
  <si>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</si>
  <si>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</si>
  <si>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</si>
  <si>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</si>
  <si>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</si>
  <si>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</si>
  <si>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</si>
  <si>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</si>
  <si>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</si>
  <si>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</si>
  <si>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</si>
  <si>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</si>
  <si>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( 3 ) تم الافتتاح في 2018/2017.</t>
  </si>
  <si>
    <t>(3)Opened in 2017/2018.</t>
  </si>
  <si>
    <r>
      <t>كلية التأسيس الجامعي</t>
    </r>
    <r>
      <rPr>
        <b/>
        <vertAlign val="superscript"/>
        <sz val="12"/>
        <rFont val="Arial"/>
        <family val="2"/>
      </rPr>
      <t>(3)</t>
    </r>
  </si>
  <si>
    <r>
      <t>جامعة ابرادين - قطر</t>
    </r>
    <r>
      <rPr>
        <b/>
        <vertAlign val="superscript"/>
        <sz val="12"/>
        <rFont val="Arial"/>
        <family val="2"/>
      </rPr>
      <t>(3)</t>
    </r>
  </si>
  <si>
    <r>
      <t>University Foundation College</t>
    </r>
    <r>
      <rPr>
        <b/>
        <vertAlign val="superscript"/>
        <sz val="11"/>
        <rFont val="Arial"/>
        <family val="2"/>
      </rPr>
      <t>(3)</t>
    </r>
  </si>
  <si>
    <r>
      <t>University of Aberdeen- Qatar</t>
    </r>
    <r>
      <rPr>
        <b/>
        <vertAlign val="superscript"/>
        <sz val="11"/>
        <rFont val="Arial"/>
        <family val="2"/>
      </rPr>
      <t>(3)</t>
    </r>
  </si>
  <si>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</si>
  <si>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</si>
  <si>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</si>
  <si>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</si>
  <si>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</si>
  <si>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</si>
  <si>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</si>
  <si>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</si>
  <si>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المدارس الخاصة</t>
    </r>
    <r>
      <rPr>
        <b/>
        <vertAlign val="superscript"/>
        <sz val="10"/>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</si>
  <si>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</si>
  <si>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</si>
  <si>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r>
      <t xml:space="preserve">   Secondary</t>
    </r>
    <r>
      <rPr>
        <b/>
        <vertAlign val="superscript"/>
        <sz val="10"/>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</si>
  <si>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</si>
  <si>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</si>
  <si>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</si>
  <si>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</si>
  <si>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</si>
  <si>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</si>
  <si>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</si>
  <si>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</si>
  <si>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 xml:space="preserve">                                                     Year &amp; Nationality
  College &amp; Field
  of Specialization </t>
  </si>
  <si>
    <t>2018/2019</t>
  </si>
  <si>
    <t>2016/2015 -2019/2018</t>
  </si>
  <si>
    <t>2019/2018</t>
  </si>
  <si>
    <t>2017/2016 - 2019/2018</t>
  </si>
  <si>
    <t>2016/2017 - 2018/2019</t>
  </si>
  <si>
    <t>2015/2014 - 2019/2018</t>
  </si>
  <si>
    <t>2014/2015 - 2018/2019</t>
  </si>
  <si>
    <t>ماجستير تعليم خاص</t>
  </si>
  <si>
    <t>Master of Special Education</t>
  </si>
  <si>
    <t>الادارة الهندسية</t>
  </si>
  <si>
    <t>هندسة الحاسب الألي</t>
  </si>
  <si>
    <t>مواد العلوم والهندسة</t>
  </si>
  <si>
    <t>Computer Engineering</t>
  </si>
  <si>
    <t>Material Sci and Engin</t>
  </si>
  <si>
    <t>5- التربية الخاصة</t>
  </si>
  <si>
    <t>5 - Special Education</t>
  </si>
  <si>
    <t>6 - دبلوم الطفولة المبكرة</t>
  </si>
  <si>
    <t>7- دبلوم التربية الخاصة</t>
  </si>
  <si>
    <t>8 - دبلوم التعليم الإبتدائي</t>
  </si>
  <si>
    <t>9 - دبلوم التعليم الثانوي</t>
  </si>
  <si>
    <t>10 - ماجستير قيادة تربوية</t>
  </si>
  <si>
    <t>11 - ماجستير تربية خاصة</t>
  </si>
  <si>
    <t>12 - ماجستير مناهج الدراسة في التعليم والتقييم</t>
  </si>
  <si>
    <t>13 - ماجستير تعليم خاص</t>
  </si>
  <si>
    <t>6 - Early Childshood Diploma</t>
  </si>
  <si>
    <t>7- Special Education Diploma</t>
  </si>
  <si>
    <t>8 - Primary Education Diploma</t>
  </si>
  <si>
    <t xml:space="preserve">10 -  Education Leadership Masters </t>
  </si>
  <si>
    <t xml:space="preserve"> 11 - Special Education Masters </t>
  </si>
  <si>
    <t xml:space="preserve"> 12 -Curriculum,Instruc. &amp; Assessm. Masters </t>
  </si>
  <si>
    <t xml:space="preserve"> 13 - Master of Special Education</t>
  </si>
  <si>
    <t xml:space="preserve"> 9 - Secondery Education Diploma</t>
  </si>
  <si>
    <t>22- دكتوارة هندسة الحاسب الآلي</t>
  </si>
  <si>
    <t>22 - PhD Computer Engineering</t>
  </si>
  <si>
    <t xml:space="preserve">23- دكتوارة مواد العلوم والهندسة  </t>
  </si>
  <si>
    <t>23 - PhD Material Sci and Engin</t>
  </si>
  <si>
    <t>4 -  صيدلة مسائي</t>
  </si>
  <si>
    <t>4 - Pharmacy-Part Time</t>
  </si>
  <si>
    <t>B.Sc.  Ras Laffan Emergency and Safety College</t>
  </si>
  <si>
    <t xml:space="preserve"> بكالوريوس كلية راس لفان للطوارئ والسلامة</t>
  </si>
  <si>
    <t>جامعة ابرادين - قطر</t>
  </si>
  <si>
    <t>University of Aberdeen- Qatar</t>
  </si>
  <si>
    <t>AUSTRALIA</t>
  </si>
  <si>
    <t>BAHRAIN</t>
  </si>
  <si>
    <t>CANADA</t>
  </si>
  <si>
    <t>CHINA</t>
  </si>
  <si>
    <t>FRANCE</t>
  </si>
  <si>
    <t>GERMANY</t>
  </si>
  <si>
    <t>HUNGARY</t>
  </si>
  <si>
    <t>IRELAND</t>
  </si>
  <si>
    <t>ITALY</t>
  </si>
  <si>
    <t>JAPAN</t>
  </si>
  <si>
    <t>JORDAN</t>
  </si>
  <si>
    <t>KOREA, SOUTH</t>
  </si>
  <si>
    <t>MALAYSIA</t>
  </si>
  <si>
    <t>MOROCCO</t>
  </si>
  <si>
    <t>NETHERLANDS</t>
  </si>
  <si>
    <t>NEW ZEALAND</t>
  </si>
  <si>
    <t>SAUDI ARABIA</t>
  </si>
  <si>
    <t>SERBIA</t>
  </si>
  <si>
    <t>SPAIN</t>
  </si>
  <si>
    <t>SWITZERLAND</t>
  </si>
  <si>
    <t>TURKEY</t>
  </si>
  <si>
    <t>UNITED KINGDOM</t>
  </si>
  <si>
    <t>UNITED STATES</t>
  </si>
  <si>
    <t>RUSSIA</t>
  </si>
  <si>
    <t>المانيا</t>
  </si>
  <si>
    <t>روسيا</t>
  </si>
  <si>
    <t>الدراسات الإقليمية والثقافية والعرقية.</t>
  </si>
  <si>
    <t>العلوم البيولوجية والطبية الحيوية.</t>
  </si>
  <si>
    <t>الأعمال والإدارة والتسويق، وخدمات الدعم ذات الصلة.</t>
  </si>
  <si>
    <t>الاتصالات والصحافة والبرامج ذات الصلة.</t>
  </si>
  <si>
    <t>الكمبيوتر وعلوم المعلومات وخدمات الدعم.</t>
  </si>
  <si>
    <t>التعليم.</t>
  </si>
  <si>
    <t>المهن الصحية والعلوم السريرية ذات الصلة.</t>
  </si>
  <si>
    <t>المهن والدراسات القانونية.</t>
  </si>
  <si>
    <t>الآداب والعلوم الليبرالية ، دراسات عامة</t>
  </si>
  <si>
    <t>دراسات متعددة / التخصصات.</t>
  </si>
  <si>
    <t>الموارد الطبيعية والمحافظة عليها.</t>
  </si>
  <si>
    <t>الفلسفة والدراسات الدينية.</t>
  </si>
  <si>
    <t>سياسة - شؤون دولية - علاقات عامة</t>
  </si>
  <si>
    <t>النقل ونقل المواد.</t>
  </si>
  <si>
    <t>الفنون المرئية والمسرحية.</t>
  </si>
  <si>
    <t>*مفقود</t>
  </si>
  <si>
    <t>Area, Ethnic, Cultural, and Gender Studies.</t>
  </si>
  <si>
    <t>Biological and Biomedical Sciences.</t>
  </si>
  <si>
    <t>Business, Management, Marketing, and Related Support Services.</t>
  </si>
  <si>
    <t>Communication, Journalism, and Related Programs.</t>
  </si>
  <si>
    <t>Computer and Information Sciences and Support Services.</t>
  </si>
  <si>
    <t>Education.</t>
  </si>
  <si>
    <t>Health Professions and Related Clinical Sciences.</t>
  </si>
  <si>
    <t>Legal Professions and Studies.</t>
  </si>
  <si>
    <t>Multi/Interdisciplinary Studies.</t>
  </si>
  <si>
    <t>Natural Resources and Conservation.</t>
  </si>
  <si>
    <t>Transportation and Materials Moving.</t>
  </si>
  <si>
    <t>النقل ونقل المواد</t>
  </si>
  <si>
    <t>الاداب والعلوم</t>
  </si>
  <si>
    <t>Qatar Aeronautical College (QAC)</t>
  </si>
  <si>
    <t>اكاديمية قطر للطيران</t>
  </si>
  <si>
    <t>الشيحانية</t>
  </si>
  <si>
    <t>2016/2015 - 2019/2018</t>
  </si>
  <si>
    <t>2015 / 2016 - 2018/ 2019</t>
  </si>
  <si>
    <t xml:space="preserve">                   السنة والنوع
   الجامعات والكليات</t>
  </si>
  <si>
    <t>جدول (59)</t>
  </si>
  <si>
    <t>TABLE (59)</t>
  </si>
  <si>
    <t>جدول (60)</t>
  </si>
  <si>
    <t>TABLE (60)</t>
  </si>
  <si>
    <t>جدول  (66)</t>
  </si>
  <si>
    <t>جدول (68)</t>
  </si>
  <si>
    <t xml:space="preserve">                           الجنسية والنوع
   الجامعة والكلية</t>
  </si>
  <si>
    <t xml:space="preserve">                        الجنسية والنوع
   الجامعات والكليات</t>
  </si>
  <si>
    <t xml:space="preserve">                     Scientific Dgree                                 &amp; Gender
  Country of Study</t>
  </si>
  <si>
    <t xml:space="preserve">                    الدرجة العلمية                                والنوع
   بلد الدراسة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</si>
</sst>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ر.ق.‏&quot;\ #,##0.00_-"/>
    <numFmt numFmtId="165" formatCode="_-* #,##0_-;_-* #,##0\-;_-* &quot;-&quot;??_-;_-@_-"/>
  </numFmts>
  <fonts count="79">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sz val="12"/>
      <color rgb="FF333333"/>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vertAlign val="superscript"/>
      <sz val="10.5"/>
      <name val="Arial"/>
      <family val="2"/>
    </font>
    <font>
      <b/>
      <sz val="9"/>
      <name val="Arial"/>
      <family val="2"/>
      <charset val="178"/>
    </font>
    <font>
      <b/>
      <sz val="10"/>
      <name val="Calibri"/>
      <family val="2"/>
      <scheme val="minor"/>
    </font>
    <font>
      <sz val="10"/>
      <name val="Calibri"/>
      <family val="2"/>
      <scheme val="minor"/>
    </font>
    <font>
      <b/>
      <vertAlign val="superscript"/>
      <sz val="10"/>
      <name val="Calibri"/>
      <family val="2"/>
      <scheme val="minor"/>
    </font>
    <font>
      <b/>
      <sz val="8"/>
      <color rgb="FF222222"/>
      <name val="Calibri"/>
      <family val="2"/>
      <scheme val="minor"/>
    </font>
    <font>
      <b/>
      <sz val="11"/>
      <name val="Calibri"/>
      <family val="2"/>
      <scheme val="minor"/>
    </font>
    <font>
      <b/>
      <sz val="9"/>
      <name val="Calibri"/>
      <family val="2"/>
      <scheme val="minor"/>
    </font>
    <font>
      <b/>
      <vertAlign val="superscript"/>
      <sz val="11"/>
      <name val="Calibri"/>
      <family val="2"/>
      <scheme val="minor"/>
    </font>
    <font>
      <b/>
      <sz val="8"/>
      <name val="Calibri"/>
      <family val="2"/>
      <scheme val="minor"/>
    </font>
    <font>
      <b/>
      <sz val="10"/>
      <color rgb="FF222222"/>
      <name val="Arial"/>
      <family val="2"/>
    </font>
    <font>
      <b/>
      <sz val="12"/>
      <color rgb="FF0070C0"/>
      <name val="Arial"/>
      <family val="2"/>
    </font>
    <font>
      <b/>
      <sz val="12"/>
      <color rgb="FFFF0000"/>
      <name val="Arial"/>
      <family val="2"/>
    </font>
    <font>
      <sz val="10"/>
      <name val="Arial"/>
      <family val="2"/>
    </font>
    <font>
      <sz val="10"/>
      <color rgb="FFFF0000"/>
      <name val="Arial"/>
      <family val="2"/>
      <charset val="178"/>
    </font>
    <font>
      <sz val="10"/>
      <color rgb="FFFFFF00"/>
      <name val="Arial"/>
      <family val="2"/>
      <charset val="178"/>
    </font>
  </fonts>
  <fills count="10">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s>
  <borders count="13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indexed="64"/>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right style="thick">
        <color theme="0"/>
      </right>
      <top style="thin">
        <color indexed="64"/>
      </top>
      <bottom style="thick">
        <color theme="0"/>
      </bottom>
      <diagonal style="medium">
        <color theme="0"/>
      </diagonal>
    </border>
    <border diagonalDown="1">
      <left/>
      <right style="thick">
        <color theme="0"/>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medium">
        <color theme="0"/>
      </right>
      <top style="thin">
        <color indexed="64"/>
      </top>
      <bottom style="thin">
        <color theme="1"/>
      </bottom>
      <diagonal/>
    </border>
    <border>
      <left style="thick">
        <color theme="0"/>
      </left>
      <right style="medium">
        <color theme="0"/>
      </right>
      <top style="thick">
        <color theme="0"/>
      </top>
      <bottom style="thick">
        <color theme="0"/>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
      <left style="thin">
        <color auto="1"/>
      </left>
      <right style="medium">
        <color theme="0"/>
      </right>
      <top style="thin">
        <color auto="1"/>
      </top>
      <bottom style="thin">
        <color auto="1"/>
      </bottom>
      <diagonal/>
    </border>
    <border>
      <left style="medium">
        <color theme="0"/>
      </left>
      <right style="thin">
        <color auto="1"/>
      </right>
      <top style="thin">
        <color auto="1"/>
      </top>
      <bottom style="thin">
        <color auto="1"/>
      </bottom>
      <diagonal/>
    </border>
  </borders>
  <cellStyleXfs count="26">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43" fontId="76" fillId="0" borderId="0" applyFont="0" applyFill="0" applyBorder="0" applyAlignment="0" applyProtection="0"/>
  </cellStyleXfs>
  <cellXfs count="1369">
    <xf numFmtId="0" fontId="0" fillId="0" borderId="0" xfId="0"/>
    <xf numFmtId="0" fontId="3" fillId="0" borderId="0" xfId="0" applyFont="1" applyAlignment="1">
      <alignment horizontal="justify"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6"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7" applyFont="1">
      <alignment horizontal="left" vertical="center"/>
    </xf>
    <xf numFmtId="0" fontId="39" fillId="0" borderId="0" xfId="0" applyFont="1" applyBorder="1"/>
    <xf numFmtId="0" fontId="38" fillId="0" borderId="0" xfId="0" applyFont="1" applyBorder="1"/>
    <xf numFmtId="0" fontId="3" fillId="0" borderId="0" xfId="0" applyFont="1" applyBorder="1"/>
    <xf numFmtId="0" fontId="21" fillId="0" borderId="0" xfId="0" applyFont="1" applyBorder="1"/>
    <xf numFmtId="0" fontId="19" fillId="3" borderId="14" xfId="22" applyFont="1" applyFill="1" applyBorder="1">
      <alignment horizontal="left" vertical="center" wrapText="1" indent="1"/>
    </xf>
    <xf numFmtId="0" fontId="19" fillId="4" borderId="14" xfId="22" applyFont="1" applyFill="1" applyBorder="1">
      <alignment horizontal="left" vertical="center" wrapText="1" indent="1"/>
    </xf>
    <xf numFmtId="0" fontId="19" fillId="3" borderId="15" xfId="22" applyFont="1" applyFill="1" applyBorder="1">
      <alignment horizontal="left" vertical="center" wrapText="1" indent="1"/>
    </xf>
    <xf numFmtId="0" fontId="19" fillId="3" borderId="17" xfId="22" applyFont="1" applyFill="1" applyBorder="1">
      <alignment horizontal="left" vertical="center" wrapText="1" indent="1"/>
    </xf>
    <xf numFmtId="0" fontId="21" fillId="3" borderId="17" xfId="20" applyFont="1" applyFill="1" applyBorder="1">
      <alignment horizontal="right" vertical="center" wrapText="1" indent="1" readingOrder="2"/>
    </xf>
    <xf numFmtId="0" fontId="21" fillId="0" borderId="0" xfId="0" applyFont="1" applyAlignment="1">
      <alignment horizontal="left" vertical="center"/>
    </xf>
    <xf numFmtId="0" fontId="35"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9" fillId="0" borderId="0" xfId="0" applyFont="1" applyBorder="1" applyAlignment="1">
      <alignment vertical="center"/>
    </xf>
    <xf numFmtId="0" fontId="38"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41" fillId="0" borderId="0" xfId="0" applyFont="1" applyAlignment="1">
      <alignment vertical="center" readingOrder="2"/>
    </xf>
    <xf numFmtId="0" fontId="42" fillId="0" borderId="0" xfId="0" applyFont="1" applyAlignment="1">
      <alignment horizontal="centerContinuous" vertical="center"/>
    </xf>
    <xf numFmtId="0" fontId="42" fillId="0" borderId="0" xfId="0" applyFont="1" applyBorder="1" applyAlignment="1">
      <alignment horizontal="left" vertical="center"/>
    </xf>
    <xf numFmtId="0" fontId="42"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20" applyFont="1" applyFill="1" applyBorder="1">
      <alignment horizontal="right" vertical="center" wrapText="1" indent="1" readingOrder="2"/>
    </xf>
    <xf numFmtId="0" fontId="21" fillId="3" borderId="14" xfId="20"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4" fillId="0" borderId="0" xfId="10" applyFont="1"/>
    <xf numFmtId="0" fontId="34"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9" fillId="0" borderId="0" xfId="10" applyFont="1" applyAlignment="1">
      <alignment horizontal="centerContinuous" vertical="center"/>
    </xf>
    <xf numFmtId="0" fontId="39" fillId="0" borderId="0" xfId="10" applyFont="1" applyBorder="1" applyAlignment="1">
      <alignment vertical="center"/>
    </xf>
    <xf numFmtId="0" fontId="38" fillId="0" borderId="0" xfId="10" applyFont="1" applyBorder="1" applyAlignment="1">
      <alignment vertical="center"/>
    </xf>
    <xf numFmtId="0" fontId="21" fillId="0" borderId="0" xfId="10" applyFont="1" applyBorder="1" applyAlignment="1"/>
    <xf numFmtId="0" fontId="23" fillId="3" borderId="14" xfId="19" applyFont="1" applyFill="1" applyBorder="1" applyAlignment="1">
      <alignment horizontal="center" vertical="center"/>
    </xf>
    <xf numFmtId="0" fontId="23" fillId="3" borderId="16" xfId="19" applyFont="1" applyFill="1" applyBorder="1" applyAlignment="1">
      <alignment horizontal="center" vertical="center"/>
    </xf>
    <xf numFmtId="0" fontId="23" fillId="3" borderId="18" xfId="19"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9" fillId="0" borderId="0" xfId="10" applyFont="1" applyBorder="1"/>
    <xf numFmtId="0" fontId="38"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4" fillId="0" borderId="0" xfId="12" applyFont="1"/>
    <xf numFmtId="0" fontId="9" fillId="0" borderId="0" xfId="10" applyFont="1" applyBorder="1" applyAlignment="1">
      <alignment vertical="center"/>
    </xf>
    <xf numFmtId="0" fontId="15" fillId="0" borderId="0" xfId="10" applyFont="1" applyAlignment="1">
      <alignment vertical="center"/>
    </xf>
    <xf numFmtId="0" fontId="37" fillId="0" borderId="0" xfId="10" applyFont="1"/>
    <xf numFmtId="0" fontId="36" fillId="0" borderId="0" xfId="10" applyFont="1" applyAlignment="1">
      <alignment vertical="center"/>
    </xf>
    <xf numFmtId="0" fontId="7" fillId="0" borderId="0" xfId="2" applyFont="1" applyAlignment="1">
      <alignment vertical="center"/>
    </xf>
    <xf numFmtId="0" fontId="7" fillId="0" borderId="0" xfId="10" applyFont="1" applyAlignment="1">
      <alignment horizontal="center" vertical="center"/>
    </xf>
    <xf numFmtId="0" fontId="3" fillId="0" borderId="0" xfId="10" applyFont="1" applyAlignment="1">
      <alignment horizontal="center" vertical="center"/>
    </xf>
    <xf numFmtId="0" fontId="38" fillId="0" borderId="0" xfId="1" applyFont="1" applyAlignment="1">
      <alignment vertical="center"/>
    </xf>
    <xf numFmtId="0" fontId="38" fillId="0" borderId="0" xfId="10" applyFont="1" applyAlignment="1">
      <alignment horizontal="center" vertical="center"/>
    </xf>
    <xf numFmtId="0" fontId="38" fillId="0" borderId="0" xfId="1" applyFont="1" applyAlignment="1">
      <alignment vertical="center" readingOrder="2"/>
    </xf>
    <xf numFmtId="0" fontId="38" fillId="0" borderId="0" xfId="10" applyFont="1" applyBorder="1"/>
    <xf numFmtId="0" fontId="3" fillId="0" borderId="0" xfId="12" applyFont="1"/>
    <xf numFmtId="0" fontId="3" fillId="0" borderId="0" xfId="10" applyFont="1" applyAlignment="1">
      <alignment horizontal="centerContinuous" vertical="center"/>
    </xf>
    <xf numFmtId="0" fontId="21" fillId="0" borderId="0" xfId="10" applyFont="1" applyAlignment="1">
      <alignment horizontal="left" vertical="center"/>
    </xf>
    <xf numFmtId="0" fontId="39" fillId="0" borderId="0" xfId="12" applyFont="1"/>
    <xf numFmtId="0" fontId="7" fillId="0" borderId="0" xfId="10" applyFont="1" applyAlignment="1">
      <alignment vertical="center" readingOrder="1"/>
    </xf>
    <xf numFmtId="0" fontId="7" fillId="0" borderId="0" xfId="10" applyFont="1" applyBorder="1" applyAlignment="1">
      <alignment vertical="center"/>
    </xf>
    <xf numFmtId="0" fontId="41" fillId="0" borderId="0" xfId="10" applyFont="1" applyAlignment="1">
      <alignment vertical="center" readingOrder="2"/>
    </xf>
    <xf numFmtId="0" fontId="42" fillId="0" borderId="0" xfId="10" applyFont="1" applyAlignment="1">
      <alignment horizontal="centerContinuous" vertical="center"/>
    </xf>
    <xf numFmtId="0" fontId="42" fillId="0" borderId="0" xfId="10" applyFont="1" applyBorder="1" applyAlignment="1">
      <alignment horizontal="left" vertical="center"/>
    </xf>
    <xf numFmtId="0" fontId="42"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6"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8" fillId="0" borderId="0" xfId="10" applyFont="1" applyAlignment="1">
      <alignment vertical="center" readingOrder="2"/>
    </xf>
    <xf numFmtId="0" fontId="39"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1" applyNumberFormat="1" applyFont="1" applyFill="1" applyBorder="1" applyAlignment="1">
      <alignment horizontal="right" vertical="center" indent="1"/>
    </xf>
    <xf numFmtId="3" fontId="3" fillId="4" borderId="14" xfId="21" applyNumberFormat="1" applyFont="1" applyFill="1" applyBorder="1" applyAlignment="1">
      <alignment horizontal="right" vertical="center" indent="1"/>
    </xf>
    <xf numFmtId="3" fontId="3" fillId="3" borderId="14" xfId="21"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1" applyNumberFormat="1" applyFont="1" applyFill="1" applyBorder="1" applyAlignment="1">
      <alignment horizontal="right" vertical="center" indent="1"/>
    </xf>
    <xf numFmtId="3" fontId="3" fillId="3" borderId="14" xfId="13" applyNumberFormat="1" applyFont="1" applyFill="1" applyBorder="1" applyAlignment="1">
      <alignment vertical="center" wrapText="1"/>
    </xf>
    <xf numFmtId="0" fontId="7" fillId="5" borderId="33" xfId="20" applyFont="1" applyFill="1" applyBorder="1">
      <alignment horizontal="right" vertical="center" wrapText="1" indent="1" readingOrder="2"/>
    </xf>
    <xf numFmtId="0" fontId="21" fillId="5" borderId="34" xfId="13" applyFont="1" applyFill="1" applyBorder="1" applyAlignment="1">
      <alignment horizontal="center" vertical="center" wrapText="1" readingOrder="1"/>
    </xf>
    <xf numFmtId="1" fontId="21" fillId="5" borderId="34" xfId="0" applyNumberFormat="1" applyFont="1" applyFill="1" applyBorder="1" applyAlignment="1">
      <alignment horizontal="right" vertical="center" indent="1"/>
    </xf>
    <xf numFmtId="0" fontId="7" fillId="0" borderId="33" xfId="20"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3"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20" applyFont="1" applyFill="1" applyBorder="1">
      <alignment horizontal="right" vertical="center" wrapText="1" indent="1" readingOrder="2"/>
    </xf>
    <xf numFmtId="0" fontId="21" fillId="6" borderId="34" xfId="13"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5" fillId="0" borderId="0" xfId="0" applyFont="1"/>
    <xf numFmtId="0" fontId="21" fillId="5" borderId="34" xfId="13"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6"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7"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3" fillId="0" borderId="0" xfId="10" applyFont="1" applyAlignment="1">
      <alignment horizontal="center"/>
    </xf>
    <xf numFmtId="0" fontId="23" fillId="4" borderId="19" xfId="18"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0" applyFont="1" applyBorder="1" applyAlignment="1">
      <alignment horizontal="right" readingOrder="2"/>
    </xf>
    <xf numFmtId="0" fontId="21" fillId="0" borderId="0" xfId="14" applyFont="1" applyAlignment="1">
      <alignment horizontal="right" vertical="center" readingOrder="2"/>
    </xf>
    <xf numFmtId="0" fontId="22" fillId="0" borderId="0" xfId="10" applyFont="1" applyAlignment="1">
      <alignment horizontal="left"/>
    </xf>
    <xf numFmtId="0" fontId="23" fillId="0" borderId="0" xfId="10" applyFont="1" applyBorder="1" applyAlignment="1"/>
    <xf numFmtId="0" fontId="21" fillId="2" borderId="10" xfId="6" applyFont="1" applyBorder="1" applyAlignment="1">
      <alignment horizontal="center" vertical="center" wrapText="1"/>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8"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4"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0" fontId="3" fillId="0" borderId="0" xfId="10" applyFont="1" applyBorder="1" applyAlignment="1">
      <alignment horizontal="center"/>
    </xf>
    <xf numFmtId="3" fontId="3" fillId="0" borderId="0" xfId="10" applyNumberFormat="1" applyFont="1" applyBorder="1" applyAlignment="1">
      <alignment vertical="center"/>
    </xf>
    <xf numFmtId="0" fontId="7" fillId="2" borderId="0" xfId="20"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1" applyNumberFormat="1" applyFont="1" applyFill="1" applyBorder="1" applyAlignment="1">
      <alignment horizontal="right" vertical="center" indent="1"/>
    </xf>
    <xf numFmtId="3" fontId="21" fillId="3" borderId="14" xfId="21" applyNumberFormat="1" applyFont="1" applyFill="1" applyBorder="1" applyAlignment="1">
      <alignment horizontal="right" vertical="center" indent="1"/>
    </xf>
    <xf numFmtId="3" fontId="21" fillId="4" borderId="14" xfId="21" applyNumberFormat="1" applyFont="1" applyFill="1" applyBorder="1" applyAlignment="1">
      <alignment horizontal="right" vertical="center" indent="1"/>
    </xf>
    <xf numFmtId="3" fontId="21" fillId="3" borderId="17" xfId="21"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1"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8" fillId="0" borderId="0" xfId="0" applyFont="1" applyAlignment="1">
      <alignment horizontal="centerContinuous" vertical="center"/>
    </xf>
    <xf numFmtId="0" fontId="9" fillId="0" borderId="0" xfId="0" applyFont="1" applyAlignment="1">
      <alignment horizontal="centerContinuous" vertical="center"/>
    </xf>
    <xf numFmtId="0" fontId="48" fillId="0" borderId="0" xfId="0" applyFont="1" applyAlignment="1">
      <alignment vertical="center"/>
    </xf>
    <xf numFmtId="49" fontId="49" fillId="0" borderId="0" xfId="0" applyNumberFormat="1" applyFont="1" applyAlignment="1">
      <alignment vertical="center"/>
    </xf>
    <xf numFmtId="3" fontId="21" fillId="4" borderId="19" xfId="18" applyNumberFormat="1" applyFont="1" applyFill="1" applyBorder="1" applyAlignment="1">
      <alignment horizontal="right" vertical="center" indent="1"/>
    </xf>
    <xf numFmtId="0" fontId="23" fillId="0" borderId="0" xfId="15"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1" applyFont="1" applyFill="1" applyBorder="1" applyAlignment="1">
      <alignment horizontal="right" vertical="center" indent="1"/>
    </xf>
    <xf numFmtId="0" fontId="3" fillId="4" borderId="34" xfId="21" applyFont="1" applyFill="1" applyBorder="1" applyAlignment="1">
      <alignment horizontal="right" vertical="center" indent="1"/>
    </xf>
    <xf numFmtId="0" fontId="21" fillId="0" borderId="31" xfId="21" applyFont="1" applyFill="1" applyBorder="1" applyAlignment="1">
      <alignment horizontal="right" vertical="center" indent="1"/>
    </xf>
    <xf numFmtId="0" fontId="44" fillId="3" borderId="18" xfId="13" applyFont="1" applyFill="1" applyBorder="1" applyAlignment="1">
      <alignment horizontal="right" vertical="center" wrapText="1" indent="2" readingOrder="1"/>
    </xf>
    <xf numFmtId="0" fontId="23" fillId="3" borderId="18" xfId="13" applyFont="1" applyFill="1" applyBorder="1" applyAlignment="1">
      <alignment horizontal="left" vertical="center" wrapText="1" indent="1"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1"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7" fillId="0" borderId="0" xfId="2" applyFont="1" applyAlignment="1">
      <alignment horizontal="center" vertical="center"/>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 fillId="4" borderId="44" xfId="21" applyFont="1" applyFill="1" applyBorder="1" applyAlignment="1">
      <alignment horizontal="right" vertical="center" indent="1"/>
    </xf>
    <xf numFmtId="0" fontId="21" fillId="4" borderId="44" xfId="21" applyFont="1" applyFill="1" applyBorder="1" applyAlignment="1">
      <alignment horizontal="right" vertical="center" indent="1"/>
    </xf>
    <xf numFmtId="0" fontId="3" fillId="0" borderId="45" xfId="21" applyFont="1" applyFill="1" applyBorder="1" applyAlignment="1">
      <alignment horizontal="right" vertical="center" indent="1"/>
    </xf>
    <xf numFmtId="0" fontId="21" fillId="0" borderId="45" xfId="21" applyFont="1" applyFill="1" applyBorder="1" applyAlignment="1">
      <alignment horizontal="right" vertical="center" indent="1"/>
    </xf>
    <xf numFmtId="0" fontId="3" fillId="0" borderId="44" xfId="21" applyFont="1" applyFill="1" applyBorder="1" applyAlignment="1">
      <alignment horizontal="right" vertical="center" indent="1"/>
    </xf>
    <xf numFmtId="0" fontId="21" fillId="0" borderId="44" xfId="21" applyFont="1" applyFill="1" applyBorder="1" applyAlignment="1">
      <alignment horizontal="right" vertical="center" indent="1"/>
    </xf>
    <xf numFmtId="0" fontId="21" fillId="0" borderId="23" xfId="21" applyFont="1" applyFill="1" applyBorder="1" applyAlignment="1">
      <alignment horizontal="right" vertical="center" indent="1"/>
    </xf>
    <xf numFmtId="0" fontId="3" fillId="0" borderId="0" xfId="10" applyFont="1" applyBorder="1" applyAlignment="1">
      <alignment horizontal="center" vertical="center" wrapTex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6" applyFont="1" applyBorder="1">
      <alignment horizontal="right" vertical="center"/>
    </xf>
    <xf numFmtId="0" fontId="21" fillId="0" borderId="0" xfId="17" applyFont="1" applyBorder="1">
      <alignment horizontal="left" vertical="center"/>
    </xf>
    <xf numFmtId="0" fontId="50" fillId="0" borderId="0" xfId="10" applyFont="1" applyBorder="1" applyAlignment="1">
      <alignment vertical="center"/>
    </xf>
    <xf numFmtId="3" fontId="3" fillId="0" borderId="0" xfId="0" applyNumberFormat="1" applyFont="1" applyAlignment="1">
      <alignment vertical="center"/>
    </xf>
    <xf numFmtId="0" fontId="53" fillId="0" borderId="0" xfId="0" applyFont="1"/>
    <xf numFmtId="0" fontId="9" fillId="0" borderId="0" xfId="10" applyFont="1" applyAlignment="1">
      <alignment vertical="center"/>
    </xf>
    <xf numFmtId="0" fontId="55" fillId="0" borderId="0" xfId="12" applyFont="1"/>
    <xf numFmtId="0" fontId="55" fillId="0" borderId="0" xfId="0" applyFont="1" applyAlignment="1">
      <alignment vertical="center"/>
    </xf>
    <xf numFmtId="0" fontId="7" fillId="3" borderId="0" xfId="16"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7"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7" fillId="0" borderId="0" xfId="10" applyFont="1" applyAlignment="1">
      <alignment horizontal="justify" vertical="center"/>
    </xf>
    <xf numFmtId="0" fontId="2" fillId="0" borderId="0" xfId="10" applyFont="1" applyBorder="1" applyAlignment="1">
      <alignment horizontal="left" vertical="center" wrapText="1" indent="1"/>
    </xf>
    <xf numFmtId="0" fontId="58" fillId="0" borderId="0" xfId="10" applyFont="1" applyBorder="1" applyAlignment="1">
      <alignment horizontal="right" vertical="center" wrapText="1" indent="1" readingOrder="2"/>
    </xf>
    <xf numFmtId="0" fontId="4" fillId="0" borderId="0" xfId="10" applyFont="1" applyAlignment="1">
      <alignment vertical="top"/>
    </xf>
    <xf numFmtId="0" fontId="56"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2" fillId="0" borderId="0" xfId="10" applyFont="1" applyAlignment="1">
      <alignment vertical="center"/>
    </xf>
    <xf numFmtId="0" fontId="59" fillId="0" borderId="0" xfId="10" applyFont="1" applyAlignment="1">
      <alignment horizontal="center" vertical="center"/>
    </xf>
    <xf numFmtId="0" fontId="60" fillId="0" borderId="0" xfId="10" applyFont="1" applyAlignment="1">
      <alignment horizontal="center" vertical="center"/>
    </xf>
    <xf numFmtId="3" fontId="61" fillId="3" borderId="0" xfId="10" applyNumberFormat="1" applyFont="1" applyFill="1" applyAlignment="1">
      <alignment vertical="center"/>
    </xf>
    <xf numFmtId="0" fontId="21" fillId="4" borderId="34" xfId="21" applyNumberFormat="1" applyFont="1" applyFill="1" applyBorder="1" applyAlignment="1">
      <alignment horizontal="right" vertical="center" indent="1"/>
    </xf>
    <xf numFmtId="0" fontId="21" fillId="3" borderId="15" xfId="20" applyFont="1" applyFill="1" applyBorder="1">
      <alignment horizontal="right" vertical="center" wrapText="1" indent="1" readingOrder="2"/>
    </xf>
    <xf numFmtId="0" fontId="21" fillId="4" borderId="19" xfId="18"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8"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5" fillId="3" borderId="50" xfId="20" applyFont="1" applyFill="1" applyBorder="1" applyAlignment="1">
      <alignment horizontal="right" vertical="center" wrapText="1" indent="1" readingOrder="2"/>
    </xf>
    <xf numFmtId="3" fontId="66" fillId="3" borderId="37" xfId="21" applyNumberFormat="1" applyFont="1" applyFill="1" applyBorder="1" applyAlignment="1">
      <alignment horizontal="right" vertical="center" indent="1"/>
    </xf>
    <xf numFmtId="3" fontId="65" fillId="3" borderId="37" xfId="21" applyNumberFormat="1" applyFont="1" applyFill="1" applyBorder="1" applyAlignment="1">
      <alignment horizontal="right" vertical="center" indent="1"/>
    </xf>
    <xf numFmtId="3" fontId="65" fillId="3" borderId="23" xfId="21" applyNumberFormat="1" applyFont="1" applyFill="1" applyBorder="1" applyAlignment="1">
      <alignment horizontal="right" vertical="center" indent="1"/>
    </xf>
    <xf numFmtId="0" fontId="66" fillId="0" borderId="0" xfId="0" applyFont="1"/>
    <xf numFmtId="0" fontId="72" fillId="3" borderId="50" xfId="20" applyFont="1" applyFill="1" applyBorder="1" applyAlignment="1">
      <alignment horizontal="left" vertical="center" wrapText="1" indent="1" readingOrder="2"/>
    </xf>
    <xf numFmtId="0" fontId="72" fillId="3" borderId="30" xfId="20" applyFont="1" applyFill="1" applyBorder="1" applyAlignment="1">
      <alignment horizontal="left" vertical="center" wrapText="1" indent="1" readingOrder="2"/>
    </xf>
    <xf numFmtId="0" fontId="65" fillId="3" borderId="53" xfId="20" applyFont="1" applyFill="1" applyBorder="1" applyAlignment="1">
      <alignment horizontal="right" vertical="center" wrapText="1" indent="1" readingOrder="2"/>
    </xf>
    <xf numFmtId="3" fontId="66" fillId="3" borderId="36" xfId="21" applyNumberFormat="1" applyFont="1" applyFill="1" applyBorder="1" applyAlignment="1">
      <alignment horizontal="right" vertical="center" indent="1"/>
    </xf>
    <xf numFmtId="3" fontId="65" fillId="3" borderId="44" xfId="21" applyNumberFormat="1" applyFont="1" applyFill="1" applyBorder="1" applyAlignment="1">
      <alignment horizontal="right" vertical="center" indent="1"/>
    </xf>
    <xf numFmtId="0" fontId="72" fillId="3" borderId="53" xfId="20" applyFont="1" applyFill="1" applyBorder="1" applyAlignment="1">
      <alignment horizontal="left" vertical="center" wrapText="1" indent="1" readingOrder="2"/>
    </xf>
    <xf numFmtId="0" fontId="65" fillId="4" borderId="30" xfId="20" applyFont="1" applyFill="1" applyBorder="1" applyAlignment="1">
      <alignment horizontal="right" vertical="center" wrapText="1" indent="1" readingOrder="2"/>
    </xf>
    <xf numFmtId="3" fontId="66" fillId="4" borderId="31" xfId="21" applyNumberFormat="1" applyFont="1" applyFill="1" applyBorder="1" applyAlignment="1">
      <alignment horizontal="right" vertical="center" indent="1"/>
    </xf>
    <xf numFmtId="3" fontId="65" fillId="4" borderId="31" xfId="21" applyNumberFormat="1" applyFont="1" applyFill="1" applyBorder="1" applyAlignment="1">
      <alignment horizontal="right" vertical="center" indent="1"/>
    </xf>
    <xf numFmtId="0" fontId="72" fillId="4" borderId="31" xfId="20" applyFont="1" applyFill="1" applyBorder="1" applyAlignment="1">
      <alignment horizontal="left" vertical="center" wrapText="1" indent="1" readingOrder="2"/>
    </xf>
    <xf numFmtId="0" fontId="65" fillId="3" borderId="23" xfId="20" applyFont="1" applyFill="1" applyBorder="1" applyAlignment="1">
      <alignment horizontal="right" vertical="center" wrapText="1" indent="1" readingOrder="2"/>
    </xf>
    <xf numFmtId="0" fontId="72" fillId="3" borderId="41" xfId="20" applyFont="1" applyFill="1" applyBorder="1" applyAlignment="1">
      <alignment horizontal="left" vertical="center" wrapText="1" indent="1" readingOrder="2"/>
    </xf>
    <xf numFmtId="0" fontId="65" fillId="4" borderId="53" xfId="20" applyFont="1" applyFill="1" applyBorder="1" applyAlignment="1">
      <alignment horizontal="right" vertical="center" wrapText="1" indent="1" readingOrder="2"/>
    </xf>
    <xf numFmtId="3" fontId="66" fillId="4" borderId="36" xfId="21" applyNumberFormat="1" applyFont="1" applyFill="1" applyBorder="1" applyAlignment="1">
      <alignment horizontal="right" vertical="center" indent="1"/>
    </xf>
    <xf numFmtId="3" fontId="65" fillId="4" borderId="36" xfId="21" applyNumberFormat="1" applyFont="1" applyFill="1" applyBorder="1" applyAlignment="1">
      <alignment horizontal="right" vertical="center" indent="1"/>
    </xf>
    <xf numFmtId="0" fontId="72" fillId="4" borderId="36" xfId="20" applyFont="1" applyFill="1" applyBorder="1" applyAlignment="1">
      <alignment horizontal="left" vertical="center" wrapText="1" indent="1" readingOrder="2"/>
    </xf>
    <xf numFmtId="0" fontId="65" fillId="4" borderId="23" xfId="20" applyFont="1" applyFill="1" applyBorder="1" applyAlignment="1">
      <alignment horizontal="right" vertical="center" wrapText="1" indent="1" readingOrder="2"/>
    </xf>
    <xf numFmtId="3" fontId="65" fillId="4" borderId="23" xfId="21" applyNumberFormat="1" applyFont="1" applyFill="1" applyBorder="1" applyAlignment="1">
      <alignment horizontal="right" vertical="center" indent="1"/>
    </xf>
    <xf numFmtId="0" fontId="72" fillId="4" borderId="23" xfId="20" applyFont="1" applyFill="1" applyBorder="1" applyAlignment="1">
      <alignment horizontal="left" vertical="center" wrapText="1" indent="1" readingOrder="2"/>
    </xf>
    <xf numFmtId="3" fontId="65" fillId="3" borderId="45" xfId="21" applyNumberFormat="1" applyFont="1" applyFill="1" applyBorder="1" applyAlignment="1">
      <alignment horizontal="right" vertical="center" indent="1"/>
    </xf>
    <xf numFmtId="0" fontId="65" fillId="4" borderId="45" xfId="0" applyFont="1" applyFill="1" applyBorder="1" applyAlignment="1">
      <alignment horizontal="center" wrapText="1"/>
    </xf>
    <xf numFmtId="0" fontId="72" fillId="4" borderId="51" xfId="0" applyFont="1" applyFill="1" applyBorder="1" applyAlignment="1">
      <alignment horizontal="center" vertical="top" wrapText="1"/>
    </xf>
    <xf numFmtId="0" fontId="23" fillId="4" borderId="51"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3" fontId="21" fillId="4" borderId="23" xfId="13" applyNumberFormat="1" applyFont="1" applyFill="1" applyBorder="1" applyAlignment="1">
      <alignment horizontal="left" vertical="center" wrapText="1" indent="1" readingOrder="1"/>
    </xf>
    <xf numFmtId="0" fontId="21" fillId="0" borderId="45" xfId="10" applyFont="1" applyBorder="1" applyAlignment="1">
      <alignment horizontal="right" vertical="center" wrapText="1" indent="1" readingOrder="2"/>
    </xf>
    <xf numFmtId="0" fontId="73" fillId="0" borderId="44" xfId="0" applyFont="1" applyBorder="1" applyAlignment="1">
      <alignment horizontal="right" vertical="center" wrapText="1" indent="1"/>
    </xf>
    <xf numFmtId="0" fontId="3" fillId="0" borderId="0" xfId="0" applyFont="1" applyAlignment="1">
      <alignment wrapText="1"/>
    </xf>
    <xf numFmtId="0" fontId="21" fillId="3" borderId="37" xfId="20" applyFont="1" applyFill="1" applyBorder="1" applyAlignment="1">
      <alignment horizontal="center" vertical="center" wrapText="1" readingOrder="2"/>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0" fontId="19" fillId="3" borderId="37" xfId="22" applyFont="1" applyFill="1" applyBorder="1" applyAlignment="1">
      <alignment horizontal="center" vertical="center" wrapText="1"/>
    </xf>
    <xf numFmtId="0" fontId="21" fillId="3" borderId="34" xfId="20" applyFont="1" applyFill="1" applyBorder="1" applyAlignment="1">
      <alignment horizontal="center" vertical="center" wrapText="1" readingOrder="2"/>
    </xf>
    <xf numFmtId="3" fontId="3" fillId="3" borderId="34" xfId="10" applyNumberFormat="1" applyFont="1" applyFill="1" applyBorder="1" applyAlignment="1">
      <alignment horizontal="right" vertical="center" indent="1"/>
    </xf>
    <xf numFmtId="0" fontId="19" fillId="3" borderId="34" xfId="22" applyFont="1" applyFill="1" applyBorder="1" applyAlignment="1">
      <alignment horizontal="center" vertical="center" wrapText="1"/>
    </xf>
    <xf numFmtId="0" fontId="21" fillId="4" borderId="34" xfId="20" applyFont="1" applyFill="1" applyBorder="1" applyAlignment="1">
      <alignment horizontal="center" vertical="center" wrapText="1" readingOrder="2"/>
    </xf>
    <xf numFmtId="3" fontId="3" fillId="4" borderId="34" xfId="21" applyNumberFormat="1" applyFont="1" applyFill="1" applyBorder="1" applyAlignment="1">
      <alignment horizontal="right" vertical="center" indent="1"/>
    </xf>
    <xf numFmtId="3" fontId="21" fillId="4" borderId="34" xfId="21" applyNumberFormat="1" applyFont="1" applyFill="1" applyBorder="1" applyAlignment="1">
      <alignment horizontal="right" vertical="center" indent="1"/>
    </xf>
    <xf numFmtId="0" fontId="19" fillId="4" borderId="34" xfId="22" applyFont="1" applyFill="1" applyBorder="1" applyAlignment="1">
      <alignment horizontal="center" vertical="center" wrapText="1"/>
    </xf>
    <xf numFmtId="3" fontId="3" fillId="3" borderId="34" xfId="21" applyNumberFormat="1" applyFont="1" applyFill="1" applyBorder="1" applyAlignment="1">
      <alignment horizontal="right" vertical="center" indent="1"/>
    </xf>
    <xf numFmtId="0" fontId="21" fillId="7" borderId="34" xfId="20" applyFont="1" applyFill="1" applyBorder="1" applyAlignment="1">
      <alignment horizontal="center" vertical="center" wrapText="1" readingOrder="2"/>
    </xf>
    <xf numFmtId="3" fontId="3" fillId="7" borderId="34" xfId="21" applyNumberFormat="1" applyFont="1" applyFill="1" applyBorder="1" applyAlignment="1">
      <alignment horizontal="right" vertical="center" indent="1"/>
    </xf>
    <xf numFmtId="0" fontId="19" fillId="7" borderId="34" xfId="22" applyFont="1" applyFill="1" applyBorder="1" applyAlignment="1">
      <alignment horizontal="center" vertical="center" wrapText="1"/>
    </xf>
    <xf numFmtId="0" fontId="21" fillId="7" borderId="39" xfId="20" applyFont="1" applyFill="1" applyBorder="1" applyAlignment="1">
      <alignment horizontal="center" vertical="center" wrapText="1" readingOrder="2"/>
    </xf>
    <xf numFmtId="3" fontId="3" fillId="7" borderId="39" xfId="21" applyNumberFormat="1" applyFont="1" applyFill="1" applyBorder="1" applyAlignment="1">
      <alignment horizontal="right" vertical="center" indent="1"/>
    </xf>
    <xf numFmtId="0" fontId="19" fillId="7" borderId="39" xfId="22" applyFont="1" applyFill="1" applyBorder="1" applyAlignment="1">
      <alignment horizontal="center" vertical="center" wrapText="1"/>
    </xf>
    <xf numFmtId="0" fontId="21" fillId="4" borderId="37" xfId="20" applyFont="1" applyFill="1" applyBorder="1" applyAlignment="1">
      <alignment horizontal="center" vertical="center" wrapText="1" readingOrder="2"/>
    </xf>
    <xf numFmtId="3" fontId="21" fillId="4" borderId="37" xfId="21" applyNumberFormat="1" applyFont="1" applyFill="1" applyBorder="1" applyAlignment="1">
      <alignment horizontal="right" vertical="center" indent="1"/>
    </xf>
    <xf numFmtId="0" fontId="23" fillId="4" borderId="37"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1" fillId="4" borderId="39" xfId="20" applyFont="1" applyFill="1" applyBorder="1" applyAlignment="1">
      <alignment horizontal="center" vertical="center" wrapText="1" readingOrder="2"/>
    </xf>
    <xf numFmtId="3" fontId="21" fillId="4" borderId="39" xfId="21" applyNumberFormat="1" applyFont="1" applyFill="1" applyBorder="1" applyAlignment="1">
      <alignment horizontal="right" vertical="center" indent="1"/>
    </xf>
    <xf numFmtId="0" fontId="23" fillId="4" borderId="39" xfId="22" applyFont="1" applyFill="1" applyBorder="1" applyAlignment="1">
      <alignment horizontal="center" vertical="center" wrapText="1"/>
    </xf>
    <xf numFmtId="0" fontId="3" fillId="0" borderId="0" xfId="10" applyFont="1" applyAlignment="1">
      <alignment horizontal="center"/>
    </xf>
    <xf numFmtId="0" fontId="12" fillId="0" borderId="0" xfId="10" applyFont="1" applyAlignment="1">
      <alignment horizontal="right" vertical="center"/>
    </xf>
    <xf numFmtId="0" fontId="3" fillId="0" borderId="36" xfId="21" applyFont="1" applyFill="1" applyBorder="1" applyAlignment="1">
      <alignment horizontal="right" vertical="center" indent="1"/>
    </xf>
    <xf numFmtId="3" fontId="3" fillId="0" borderId="0" xfId="0" applyNumberFormat="1" applyFont="1" applyBorder="1" applyAlignment="1">
      <alignment vertical="center"/>
    </xf>
    <xf numFmtId="0" fontId="7" fillId="6" borderId="0" xfId="20" applyFont="1" applyFill="1" applyBorder="1">
      <alignment horizontal="right" vertical="center" wrapText="1" indent="1" readingOrder="2"/>
    </xf>
    <xf numFmtId="0" fontId="21" fillId="6" borderId="0" xfId="13"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74" fillId="6" borderId="0" xfId="20" applyFont="1" applyFill="1" applyBorder="1">
      <alignment horizontal="right" vertical="center" wrapText="1" indent="1" readingOrder="2"/>
    </xf>
    <xf numFmtId="0" fontId="23" fillId="0" borderId="0" xfId="10" applyFont="1" applyBorder="1" applyAlignment="1"/>
    <xf numFmtId="0" fontId="75" fillId="0" borderId="0" xfId="10" applyFont="1"/>
    <xf numFmtId="0" fontId="45" fillId="0" borderId="0" xfId="10" applyFont="1"/>
    <xf numFmtId="0" fontId="21" fillId="0" borderId="0" xfId="14" applyFont="1" applyAlignment="1">
      <alignment horizontal="right" vertical="center" readingOrder="2"/>
    </xf>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165" fontId="3" fillId="0" borderId="0" xfId="25" applyNumberFormat="1" applyFont="1"/>
    <xf numFmtId="0" fontId="34"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1" fillId="4" borderId="44" xfId="21" applyFont="1" applyFill="1" applyBorder="1" applyAlignment="1">
      <alignment horizontal="right" vertical="center" wrapText="1" indent="1" readingOrder="2"/>
    </xf>
    <xf numFmtId="0" fontId="23" fillId="0" borderId="34" xfId="19" applyFont="1" applyBorder="1" applyAlignment="1">
      <alignment horizontal="center" vertical="center"/>
    </xf>
    <xf numFmtId="0" fontId="23" fillId="4" borderId="34" xfId="19" applyFont="1" applyFill="1" applyBorder="1" applyAlignment="1">
      <alignment horizontal="center" vertical="center"/>
    </xf>
    <xf numFmtId="0" fontId="23" fillId="4" borderId="39" xfId="19" applyFont="1" applyFill="1" applyBorder="1" applyAlignment="1">
      <alignment horizontal="center" vertical="center"/>
    </xf>
    <xf numFmtId="0" fontId="23" fillId="4" borderId="37" xfId="19" applyFont="1" applyFill="1" applyBorder="1" applyAlignment="1">
      <alignment horizontal="center" vertical="center"/>
    </xf>
    <xf numFmtId="0" fontId="21" fillId="3" borderId="31" xfId="20" applyFont="1" applyFill="1" applyBorder="1" applyAlignment="1">
      <alignment horizontal="center" vertical="center" wrapText="1" readingOrder="2"/>
    </xf>
    <xf numFmtId="3" fontId="3" fillId="3" borderId="31" xfId="21" applyNumberFormat="1" applyFont="1" applyFill="1" applyBorder="1" applyAlignment="1">
      <alignment horizontal="right" vertical="center" indent="1"/>
    </xf>
    <xf numFmtId="0" fontId="23" fillId="0" borderId="31" xfId="19" applyFont="1" applyBorder="1" applyAlignment="1">
      <alignment horizontal="center" vertical="center"/>
    </xf>
    <xf numFmtId="0" fontId="21" fillId="4" borderId="51" xfId="0" applyFont="1" applyFill="1" applyBorder="1" applyAlignment="1">
      <alignment horizontal="center" vertical="center" wrapText="1"/>
    </xf>
    <xf numFmtId="0" fontId="21" fillId="4" borderId="36" xfId="20" applyFont="1" applyFill="1" applyBorder="1" applyAlignment="1">
      <alignment horizontal="center" vertical="center" wrapText="1" readingOrder="2"/>
    </xf>
    <xf numFmtId="3" fontId="3" fillId="4" borderId="36" xfId="21" applyNumberFormat="1" applyFont="1" applyFill="1" applyBorder="1" applyAlignment="1">
      <alignment horizontal="right" vertical="center" indent="1"/>
    </xf>
    <xf numFmtId="0" fontId="23" fillId="4" borderId="36" xfId="19"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1"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1" applyNumberFormat="1" applyFont="1" applyFill="1" applyBorder="1" applyAlignment="1">
      <alignment horizontal="right" vertical="center" indent="1"/>
    </xf>
    <xf numFmtId="3" fontId="21" fillId="3" borderId="37" xfId="21" applyNumberFormat="1" applyFont="1" applyFill="1" applyBorder="1" applyAlignment="1">
      <alignment horizontal="right" vertical="center" indent="1"/>
    </xf>
    <xf numFmtId="0" fontId="23" fillId="3" borderId="37" xfId="22" applyFont="1" applyFill="1" applyBorder="1" applyAlignment="1">
      <alignment horizontal="center" vertical="center" wrapText="1"/>
    </xf>
    <xf numFmtId="3" fontId="21" fillId="3" borderId="34" xfId="21" applyNumberFormat="1" applyFont="1" applyFill="1" applyBorder="1" applyAlignment="1">
      <alignment horizontal="right" vertical="center" indent="1"/>
    </xf>
    <xf numFmtId="0" fontId="23" fillId="3" borderId="34" xfId="22" applyFont="1" applyFill="1" applyBorder="1" applyAlignment="1">
      <alignment horizontal="center" vertical="center" wrapText="1"/>
    </xf>
    <xf numFmtId="3" fontId="3" fillId="4" borderId="39" xfId="21"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0" fontId="21" fillId="3" borderId="39" xfId="20" applyFont="1" applyFill="1" applyBorder="1" applyAlignment="1">
      <alignment horizontal="center" vertical="center" wrapText="1" readingOrder="2"/>
    </xf>
    <xf numFmtId="3" fontId="21" fillId="3" borderId="39" xfId="18" applyNumberFormat="1" applyFont="1" applyFill="1" applyBorder="1" applyAlignment="1">
      <alignment horizontal="right" vertical="center" indent="1"/>
    </xf>
    <xf numFmtId="0" fontId="23" fillId="3" borderId="39" xfId="22" applyFont="1" applyFill="1" applyBorder="1" applyAlignment="1">
      <alignment horizontal="center" vertical="center" wrapTex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1" xfId="0" applyFont="1" applyFill="1" applyBorder="1" applyAlignment="1">
      <alignment horizontal="center" vertical="top"/>
    </xf>
    <xf numFmtId="0" fontId="21" fillId="3" borderId="62" xfId="20" applyFont="1" applyFill="1" applyBorder="1" applyAlignment="1">
      <alignment horizontal="center" vertical="center" wrapText="1" readingOrder="2"/>
    </xf>
    <xf numFmtId="3" fontId="21" fillId="3" borderId="62" xfId="18" applyNumberFormat="1" applyFont="1" applyFill="1" applyBorder="1" applyAlignment="1">
      <alignment horizontal="right" vertical="center" indent="1"/>
    </xf>
    <xf numFmtId="0" fontId="23" fillId="3" borderId="62" xfId="22" applyFont="1" applyFill="1" applyBorder="1" applyAlignment="1">
      <alignment horizontal="center" vertical="center" wrapText="1"/>
    </xf>
    <xf numFmtId="0" fontId="21" fillId="3" borderId="63" xfId="20" applyFont="1" applyFill="1" applyBorder="1" applyAlignment="1">
      <alignment horizontal="center" vertical="center" wrapText="1" readingOrder="2"/>
    </xf>
    <xf numFmtId="3" fontId="21" fillId="3" borderId="63" xfId="18" applyNumberFormat="1" applyFont="1" applyFill="1" applyBorder="1" applyAlignment="1">
      <alignment horizontal="right" vertical="center" indent="1"/>
    </xf>
    <xf numFmtId="0" fontId="23" fillId="3" borderId="63" xfId="22" applyFont="1" applyFill="1" applyBorder="1" applyAlignment="1">
      <alignment horizontal="center" vertical="center" wrapText="1"/>
    </xf>
    <xf numFmtId="0" fontId="21" fillId="3" borderId="64" xfId="20" applyFont="1" applyFill="1" applyBorder="1" applyAlignment="1">
      <alignment horizontal="center" vertical="center" wrapText="1" readingOrder="2"/>
    </xf>
    <xf numFmtId="3" fontId="21" fillId="3" borderId="64" xfId="18" applyNumberFormat="1" applyFont="1" applyFill="1" applyBorder="1" applyAlignment="1">
      <alignment horizontal="right" vertical="center" indent="1"/>
    </xf>
    <xf numFmtId="0" fontId="23" fillId="3" borderId="64" xfId="22"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1" applyNumberFormat="1" applyFont="1" applyFill="1" applyBorder="1" applyAlignment="1">
      <alignment horizontal="right" vertical="center" indent="1"/>
    </xf>
    <xf numFmtId="0" fontId="23" fillId="4" borderId="36" xfId="22" applyFont="1" applyFill="1" applyBorder="1" applyAlignment="1">
      <alignment horizontal="center" vertical="center" wrapText="1"/>
    </xf>
    <xf numFmtId="3" fontId="21" fillId="3" borderId="37" xfId="18"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1" applyNumberFormat="1" applyFont="1" applyFill="1" applyBorder="1" applyAlignment="1">
      <alignment horizontal="right" vertical="center" indent="1"/>
    </xf>
    <xf numFmtId="0" fontId="23" fillId="3" borderId="23" xfId="22" applyFont="1" applyFill="1" applyBorder="1" applyAlignment="1">
      <alignment horizontal="left" vertical="center" wrapText="1" indent="1"/>
    </xf>
    <xf numFmtId="3" fontId="21" fillId="3" borderId="51" xfId="21" applyNumberFormat="1" applyFont="1" applyFill="1" applyBorder="1" applyAlignment="1">
      <alignment horizontal="right" vertical="center" indent="1"/>
    </xf>
    <xf numFmtId="0" fontId="21" fillId="3" borderId="23" xfId="20" applyFont="1" applyFill="1" applyBorder="1" applyAlignment="1">
      <alignment horizontal="right" vertical="center" wrapText="1" indent="1" readingOrder="2"/>
    </xf>
    <xf numFmtId="3" fontId="21" fillId="4" borderId="23" xfId="21"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2" applyFont="1" applyFill="1" applyBorder="1" applyAlignment="1">
      <alignment horizontal="left" vertical="center" indent="1"/>
    </xf>
    <xf numFmtId="0" fontId="21" fillId="4" borderId="34" xfId="20" applyFont="1" applyFill="1" applyBorder="1" applyAlignment="1">
      <alignment horizontal="right" vertical="center" wrapText="1" indent="1" readingOrder="2"/>
    </xf>
    <xf numFmtId="0" fontId="23" fillId="4" borderId="34" xfId="22" applyFont="1" applyFill="1" applyBorder="1" applyAlignment="1">
      <alignment horizontal="left" vertical="center" wrapText="1" indent="1"/>
    </xf>
    <xf numFmtId="0" fontId="21" fillId="3" borderId="34" xfId="20" applyFont="1" applyFill="1" applyBorder="1" applyAlignment="1">
      <alignment horizontal="right" vertical="center" wrapText="1" indent="1" readingOrder="2"/>
    </xf>
    <xf numFmtId="0" fontId="23" fillId="3" borderId="34"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3" fontId="21" fillId="3" borderId="36" xfId="21" applyNumberFormat="1" applyFont="1" applyFill="1" applyBorder="1" applyAlignment="1">
      <alignment horizontal="right" vertical="center" indent="1"/>
    </xf>
    <xf numFmtId="0" fontId="23" fillId="3" borderId="36" xfId="22" applyFont="1" applyFill="1" applyBorder="1" applyAlignment="1">
      <alignment horizontal="left" vertical="center" wrapText="1" indent="1"/>
    </xf>
    <xf numFmtId="0" fontId="21" fillId="4" borderId="31" xfId="20" applyFont="1" applyFill="1" applyBorder="1" applyAlignment="1">
      <alignment horizontal="right" vertical="center" wrapText="1" indent="1" readingOrder="2"/>
    </xf>
    <xf numFmtId="3" fontId="3" fillId="4" borderId="31" xfId="21" applyNumberFormat="1" applyFont="1" applyFill="1" applyBorder="1" applyAlignment="1">
      <alignment horizontal="right" vertical="center" indent="1"/>
    </xf>
    <xf numFmtId="3" fontId="21" fillId="4" borderId="31" xfId="21" applyNumberFormat="1" applyFont="1" applyFill="1" applyBorder="1" applyAlignment="1">
      <alignment horizontal="right" vertical="center" indent="1"/>
    </xf>
    <xf numFmtId="0" fontId="23" fillId="4" borderId="31" xfId="22" applyFont="1" applyFill="1" applyBorder="1" applyAlignment="1">
      <alignment horizontal="left" vertical="center" wrapText="1" indent="1"/>
    </xf>
    <xf numFmtId="0" fontId="21" fillId="3" borderId="31" xfId="20" applyFont="1" applyFill="1" applyBorder="1" applyAlignment="1">
      <alignment horizontal="right" vertical="center" wrapText="1" indent="1" readingOrder="2"/>
    </xf>
    <xf numFmtId="3" fontId="21" fillId="3" borderId="31" xfId="21" applyNumberFormat="1" applyFont="1" applyFill="1" applyBorder="1" applyAlignment="1">
      <alignment horizontal="right" vertical="center" indent="1"/>
    </xf>
    <xf numFmtId="0" fontId="23" fillId="3" borderId="31" xfId="22" applyFont="1" applyFill="1" applyBorder="1" applyAlignment="1">
      <alignment horizontal="left" vertical="center" wrapText="1" indent="1"/>
    </xf>
    <xf numFmtId="3" fontId="3" fillId="3" borderId="36" xfId="21" applyNumberFormat="1" applyFont="1" applyFill="1" applyBorder="1" applyAlignment="1">
      <alignment horizontal="right" vertical="center" indent="1"/>
    </xf>
    <xf numFmtId="0" fontId="21" fillId="4" borderId="23" xfId="20" applyFont="1" applyFill="1" applyBorder="1" applyAlignment="1">
      <alignment horizontal="right" vertical="center" wrapText="1" indent="1" readingOrder="2"/>
    </xf>
    <xf numFmtId="0" fontId="23" fillId="4" borderId="23" xfId="22"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0" fontId="23" fillId="4" borderId="36" xfId="22" applyFont="1" applyFill="1" applyBorder="1" applyAlignment="1">
      <alignment horizontal="left" vertical="center" wrapText="1" indent="1"/>
    </xf>
    <xf numFmtId="0" fontId="23" fillId="3" borderId="37" xfId="22" applyFont="1" applyFill="1" applyBorder="1" applyAlignment="1">
      <alignment horizontal="left" vertical="center" wrapText="1" indent="1"/>
    </xf>
    <xf numFmtId="3" fontId="21" fillId="3" borderId="23" xfId="10" applyNumberFormat="1" applyFont="1" applyFill="1" applyBorder="1" applyAlignment="1">
      <alignment horizontal="right" vertical="center" indent="1"/>
    </xf>
    <xf numFmtId="0" fontId="21" fillId="3" borderId="34" xfId="12" applyFont="1" applyFill="1" applyBorder="1" applyAlignment="1">
      <alignment horizontal="right" vertical="center" indent="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indent="1"/>
    </xf>
    <xf numFmtId="0" fontId="21" fillId="4" borderId="34" xfId="12" applyFont="1" applyFill="1" applyBorder="1" applyAlignment="1">
      <alignment horizontal="right" vertical="center" indent="1"/>
    </xf>
    <xf numFmtId="3" fontId="3" fillId="4" borderId="34" xfId="12" applyNumberFormat="1" applyFont="1" applyFill="1" applyBorder="1" applyAlignment="1">
      <alignment horizontal="right" vertical="center" indent="1"/>
    </xf>
    <xf numFmtId="0" fontId="23" fillId="4" borderId="34" xfId="12" applyFont="1" applyFill="1" applyBorder="1" applyAlignment="1">
      <alignment horizontal="left" vertical="center" indent="1"/>
    </xf>
    <xf numFmtId="3" fontId="21" fillId="4" borderId="34" xfId="12" applyNumberFormat="1" applyFont="1" applyFill="1" applyBorder="1" applyAlignment="1">
      <alignment horizontal="right" vertical="center" indent="1"/>
    </xf>
    <xf numFmtId="0" fontId="21" fillId="4" borderId="39" xfId="12" applyFont="1" applyFill="1" applyBorder="1" applyAlignment="1">
      <alignment horizontal="right" vertical="center" indent="1"/>
    </xf>
    <xf numFmtId="3" fontId="21" fillId="4" borderId="39" xfId="12" applyNumberFormat="1" applyFont="1" applyFill="1" applyBorder="1" applyAlignment="1">
      <alignment horizontal="right" vertical="center" indent="1"/>
    </xf>
    <xf numFmtId="0" fontId="23" fillId="4" borderId="39" xfId="12" applyFont="1" applyFill="1" applyBorder="1" applyAlignment="1">
      <alignment horizontal="left" vertical="center" indent="1"/>
    </xf>
    <xf numFmtId="0" fontId="21" fillId="3" borderId="36" xfId="12" applyFont="1" applyFill="1" applyBorder="1" applyAlignment="1">
      <alignment horizontal="right" vertical="center" indent="1"/>
    </xf>
    <xf numFmtId="3" fontId="3" fillId="3" borderId="36" xfId="12" applyNumberFormat="1" applyFont="1" applyFill="1" applyBorder="1" applyAlignment="1">
      <alignment horizontal="right" vertical="center" indent="1"/>
    </xf>
    <xf numFmtId="0" fontId="23" fillId="3" borderId="36" xfId="12" applyFont="1" applyFill="1" applyBorder="1" applyAlignment="1">
      <alignment horizontal="left" vertical="center" indent="1"/>
    </xf>
    <xf numFmtId="0" fontId="21" fillId="4" borderId="37" xfId="12" applyFont="1" applyFill="1" applyBorder="1" applyAlignment="1">
      <alignment horizontal="right" vertical="center" indent="1"/>
    </xf>
    <xf numFmtId="3" fontId="21" fillId="4" borderId="37" xfId="12" applyNumberFormat="1" applyFont="1" applyFill="1" applyBorder="1" applyAlignment="1">
      <alignment horizontal="right" vertical="center" indent="1"/>
    </xf>
    <xf numFmtId="0" fontId="23" fillId="4" borderId="37" xfId="12" applyFont="1" applyFill="1" applyBorder="1" applyAlignment="1">
      <alignment horizontal="left" vertical="center" indent="1"/>
    </xf>
    <xf numFmtId="0" fontId="21" fillId="3" borderId="31" xfId="12" applyFont="1" applyFill="1" applyBorder="1" applyAlignment="1">
      <alignment horizontal="right" vertical="center" indent="1"/>
    </xf>
    <xf numFmtId="3" fontId="3" fillId="3" borderId="31" xfId="12" applyNumberFormat="1" applyFont="1" applyFill="1" applyBorder="1" applyAlignment="1">
      <alignment horizontal="right" vertical="center" indent="1"/>
    </xf>
    <xf numFmtId="0" fontId="23" fillId="3" borderId="31" xfId="12" applyFont="1" applyFill="1" applyBorder="1" applyAlignment="1">
      <alignment horizontal="left" vertical="center" indent="1"/>
    </xf>
    <xf numFmtId="0" fontId="21" fillId="4" borderId="51" xfId="12" applyFont="1" applyFill="1" applyBorder="1" applyAlignment="1">
      <alignment horizontal="center" vertical="center" wrapText="1"/>
    </xf>
    <xf numFmtId="0" fontId="21" fillId="3" borderId="34" xfId="20" applyFont="1" applyFill="1" applyBorder="1">
      <alignment horizontal="right" vertical="center" wrapText="1" indent="1" readingOrder="2"/>
    </xf>
    <xf numFmtId="3" fontId="3" fillId="3" borderId="34" xfId="20" applyNumberFormat="1" applyFont="1" applyFill="1" applyBorder="1" applyAlignment="1">
      <alignment horizontal="right" vertical="center" indent="1"/>
    </xf>
    <xf numFmtId="0" fontId="23" fillId="3" borderId="34" xfId="22"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0" fontId="21" fillId="4" borderId="34" xfId="20" applyFont="1" applyFill="1" applyBorder="1">
      <alignment horizontal="right" vertical="center" wrapText="1" indent="1" readingOrder="2"/>
    </xf>
    <xf numFmtId="3" fontId="3" fillId="4" borderId="34" xfId="20" applyNumberFormat="1" applyFont="1" applyFill="1" applyBorder="1" applyAlignment="1">
      <alignment horizontal="right" vertical="center" indent="1"/>
    </xf>
    <xf numFmtId="0" fontId="23" fillId="4" borderId="34" xfId="22" applyFont="1" applyFill="1" applyBorder="1" applyAlignment="1">
      <alignment horizontal="left" vertical="center" wrapText="1"/>
    </xf>
    <xf numFmtId="0" fontId="21" fillId="3" borderId="39" xfId="20" applyFont="1" applyFill="1" applyBorder="1">
      <alignment horizontal="right" vertical="center" wrapText="1" indent="1" readingOrder="2"/>
    </xf>
    <xf numFmtId="3" fontId="21" fillId="3" borderId="39" xfId="20" applyNumberFormat="1" applyFont="1" applyFill="1" applyBorder="1" applyAlignment="1">
      <alignment horizontal="right" vertical="center" indent="1"/>
    </xf>
    <xf numFmtId="0" fontId="23" fillId="3" borderId="39" xfId="22" applyFont="1" applyFill="1" applyBorder="1" applyAlignment="1">
      <alignment horizontal="left" vertical="center" wrapText="1"/>
    </xf>
    <xf numFmtId="0" fontId="21" fillId="4" borderId="36" xfId="20" applyFont="1" applyFill="1" applyBorder="1">
      <alignment horizontal="right" vertical="center" wrapText="1" indent="1" readingOrder="2"/>
    </xf>
    <xf numFmtId="3" fontId="3" fillId="4" borderId="36" xfId="20" applyNumberFormat="1" applyFont="1" applyFill="1" applyBorder="1" applyAlignment="1">
      <alignment horizontal="right" vertical="center" indent="1"/>
    </xf>
    <xf numFmtId="0" fontId="23" fillId="4" borderId="36" xfId="22" applyFont="1" applyFill="1" applyBorder="1" applyAlignment="1">
      <alignment horizontal="left" vertical="center" wrapText="1"/>
    </xf>
    <xf numFmtId="0" fontId="21" fillId="3" borderId="37" xfId="20" applyFont="1" applyFill="1" applyBorder="1">
      <alignment horizontal="right" vertical="center" wrapText="1" indent="1" readingOrder="2"/>
    </xf>
    <xf numFmtId="3" fontId="21" fillId="3" borderId="37" xfId="20" applyNumberFormat="1" applyFont="1" applyFill="1" applyBorder="1" applyAlignment="1">
      <alignment horizontal="right" vertical="center" indent="1"/>
    </xf>
    <xf numFmtId="0" fontId="23" fillId="3" borderId="37" xfId="22" applyFont="1" applyFill="1" applyBorder="1" applyAlignment="1">
      <alignment horizontal="left" vertical="center" wrapText="1"/>
    </xf>
    <xf numFmtId="0" fontId="21" fillId="3" borderId="31" xfId="20" applyFont="1" applyFill="1" applyBorder="1">
      <alignment horizontal="right" vertical="center" wrapText="1" indent="1" readingOrder="2"/>
    </xf>
    <xf numFmtId="3" fontId="3" fillId="3" borderId="31" xfId="20" applyNumberFormat="1" applyFont="1" applyFill="1" applyBorder="1" applyAlignment="1">
      <alignment horizontal="right" vertical="center" indent="1"/>
    </xf>
    <xf numFmtId="0" fontId="23" fillId="3" borderId="31" xfId="22"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wrapText="1"/>
    </xf>
    <xf numFmtId="0" fontId="21" fillId="4" borderId="51" xfId="20" applyFont="1" applyFill="1" applyBorder="1" applyAlignment="1">
      <alignment horizontal="center" vertical="center" wrapText="1" readingOrder="2"/>
    </xf>
    <xf numFmtId="0" fontId="21" fillId="4" borderId="51" xfId="18" applyFont="1" applyFill="1" applyBorder="1" applyAlignment="1">
      <alignment horizontal="center" vertical="center" wrapText="1"/>
    </xf>
    <xf numFmtId="0" fontId="21" fillId="3" borderId="37" xfId="20" applyFont="1" applyFill="1" applyBorder="1" applyAlignment="1">
      <alignment horizontal="right" vertical="center" wrapText="1" indent="4" readingOrder="2"/>
    </xf>
    <xf numFmtId="0" fontId="23" fillId="3" borderId="37" xfId="22" applyFont="1" applyFill="1" applyBorder="1" applyAlignment="1">
      <alignment horizontal="left" vertical="center" wrapText="1" indent="4"/>
    </xf>
    <xf numFmtId="0" fontId="21" fillId="4" borderId="34" xfId="20" applyFont="1" applyFill="1" applyBorder="1" applyAlignment="1">
      <alignment horizontal="right" vertical="center" wrapText="1" indent="4" readingOrder="2"/>
    </xf>
    <xf numFmtId="0" fontId="23" fillId="4" borderId="34" xfId="22" applyFont="1" applyFill="1" applyBorder="1" applyAlignment="1">
      <alignment horizontal="left" vertical="center" wrapText="1" indent="4"/>
    </xf>
    <xf numFmtId="0" fontId="21" fillId="3" borderId="34" xfId="20" applyFont="1" applyFill="1" applyBorder="1" applyAlignment="1">
      <alignment horizontal="right" vertical="center" wrapText="1" indent="4" readingOrder="2"/>
    </xf>
    <xf numFmtId="0" fontId="23" fillId="3" borderId="34" xfId="22" applyFont="1" applyFill="1" applyBorder="1" applyAlignment="1">
      <alignment horizontal="left" vertical="center" wrapText="1" indent="4"/>
    </xf>
    <xf numFmtId="0" fontId="21" fillId="3" borderId="36" xfId="20" applyFont="1" applyFill="1" applyBorder="1" applyAlignment="1">
      <alignment horizontal="right" vertical="center" wrapText="1" indent="4" readingOrder="2"/>
    </xf>
    <xf numFmtId="0" fontId="23" fillId="3" borderId="36" xfId="22" applyFont="1" applyFill="1" applyBorder="1" applyAlignment="1">
      <alignment horizontal="left" vertical="center" wrapText="1" indent="4"/>
    </xf>
    <xf numFmtId="0" fontId="16" fillId="4" borderId="23" xfId="20" applyFont="1" applyFill="1" applyBorder="1" applyAlignment="1">
      <alignment horizontal="right" vertical="center" wrapText="1" indent="1" readingOrder="2"/>
    </xf>
    <xf numFmtId="3" fontId="21" fillId="4" borderId="23" xfId="20" applyNumberFormat="1" applyFont="1" applyFill="1" applyBorder="1" applyAlignment="1">
      <alignment horizontal="left" vertical="center" wrapText="1" indent="1" readingOrder="1"/>
    </xf>
    <xf numFmtId="0" fontId="22" fillId="4" borderId="23" xfId="22" applyFont="1" applyFill="1" applyBorder="1" applyAlignment="1">
      <alignment horizontal="left" vertical="center" wrapText="1" indent="1"/>
    </xf>
    <xf numFmtId="0" fontId="16" fillId="3" borderId="23" xfId="18" applyFont="1" applyFill="1" applyBorder="1" applyAlignment="1">
      <alignment horizontal="right" vertical="center" indent="1"/>
    </xf>
    <xf numFmtId="3" fontId="21" fillId="3" borderId="23" xfId="18" applyNumberFormat="1" applyFont="1" applyFill="1" applyBorder="1" applyAlignment="1">
      <alignment horizontal="right" vertical="center" indent="1"/>
    </xf>
    <xf numFmtId="0" fontId="64" fillId="3" borderId="23" xfId="18" applyFont="1" applyFill="1" applyBorder="1" applyAlignment="1">
      <alignment horizontal="left" vertical="center" indent="1"/>
    </xf>
    <xf numFmtId="0" fontId="16" fillId="4" borderId="23" xfId="20" applyFont="1" applyFill="1" applyBorder="1" applyAlignment="1">
      <alignment horizontal="right" vertical="center" wrapText="1" indent="4" readingOrder="2"/>
    </xf>
    <xf numFmtId="0" fontId="22" fillId="4" borderId="23" xfId="22" applyFont="1" applyFill="1" applyBorder="1" applyAlignment="1">
      <alignment horizontal="left" vertical="center" wrapText="1" indent="4"/>
    </xf>
    <xf numFmtId="0" fontId="21" fillId="3" borderId="37" xfId="20" applyFont="1" applyFill="1" applyBorder="1" applyAlignment="1">
      <alignment horizontal="right" vertical="center" wrapText="1" indent="1" readingOrder="2"/>
    </xf>
    <xf numFmtId="3" fontId="21" fillId="3" borderId="34" xfId="19" applyNumberFormat="1" applyFont="1" applyFill="1" applyBorder="1" applyAlignment="1">
      <alignment horizontal="right" vertical="center" indent="1"/>
    </xf>
    <xf numFmtId="3" fontId="21" fillId="4" borderId="34" xfId="19" applyNumberFormat="1" applyFont="1" applyFill="1" applyBorder="1" applyAlignment="1">
      <alignment horizontal="right" vertical="center" indent="1"/>
    </xf>
    <xf numFmtId="0" fontId="21" fillId="4" borderId="36" xfId="20" applyFont="1" applyFill="1" applyBorder="1" applyAlignment="1">
      <alignment horizontal="right" vertical="center" wrapText="1" indent="1" readingOrder="2"/>
    </xf>
    <xf numFmtId="3" fontId="21" fillId="4" borderId="36" xfId="19" applyNumberFormat="1" applyFont="1" applyFill="1" applyBorder="1" applyAlignment="1">
      <alignment horizontal="right" vertical="center" indent="1"/>
    </xf>
    <xf numFmtId="0" fontId="21" fillId="3" borderId="37" xfId="18" applyFont="1" applyFill="1" applyBorder="1" applyAlignment="1">
      <alignment horizontal="right" vertical="center" indent="1"/>
    </xf>
    <xf numFmtId="0" fontId="23" fillId="3" borderId="37" xfId="18" applyFont="1" applyFill="1" applyBorder="1" applyAlignment="1">
      <alignment horizontal="left" vertical="center" indent="1"/>
    </xf>
    <xf numFmtId="3" fontId="21" fillId="3" borderId="23" xfId="19" applyNumberFormat="1" applyFont="1" applyFill="1" applyBorder="1" applyAlignment="1">
      <alignment horizontal="right" vertical="center" indent="1"/>
    </xf>
    <xf numFmtId="3" fontId="21" fillId="4" borderId="23" xfId="19" applyNumberFormat="1" applyFont="1" applyFill="1" applyBorder="1" applyAlignment="1">
      <alignment horizontal="right" vertical="center" indent="1"/>
    </xf>
    <xf numFmtId="3" fontId="21" fillId="3" borderId="31" xfId="19" applyNumberFormat="1" applyFont="1" applyFill="1" applyBorder="1" applyAlignment="1">
      <alignment horizontal="right" vertical="center" indent="1"/>
    </xf>
    <xf numFmtId="3" fontId="21" fillId="3" borderId="36" xfId="19" applyNumberFormat="1" applyFont="1" applyFill="1" applyBorder="1" applyAlignment="1">
      <alignment horizontal="right" vertical="center" indent="1"/>
    </xf>
    <xf numFmtId="3" fontId="21" fillId="4" borderId="22" xfId="18" applyNumberFormat="1" applyFont="1" applyFill="1" applyBorder="1" applyAlignment="1">
      <alignment horizontal="right" vertical="center" indent="1"/>
    </xf>
    <xf numFmtId="3" fontId="21" fillId="4" borderId="31" xfId="19" applyNumberFormat="1" applyFont="1" applyFill="1" applyBorder="1" applyAlignment="1">
      <alignment horizontal="right" vertical="center" indent="1"/>
    </xf>
    <xf numFmtId="3" fontId="3" fillId="3" borderId="31" xfId="21" applyNumberFormat="1" applyFont="1" applyFill="1" applyBorder="1">
      <alignment horizontal="right" vertical="center" indent="1"/>
    </xf>
    <xf numFmtId="0" fontId="23" fillId="3" borderId="31" xfId="22" applyFont="1" applyFill="1" applyBorder="1" applyAlignment="1">
      <alignment horizontal="center" vertical="center" wrapText="1"/>
    </xf>
    <xf numFmtId="3" fontId="3" fillId="3" borderId="34" xfId="21" applyNumberFormat="1" applyFont="1" applyFill="1" applyBorder="1">
      <alignment horizontal="right" vertical="center" indent="1"/>
    </xf>
    <xf numFmtId="3" fontId="3" fillId="4" borderId="34" xfId="21" applyNumberFormat="1" applyFont="1" applyFill="1" applyBorder="1">
      <alignment horizontal="right" vertical="center" indent="1"/>
    </xf>
    <xf numFmtId="0" fontId="21" fillId="3" borderId="36" xfId="20" applyFont="1" applyFill="1" applyBorder="1" applyAlignment="1">
      <alignment horizontal="center" vertical="center" wrapText="1" readingOrder="2"/>
    </xf>
    <xf numFmtId="0" fontId="23" fillId="3" borderId="36" xfId="22" applyFont="1" applyFill="1" applyBorder="1" applyAlignment="1">
      <alignment horizontal="center" vertical="center" wrapText="1"/>
    </xf>
    <xf numFmtId="3" fontId="21" fillId="3" borderId="36" xfId="21" applyNumberFormat="1" applyFont="1" applyFill="1" applyBorder="1">
      <alignment horizontal="right" vertical="center" indent="1"/>
    </xf>
    <xf numFmtId="3" fontId="3" fillId="4" borderId="36" xfId="21" applyNumberFormat="1" applyFont="1" applyFill="1" applyBorder="1">
      <alignment horizontal="right" vertical="center" indent="1"/>
    </xf>
    <xf numFmtId="3" fontId="3" fillId="3" borderId="36" xfId="21" applyNumberFormat="1" applyFont="1" applyFill="1" applyBorder="1">
      <alignment horizontal="right" vertical="center" indent="1"/>
    </xf>
    <xf numFmtId="3" fontId="21" fillId="4" borderId="31" xfId="21" applyNumberFormat="1" applyFont="1" applyFill="1" applyBorder="1">
      <alignment horizontal="right" vertical="center" indent="1"/>
    </xf>
    <xf numFmtId="3" fontId="21" fillId="3" borderId="31" xfId="21" applyNumberFormat="1" applyFont="1" applyFill="1" applyBorder="1">
      <alignment horizontal="right" vertical="center" indent="1"/>
    </xf>
    <xf numFmtId="3" fontId="3" fillId="4" borderId="31" xfId="21" applyNumberFormat="1" applyFont="1" applyFill="1" applyBorder="1">
      <alignment horizontal="right" vertical="center" indent="1"/>
    </xf>
    <xf numFmtId="0" fontId="21" fillId="3" borderId="23" xfId="20" applyFont="1" applyFill="1" applyBorder="1" applyAlignment="1">
      <alignment horizontal="center" vertical="center" wrapText="1" readingOrder="2"/>
    </xf>
    <xf numFmtId="3" fontId="21" fillId="3" borderId="23" xfId="19" applyNumberFormat="1" applyFont="1" applyFill="1" applyBorder="1">
      <alignment horizontal="right" vertical="center" indent="1"/>
    </xf>
    <xf numFmtId="0" fontId="23" fillId="3" borderId="23"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3" fontId="21" fillId="4" borderId="23" xfId="19" applyNumberFormat="1" applyFont="1" applyFill="1" applyBorder="1">
      <alignment horizontal="right" vertical="center" indent="1"/>
    </xf>
    <xf numFmtId="0" fontId="23" fillId="4" borderId="23" xfId="22" applyFont="1" applyFill="1" applyBorder="1" applyAlignment="1">
      <alignment horizontal="center" vertical="center" wrapText="1"/>
    </xf>
    <xf numFmtId="0" fontId="21" fillId="4" borderId="31" xfId="18" applyFont="1" applyFill="1" applyBorder="1" applyAlignment="1">
      <alignment horizontal="right" vertical="center" indent="1"/>
    </xf>
    <xf numFmtId="49" fontId="21" fillId="3" borderId="31" xfId="20" applyNumberFormat="1" applyFont="1" applyFill="1" applyBorder="1" applyAlignment="1">
      <alignment horizontal="right" vertical="center" wrapText="1" indent="4" readingOrder="2"/>
    </xf>
    <xf numFmtId="0" fontId="23" fillId="3" borderId="31" xfId="22" applyFont="1" applyFill="1" applyBorder="1" applyAlignment="1">
      <alignment horizontal="left" vertical="center" wrapText="1" indent="4"/>
    </xf>
    <xf numFmtId="3" fontId="16" fillId="3" borderId="23" xfId="21" applyNumberFormat="1" applyFont="1" applyFill="1" applyBorder="1" applyAlignment="1">
      <alignment horizontal="center" vertical="center"/>
    </xf>
    <xf numFmtId="3" fontId="22" fillId="3" borderId="23" xfId="21" applyNumberFormat="1" applyFont="1" applyFill="1" applyBorder="1" applyAlignment="1">
      <alignment horizontal="center" vertical="center"/>
    </xf>
    <xf numFmtId="0" fontId="16" fillId="4" borderId="23" xfId="20" applyFont="1" applyFill="1" applyBorder="1">
      <alignment horizontal="right" vertical="center" wrapText="1" indent="1" readingOrder="2"/>
    </xf>
    <xf numFmtId="0" fontId="64" fillId="4" borderId="23" xfId="22" applyFont="1" applyFill="1" applyBorder="1">
      <alignment horizontal="left" vertical="center" wrapText="1" indent="1"/>
    </xf>
    <xf numFmtId="0" fontId="21" fillId="4" borderId="36" xfId="20" applyFont="1" applyFill="1" applyBorder="1" applyAlignment="1">
      <alignment horizontal="right" vertical="center" wrapText="1" indent="4" readingOrder="2"/>
    </xf>
    <xf numFmtId="0" fontId="23" fillId="4" borderId="36" xfId="22" applyFont="1" applyFill="1" applyBorder="1" applyAlignment="1">
      <alignment horizontal="left" vertical="center" wrapText="1" indent="4"/>
    </xf>
    <xf numFmtId="0" fontId="16" fillId="3" borderId="23" xfId="20" applyFont="1" applyFill="1" applyBorder="1">
      <alignment horizontal="right" vertical="center" wrapText="1" indent="1" readingOrder="2"/>
    </xf>
    <xf numFmtId="0" fontId="64" fillId="3" borderId="23" xfId="22" applyFont="1" applyFill="1" applyBorder="1">
      <alignment horizontal="left" vertical="center" wrapText="1" indent="1"/>
    </xf>
    <xf numFmtId="0" fontId="23" fillId="3" borderId="34" xfId="22" applyFont="1" applyFill="1" applyBorder="1">
      <alignment horizontal="left" vertical="center" wrapText="1" indent="1"/>
    </xf>
    <xf numFmtId="0" fontId="23" fillId="3" borderId="31" xfId="22" applyFont="1" applyFill="1" applyBorder="1">
      <alignment horizontal="left" vertical="center" wrapText="1" indent="1"/>
    </xf>
    <xf numFmtId="0" fontId="21" fillId="3" borderId="36" xfId="20" applyFont="1" applyFill="1" applyBorder="1">
      <alignment horizontal="right" vertical="center" wrapText="1" indent="1" readingOrder="2"/>
    </xf>
    <xf numFmtId="0" fontId="23" fillId="3" borderId="36" xfId="22" applyFont="1" applyFill="1" applyBorder="1">
      <alignment horizontal="left" vertical="center" wrapText="1" indent="1"/>
    </xf>
    <xf numFmtId="3" fontId="21" fillId="4" borderId="31" xfId="18" applyNumberFormat="1" applyFont="1" applyFill="1" applyBorder="1" applyAlignment="1">
      <alignment horizontal="right" vertical="center" indent="1"/>
    </xf>
    <xf numFmtId="0" fontId="21" fillId="3" borderId="31" xfId="20" applyFont="1" applyFill="1" applyBorder="1" applyAlignment="1">
      <alignment horizontal="right" vertical="center" wrapText="1" readingOrder="2"/>
    </xf>
    <xf numFmtId="0" fontId="21" fillId="3" borderId="23" xfId="20" applyFont="1" applyFill="1" applyBorder="1" applyAlignment="1">
      <alignment horizontal="right" vertical="center" wrapText="1" readingOrder="2"/>
    </xf>
    <xf numFmtId="0" fontId="21" fillId="4" borderId="31" xfId="20" applyFont="1" applyFill="1" applyBorder="1" applyAlignment="1">
      <alignment horizontal="right" vertical="center" wrapText="1" readingOrder="2"/>
    </xf>
    <xf numFmtId="0" fontId="21" fillId="4" borderId="36" xfId="20" applyFont="1" applyFill="1" applyBorder="1" applyAlignment="1">
      <alignment horizontal="right" vertical="center" wrapText="1" readingOrder="2"/>
    </xf>
    <xf numFmtId="0" fontId="21" fillId="3" borderId="34" xfId="20" applyFont="1" applyFill="1" applyBorder="1" applyAlignment="1">
      <alignment horizontal="right" vertical="center" wrapText="1" readingOrder="2"/>
    </xf>
    <xf numFmtId="0" fontId="21" fillId="4" borderId="34" xfId="20" applyFont="1" applyFill="1" applyBorder="1" applyAlignment="1">
      <alignment horizontal="right" vertical="center" wrapText="1" readingOrder="2"/>
    </xf>
    <xf numFmtId="0" fontId="23" fillId="4" borderId="34" xfId="22" applyFont="1" applyFill="1" applyBorder="1">
      <alignment horizontal="left" vertical="center" wrapText="1" indent="1"/>
    </xf>
    <xf numFmtId="0" fontId="23" fillId="4" borderId="36" xfId="22" applyFont="1" applyFill="1" applyBorder="1">
      <alignment horizontal="left" vertical="center" wrapText="1" indent="1"/>
    </xf>
    <xf numFmtId="3" fontId="21" fillId="3" borderId="51" xfId="18" applyNumberFormat="1" applyFont="1" applyFill="1" applyBorder="1" applyAlignment="1">
      <alignment horizontal="right" vertical="center" indent="1"/>
    </xf>
    <xf numFmtId="0" fontId="23" fillId="4" borderId="31" xfId="22" applyFont="1" applyFill="1" applyBorder="1">
      <alignment horizontal="left" vertical="center" wrapText="1" indent="1"/>
    </xf>
    <xf numFmtId="0" fontId="23" fillId="3" borderId="23" xfId="22" applyFont="1" applyFill="1" applyBorder="1">
      <alignment horizontal="left" vertical="center" wrapText="1" indent="1"/>
    </xf>
    <xf numFmtId="3" fontId="21" fillId="4" borderId="23" xfId="21" applyNumberFormat="1" applyFont="1" applyFill="1" applyBorder="1" applyAlignment="1">
      <alignment horizontal="center" vertical="center"/>
    </xf>
    <xf numFmtId="3" fontId="21" fillId="4" borderId="23" xfId="18" applyNumberFormat="1" applyFont="1" applyFill="1" applyBorder="1" applyAlignment="1">
      <alignment horizontal="right" vertical="center" indent="1"/>
    </xf>
    <xf numFmtId="3" fontId="21" fillId="4" borderId="51" xfId="18" applyNumberFormat="1" applyFont="1" applyFill="1" applyBorder="1" applyAlignment="1">
      <alignment horizontal="right" vertical="center" indent="1"/>
    </xf>
    <xf numFmtId="0" fontId="21" fillId="4" borderId="31" xfId="20" applyFont="1" applyFill="1" applyBorder="1">
      <alignment horizontal="right" vertical="center" wrapText="1" indent="1" readingOrder="2"/>
    </xf>
    <xf numFmtId="0" fontId="21" fillId="3" borderId="23" xfId="20" applyFont="1" applyFill="1" applyBorder="1">
      <alignment horizontal="right" vertical="center" wrapText="1" indent="1" readingOrder="2"/>
    </xf>
    <xf numFmtId="0" fontId="3" fillId="4" borderId="34" xfId="20" applyFont="1" applyFill="1" applyBorder="1" applyAlignment="1">
      <alignment horizontal="right" vertical="center" wrapText="1" indent="1" readingOrder="2"/>
    </xf>
    <xf numFmtId="0" fontId="19" fillId="4" borderId="34" xfId="22" applyFont="1" applyFill="1" applyBorder="1">
      <alignment horizontal="left" vertical="center" wrapText="1" indent="1"/>
    </xf>
    <xf numFmtId="0" fontId="21" fillId="3" borderId="34" xfId="20" applyFont="1" applyFill="1" applyBorder="1" applyAlignment="1">
      <alignment horizontal="right" vertical="center" wrapText="1" indent="2" readingOrder="2"/>
    </xf>
    <xf numFmtId="0" fontId="19" fillId="3" borderId="34" xfId="22" applyFont="1" applyFill="1" applyBorder="1" applyAlignment="1">
      <alignment horizontal="left" vertical="center" wrapText="1" indent="2"/>
    </xf>
    <xf numFmtId="0" fontId="21" fillId="4" borderId="34" xfId="20" applyFont="1" applyFill="1" applyBorder="1" applyAlignment="1">
      <alignment horizontal="right" vertical="center" wrapText="1" indent="2" readingOrder="2"/>
    </xf>
    <xf numFmtId="0" fontId="19" fillId="4" borderId="34" xfId="22" applyFont="1" applyFill="1" applyBorder="1" applyAlignment="1">
      <alignment horizontal="left" vertical="center" wrapText="1" indent="2"/>
    </xf>
    <xf numFmtId="3" fontId="3" fillId="4" borderId="34" xfId="19" applyNumberFormat="1" applyFont="1" applyFill="1" applyBorder="1">
      <alignment horizontal="right" vertical="center" indent="1"/>
    </xf>
    <xf numFmtId="0" fontId="21" fillId="3" borderId="31" xfId="20" applyFont="1" applyFill="1" applyBorder="1" applyAlignment="1">
      <alignment horizontal="right" vertical="center" wrapText="1" indent="2" readingOrder="2"/>
    </xf>
    <xf numFmtId="0" fontId="19" fillId="3" borderId="31" xfId="22" applyFont="1" applyFill="1" applyBorder="1" applyAlignment="1">
      <alignment horizontal="left" vertical="center" wrapText="1" indent="2"/>
    </xf>
    <xf numFmtId="0" fontId="21" fillId="3" borderId="36" xfId="20" applyFont="1" applyFill="1" applyBorder="1" applyAlignment="1">
      <alignment horizontal="right" vertical="center" wrapText="1" indent="2" readingOrder="2"/>
    </xf>
    <xf numFmtId="3" fontId="21" fillId="4" borderId="23" xfId="21" applyNumberFormat="1" applyFont="1" applyFill="1" applyBorder="1">
      <alignment horizontal="right" vertical="center" indent="1"/>
    </xf>
    <xf numFmtId="0" fontId="21" fillId="4" borderId="36" xfId="20" applyFont="1" applyFill="1" applyBorder="1" applyAlignment="1">
      <alignment horizontal="right" vertical="center" wrapText="1" indent="2" readingOrder="2"/>
    </xf>
    <xf numFmtId="0" fontId="19" fillId="4" borderId="36" xfId="22" applyFont="1" applyFill="1" applyBorder="1" applyAlignment="1">
      <alignment horizontal="left" vertical="center" wrapText="1" indent="2"/>
    </xf>
    <xf numFmtId="0" fontId="21" fillId="4" borderId="31" xfId="20" applyFont="1" applyFill="1" applyBorder="1" applyAlignment="1">
      <alignment horizontal="right" vertical="center" wrapText="1" indent="2" readingOrder="2"/>
    </xf>
    <xf numFmtId="0" fontId="19" fillId="4" borderId="31" xfId="22" applyFont="1" applyFill="1" applyBorder="1" applyAlignment="1">
      <alignment horizontal="left" vertical="center" wrapText="1" indent="2"/>
    </xf>
    <xf numFmtId="0" fontId="19" fillId="3" borderId="36" xfId="22" applyFont="1" applyFill="1" applyBorder="1" applyAlignment="1">
      <alignment horizontal="left" vertical="center" wrapText="1" indent="2"/>
    </xf>
    <xf numFmtId="0" fontId="21" fillId="4" borderId="39" xfId="20" applyFont="1" applyFill="1" applyBorder="1" applyAlignment="1">
      <alignment horizontal="right" vertical="center" wrapText="1" indent="2" readingOrder="2"/>
    </xf>
    <xf numFmtId="3" fontId="3" fillId="4" borderId="39" xfId="21" applyNumberFormat="1" applyFont="1" applyFill="1" applyBorder="1">
      <alignment horizontal="right" vertical="center" indent="1"/>
    </xf>
    <xf numFmtId="0" fontId="19" fillId="4" borderId="39" xfId="22" applyFont="1" applyFill="1" applyBorder="1" applyAlignment="1">
      <alignment horizontal="left" vertical="center" wrapText="1" indent="2"/>
    </xf>
    <xf numFmtId="3" fontId="21" fillId="3" borderId="87" xfId="21" applyNumberFormat="1" applyFont="1" applyFill="1" applyBorder="1">
      <alignment horizontal="right" vertical="center" indent="1"/>
    </xf>
    <xf numFmtId="0" fontId="12" fillId="0" borderId="46" xfId="10" applyFont="1" applyBorder="1" applyAlignment="1">
      <alignment vertical="center"/>
    </xf>
    <xf numFmtId="3" fontId="3" fillId="0" borderId="46" xfId="10" applyNumberFormat="1" applyFont="1" applyBorder="1" applyAlignment="1">
      <alignment vertical="center"/>
    </xf>
    <xf numFmtId="0" fontId="3" fillId="0" borderId="46" xfId="10" applyFont="1" applyBorder="1" applyAlignment="1">
      <alignment vertical="center"/>
    </xf>
    <xf numFmtId="3" fontId="3" fillId="4" borderId="36" xfId="19" applyNumberFormat="1" applyFont="1" applyFill="1" applyBorder="1">
      <alignment horizontal="right" vertical="center" indent="1"/>
    </xf>
    <xf numFmtId="3" fontId="3" fillId="4" borderId="31" xfId="19" applyNumberFormat="1" applyFont="1" applyFill="1" applyBorder="1">
      <alignment horizontal="right" vertical="center" indent="1"/>
    </xf>
    <xf numFmtId="3" fontId="21" fillId="3" borderId="23" xfId="21" applyNumberFormat="1" applyFont="1" applyFill="1" applyBorder="1">
      <alignment horizontal="right" vertical="center" indent="1"/>
    </xf>
    <xf numFmtId="0" fontId="21" fillId="4" borderId="34" xfId="6" applyFont="1" applyFill="1" applyBorder="1">
      <alignment horizontal="center" vertical="center" wrapText="1"/>
    </xf>
    <xf numFmtId="0" fontId="3" fillId="3" borderId="34" xfId="21" applyFont="1" applyFill="1" applyBorder="1" applyAlignment="1">
      <alignment horizontal="center" vertical="center"/>
    </xf>
    <xf numFmtId="0" fontId="21" fillId="3" borderId="34" xfId="19" applyFont="1" applyFill="1" applyBorder="1" applyAlignment="1">
      <alignment horizontal="center" vertical="center"/>
    </xf>
    <xf numFmtId="0" fontId="3" fillId="4" borderId="34" xfId="21" applyFont="1" applyFill="1" applyBorder="1" applyAlignment="1">
      <alignment horizontal="center" vertical="center"/>
    </xf>
    <xf numFmtId="0" fontId="21" fillId="4" borderId="34" xfId="19" applyFont="1" applyFill="1" applyBorder="1" applyAlignment="1">
      <alignment horizontal="center" vertical="center"/>
    </xf>
    <xf numFmtId="0" fontId="3" fillId="3" borderId="31" xfId="21" applyFont="1" applyFill="1" applyBorder="1" applyAlignment="1">
      <alignment horizontal="center" vertical="center"/>
    </xf>
    <xf numFmtId="0" fontId="21" fillId="3" borderId="31" xfId="19"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1" xfId="6" applyFont="1" applyFill="1" applyBorder="1" applyAlignment="1">
      <alignment horizontal="center" vertical="top" wrapText="1" readingOrder="1"/>
    </xf>
    <xf numFmtId="0" fontId="3" fillId="4" borderId="36" xfId="21" applyFont="1" applyFill="1" applyBorder="1" applyAlignment="1">
      <alignment horizontal="center" vertical="center"/>
    </xf>
    <xf numFmtId="0" fontId="21" fillId="4" borderId="36" xfId="19" applyFont="1" applyFill="1" applyBorder="1" applyAlignment="1">
      <alignment horizontal="center" vertical="center"/>
    </xf>
    <xf numFmtId="0" fontId="21" fillId="3" borderId="23" xfId="18" applyFont="1" applyFill="1" applyBorder="1" applyAlignment="1">
      <alignment horizontal="center" vertical="center"/>
    </xf>
    <xf numFmtId="0" fontId="21" fillId="3" borderId="23" xfId="18" applyFont="1" applyFill="1" applyBorder="1" applyAlignment="1">
      <alignment vertical="center"/>
    </xf>
    <xf numFmtId="0" fontId="23" fillId="3" borderId="23" xfId="18"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8" applyFont="1" applyFill="1" applyBorder="1" applyAlignment="1">
      <alignment horizontal="center" vertical="center"/>
    </xf>
    <xf numFmtId="0" fontId="23" fillId="4" borderId="23" xfId="18"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30" fillId="3" borderId="34" xfId="22" applyFont="1" applyFill="1" applyBorder="1">
      <alignment horizontal="left" vertical="center" wrapText="1"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30" fillId="3" borderId="31" xfId="22" applyFont="1" applyFill="1" applyBorder="1">
      <alignment horizontal="left" vertical="center" wrapText="1" indent="1"/>
    </xf>
    <xf numFmtId="0" fontId="23" fillId="4" borderId="51"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3" fillId="4" borderId="36" xfId="22" applyFont="1" applyFill="1" applyBorder="1" applyAlignment="1">
      <alignment horizontal="left" vertical="center" wrapText="1" indent="1"/>
    </xf>
    <xf numFmtId="0" fontId="23" fillId="3" borderId="36"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63" xfId="6" applyFont="1" applyFill="1" applyBorder="1" applyAlignment="1">
      <alignment horizontal="right" vertical="center" wrapText="1" indent="1"/>
    </xf>
    <xf numFmtId="3" fontId="3" fillId="4" borderId="63" xfId="10" applyNumberFormat="1" applyFont="1" applyFill="1" applyBorder="1" applyAlignment="1">
      <alignment horizontal="right" vertical="center" indent="1"/>
    </xf>
    <xf numFmtId="3" fontId="21" fillId="4" borderId="63" xfId="10" applyNumberFormat="1" applyFont="1" applyFill="1" applyBorder="1" applyAlignment="1">
      <alignment horizontal="right" vertical="center" indent="1"/>
    </xf>
    <xf numFmtId="0" fontId="23" fillId="4" borderId="63" xfId="6" applyFont="1" applyFill="1" applyBorder="1" applyAlignment="1">
      <alignment horizontal="left" vertical="center" wrapText="1" indent="1"/>
    </xf>
    <xf numFmtId="0" fontId="21" fillId="3" borderId="63" xfId="6" applyFont="1" applyFill="1" applyBorder="1" applyAlignment="1">
      <alignment horizontal="right" vertical="center" wrapText="1" indent="1"/>
    </xf>
    <xf numFmtId="3" fontId="3" fillId="3" borderId="63" xfId="10" applyNumberFormat="1" applyFont="1" applyFill="1" applyBorder="1" applyAlignment="1">
      <alignment horizontal="right" vertical="center" indent="1"/>
    </xf>
    <xf numFmtId="3" fontId="21" fillId="3" borderId="63" xfId="10" applyNumberFormat="1" applyFont="1" applyFill="1" applyBorder="1" applyAlignment="1">
      <alignment horizontal="right" vertical="center" indent="1"/>
    </xf>
    <xf numFmtId="0" fontId="23" fillId="3" borderId="63" xfId="6" applyFont="1" applyFill="1" applyBorder="1" applyAlignment="1">
      <alignment horizontal="left" vertical="center" wrapText="1" indent="1"/>
    </xf>
    <xf numFmtId="0" fontId="21" fillId="4" borderId="91" xfId="20" applyFont="1" applyFill="1" applyBorder="1" applyAlignment="1">
      <alignment horizontal="right" vertical="center" wrapText="1" indent="1" readingOrder="2"/>
    </xf>
    <xf numFmtId="3" fontId="3" fillId="4" borderId="91" xfId="10" applyNumberFormat="1" applyFont="1" applyFill="1" applyBorder="1" applyAlignment="1">
      <alignment horizontal="right" vertical="center" indent="1"/>
    </xf>
    <xf numFmtId="3" fontId="21" fillId="4" borderId="91" xfId="10" applyNumberFormat="1" applyFont="1" applyFill="1" applyBorder="1" applyAlignment="1">
      <alignment horizontal="right" vertical="center" indent="1"/>
    </xf>
    <xf numFmtId="0" fontId="23" fillId="4" borderId="91"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1" xfId="0" applyFont="1" applyFill="1" applyBorder="1" applyAlignment="1">
      <alignment horizontal="center" vertical="center" readingOrder="2"/>
    </xf>
    <xf numFmtId="3" fontId="9" fillId="3" borderId="37" xfId="13" applyNumberFormat="1" applyFont="1" applyFill="1" applyBorder="1" applyAlignment="1">
      <alignment horizontal="left" vertical="center" wrapText="1" indent="1" readingOrder="1"/>
    </xf>
    <xf numFmtId="3" fontId="21" fillId="3" borderId="37" xfId="13" applyNumberFormat="1" applyFont="1" applyFill="1" applyBorder="1" applyAlignment="1">
      <alignment horizontal="left" vertical="center" wrapText="1" indent="1" readingOrder="1"/>
    </xf>
    <xf numFmtId="0" fontId="23" fillId="3" borderId="37" xfId="13" applyFont="1" applyFill="1" applyBorder="1" applyAlignment="1">
      <alignment horizontal="left" vertical="center" wrapText="1" indent="1" readingOrder="1"/>
    </xf>
    <xf numFmtId="3" fontId="9" fillId="4" borderId="34" xfId="13" applyNumberFormat="1" applyFont="1" applyFill="1" applyBorder="1" applyAlignment="1">
      <alignment horizontal="left" vertical="center" wrapText="1" indent="1" readingOrder="1"/>
    </xf>
    <xf numFmtId="3" fontId="21" fillId="4" borderId="34"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right" vertical="center" wrapText="1" indent="1"/>
    </xf>
    <xf numFmtId="3" fontId="9" fillId="4" borderId="36"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left" vertical="center" wrapText="1" indent="1" readingOrder="1"/>
    </xf>
    <xf numFmtId="3" fontId="23" fillId="4" borderId="36" xfId="13" applyNumberFormat="1" applyFont="1" applyFill="1" applyBorder="1" applyAlignment="1">
      <alignment horizontal="left" vertical="center" wrapText="1" indent="1" readingOrder="1"/>
    </xf>
    <xf numFmtId="0" fontId="21" fillId="3" borderId="23" xfId="13" applyFont="1" applyFill="1" applyBorder="1" applyAlignment="1">
      <alignment horizontal="center" vertical="center" wrapText="1" readingOrder="1"/>
    </xf>
    <xf numFmtId="3" fontId="21" fillId="3" borderId="23" xfId="13" applyNumberFormat="1" applyFont="1" applyFill="1" applyBorder="1" applyAlignment="1">
      <alignment horizontal="left" vertical="center" wrapText="1" indent="1" readingOrder="1"/>
    </xf>
    <xf numFmtId="0" fontId="23" fillId="3" borderId="23" xfId="13" applyFont="1" applyFill="1" applyBorder="1" applyAlignment="1">
      <alignment horizontal="center" vertical="center" wrapText="1" readingOrder="1"/>
    </xf>
    <xf numFmtId="0" fontId="8" fillId="4" borderId="96" xfId="13" applyFont="1" applyFill="1" applyBorder="1" applyAlignment="1">
      <alignment horizontal="right" vertical="center" wrapText="1" indent="2" readingOrder="1"/>
    </xf>
    <xf numFmtId="3" fontId="9" fillId="4" borderId="96" xfId="13" applyNumberFormat="1" applyFont="1" applyFill="1" applyBorder="1" applyAlignment="1">
      <alignment horizontal="left" vertical="center" wrapText="1" indent="1" readingOrder="1"/>
    </xf>
    <xf numFmtId="3" fontId="21" fillId="4" borderId="96" xfId="13" applyNumberFormat="1" applyFont="1" applyFill="1" applyBorder="1" applyAlignment="1">
      <alignment horizontal="left" vertical="center" wrapText="1" indent="1" readingOrder="1"/>
    </xf>
    <xf numFmtId="0" fontId="23" fillId="9" borderId="31" xfId="0" applyFont="1" applyFill="1" applyBorder="1" applyAlignment="1">
      <alignment horizontal="left" vertical="center" wrapText="1" indent="2" readingOrder="1"/>
    </xf>
    <xf numFmtId="0" fontId="8" fillId="3" borderId="34" xfId="13" applyFont="1" applyFill="1" applyBorder="1" applyAlignment="1">
      <alignment horizontal="right" vertical="center" wrapText="1" indent="2" readingOrder="1"/>
    </xf>
    <xf numFmtId="3" fontId="9" fillId="3" borderId="34" xfId="13" applyNumberFormat="1" applyFont="1" applyFill="1" applyBorder="1" applyAlignment="1">
      <alignment horizontal="left" vertical="center" wrapText="1" indent="1" readingOrder="1"/>
    </xf>
    <xf numFmtId="3" fontId="21" fillId="3" borderId="34" xfId="13"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3"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3" applyFont="1" applyFill="1" applyBorder="1" applyAlignment="1">
      <alignment horizontal="left" vertical="center" wrapText="1" indent="2" readingOrder="1"/>
    </xf>
    <xf numFmtId="0" fontId="8" fillId="3" borderId="97" xfId="13" applyFont="1" applyFill="1" applyBorder="1" applyAlignment="1">
      <alignment horizontal="right" vertical="center" wrapText="1" indent="2" readingOrder="1"/>
    </xf>
    <xf numFmtId="3" fontId="9" fillId="3" borderId="98" xfId="13" applyNumberFormat="1" applyFont="1" applyFill="1" applyBorder="1" applyAlignment="1">
      <alignment horizontal="left" vertical="center" wrapText="1" indent="1" readingOrder="1"/>
    </xf>
    <xf numFmtId="3" fontId="21" fillId="3" borderId="98" xfId="13" applyNumberFormat="1" applyFont="1" applyFill="1" applyBorder="1" applyAlignment="1">
      <alignment horizontal="left" vertical="center" wrapText="1" indent="1" readingOrder="1"/>
    </xf>
    <xf numFmtId="0" fontId="23" fillId="7" borderId="99" xfId="0" applyFont="1" applyFill="1" applyBorder="1" applyAlignment="1">
      <alignment horizontal="left" vertical="center" wrapText="1" indent="2" readingOrder="1"/>
    </xf>
    <xf numFmtId="3" fontId="21" fillId="4" borderId="23" xfId="13" applyNumberFormat="1" applyFont="1" applyFill="1" applyBorder="1" applyAlignment="1">
      <alignment horizontal="center" vertical="center" wrapText="1" readingOrder="1"/>
    </xf>
    <xf numFmtId="3" fontId="23" fillId="4" borderId="23" xfId="13" applyNumberFormat="1" applyFont="1" applyFill="1" applyBorder="1" applyAlignment="1">
      <alignment horizontal="center" vertical="center" wrapText="1" readingOrder="1"/>
    </xf>
    <xf numFmtId="0" fontId="21" fillId="0" borderId="37" xfId="21" applyFont="1" applyFill="1" applyBorder="1" applyAlignment="1">
      <alignment horizontal="right" vertical="center" wrapText="1" indent="1"/>
    </xf>
    <xf numFmtId="0" fontId="3" fillId="0" borderId="37" xfId="21" applyFont="1" applyFill="1" applyBorder="1" applyAlignment="1">
      <alignment horizontal="right" vertical="center" indent="1"/>
    </xf>
    <xf numFmtId="0" fontId="21" fillId="0" borderId="37" xfId="21" applyFont="1" applyFill="1" applyBorder="1" applyAlignment="1">
      <alignment horizontal="right" vertical="center" indent="1"/>
    </xf>
    <xf numFmtId="0" fontId="23" fillId="0" borderId="37" xfId="22" applyFont="1" applyFill="1" applyBorder="1" applyAlignment="1">
      <alignment horizontal="left" vertical="center" wrapText="1" indent="1"/>
    </xf>
    <xf numFmtId="0" fontId="21" fillId="4" borderId="34" xfId="21" applyFont="1" applyFill="1" applyBorder="1" applyAlignment="1">
      <alignment horizontal="right" vertical="center" wrapText="1" indent="1" readingOrder="2"/>
    </xf>
    <xf numFmtId="0" fontId="21" fillId="4" borderId="34" xfId="21" applyFont="1" applyFill="1" applyBorder="1" applyAlignment="1">
      <alignment horizontal="right" vertical="center" indent="1"/>
    </xf>
    <xf numFmtId="0" fontId="23" fillId="4" borderId="34" xfId="13"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1" applyFont="1" applyFill="1" applyBorder="1" applyAlignment="1">
      <alignment horizontal="right" vertical="center" indent="1"/>
    </xf>
    <xf numFmtId="0" fontId="23" fillId="0" borderId="34" xfId="22" applyFont="1" applyFill="1" applyBorder="1" applyAlignment="1">
      <alignment horizontal="left" vertical="center" wrapText="1" indent="1"/>
    </xf>
    <xf numFmtId="0" fontId="21" fillId="0" borderId="23" xfId="10" applyFont="1" applyBorder="1" applyAlignment="1">
      <alignment horizontal="center" vertical="center" wrapText="1"/>
    </xf>
    <xf numFmtId="0" fontId="22" fillId="0" borderId="23" xfId="10" applyFont="1" applyBorder="1" applyAlignment="1">
      <alignment horizontal="center" vertical="center"/>
    </xf>
    <xf numFmtId="0" fontId="44" fillId="3" borderId="37" xfId="13" applyFont="1" applyFill="1" applyBorder="1" applyAlignment="1">
      <alignment horizontal="right" vertical="center" wrapText="1" indent="1" readingOrder="1"/>
    </xf>
    <xf numFmtId="3" fontId="3" fillId="3" borderId="37" xfId="13" applyNumberFormat="1" applyFont="1" applyFill="1" applyBorder="1" applyAlignment="1">
      <alignment horizontal="right" vertical="center" indent="1"/>
    </xf>
    <xf numFmtId="0" fontId="44" fillId="4" borderId="34" xfId="13" applyFont="1" applyFill="1" applyBorder="1" applyAlignment="1">
      <alignment horizontal="right" vertical="center" wrapText="1" indent="1" readingOrder="1"/>
    </xf>
    <xf numFmtId="3" fontId="3" fillId="4" borderId="34" xfId="13" applyNumberFormat="1" applyFont="1" applyFill="1" applyBorder="1" applyAlignment="1">
      <alignment horizontal="right" vertical="center" indent="1"/>
    </xf>
    <xf numFmtId="0" fontId="44" fillId="3" borderId="34" xfId="13" applyFont="1" applyFill="1" applyBorder="1" applyAlignment="1">
      <alignment horizontal="right" vertical="center" wrapText="1" indent="1" readingOrder="1"/>
    </xf>
    <xf numFmtId="3" fontId="3" fillId="3" borderId="34" xfId="13" applyNumberFormat="1" applyFont="1" applyFill="1" applyBorder="1" applyAlignment="1">
      <alignment horizontal="right" vertical="center" indent="1"/>
    </xf>
    <xf numFmtId="0" fontId="23" fillId="3" borderId="34" xfId="13" applyFont="1" applyFill="1" applyBorder="1" applyAlignment="1">
      <alignment horizontal="left" vertical="center" wrapText="1" indent="1" readingOrder="1"/>
    </xf>
    <xf numFmtId="0" fontId="44" fillId="4" borderId="36" xfId="13" applyFont="1" applyFill="1" applyBorder="1" applyAlignment="1">
      <alignment horizontal="right" vertical="center" wrapText="1" indent="1" readingOrder="1"/>
    </xf>
    <xf numFmtId="3" fontId="3" fillId="4" borderId="36" xfId="13" applyNumberFormat="1" applyFont="1" applyFill="1" applyBorder="1" applyAlignment="1">
      <alignment horizontal="right" vertical="center" indent="1"/>
    </xf>
    <xf numFmtId="0" fontId="23" fillId="4" borderId="36" xfId="13"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3"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20" applyFont="1" applyFill="1" applyBorder="1" applyAlignment="1">
      <alignment horizontal="right" vertical="center" wrapText="1" indent="2" readingOrder="2"/>
    </xf>
    <xf numFmtId="0" fontId="23" fillId="3" borderId="37" xfId="22" applyFont="1" applyFill="1" applyBorder="1" applyAlignment="1">
      <alignment horizontal="left" vertical="center" wrapText="1" indent="2"/>
    </xf>
    <xf numFmtId="0" fontId="23" fillId="4" borderId="34" xfId="22" applyFont="1" applyFill="1" applyBorder="1" applyAlignment="1">
      <alignment horizontal="left" vertical="center" wrapText="1" indent="2"/>
    </xf>
    <xf numFmtId="0" fontId="23" fillId="3" borderId="34" xfId="22" applyFont="1" applyFill="1" applyBorder="1" applyAlignment="1">
      <alignment horizontal="left" vertical="center" wrapText="1" indent="2"/>
    </xf>
    <xf numFmtId="3" fontId="9" fillId="4" borderId="34" xfId="21" applyNumberFormat="1" applyFont="1" applyFill="1" applyBorder="1" applyAlignment="1">
      <alignment horizontal="right" vertical="center" indent="1"/>
    </xf>
    <xf numFmtId="3" fontId="9" fillId="3" borderId="34" xfId="21" applyNumberFormat="1" applyFont="1" applyFill="1" applyBorder="1" applyAlignment="1">
      <alignment horizontal="right" vertical="center" indent="1"/>
    </xf>
    <xf numFmtId="0" fontId="8" fillId="3" borderId="37" xfId="13" applyFont="1" applyFill="1" applyBorder="1" applyAlignment="1">
      <alignment horizontal="right" vertical="center" wrapText="1" indent="2" readingOrder="1"/>
    </xf>
    <xf numFmtId="0" fontId="23" fillId="3" borderId="37" xfId="13" applyFont="1" applyFill="1" applyBorder="1" applyAlignment="1">
      <alignment horizontal="left" vertical="center" wrapText="1" indent="2" readingOrder="1"/>
    </xf>
    <xf numFmtId="0" fontId="23" fillId="4" borderId="34" xfId="13" applyFont="1" applyFill="1" applyBorder="1" applyAlignment="1">
      <alignment horizontal="left" vertical="center" wrapText="1" indent="2" readingOrder="1"/>
    </xf>
    <xf numFmtId="0" fontId="23" fillId="0" borderId="45" xfId="22" applyFont="1" applyFill="1" applyBorder="1" applyAlignment="1">
      <alignment horizontal="left" vertical="center" wrapText="1" indent="1"/>
    </xf>
    <xf numFmtId="0" fontId="23" fillId="4" borderId="44" xfId="13" applyFont="1" applyFill="1" applyBorder="1" applyAlignment="1">
      <alignment horizontal="left" vertical="center" wrapText="1" indent="1" readingOrder="1"/>
    </xf>
    <xf numFmtId="0" fontId="23" fillId="0" borderId="44" xfId="22" applyFont="1" applyFill="1" applyBorder="1" applyAlignment="1">
      <alignment horizontal="left" vertical="center" wrapText="1" indent="1"/>
    </xf>
    <xf numFmtId="0" fontId="73" fillId="0" borderId="45" xfId="0" applyFont="1" applyBorder="1" applyAlignment="1">
      <alignment horizontal="right" vertical="center" wrapText="1" indent="1" readingOrder="2"/>
    </xf>
    <xf numFmtId="0" fontId="21" fillId="4" borderId="63" xfId="13" applyFont="1" applyFill="1" applyBorder="1" applyAlignment="1">
      <alignment horizontal="right" vertical="center" wrapText="1" indent="1" readingOrder="2"/>
    </xf>
    <xf numFmtId="0" fontId="73" fillId="0" borderId="44" xfId="0" applyFont="1" applyBorder="1" applyAlignment="1">
      <alignment horizontal="right" vertical="center" wrapText="1" indent="1" readingOrder="2"/>
    </xf>
    <xf numFmtId="0" fontId="44" fillId="4" borderId="88" xfId="13" applyFont="1" applyFill="1" applyBorder="1" applyAlignment="1">
      <alignment horizontal="right" vertical="center" wrapText="1" indent="2" readingOrder="1"/>
    </xf>
    <xf numFmtId="0" fontId="23" fillId="4" borderId="122" xfId="13" applyFont="1" applyFill="1" applyBorder="1" applyAlignment="1">
      <alignment horizontal="left" vertical="center" wrapText="1" indent="1" readingOrder="1"/>
    </xf>
    <xf numFmtId="0" fontId="44" fillId="3" borderId="88" xfId="13" applyFont="1" applyFill="1" applyBorder="1" applyAlignment="1">
      <alignment horizontal="right" vertical="center" wrapText="1" indent="2" readingOrder="1"/>
    </xf>
    <xf numFmtId="3" fontId="3" fillId="0" borderId="63" xfId="10" applyNumberFormat="1" applyFont="1" applyBorder="1" applyAlignment="1">
      <alignment horizontal="right" vertical="center" indent="1"/>
    </xf>
    <xf numFmtId="0" fontId="23" fillId="3" borderId="122" xfId="13" applyFont="1" applyFill="1" applyBorder="1" applyAlignment="1">
      <alignment horizontal="left" vertical="center" wrapText="1" indent="1" readingOrder="1"/>
    </xf>
    <xf numFmtId="0" fontId="44" fillId="4" borderId="123" xfId="13" applyFont="1" applyFill="1" applyBorder="1" applyAlignment="1">
      <alignment horizontal="right" vertical="center" wrapText="1" indent="2" readingOrder="1"/>
    </xf>
    <xf numFmtId="0" fontId="23" fillId="4" borderId="124" xfId="13" applyFont="1" applyFill="1" applyBorder="1" applyAlignment="1">
      <alignment horizontal="left" vertical="center" wrapText="1" indent="1" readingOrder="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2" xfId="20" applyFont="1" applyFill="1" applyBorder="1" applyAlignment="1">
      <alignment horizontal="center" vertical="center" wrapText="1" readingOrder="2"/>
    </xf>
    <xf numFmtId="3" fontId="3" fillId="3" borderId="62" xfId="21" applyNumberFormat="1" applyFont="1" applyFill="1" applyBorder="1" applyAlignment="1">
      <alignment horizontal="right" vertical="center" indent="1"/>
    </xf>
    <xf numFmtId="0" fontId="21" fillId="3" borderId="62" xfId="22" applyFont="1" applyFill="1" applyBorder="1" applyAlignment="1">
      <alignment horizontal="center" vertical="center" wrapText="1"/>
    </xf>
    <xf numFmtId="0" fontId="7" fillId="4" borderId="63" xfId="20" applyFont="1" applyFill="1" applyBorder="1" applyAlignment="1">
      <alignment horizontal="center" vertical="center" wrapText="1" readingOrder="2"/>
    </xf>
    <xf numFmtId="3" fontId="3" fillId="4" borderId="63" xfId="21" applyNumberFormat="1" applyFont="1" applyFill="1" applyBorder="1" applyAlignment="1">
      <alignment horizontal="right" vertical="center" indent="1"/>
    </xf>
    <xf numFmtId="0" fontId="21" fillId="4" borderId="63" xfId="22" applyFont="1" applyFill="1" applyBorder="1" applyAlignment="1">
      <alignment horizontal="center" vertical="center" wrapText="1"/>
    </xf>
    <xf numFmtId="0" fontId="7" fillId="3" borderId="63" xfId="20" applyFont="1" applyFill="1" applyBorder="1" applyAlignment="1">
      <alignment horizontal="center" vertical="center" wrapText="1" readingOrder="2"/>
    </xf>
    <xf numFmtId="3" fontId="3" fillId="3" borderId="63" xfId="21" applyNumberFormat="1" applyFont="1" applyFill="1" applyBorder="1" applyAlignment="1">
      <alignment horizontal="right" vertical="center" indent="1"/>
    </xf>
    <xf numFmtId="0" fontId="21" fillId="3" borderId="63" xfId="22" applyFont="1" applyFill="1" applyBorder="1" applyAlignment="1">
      <alignment horizontal="center" vertical="center" wrapText="1"/>
    </xf>
    <xf numFmtId="0" fontId="7" fillId="0" borderId="91" xfId="20" applyFont="1" applyFill="1" applyBorder="1" applyAlignment="1">
      <alignment horizontal="center" vertical="center" wrapText="1" readingOrder="2"/>
    </xf>
    <xf numFmtId="3" fontId="3" fillId="0" borderId="91" xfId="21" applyNumberFormat="1" applyFont="1" applyFill="1" applyBorder="1" applyAlignment="1">
      <alignment horizontal="right" vertical="center" indent="1"/>
    </xf>
    <xf numFmtId="0" fontId="21" fillId="0" borderId="91" xfId="22" applyFont="1" applyFill="1" applyBorder="1" applyAlignment="1">
      <alignment horizontal="center" vertical="center" wrapText="1"/>
    </xf>
    <xf numFmtId="0" fontId="7" fillId="4" borderId="91" xfId="20" applyFont="1" applyFill="1" applyBorder="1" applyAlignment="1">
      <alignment horizontal="center" vertical="center" wrapText="1" readingOrder="2"/>
    </xf>
    <xf numFmtId="3" fontId="3" fillId="4" borderId="91" xfId="21" applyNumberFormat="1" applyFont="1" applyFill="1" applyBorder="1" applyAlignment="1">
      <alignment horizontal="right" vertical="center" indent="1"/>
    </xf>
    <xf numFmtId="0" fontId="21" fillId="4" borderId="91" xfId="22" applyFont="1" applyFill="1" applyBorder="1" applyAlignment="1">
      <alignment horizontal="center" vertical="center" wrapText="1"/>
    </xf>
    <xf numFmtId="0" fontId="21" fillId="0" borderId="23" xfId="18" applyFont="1" applyFill="1" applyBorder="1" applyAlignment="1">
      <alignment horizontal="center" vertical="center"/>
    </xf>
    <xf numFmtId="3" fontId="21" fillId="0" borderId="23" xfId="18" applyNumberFormat="1" applyFont="1" applyFill="1" applyBorder="1" applyAlignment="1">
      <alignment horizontal="right" vertical="center" indent="1"/>
    </xf>
    <xf numFmtId="0" fontId="23" fillId="0" borderId="23" xfId="18" applyFont="1" applyFill="1" applyBorder="1" applyAlignment="1">
      <alignment horizontal="center" vertical="center"/>
    </xf>
    <xf numFmtId="0" fontId="21" fillId="3" borderId="36" xfId="18"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0" fontId="23" fillId="3" borderId="36" xfId="18" applyFont="1" applyFill="1" applyBorder="1" applyAlignment="1">
      <alignment horizontal="left" vertical="center" indent="1"/>
    </xf>
    <xf numFmtId="0" fontId="21" fillId="3" borderId="23" xfId="18" applyFont="1" applyFill="1" applyBorder="1" applyAlignment="1">
      <alignment horizontal="right" vertical="center" indent="1"/>
    </xf>
    <xf numFmtId="0" fontId="23" fillId="3" borderId="23" xfId="18" applyFont="1" applyFill="1" applyBorder="1" applyAlignment="1">
      <alignment horizontal="left" vertical="center" indent="1"/>
    </xf>
    <xf numFmtId="0" fontId="21" fillId="4" borderId="45" xfId="20" applyFont="1" applyFill="1" applyBorder="1" applyAlignment="1">
      <alignment horizontal="right" vertical="center" wrapText="1" indent="1" readingOrder="2"/>
    </xf>
    <xf numFmtId="3" fontId="21" fillId="4" borderId="45" xfId="19" applyNumberFormat="1" applyFont="1" applyFill="1" applyBorder="1">
      <alignment horizontal="right" vertical="center" indent="1"/>
    </xf>
    <xf numFmtId="0" fontId="23" fillId="4" borderId="45" xfId="22" applyFont="1" applyFill="1" applyBorder="1" applyAlignment="1">
      <alignment horizontal="left" vertical="center" wrapText="1" indent="1"/>
    </xf>
    <xf numFmtId="3" fontId="21" fillId="3" borderId="37" xfId="21" applyNumberFormat="1" applyFont="1" applyFill="1" applyBorder="1">
      <alignment horizontal="right" vertical="center" indent="1"/>
    </xf>
    <xf numFmtId="0" fontId="21" fillId="4" borderId="36" xfId="18"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4" borderId="23" xfId="18" applyFont="1" applyFill="1" applyBorder="1" applyAlignment="1">
      <alignment horizontal="right" vertical="center" wrapText="1" indent="1"/>
    </xf>
    <xf numFmtId="3" fontId="21" fillId="4" borderId="23" xfId="18" applyNumberFormat="1" applyFont="1" applyFill="1" applyBorder="1" applyAlignment="1">
      <alignment horizontal="left" vertical="center" wrapText="1" indent="1"/>
    </xf>
    <xf numFmtId="0" fontId="23" fillId="4" borderId="23" xfId="18" applyFont="1" applyFill="1" applyBorder="1" applyAlignment="1">
      <alignment horizontal="left" vertical="center" wrapText="1" indent="1"/>
    </xf>
    <xf numFmtId="0" fontId="8" fillId="3" borderId="37" xfId="13" applyFont="1" applyFill="1" applyBorder="1" applyAlignment="1">
      <alignment horizontal="right" vertical="center" wrapText="1" indent="1"/>
    </xf>
    <xf numFmtId="3" fontId="21" fillId="4" borderId="36" xfId="21" applyNumberFormat="1" applyFont="1" applyFill="1" applyBorder="1">
      <alignment horizontal="right" vertical="center" inden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77" fillId="8" borderId="0" xfId="10" applyFont="1" applyFill="1" applyBorder="1" applyAlignment="1">
      <alignment vertical="center"/>
    </xf>
    <xf numFmtId="0" fontId="77" fillId="0" borderId="0" xfId="10" applyFont="1" applyBorder="1" applyAlignment="1">
      <alignment vertical="center"/>
    </xf>
    <xf numFmtId="0" fontId="78" fillId="0" borderId="0" xfId="10" applyFont="1" applyBorder="1" applyAlignment="1">
      <alignment vertical="center"/>
    </xf>
    <xf numFmtId="0" fontId="23" fillId="4" borderId="51" xfId="6" applyFont="1" applyFill="1" applyBorder="1" applyAlignment="1">
      <alignment horizontal="center" vertical="top" wrapText="1"/>
    </xf>
    <xf numFmtId="0" fontId="21" fillId="4" borderId="45" xfId="6" applyFont="1" applyFill="1" applyBorder="1" applyAlignment="1">
      <alignment horizontal="center" wrapTex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3" fillId="4" borderId="44" xfId="10" applyFont="1" applyFill="1" applyBorder="1" applyAlignment="1">
      <alignment vertical="center"/>
    </xf>
    <xf numFmtId="0" fontId="23" fillId="4" borderId="44" xfId="22" applyFont="1" applyFill="1" applyBorder="1" applyAlignment="1">
      <alignment vertical="center" wrapText="1"/>
    </xf>
    <xf numFmtId="0" fontId="21" fillId="4" borderId="44" xfId="10" applyFont="1" applyFill="1" applyBorder="1" applyAlignment="1">
      <alignment vertical="center" wrapText="1"/>
    </xf>
    <xf numFmtId="0" fontId="3" fillId="4" borderId="31" xfId="20" applyFont="1" applyFill="1" applyBorder="1" applyAlignment="1">
      <alignment horizontal="right" vertical="center" wrapText="1" indent="1" readingOrder="2"/>
    </xf>
    <xf numFmtId="0" fontId="19" fillId="4" borderId="31" xfId="22"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3" fillId="0" borderId="34" xfId="20" applyFont="1" applyFill="1" applyBorder="1" applyAlignment="1">
      <alignment horizontal="right" vertical="center" wrapText="1" indent="1" readingOrder="2"/>
    </xf>
    <xf numFmtId="3" fontId="3" fillId="0" borderId="34" xfId="21" applyNumberFormat="1" applyFont="1" applyFill="1" applyBorder="1" applyAlignment="1">
      <alignment horizontal="right" vertical="center" indent="1"/>
    </xf>
    <xf numFmtId="3" fontId="21" fillId="0" borderId="34" xfId="19" applyNumberFormat="1" applyFont="1" applyFill="1" applyBorder="1" applyAlignment="1">
      <alignment horizontal="right" vertical="center" indent="1"/>
    </xf>
    <xf numFmtId="0" fontId="19" fillId="0" borderId="34" xfId="22" applyFont="1" applyFill="1" applyBorder="1">
      <alignment horizontal="left" vertical="center" wrapText="1" indent="1"/>
    </xf>
    <xf numFmtId="0" fontId="21" fillId="0" borderId="36" xfId="10" applyFont="1" applyFill="1" applyBorder="1" applyAlignment="1">
      <alignment vertical="center"/>
    </xf>
    <xf numFmtId="0" fontId="23" fillId="0" borderId="36" xfId="22" applyFont="1" applyFill="1" applyBorder="1" applyAlignment="1">
      <alignment vertical="center" wrapText="1"/>
    </xf>
    <xf numFmtId="0" fontId="3" fillId="0" borderId="44" xfId="10" applyFont="1" applyFill="1" applyBorder="1" applyAlignment="1">
      <alignment vertical="center"/>
    </xf>
    <xf numFmtId="0" fontId="23" fillId="0" borderId="44" xfId="22" applyFont="1" applyFill="1" applyBorder="1" applyAlignment="1">
      <alignment vertical="center" wrapText="1"/>
    </xf>
    <xf numFmtId="0" fontId="3" fillId="0" borderId="44" xfId="10" applyFont="1" applyFill="1" applyBorder="1" applyAlignment="1">
      <alignment vertical="center" wrapText="1"/>
    </xf>
    <xf numFmtId="0" fontId="3" fillId="0" borderId="36" xfId="20" applyFont="1" applyFill="1" applyBorder="1" applyAlignment="1">
      <alignment horizontal="right" vertical="center" wrapText="1" indent="1" readingOrder="2"/>
    </xf>
    <xf numFmtId="3" fontId="3" fillId="0" borderId="36" xfId="21" applyNumberFormat="1" applyFont="1" applyFill="1" applyBorder="1" applyAlignment="1">
      <alignment horizontal="right" vertical="center" indent="1"/>
    </xf>
    <xf numFmtId="3" fontId="21" fillId="0" borderId="36" xfId="19" applyNumberFormat="1" applyFont="1" applyFill="1" applyBorder="1" applyAlignment="1">
      <alignment horizontal="right" vertical="center" indent="1"/>
    </xf>
    <xf numFmtId="0" fontId="19" fillId="0" borderId="36" xfId="22" applyFont="1" applyFill="1" applyBorder="1">
      <alignment horizontal="left" vertical="center" wrapText="1" indent="1"/>
    </xf>
    <xf numFmtId="1" fontId="23" fillId="0" borderId="44" xfId="4" applyFont="1" applyFill="1" applyBorder="1" applyAlignment="1">
      <alignment vertical="center" wrapText="1"/>
    </xf>
    <xf numFmtId="3" fontId="3" fillId="4" borderId="128" xfId="21" applyNumberFormat="1" applyFont="1" applyFill="1" applyBorder="1" applyAlignment="1">
      <alignment horizontal="right" vertical="center" indent="1"/>
    </xf>
    <xf numFmtId="3" fontId="21" fillId="4" borderId="128" xfId="19" applyNumberFormat="1" applyFont="1" applyFill="1" applyBorder="1" applyAlignment="1">
      <alignment horizontal="right" vertical="center" indent="1"/>
    </xf>
    <xf numFmtId="3" fontId="3" fillId="4" borderId="37" xfId="21" applyNumberFormat="1" applyFont="1" applyFill="1" applyBorder="1" applyAlignment="1">
      <alignment horizontal="right" vertical="center" indent="1"/>
    </xf>
    <xf numFmtId="3" fontId="21" fillId="4" borderId="37" xfId="19" applyNumberFormat="1" applyFont="1" applyFill="1" applyBorder="1" applyAlignment="1">
      <alignment horizontal="right" vertical="center" indent="1"/>
    </xf>
    <xf numFmtId="3" fontId="3" fillId="3" borderId="37" xfId="21" applyNumberFormat="1" applyFont="1" applyFill="1" applyBorder="1">
      <alignment horizontal="right" vertical="center" indent="1"/>
    </xf>
    <xf numFmtId="0" fontId="19" fillId="3" borderId="37" xfId="22" applyFont="1" applyFill="1" applyBorder="1" applyAlignment="1">
      <alignment horizontal="left" vertical="center" wrapText="1" indent="2"/>
    </xf>
    <xf numFmtId="0" fontId="21" fillId="4" borderId="37" xfId="20" applyFont="1" applyFill="1" applyBorder="1" applyAlignment="1">
      <alignment horizontal="right" vertical="center" wrapText="1" indent="2" readingOrder="2"/>
    </xf>
    <xf numFmtId="3" fontId="3" fillId="4" borderId="37" xfId="21" applyNumberFormat="1" applyFont="1" applyFill="1" applyBorder="1">
      <alignment horizontal="right" vertical="center" indent="1"/>
    </xf>
    <xf numFmtId="0" fontId="19" fillId="4" borderId="37" xfId="22" applyFont="1" applyFill="1" applyBorder="1" applyAlignment="1">
      <alignment horizontal="left" vertical="center" wrapText="1" indent="2"/>
    </xf>
    <xf numFmtId="3" fontId="21" fillId="4" borderId="51" xfId="21" applyNumberFormat="1" applyFont="1" applyFill="1" applyBorder="1">
      <alignment horizontal="right" vertical="center" inden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3" fillId="4" borderId="36" xfId="20" applyFont="1" applyFill="1" applyBorder="1" applyAlignment="1">
      <alignment horizontal="right" vertical="center" wrapText="1" indent="1" readingOrder="2"/>
    </xf>
    <xf numFmtId="0" fontId="19" fillId="4" borderId="36" xfId="22" applyFont="1" applyFill="1" applyBorder="1">
      <alignment horizontal="left" vertical="center" wrapText="1" indent="1"/>
    </xf>
    <xf numFmtId="0" fontId="23" fillId="0" borderId="128" xfId="6" applyFont="1" applyFill="1" applyBorder="1" applyAlignment="1">
      <alignment horizontal="center" vertical="top" wrapText="1"/>
    </xf>
    <xf numFmtId="3" fontId="0" fillId="4" borderId="36" xfId="0" applyNumberFormat="1" applyFill="1" applyBorder="1" applyAlignment="1">
      <alignment horizontal="right" vertical="center" indent="1"/>
    </xf>
    <xf numFmtId="3" fontId="21" fillId="4" borderId="36" xfId="0" applyNumberFormat="1" applyFont="1" applyFill="1" applyBorder="1" applyAlignment="1">
      <alignment horizontal="right" vertical="center" indent="1"/>
    </xf>
    <xf numFmtId="0" fontId="21" fillId="3" borderId="133" xfId="20" applyFont="1" applyFill="1" applyBorder="1" applyAlignment="1">
      <alignment horizontal="center" vertical="center" wrapText="1" readingOrder="2"/>
    </xf>
    <xf numFmtId="3" fontId="0" fillId="0" borderId="23" xfId="0" applyNumberFormat="1" applyBorder="1" applyAlignment="1">
      <alignment horizontal="right" vertical="center" indent="1"/>
    </xf>
    <xf numFmtId="3" fontId="21" fillId="0" borderId="23" xfId="0" applyNumberFormat="1" applyFont="1" applyBorder="1" applyAlignment="1">
      <alignment horizontal="right" vertical="center" indent="1"/>
    </xf>
    <xf numFmtId="0" fontId="23" fillId="3" borderId="134" xfId="22" applyFont="1" applyFill="1" applyBorder="1" applyAlignment="1">
      <alignment horizontal="center" vertical="center" wrapText="1"/>
    </xf>
    <xf numFmtId="0" fontId="23" fillId="4" borderId="34" xfId="22"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3" fillId="3" borderId="34" xfId="22" applyFont="1" applyFill="1" applyBorder="1" applyAlignment="1">
      <alignment horizontal="left" vertical="center" wrapText="1" indent="1"/>
    </xf>
    <xf numFmtId="0" fontId="21" fillId="3" borderId="34" xfId="20" applyFont="1" applyFill="1" applyBorder="1" applyAlignment="1">
      <alignment horizontal="right" vertical="center" wrapText="1" indent="1" readingOrder="2"/>
    </xf>
    <xf numFmtId="0" fontId="21" fillId="4" borderId="51" xfId="0" applyFont="1" applyFill="1" applyBorder="1" applyAlignment="1">
      <alignment horizontal="center" vertical="center" wrapText="1"/>
    </xf>
    <xf numFmtId="0" fontId="21" fillId="0" borderId="36" xfId="10" applyFont="1" applyBorder="1" applyAlignment="1">
      <alignment horizontal="right" vertical="center" wrapText="1" indent="1" readingOrder="2"/>
    </xf>
    <xf numFmtId="0" fontId="21" fillId="0" borderId="36" xfId="21" applyFont="1" applyFill="1" applyBorder="1" applyAlignment="1">
      <alignment horizontal="right" vertical="center" indent="1"/>
    </xf>
    <xf numFmtId="0" fontId="23" fillId="0" borderId="36" xfId="22" applyFont="1" applyFill="1" applyBorder="1" applyAlignment="1">
      <alignment horizontal="left" vertical="center" wrapText="1" indent="1"/>
    </xf>
    <xf numFmtId="0" fontId="23" fillId="4" borderId="36" xfId="22" applyFont="1" applyFill="1" applyBorder="1" applyAlignment="1">
      <alignment horizontal="left" vertical="center" wrapText="1" indent="2"/>
    </xf>
    <xf numFmtId="3" fontId="9" fillId="4" borderId="36" xfId="21" applyNumberFormat="1" applyFont="1" applyFill="1" applyBorder="1" applyAlignment="1">
      <alignment horizontal="right" vertical="center" indent="1"/>
    </xf>
    <xf numFmtId="0" fontId="8" fillId="4" borderId="36" xfId="13" applyFont="1" applyFill="1" applyBorder="1" applyAlignment="1">
      <alignment horizontal="right" vertical="center" wrapText="1" indent="2" readingOrder="1"/>
    </xf>
    <xf numFmtId="0" fontId="23" fillId="4" borderId="36" xfId="13" applyFont="1" applyFill="1" applyBorder="1" applyAlignment="1">
      <alignment horizontal="left" vertical="center" wrapText="1" indent="2" readingOrder="1"/>
    </xf>
    <xf numFmtId="0" fontId="21" fillId="4" borderId="91" xfId="13" applyFont="1" applyFill="1" applyBorder="1" applyAlignment="1">
      <alignment horizontal="right" vertical="center" wrapText="1" indent="1" readingOrder="2"/>
    </xf>
    <xf numFmtId="0" fontId="3" fillId="4" borderId="36" xfId="21" applyFont="1" applyFill="1" applyBorder="1" applyAlignment="1">
      <alignment horizontal="right" vertical="center" indent="1"/>
    </xf>
    <xf numFmtId="0" fontId="21" fillId="4" borderId="36" xfId="21" applyNumberFormat="1" applyFont="1" applyFill="1" applyBorder="1" applyAlignment="1">
      <alignment horizontal="right" vertical="center" indent="1"/>
    </xf>
    <xf numFmtId="0" fontId="21" fillId="4" borderId="45" xfId="0" applyFont="1" applyFill="1" applyBorder="1" applyAlignment="1">
      <alignment horizontal="center" vertical="center" wrapText="1"/>
    </xf>
    <xf numFmtId="3" fontId="3" fillId="3" borderId="23" xfId="21" applyNumberFormat="1" applyFont="1" applyFill="1" applyBorder="1" applyAlignment="1">
      <alignment horizontal="right" vertical="center" indent="1"/>
    </xf>
    <xf numFmtId="3" fontId="3" fillId="0" borderId="0" xfId="0" applyNumberFormat="1" applyFont="1"/>
    <xf numFmtId="0" fontId="23" fillId="4" borderId="44" xfId="6" applyFont="1" applyFill="1" applyBorder="1" applyAlignment="1">
      <alignment horizontal="center" vertical="top" wrapText="1"/>
    </xf>
    <xf numFmtId="1" fontId="3" fillId="0" borderId="37" xfId="0" applyNumberFormat="1" applyFont="1" applyBorder="1" applyAlignment="1">
      <alignment horizontal="right" vertical="center" indent="1"/>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0" fontId="21" fillId="3" borderId="37" xfId="20" applyFont="1" applyFill="1" applyBorder="1" applyAlignment="1">
      <alignment horizontal="right" vertical="center" wrapText="1" indent="1" readingOrder="2"/>
    </xf>
    <xf numFmtId="0" fontId="23" fillId="3" borderId="37" xfId="22" applyFont="1" applyFill="1" applyBorder="1" applyAlignment="1">
      <alignment horizontal="left" vertical="center" wrapText="1" indent="1"/>
    </xf>
    <xf numFmtId="0" fontId="21" fillId="3" borderId="23" xfId="20" applyFont="1" applyFill="1" applyBorder="1" applyAlignment="1">
      <alignment horizontal="right" vertical="center" wrapText="1" indent="1" readingOrder="2"/>
    </xf>
    <xf numFmtId="0" fontId="23" fillId="3" borderId="23" xfId="22" applyFont="1" applyFill="1" applyBorder="1" applyAlignment="1">
      <alignment horizontal="left" vertical="center" wrapText="1" inden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21" fillId="3" borderId="45" xfId="20" applyFont="1" applyFill="1" applyBorder="1">
      <alignment horizontal="right" vertical="center" wrapText="1" indent="1" readingOrder="2"/>
    </xf>
    <xf numFmtId="3" fontId="21" fillId="3" borderId="45" xfId="21" applyNumberFormat="1" applyFont="1" applyFill="1" applyBorder="1" applyAlignment="1">
      <alignment horizontal="right" vertical="center" indent="1"/>
    </xf>
    <xf numFmtId="0" fontId="23" fillId="3" borderId="45" xfId="22" applyFont="1" applyFill="1" applyBorder="1">
      <alignment horizontal="left" vertical="center" wrapText="1" indent="1"/>
    </xf>
    <xf numFmtId="0" fontId="21" fillId="4" borderId="37" xfId="20" applyFont="1" applyFill="1" applyBorder="1">
      <alignment horizontal="right" vertical="center" wrapText="1" indent="1" readingOrder="2"/>
    </xf>
    <xf numFmtId="0" fontId="23" fillId="4" borderId="37" xfId="22" applyFont="1" applyFill="1" applyBorder="1">
      <alignment horizontal="left" vertical="center" wrapText="1" indent="1"/>
    </xf>
    <xf numFmtId="0" fontId="3" fillId="3" borderId="39" xfId="20" applyFont="1" applyFill="1" applyBorder="1" applyAlignment="1">
      <alignment horizontal="right" vertical="center" wrapText="1" indent="1" readingOrder="2"/>
    </xf>
    <xf numFmtId="3" fontId="3" fillId="3" borderId="39" xfId="21" applyNumberFormat="1" applyFont="1" applyFill="1" applyBorder="1" applyAlignment="1">
      <alignment horizontal="right" vertical="center" indent="1"/>
    </xf>
    <xf numFmtId="3" fontId="21" fillId="3" borderId="39" xfId="19" applyNumberFormat="1" applyFont="1" applyFill="1" applyBorder="1" applyAlignment="1">
      <alignment horizontal="right" vertical="center" indent="1"/>
    </xf>
    <xf numFmtId="0" fontId="19" fillId="3" borderId="39" xfId="22" applyFont="1" applyFill="1" applyBorder="1">
      <alignment horizontal="left" vertical="center" wrapText="1" indent="1"/>
    </xf>
    <xf numFmtId="0" fontId="3" fillId="3" borderId="39" xfId="10" applyFont="1" applyFill="1" applyBorder="1" applyAlignment="1">
      <alignment vertical="center"/>
    </xf>
    <xf numFmtId="0" fontId="23" fillId="3" borderId="39" xfId="22" applyFont="1" applyFill="1" applyBorder="1" applyAlignment="1">
      <alignment vertical="center" wrapText="1"/>
    </xf>
    <xf numFmtId="49" fontId="1" fillId="0" borderId="0" xfId="10" applyNumberFormat="1" applyFont="1" applyBorder="1" applyAlignment="1">
      <alignment horizontal="left" vertical="center" wrapText="1" indent="1"/>
    </xf>
    <xf numFmtId="0" fontId="38" fillId="0" borderId="0" xfId="1" applyFont="1" applyAlignment="1">
      <alignment horizontal="center" vertical="center"/>
    </xf>
    <xf numFmtId="0" fontId="21" fillId="4" borderId="42" xfId="6" applyFont="1" applyFill="1" applyBorder="1" applyAlignment="1">
      <alignment horizontal="center" vertical="center" wrapText="1"/>
    </xf>
    <xf numFmtId="0" fontId="21" fillId="4" borderId="41" xfId="6" applyFont="1" applyFill="1" applyBorder="1" applyAlignment="1">
      <alignment horizontal="center" vertical="center" wrapText="1"/>
    </xf>
    <xf numFmtId="0" fontId="21" fillId="4" borderId="23" xfId="6" applyFont="1" applyFill="1" applyBorder="1" applyAlignment="1">
      <alignment horizontal="center" vertical="center" wrapText="1"/>
    </xf>
    <xf numFmtId="1" fontId="22" fillId="4" borderId="54" xfId="4" applyFont="1" applyFill="1" applyBorder="1">
      <alignment horizontal="left" vertical="center" wrapText="1"/>
    </xf>
    <xf numFmtId="1" fontId="22" fillId="4" borderId="55" xfId="4" applyFont="1" applyFill="1" applyBorder="1">
      <alignment horizontal="left" vertical="center" wrapText="1"/>
    </xf>
    <xf numFmtId="0" fontId="38" fillId="0" borderId="0" xfId="1" applyFont="1" applyAlignment="1">
      <alignment horizontal="center" vertical="center" readingOrder="2"/>
    </xf>
    <xf numFmtId="0" fontId="21" fillId="4" borderId="37" xfId="18" applyFont="1" applyFill="1" applyBorder="1" applyAlignment="1">
      <alignment horizontal="center" vertical="center" wrapText="1"/>
    </xf>
    <xf numFmtId="0" fontId="21" fillId="4" borderId="39" xfId="18" applyFont="1" applyFill="1" applyBorder="1" applyAlignment="1">
      <alignment horizontal="center" vertical="center" wrapText="1"/>
    </xf>
    <xf numFmtId="0" fontId="3" fillId="0" borderId="0" xfId="10" applyFont="1" applyAlignment="1">
      <alignment horizontal="center"/>
    </xf>
    <xf numFmtId="0" fontId="23" fillId="4" borderId="37" xfId="18" applyFont="1" applyFill="1" applyBorder="1" applyAlignment="1">
      <alignment horizontal="center" vertical="center" wrapText="1"/>
    </xf>
    <xf numFmtId="0" fontId="23" fillId="4" borderId="39" xfId="18" applyFont="1" applyFill="1" applyBorder="1" applyAlignment="1">
      <alignment horizontal="center" vertical="center" wrapText="1"/>
    </xf>
    <xf numFmtId="0" fontId="23" fillId="3" borderId="31" xfId="22" applyFont="1" applyFill="1" applyBorder="1" applyAlignment="1">
      <alignment horizontal="center" vertical="center" wrapText="1"/>
    </xf>
    <xf numFmtId="0" fontId="23" fillId="3" borderId="34" xfId="22"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20" applyFont="1" applyFill="1" applyBorder="1" applyAlignment="1">
      <alignment horizontal="center" vertical="center" wrapText="1" readingOrder="2"/>
    </xf>
    <xf numFmtId="0" fontId="16" fillId="4" borderId="56" xfId="3" applyFont="1" applyFill="1" applyBorder="1">
      <alignment horizontal="right" vertical="center" wrapText="1"/>
    </xf>
    <xf numFmtId="0" fontId="16" fillId="4" borderId="57" xfId="3" applyFont="1" applyFill="1" applyBorder="1">
      <alignment horizontal="right" vertical="center" wrapText="1"/>
    </xf>
    <xf numFmtId="0" fontId="23" fillId="4" borderId="34" xfId="22" applyFont="1" applyFill="1" applyBorder="1" applyAlignment="1">
      <alignment horizontal="center" vertical="center" wrapText="1"/>
    </xf>
    <xf numFmtId="0" fontId="21" fillId="3" borderId="31" xfId="20" applyFont="1" applyFill="1" applyBorder="1" applyAlignment="1">
      <alignment horizontal="center" vertical="center" wrapText="1" readingOrder="2"/>
    </xf>
    <xf numFmtId="0" fontId="21" fillId="4" borderId="34" xfId="20" applyFont="1" applyFill="1" applyBorder="1" applyAlignment="1">
      <alignment horizontal="center" vertical="center" wrapText="1" readingOrder="2"/>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6" xfId="20" applyFont="1" applyFill="1" applyBorder="1" applyAlignment="1">
      <alignment horizontal="center" vertical="center" wrapText="1" readingOrder="2"/>
    </xf>
    <xf numFmtId="0" fontId="23" fillId="3" borderId="21" xfId="22" applyFont="1" applyFill="1" applyBorder="1" applyAlignment="1">
      <alignment horizontal="center" vertical="center" wrapText="1"/>
    </xf>
    <xf numFmtId="0" fontId="23" fillId="3" borderId="20" xfId="22" applyFont="1" applyFill="1" applyBorder="1" applyAlignment="1">
      <alignment horizontal="center" vertical="center" wrapText="1"/>
    </xf>
    <xf numFmtId="0" fontId="23" fillId="3" borderId="22" xfId="22" applyFont="1" applyFill="1" applyBorder="1" applyAlignment="1">
      <alignment horizontal="center" vertical="center" wrapText="1"/>
    </xf>
    <xf numFmtId="0" fontId="23" fillId="4" borderId="36" xfId="22" applyFont="1" applyFill="1" applyBorder="1" applyAlignment="1">
      <alignment horizontal="center" vertical="center" wrapText="1"/>
    </xf>
    <xf numFmtId="0" fontId="23" fillId="4" borderId="37" xfId="22" applyFont="1" applyFill="1" applyBorder="1" applyAlignment="1">
      <alignment horizontal="center" vertical="center" wrapText="1"/>
    </xf>
    <xf numFmtId="0" fontId="23" fillId="4" borderId="39"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37" xfId="20" applyFont="1" applyFill="1" applyBorder="1" applyAlignment="1">
      <alignment horizontal="center" vertical="center" wrapText="1" readingOrder="2"/>
    </xf>
    <xf numFmtId="0" fontId="21" fillId="4" borderId="39" xfId="20" applyFont="1" applyFill="1" applyBorder="1" applyAlignment="1">
      <alignment horizontal="center" vertical="center" wrapText="1" readingOrder="2"/>
    </xf>
    <xf numFmtId="0" fontId="23" fillId="0" borderId="0" xfId="10" applyFont="1" applyAlignment="1">
      <alignment horizontal="left"/>
    </xf>
    <xf numFmtId="0" fontId="23" fillId="0" borderId="0" xfId="10" applyFont="1" applyBorder="1" applyAlignment="1">
      <alignment horizontal="left"/>
    </xf>
    <xf numFmtId="0" fontId="23" fillId="0" borderId="43" xfId="10" applyFont="1" applyBorder="1" applyAlignment="1">
      <alignment horizontal="left" vertical="center"/>
    </xf>
    <xf numFmtId="0" fontId="38" fillId="0" borderId="0" xfId="1" applyFont="1" applyBorder="1" applyAlignment="1">
      <alignment horizontal="center" vertical="center" wrapText="1"/>
    </xf>
    <xf numFmtId="0" fontId="38" fillId="0" borderId="0" xfId="1" applyFont="1" applyBorder="1" applyAlignment="1">
      <alignment horizontal="center" vertical="center"/>
    </xf>
    <xf numFmtId="0" fontId="38" fillId="0" borderId="0" xfId="1" applyFont="1" applyBorder="1" applyAlignment="1">
      <alignment horizontal="center" vertical="center" readingOrder="2"/>
    </xf>
    <xf numFmtId="0" fontId="23" fillId="3" borderId="37" xfId="22" applyFont="1" applyFill="1" applyBorder="1" applyAlignment="1">
      <alignment horizontal="center" vertical="center" wrapText="1"/>
    </xf>
    <xf numFmtId="0" fontId="21" fillId="4" borderId="34" xfId="10" applyFont="1" applyFill="1" applyBorder="1" applyAlignment="1">
      <alignment horizontal="center" vertical="center"/>
    </xf>
    <xf numFmtId="0" fontId="21" fillId="3" borderId="37" xfId="20" applyFont="1" applyFill="1" applyBorder="1" applyAlignment="1">
      <alignment horizontal="center" vertical="center" wrapText="1" readingOrder="2"/>
    </xf>
    <xf numFmtId="0" fontId="21" fillId="3" borderId="34" xfId="10" applyFont="1" applyFill="1" applyBorder="1"/>
    <xf numFmtId="0" fontId="22" fillId="4" borderId="60" xfId="10" applyFont="1" applyFill="1" applyBorder="1" applyAlignment="1">
      <alignment horizontal="left" vertical="center" wrapText="1" indent="1" readingOrder="1"/>
    </xf>
    <xf numFmtId="0" fontId="22" fillId="4" borderId="61"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3" borderId="34" xfId="10" applyFont="1" applyFill="1" applyBorder="1" applyAlignment="1">
      <alignment horizontal="center" vertical="center"/>
    </xf>
    <xf numFmtId="0" fontId="21" fillId="7" borderId="34" xfId="10" applyFont="1" applyFill="1" applyBorder="1" applyAlignment="1">
      <alignment horizontal="center" vertical="center"/>
    </xf>
    <xf numFmtId="0" fontId="21" fillId="7" borderId="39" xfId="10" applyFont="1" applyFill="1" applyBorder="1" applyAlignment="1">
      <alignment horizontal="center" vertical="center"/>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8" xfId="3" applyFont="1" applyFill="1" applyBorder="1" applyAlignment="1">
      <alignment horizontal="right" vertical="center" wrapText="1" indent="1"/>
    </xf>
    <xf numFmtId="0" fontId="16" fillId="4" borderId="59" xfId="3" applyFont="1" applyFill="1" applyBorder="1" applyAlignment="1">
      <alignment horizontal="right" vertical="center" wrapText="1" indent="1"/>
    </xf>
    <xf numFmtId="0" fontId="23" fillId="7" borderId="34" xfId="22" applyFont="1" applyFill="1" applyBorder="1" applyAlignment="1">
      <alignment horizontal="center" vertical="center" wrapText="1"/>
    </xf>
    <xf numFmtId="0" fontId="23" fillId="7" borderId="39" xfId="22" applyFont="1" applyFill="1" applyBorder="1" applyAlignment="1">
      <alignment horizontal="center" vertical="center" wrapText="1"/>
    </xf>
    <xf numFmtId="0" fontId="21" fillId="0" borderId="0" xfId="10" applyFont="1" applyBorder="1" applyAlignment="1">
      <alignment horizontal="right" readingOrder="2"/>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3" fillId="3" borderId="34" xfId="0" applyFont="1" applyFill="1" applyBorder="1"/>
    <xf numFmtId="0" fontId="16" fillId="4" borderId="65" xfId="3" applyFont="1" applyFill="1" applyBorder="1" applyAlignment="1">
      <alignment horizontal="right" vertical="center" wrapText="1" indent="1"/>
    </xf>
    <xf numFmtId="0" fontId="38" fillId="0" borderId="0" xfId="1" applyFont="1" applyBorder="1" applyAlignment="1">
      <alignment horizontal="center"/>
    </xf>
    <xf numFmtId="0" fontId="29" fillId="3" borderId="37" xfId="11" applyFont="1" applyFill="1" applyBorder="1" applyAlignment="1">
      <alignment horizontal="center" vertical="center"/>
    </xf>
    <xf numFmtId="0" fontId="29" fillId="3" borderId="34" xfId="11" applyFont="1" applyFill="1" applyBorder="1" applyAlignment="1">
      <alignment horizontal="center" vertical="center"/>
    </xf>
    <xf numFmtId="0" fontId="21" fillId="4" borderId="125" xfId="0" applyFont="1" applyFill="1" applyBorder="1" applyAlignment="1">
      <alignment horizontal="center" wrapText="1" readingOrder="2"/>
    </xf>
    <xf numFmtId="0" fontId="21" fillId="4" borderId="47"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23" fillId="4" borderId="51" xfId="0" applyFont="1" applyFill="1" applyBorder="1" applyAlignment="1">
      <alignment horizontal="center" vertical="top" wrapText="1" readingOrder="1"/>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3" borderId="64" xfId="0" applyFont="1" applyFill="1" applyBorder="1" applyAlignment="1">
      <alignment horizontal="center" vertical="center"/>
    </xf>
    <xf numFmtId="0" fontId="21" fillId="3" borderId="62" xfId="20" applyFont="1" applyFill="1" applyBorder="1" applyAlignment="1">
      <alignment horizontal="center" vertical="center" wrapText="1" readingOrder="2"/>
    </xf>
    <xf numFmtId="0" fontId="21" fillId="3" borderId="63" xfId="20" applyFont="1" applyFill="1" applyBorder="1" applyAlignment="1">
      <alignment horizontal="center" vertical="center" wrapText="1" readingOrder="2"/>
    </xf>
    <xf numFmtId="0" fontId="21" fillId="3" borderId="64" xfId="20" applyFont="1" applyFill="1" applyBorder="1" applyAlignment="1">
      <alignment horizontal="center" vertical="center" wrapText="1" readingOrder="2"/>
    </xf>
    <xf numFmtId="0" fontId="22" fillId="4" borderId="60" xfId="0" applyFont="1" applyFill="1" applyBorder="1" applyAlignment="1">
      <alignment horizontal="left" vertical="center" wrapText="1" indent="1" readingOrder="1"/>
    </xf>
    <xf numFmtId="0" fontId="22" fillId="4" borderId="66" xfId="0" applyFont="1" applyFill="1" applyBorder="1" applyAlignment="1">
      <alignment horizontal="left" vertical="center" wrapText="1" indent="1" readingOrder="1"/>
    </xf>
    <xf numFmtId="0" fontId="22" fillId="4" borderId="61" xfId="0" applyFont="1" applyFill="1" applyBorder="1" applyAlignment="1">
      <alignment horizontal="left" vertical="center" wrapText="1" indent="1" readingOrder="1"/>
    </xf>
    <xf numFmtId="0" fontId="3" fillId="4" borderId="34" xfId="0" applyFont="1" applyFill="1" applyBorder="1"/>
    <xf numFmtId="0" fontId="23" fillId="0" borderId="43" xfId="10" applyFont="1" applyBorder="1" applyAlignment="1"/>
    <xf numFmtId="0" fontId="23" fillId="0" borderId="0" xfId="10" applyFont="1" applyBorder="1" applyAlignment="1"/>
    <xf numFmtId="0" fontId="21" fillId="0" borderId="43" xfId="10" applyFont="1" applyBorder="1" applyAlignment="1">
      <alignment horizontal="right" readingOrder="2"/>
    </xf>
    <xf numFmtId="49" fontId="21" fillId="4" borderId="34" xfId="20" applyNumberFormat="1" applyFont="1" applyFill="1" applyBorder="1" applyAlignment="1">
      <alignment horizontal="center" vertical="center" wrapText="1" readingOrder="2"/>
    </xf>
    <xf numFmtId="49" fontId="21" fillId="4" borderId="36" xfId="20" applyNumberFormat="1" applyFont="1" applyFill="1" applyBorder="1" applyAlignment="1">
      <alignment horizontal="center" vertical="center" wrapText="1" readingOrder="2"/>
    </xf>
    <xf numFmtId="49" fontId="21" fillId="3" borderId="37" xfId="20" applyNumberFormat="1" applyFont="1" applyFill="1" applyBorder="1" applyAlignment="1">
      <alignment horizontal="center" vertical="center" wrapText="1" readingOrder="2"/>
    </xf>
    <xf numFmtId="49" fontId="3" fillId="3" borderId="34" xfId="0" applyNumberFormat="1" applyFont="1" applyFill="1" applyBorder="1"/>
    <xf numFmtId="0" fontId="21" fillId="3" borderId="39" xfId="20"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0" fontId="23" fillId="4" borderId="51" xfId="0" applyFont="1" applyFill="1" applyBorder="1" applyAlignment="1">
      <alignment horizontal="center" vertical="center" wrapText="1" readingOrder="1"/>
    </xf>
    <xf numFmtId="0" fontId="23" fillId="3" borderId="0" xfId="10" applyFont="1" applyFill="1" applyBorder="1" applyAlignment="1">
      <alignment horizontal="left"/>
    </xf>
    <xf numFmtId="0" fontId="23" fillId="3" borderId="0" xfId="10" applyFont="1" applyFill="1" applyAlignment="1">
      <alignment horizontal="left"/>
    </xf>
    <xf numFmtId="0" fontId="21" fillId="3" borderId="0" xfId="10" applyFont="1" applyFill="1" applyBorder="1" applyAlignment="1">
      <alignment horizontal="right" readingOrder="2"/>
    </xf>
    <xf numFmtId="3" fontId="21" fillId="3" borderId="34" xfId="10" applyNumberFormat="1" applyFont="1" applyFill="1" applyBorder="1" applyAlignment="1">
      <alignment horizontal="center" vertical="center" wrapText="1"/>
    </xf>
    <xf numFmtId="0" fontId="21" fillId="3" borderId="36" xfId="20" applyFont="1" applyFill="1" applyBorder="1" applyAlignment="1">
      <alignment horizontal="center" vertical="center" wrapText="1" readingOrder="2"/>
    </xf>
    <xf numFmtId="0" fontId="23" fillId="3" borderId="34" xfId="22" applyFont="1" applyFill="1" applyBorder="1" applyAlignment="1">
      <alignment horizontal="center" vertical="center"/>
    </xf>
    <xf numFmtId="0" fontId="23" fillId="3" borderId="36"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21" fillId="4" borderId="34" xfId="20" applyFont="1" applyFill="1" applyBorder="1" applyAlignment="1">
      <alignment horizontal="center" vertical="center" readingOrder="2"/>
    </xf>
    <xf numFmtId="0" fontId="38" fillId="3" borderId="0" xfId="1" applyFont="1" applyFill="1" applyAlignment="1">
      <alignment horizontal="center"/>
    </xf>
    <xf numFmtId="0" fontId="38"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1"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1" xfId="0" applyFont="1" applyFill="1" applyBorder="1" applyAlignment="1">
      <alignment horizontal="center" vertical="center" readingOrder="1"/>
    </xf>
    <xf numFmtId="0" fontId="21" fillId="4" borderId="45" xfId="20" applyFont="1" applyFill="1" applyBorder="1" applyAlignment="1">
      <alignment horizontal="center" vertical="top" wrapText="1" readingOrder="2"/>
    </xf>
    <xf numFmtId="0" fontId="23" fillId="4" borderId="44" xfId="20" applyFont="1" applyFill="1" applyBorder="1" applyAlignment="1">
      <alignment horizontal="center" vertical="top" wrapText="1" readingOrder="2"/>
    </xf>
    <xf numFmtId="0" fontId="23" fillId="4" borderId="51" xfId="22" applyFont="1" applyFill="1" applyBorder="1" applyAlignment="1">
      <alignment horizontal="center" vertical="center" wrapText="1"/>
    </xf>
    <xf numFmtId="0" fontId="21" fillId="4" borderId="45" xfId="20" applyFont="1" applyFill="1" applyBorder="1" applyAlignment="1">
      <alignment horizontal="center" wrapText="1" readingOrder="2"/>
    </xf>
    <xf numFmtId="0" fontId="21" fillId="4" borderId="44" xfId="20"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1" xfId="0" applyFont="1" applyFill="1" applyBorder="1" applyAlignment="1">
      <alignment horizontal="center" vertical="center" wrapText="1"/>
    </xf>
    <xf numFmtId="3" fontId="21" fillId="4" borderId="34" xfId="10" applyNumberFormat="1" applyFont="1" applyFill="1" applyBorder="1" applyAlignment="1">
      <alignment horizontal="center" vertical="center"/>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0" borderId="43" xfId="10" applyFont="1" applyBorder="1" applyAlignment="1">
      <alignment horizontal="left"/>
    </xf>
    <xf numFmtId="49" fontId="23" fillId="4" borderId="51" xfId="0" applyNumberFormat="1" applyFont="1" applyFill="1" applyBorder="1" applyAlignment="1">
      <alignment horizontal="center" vertical="top" wrapText="1" readingOrder="1"/>
    </xf>
    <xf numFmtId="0" fontId="7" fillId="0" borderId="0" xfId="10" applyFont="1" applyAlignment="1">
      <alignment horizontal="center" vertical="center"/>
    </xf>
    <xf numFmtId="0" fontId="16" fillId="4" borderId="116" xfId="3" applyFont="1" applyFill="1" applyBorder="1">
      <alignment horizontal="right" vertical="center" wrapText="1"/>
    </xf>
    <xf numFmtId="0" fontId="16" fillId="4" borderId="117" xfId="3" applyFont="1" applyFill="1" applyBorder="1">
      <alignment horizontal="right" vertical="center" wrapText="1"/>
    </xf>
    <xf numFmtId="0" fontId="16" fillId="4" borderId="118" xfId="3" applyFont="1" applyFill="1" applyBorder="1">
      <alignment horizontal="right" vertical="center" wrapText="1"/>
    </xf>
    <xf numFmtId="1" fontId="22" fillId="4" borderId="112" xfId="4" applyFont="1" applyFill="1" applyBorder="1" applyAlignment="1">
      <alignment horizontal="left" vertical="center" wrapText="1"/>
    </xf>
    <xf numFmtId="1" fontId="22" fillId="4" borderId="113" xfId="4" applyFont="1" applyFill="1" applyBorder="1" applyAlignment="1">
      <alignment horizontal="left" vertical="center" wrapText="1"/>
    </xf>
    <xf numFmtId="1" fontId="22" fillId="4" borderId="114" xfId="4" applyFont="1" applyFill="1" applyBorder="1" applyAlignment="1">
      <alignment horizontal="left" vertical="center" wrapText="1"/>
    </xf>
    <xf numFmtId="3" fontId="21" fillId="3" borderId="34" xfId="10" applyNumberFormat="1" applyFont="1" applyFill="1" applyBorder="1" applyAlignment="1">
      <alignment horizontal="center" vertical="center"/>
    </xf>
    <xf numFmtId="3" fontId="21" fillId="4" borderId="34" xfId="21" applyNumberFormat="1" applyFont="1" applyFill="1" applyBorder="1" applyAlignment="1">
      <alignment horizontal="center" vertical="center"/>
    </xf>
    <xf numFmtId="3" fontId="21" fillId="4" borderId="36" xfId="21" applyNumberFormat="1" applyFont="1" applyFill="1" applyBorder="1" applyAlignment="1">
      <alignment horizontal="center" vertical="center"/>
    </xf>
    <xf numFmtId="0" fontId="23" fillId="4" borderId="34" xfId="22" applyFont="1" applyFill="1" applyBorder="1" applyAlignment="1">
      <alignment horizontal="center" vertical="center"/>
    </xf>
    <xf numFmtId="0" fontId="23" fillId="4" borderId="36" xfId="22" applyFont="1" applyFill="1" applyBorder="1" applyAlignment="1">
      <alignment horizontal="center" vertical="center"/>
    </xf>
    <xf numFmtId="3" fontId="21" fillId="3" borderId="23" xfId="10" applyNumberFormat="1" applyFont="1" applyFill="1" applyBorder="1" applyAlignment="1">
      <alignment horizontal="center" vertical="center"/>
    </xf>
    <xf numFmtId="3" fontId="21" fillId="3" borderId="51" xfId="10" applyNumberFormat="1" applyFont="1" applyFill="1" applyBorder="1" applyAlignment="1">
      <alignment horizontal="center" vertical="center"/>
    </xf>
    <xf numFmtId="3" fontId="23" fillId="3" borderId="51" xfId="21" applyNumberFormat="1" applyFont="1" applyFill="1" applyBorder="1" applyAlignment="1">
      <alignment horizontal="center" vertical="center"/>
    </xf>
    <xf numFmtId="3" fontId="23" fillId="3" borderId="23" xfId="21" applyNumberFormat="1" applyFont="1" applyFill="1" applyBorder="1" applyAlignment="1">
      <alignment horizontal="center" vertical="center"/>
    </xf>
    <xf numFmtId="3" fontId="21" fillId="3" borderId="31" xfId="10" applyNumberFormat="1" applyFont="1" applyFill="1" applyBorder="1" applyAlignment="1">
      <alignment horizontal="center" vertical="center"/>
    </xf>
    <xf numFmtId="0" fontId="51" fillId="0" borderId="0" xfId="0" applyFont="1" applyAlignment="1">
      <alignment horizontal="center" vertical="center"/>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1" fillId="3" borderId="31" xfId="12" applyFont="1" applyFill="1" applyBorder="1" applyAlignment="1">
      <alignment horizontal="center" vertical="center"/>
    </xf>
    <xf numFmtId="0" fontId="21" fillId="3" borderId="34" xfId="12" applyFont="1" applyFill="1" applyBorder="1" applyAlignment="1">
      <alignment horizontal="center" vertical="center"/>
    </xf>
    <xf numFmtId="0" fontId="21" fillId="4" borderId="34" xfId="12" applyFont="1" applyFill="1" applyBorder="1" applyAlignment="1">
      <alignment horizontal="center" vertical="center"/>
    </xf>
    <xf numFmtId="0" fontId="23" fillId="3" borderId="34" xfId="12" applyFont="1" applyFill="1" applyBorder="1" applyAlignment="1">
      <alignment horizontal="center" vertical="center"/>
    </xf>
    <xf numFmtId="0" fontId="23" fillId="3" borderId="36" xfId="12" applyFont="1" applyFill="1" applyBorder="1" applyAlignment="1">
      <alignment horizontal="center" vertical="center"/>
    </xf>
    <xf numFmtId="0" fontId="23" fillId="3" borderId="31" xfId="12" applyFont="1" applyFill="1" applyBorder="1" applyAlignment="1">
      <alignment horizontal="center" vertical="center"/>
    </xf>
    <xf numFmtId="0" fontId="23" fillId="4" borderId="34" xfId="12" applyFont="1" applyFill="1" applyBorder="1" applyAlignment="1">
      <alignment horizontal="center" vertical="center"/>
    </xf>
    <xf numFmtId="0" fontId="21" fillId="3" borderId="36" xfId="12" applyFont="1" applyFill="1" applyBorder="1" applyAlignment="1">
      <alignment horizontal="center" vertical="center"/>
    </xf>
    <xf numFmtId="0" fontId="21" fillId="0" borderId="0" xfId="12" applyFont="1" applyBorder="1" applyAlignment="1">
      <alignment horizontal="right" readingOrder="2"/>
    </xf>
    <xf numFmtId="0" fontId="23" fillId="0" borderId="0" xfId="12" applyFont="1" applyBorder="1" applyAlignment="1">
      <alignment horizontal="left"/>
    </xf>
    <xf numFmtId="0" fontId="23" fillId="4" borderId="37" xfId="12" applyFont="1" applyFill="1" applyBorder="1" applyAlignment="1">
      <alignment horizontal="center" vertical="center"/>
    </xf>
    <xf numFmtId="0" fontId="23" fillId="4" borderId="39" xfId="12" applyFont="1" applyFill="1" applyBorder="1" applyAlignment="1">
      <alignment horizontal="center" vertical="center"/>
    </xf>
    <xf numFmtId="0" fontId="21" fillId="4" borderId="37" xfId="12" applyFont="1" applyFill="1" applyBorder="1" applyAlignment="1">
      <alignment horizontal="center" vertical="center"/>
    </xf>
    <xf numFmtId="0" fontId="21" fillId="4" borderId="39" xfId="12" applyFont="1" applyFill="1" applyBorder="1" applyAlignment="1">
      <alignment horizontal="center" vertical="center"/>
    </xf>
    <xf numFmtId="0" fontId="21" fillId="4" borderId="37" xfId="12" applyFont="1" applyFill="1" applyBorder="1" applyAlignment="1">
      <alignment horizontal="center" vertical="center" wrapText="1"/>
    </xf>
    <xf numFmtId="0" fontId="21" fillId="4" borderId="39" xfId="12" applyFont="1" applyFill="1" applyBorder="1" applyAlignment="1">
      <alignment horizontal="center" vertical="center" wrapText="1"/>
    </xf>
    <xf numFmtId="0" fontId="21" fillId="4" borderId="23" xfId="12" applyFont="1" applyFill="1" applyBorder="1" applyAlignment="1">
      <alignment horizontal="center" vertical="center" wrapText="1"/>
    </xf>
    <xf numFmtId="0" fontId="16" fillId="4" borderId="37" xfId="12" applyFont="1" applyFill="1" applyBorder="1" applyAlignment="1">
      <alignment horizontal="center" vertical="center"/>
    </xf>
    <xf numFmtId="0" fontId="16" fillId="4" borderId="39" xfId="12" applyFont="1" applyFill="1" applyBorder="1" applyAlignment="1">
      <alignment horizontal="center" vertical="center"/>
    </xf>
    <xf numFmtId="0" fontId="22" fillId="4" borderId="37" xfId="12" applyFont="1" applyFill="1" applyBorder="1" applyAlignment="1">
      <alignment horizontal="center" vertical="center"/>
    </xf>
    <xf numFmtId="0" fontId="22" fillId="4" borderId="39" xfId="12" applyFont="1" applyFill="1" applyBorder="1" applyAlignment="1">
      <alignment horizontal="center" vertical="center"/>
    </xf>
    <xf numFmtId="0" fontId="23" fillId="4" borderId="37" xfId="12" applyFont="1" applyFill="1" applyBorder="1" applyAlignment="1">
      <alignment horizontal="center" vertical="center" wrapText="1"/>
    </xf>
    <xf numFmtId="0" fontId="23" fillId="4" borderId="39" xfId="12" applyFont="1" applyFill="1" applyBorder="1" applyAlignment="1">
      <alignment horizontal="center" vertical="center" wrapText="1"/>
    </xf>
    <xf numFmtId="0" fontId="21" fillId="4" borderId="45" xfId="6" applyFont="1" applyFill="1" applyBorder="1" applyAlignment="1">
      <alignment horizontal="center" vertical="center" wrapText="1"/>
    </xf>
    <xf numFmtId="0" fontId="23" fillId="4" borderId="51" xfId="6" applyFont="1" applyFill="1" applyBorder="1" applyAlignment="1">
      <alignment horizontal="center" vertical="top" wrapText="1"/>
    </xf>
    <xf numFmtId="0" fontId="21" fillId="4" borderId="45" xfId="6" applyFont="1" applyFill="1" applyBorder="1">
      <alignment horizontal="center" vertical="center" wrapText="1"/>
    </xf>
    <xf numFmtId="0" fontId="21" fillId="3" borderId="37" xfId="18" applyFont="1" applyFill="1" applyBorder="1" applyAlignment="1">
      <alignment horizontal="center" vertical="center"/>
    </xf>
    <xf numFmtId="0" fontId="21" fillId="3" borderId="39" xfId="18" applyFont="1" applyFill="1" applyBorder="1" applyAlignment="1">
      <alignment horizontal="center" vertical="center"/>
    </xf>
    <xf numFmtId="0" fontId="16" fillId="4" borderId="68" xfId="3" applyFont="1" applyFill="1" applyBorder="1">
      <alignment horizontal="right" vertical="center" wrapText="1"/>
    </xf>
    <xf numFmtId="0" fontId="23" fillId="3" borderId="37" xfId="18" applyFont="1" applyFill="1" applyBorder="1" applyAlignment="1">
      <alignment horizontal="center" vertical="center"/>
    </xf>
    <xf numFmtId="0" fontId="23" fillId="3" borderId="39" xfId="18" applyFont="1" applyFill="1" applyBorder="1" applyAlignment="1">
      <alignment horizontal="center" vertical="center"/>
    </xf>
    <xf numFmtId="0" fontId="23" fillId="3" borderId="34" xfId="18" applyFont="1" applyFill="1" applyBorder="1" applyAlignment="1">
      <alignment horizontal="left" vertical="center" indent="1"/>
    </xf>
    <xf numFmtId="0" fontId="23" fillId="4" borderId="34" xfId="22" applyFont="1" applyFill="1" applyBorder="1" applyAlignment="1">
      <alignment horizontal="left" vertical="center" wrapText="1" indent="1"/>
    </xf>
    <xf numFmtId="1" fontId="22" fillId="4" borderId="67" xfId="4" applyFont="1" applyFill="1" applyBorder="1">
      <alignment horizontal="left" vertical="center" wrapText="1"/>
    </xf>
    <xf numFmtId="0" fontId="21" fillId="4" borderId="45" xfId="18" applyFont="1" applyFill="1" applyBorder="1" applyAlignment="1">
      <alignment horizontal="center" vertical="center" wrapText="1"/>
    </xf>
    <xf numFmtId="0" fontId="23" fillId="4" borderId="51" xfId="18" applyFont="1" applyFill="1" applyBorder="1" applyAlignment="1">
      <alignment horizontal="center" vertical="top" wrapText="1"/>
    </xf>
    <xf numFmtId="0" fontId="21" fillId="4" borderId="34" xfId="20" applyFont="1" applyFill="1" applyBorder="1" applyAlignment="1">
      <alignment horizontal="right" vertical="center" wrapText="1" indent="1" readingOrder="2"/>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1" fillId="3" borderId="31" xfId="18" applyFont="1" applyFill="1" applyBorder="1" applyAlignment="1">
      <alignment horizontal="right" vertical="center" indent="1"/>
    </xf>
    <xf numFmtId="0" fontId="21" fillId="3" borderId="34" xfId="18" applyFont="1" applyFill="1" applyBorder="1" applyAlignment="1">
      <alignment horizontal="right" vertical="center" indent="1"/>
    </xf>
    <xf numFmtId="0" fontId="23" fillId="3" borderId="31" xfId="18" applyFont="1" applyFill="1" applyBorder="1" applyAlignment="1">
      <alignment horizontal="left" vertical="center" indent="1"/>
    </xf>
    <xf numFmtId="0" fontId="16" fillId="4" borderId="73" xfId="3" applyFont="1" applyFill="1" applyBorder="1">
      <alignment horizontal="right" vertical="center" wrapText="1"/>
    </xf>
    <xf numFmtId="0" fontId="16" fillId="4" borderId="74" xfId="3" applyFont="1" applyFill="1" applyBorder="1">
      <alignment horizontal="right" vertical="center" wrapText="1"/>
    </xf>
    <xf numFmtId="1" fontId="64" fillId="4" borderId="75" xfId="4" applyFont="1" applyFill="1" applyBorder="1">
      <alignment horizontal="left" vertical="center" wrapText="1"/>
    </xf>
    <xf numFmtId="1" fontId="64" fillId="4" borderId="76" xfId="4" applyFont="1" applyFill="1" applyBorder="1">
      <alignment horizontal="left" vertical="center" wrapText="1"/>
    </xf>
    <xf numFmtId="0" fontId="62" fillId="0" borderId="43" xfId="0" applyFont="1" applyBorder="1" applyAlignment="1">
      <alignment horizontal="left" vertical="center"/>
    </xf>
    <xf numFmtId="0" fontId="62" fillId="0" borderId="52" xfId="0" applyFont="1" applyBorder="1" applyAlignment="1">
      <alignment horizontal="left" vertical="center"/>
    </xf>
    <xf numFmtId="0" fontId="62" fillId="0" borderId="0" xfId="0" applyFont="1" applyAlignment="1">
      <alignment horizontal="left" vertical="center"/>
    </xf>
    <xf numFmtId="0" fontId="16" fillId="4" borderId="69" xfId="3" applyFont="1" applyFill="1" applyBorder="1" applyAlignment="1">
      <alignment horizontal="right" vertical="center" wrapText="1" indent="1"/>
    </xf>
    <xf numFmtId="0" fontId="16" fillId="4" borderId="78" xfId="3" applyFont="1" applyFill="1" applyBorder="1" applyAlignment="1">
      <alignment horizontal="right" vertical="center" wrapText="1" indent="1"/>
    </xf>
    <xf numFmtId="0" fontId="16" fillId="4" borderId="70" xfId="3" applyFont="1" applyFill="1" applyBorder="1" applyAlignment="1">
      <alignment horizontal="right" vertical="center" wrapText="1" indent="1"/>
    </xf>
    <xf numFmtId="1" fontId="22" fillId="4" borderId="71" xfId="4" applyFont="1" applyFill="1" applyBorder="1">
      <alignment horizontal="left" vertical="center" wrapText="1"/>
    </xf>
    <xf numFmtId="1" fontId="22" fillId="4" borderId="77" xfId="4" applyFont="1" applyFill="1" applyBorder="1">
      <alignment horizontal="left" vertical="center" wrapText="1"/>
    </xf>
    <xf numFmtId="1" fontId="22" fillId="4" borderId="72"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8" applyFont="1" applyFill="1" applyBorder="1" applyAlignment="1">
      <alignment horizontal="center" vertical="center"/>
    </xf>
    <xf numFmtId="0" fontId="23" fillId="3" borderId="34" xfId="18" applyFont="1" applyFill="1" applyBorder="1" applyAlignment="1">
      <alignment horizontal="center" vertical="center"/>
    </xf>
    <xf numFmtId="0" fontId="21" fillId="4" borderId="31" xfId="6" applyFont="1" applyFill="1" applyBorder="1">
      <alignment horizontal="center" vertical="center" wrapText="1"/>
    </xf>
    <xf numFmtId="0" fontId="21" fillId="4" borderId="39" xfId="6" applyFont="1" applyFill="1" applyBorder="1">
      <alignment horizontal="center" vertical="center" wrapText="1"/>
    </xf>
    <xf numFmtId="0" fontId="21" fillId="4" borderId="34" xfId="18" applyFont="1" applyFill="1" applyBorder="1" applyAlignment="1">
      <alignment horizontal="center" vertical="center" wrapText="1"/>
    </xf>
    <xf numFmtId="0" fontId="21" fillId="4" borderId="23" xfId="6" applyFont="1" applyFill="1" applyBorder="1">
      <alignment horizontal="center" vertical="center" wrapText="1"/>
    </xf>
    <xf numFmtId="0" fontId="21" fillId="4" borderId="37" xfId="6" applyFont="1" applyFill="1" applyBorder="1">
      <alignment horizontal="center" vertical="center" wrapText="1"/>
    </xf>
    <xf numFmtId="0" fontId="21" fillId="4" borderId="34" xfId="6" applyFont="1" applyFill="1" applyBorder="1">
      <alignment horizontal="center" vertical="center" wrapText="1"/>
    </xf>
    <xf numFmtId="0" fontId="21" fillId="4" borderId="23" xfId="18" applyFont="1" applyFill="1" applyBorder="1" applyAlignment="1">
      <alignment horizontal="center" vertical="center" wrapText="1"/>
    </xf>
    <xf numFmtId="0" fontId="21" fillId="4" borderId="23" xfId="18" applyFont="1" applyFill="1" applyBorder="1" applyAlignment="1">
      <alignment horizontal="center" vertical="center"/>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34" fillId="4" borderId="34" xfId="20" applyFont="1" applyFill="1" applyBorder="1" applyAlignment="1">
      <alignment horizontal="center" vertical="center" wrapText="1" readingOrder="2"/>
    </xf>
    <xf numFmtId="0" fontId="21" fillId="4" borderId="19" xfId="18" applyFont="1" applyFill="1" applyBorder="1" applyAlignment="1">
      <alignment horizontal="center" vertical="center"/>
    </xf>
    <xf numFmtId="0" fontId="21" fillId="4" borderId="22" xfId="18" applyFont="1" applyFill="1" applyBorder="1" applyAlignment="1">
      <alignment horizontal="center" vertical="center"/>
    </xf>
    <xf numFmtId="0" fontId="23" fillId="4" borderId="22" xfId="18" applyFont="1" applyFill="1" applyBorder="1" applyAlignment="1">
      <alignment horizontal="center" vertical="center"/>
    </xf>
    <xf numFmtId="0" fontId="23" fillId="4" borderId="19" xfId="18" applyFont="1" applyFill="1" applyBorder="1" applyAlignment="1">
      <alignment horizontal="center" vertical="center"/>
    </xf>
    <xf numFmtId="0" fontId="23" fillId="3" borderId="39" xfId="22" applyFont="1" applyFill="1" applyBorder="1" applyAlignment="1">
      <alignment horizontal="center" vertical="center" wrapText="1"/>
    </xf>
    <xf numFmtId="0" fontId="21" fillId="4" borderId="37" xfId="18" applyFont="1" applyFill="1" applyBorder="1" applyAlignment="1">
      <alignment horizontal="center" vertical="center"/>
    </xf>
    <xf numFmtId="0" fontId="21" fillId="4" borderId="34" xfId="18" applyFont="1" applyFill="1" applyBorder="1" applyAlignment="1">
      <alignment horizontal="center" vertical="center"/>
    </xf>
    <xf numFmtId="0" fontId="21" fillId="4" borderId="39" xfId="18" applyFont="1" applyFill="1" applyBorder="1" applyAlignment="1">
      <alignment horizontal="center" vertical="center"/>
    </xf>
    <xf numFmtId="0" fontId="23" fillId="4" borderId="37" xfId="18" applyFont="1" applyFill="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1" fillId="3" borderId="34" xfId="20" applyFont="1" applyFill="1" applyBorder="1" applyAlignment="1">
      <alignment horizontal="right" vertical="center" wrapText="1" indent="1" readingOrder="2"/>
    </xf>
    <xf numFmtId="0" fontId="21" fillId="3" borderId="39" xfId="20" applyFont="1" applyFill="1" applyBorder="1" applyAlignment="1">
      <alignment horizontal="right" vertical="center" wrapText="1" indent="1" readingOrder="2"/>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0" fontId="23" fillId="3" borderId="34" xfId="22" applyFont="1" applyFill="1" applyBorder="1" applyAlignment="1">
      <alignment horizontal="left" vertical="center" wrapText="1" indent="1"/>
    </xf>
    <xf numFmtId="0" fontId="23" fillId="3" borderId="39" xfId="22" applyFont="1" applyFill="1" applyBorder="1" applyAlignment="1">
      <alignment horizontal="left" vertical="center" wrapText="1" indent="1"/>
    </xf>
    <xf numFmtId="0" fontId="21" fillId="3" borderId="37" xfId="20" applyFont="1" applyFill="1" applyBorder="1" applyAlignment="1">
      <alignment horizontal="right" vertical="center" wrapText="1" indent="1" readingOrder="2"/>
    </xf>
    <xf numFmtId="0" fontId="23" fillId="3" borderId="37" xfId="22" applyFont="1" applyFill="1" applyBorder="1" applyAlignment="1">
      <alignment horizontal="left" vertical="center" wrapText="1" indent="1"/>
    </xf>
    <xf numFmtId="1" fontId="22" fillId="4" borderId="81" xfId="4" applyFont="1" applyFill="1" applyBorder="1">
      <alignment horizontal="left" vertical="center" wrapText="1"/>
    </xf>
    <xf numFmtId="1" fontId="22" fillId="4" borderId="82" xfId="4" applyFont="1" applyFill="1" applyBorder="1">
      <alignment horizontal="left" vertical="center" wrapText="1"/>
    </xf>
    <xf numFmtId="1" fontId="22" fillId="4" borderId="85" xfId="4" applyFont="1" applyFill="1" applyBorder="1">
      <alignment horizontal="left" vertical="center" wrapText="1"/>
    </xf>
    <xf numFmtId="1" fontId="22" fillId="4" borderId="86" xfId="4" applyFont="1" applyFill="1" applyBorder="1">
      <alignment horizontal="left" vertical="center" wrapText="1"/>
    </xf>
    <xf numFmtId="0" fontId="21" fillId="4" borderId="51" xfId="6" applyFont="1" applyFill="1" applyBorder="1" applyAlignment="1">
      <alignment horizontal="center" vertical="center" wrapText="1"/>
    </xf>
    <xf numFmtId="0" fontId="21" fillId="4" borderId="51" xfId="6" applyFont="1" applyFill="1" applyBorder="1">
      <alignment horizontal="center" vertical="center" wrapText="1"/>
    </xf>
    <xf numFmtId="0" fontId="16" fillId="4" borderId="79" xfId="3" applyFont="1" applyFill="1" applyBorder="1" applyAlignment="1">
      <alignment horizontal="right" vertical="center" wrapText="1" indent="1"/>
    </xf>
    <xf numFmtId="0" fontId="16" fillId="4" borderId="80" xfId="3" applyFont="1" applyFill="1" applyBorder="1" applyAlignment="1">
      <alignment horizontal="right" vertical="center" wrapText="1" indent="1"/>
    </xf>
    <xf numFmtId="0" fontId="16" fillId="4" borderId="83" xfId="3" applyFont="1" applyFill="1" applyBorder="1" applyAlignment="1">
      <alignment horizontal="right" vertical="center" wrapText="1" indent="1"/>
    </xf>
    <xf numFmtId="0" fontId="16" fillId="4" borderId="84" xfId="3" applyFont="1" applyFill="1" applyBorder="1" applyAlignment="1">
      <alignment horizontal="right" vertical="center" wrapText="1" indent="1"/>
    </xf>
    <xf numFmtId="1" fontId="64" fillId="4" borderId="54" xfId="4" applyFont="1" applyFill="1" applyBorder="1">
      <alignment horizontal="left" vertical="center" wrapText="1"/>
    </xf>
    <xf numFmtId="1" fontId="64" fillId="4" borderId="55" xfId="4" applyFont="1" applyFill="1" applyBorder="1">
      <alignment horizontal="left" vertical="center" wrapText="1"/>
    </xf>
    <xf numFmtId="0" fontId="21" fillId="4" borderId="44" xfId="6" applyFont="1" applyFill="1" applyBorder="1" applyAlignment="1">
      <alignment horizontal="center" vertical="center" wrapText="1"/>
    </xf>
    <xf numFmtId="0" fontId="16" fillId="4" borderId="56" xfId="3" applyFont="1" applyFill="1" applyBorder="1" applyAlignment="1">
      <alignment horizontal="right" vertical="center" wrapText="1" indent="1"/>
    </xf>
    <xf numFmtId="0" fontId="16" fillId="4" borderId="68" xfId="3" applyFont="1" applyFill="1" applyBorder="1" applyAlignment="1">
      <alignment horizontal="right" vertical="center" wrapText="1" indent="1"/>
    </xf>
    <xf numFmtId="0" fontId="16" fillId="4" borderId="57" xfId="3" applyFont="1" applyFill="1" applyBorder="1" applyAlignment="1">
      <alignment horizontal="right" vertical="center" wrapText="1" indent="1"/>
    </xf>
    <xf numFmtId="0" fontId="21" fillId="4" borderId="36" xfId="20" applyFont="1" applyFill="1" applyBorder="1" applyAlignment="1">
      <alignment horizontal="center" vertical="center" readingOrder="2"/>
    </xf>
    <xf numFmtId="0" fontId="23" fillId="0" borderId="0" xfId="15" applyFont="1" applyAlignment="1">
      <alignment vertical="center"/>
    </xf>
    <xf numFmtId="0" fontId="21" fillId="3" borderId="23" xfId="18" applyFont="1" applyFill="1" applyBorder="1" applyAlignment="1">
      <alignment horizontal="center" vertical="center"/>
    </xf>
    <xf numFmtId="0" fontId="21" fillId="3" borderId="51" xfId="18" applyFont="1" applyFill="1" applyBorder="1" applyAlignment="1">
      <alignment horizontal="center" vertical="center"/>
    </xf>
    <xf numFmtId="0" fontId="23" fillId="3" borderId="51" xfId="18" applyFont="1" applyFill="1" applyBorder="1" applyAlignment="1">
      <alignment horizontal="center" vertical="center"/>
    </xf>
    <xf numFmtId="0" fontId="23" fillId="3" borderId="23" xfId="18" applyFont="1" applyFill="1" applyBorder="1" applyAlignment="1">
      <alignment horizontal="center" vertical="center"/>
    </xf>
    <xf numFmtId="0" fontId="8" fillId="0" borderId="43" xfId="14" applyFont="1" applyBorder="1" applyAlignment="1">
      <alignment horizontal="right" vertical="center" readingOrder="2"/>
    </xf>
    <xf numFmtId="0" fontId="8" fillId="0" borderId="0" xfId="14" applyFont="1" applyAlignment="1">
      <alignment horizontal="right" vertical="center" readingOrder="2"/>
    </xf>
    <xf numFmtId="0" fontId="23" fillId="0" borderId="43" xfId="15" applyFont="1" applyBorder="1" applyAlignment="1">
      <alignment vertical="center"/>
    </xf>
    <xf numFmtId="0" fontId="21" fillId="4" borderId="31" xfId="18" applyFont="1" applyFill="1" applyBorder="1" applyAlignment="1">
      <alignment horizontal="center" vertical="center" wrapText="1"/>
    </xf>
    <xf numFmtId="164" fontId="72" fillId="3" borderId="45" xfId="20" applyNumberFormat="1" applyFont="1" applyFill="1" applyBorder="1" applyAlignment="1">
      <alignment horizontal="center" vertical="center" wrapText="1"/>
    </xf>
    <xf numFmtId="164" fontId="72" fillId="3" borderId="44" xfId="20" applyNumberFormat="1" applyFont="1" applyFill="1" applyBorder="1" applyAlignment="1">
      <alignment horizontal="center" vertical="center" wrapText="1"/>
    </xf>
    <xf numFmtId="164" fontId="72" fillId="3" borderId="31" xfId="20" applyNumberFormat="1" applyFont="1" applyFill="1" applyBorder="1" applyAlignment="1">
      <alignment horizontal="center" vertical="center" wrapText="1"/>
    </xf>
    <xf numFmtId="0" fontId="70" fillId="4" borderId="50" xfId="16" applyFont="1" applyFill="1" applyBorder="1" applyAlignment="1">
      <alignment horizontal="center" vertical="center"/>
    </xf>
    <xf numFmtId="0" fontId="70" fillId="4" borderId="48" xfId="16" applyFont="1" applyFill="1" applyBorder="1" applyAlignment="1">
      <alignment horizontal="center" vertical="center"/>
    </xf>
    <xf numFmtId="0" fontId="70" fillId="4" borderId="38" xfId="16" applyFont="1" applyFill="1" applyBorder="1" applyAlignment="1">
      <alignment horizontal="center" vertical="center"/>
    </xf>
    <xf numFmtId="0" fontId="69" fillId="4" borderId="50" xfId="16" applyFont="1" applyFill="1" applyBorder="1" applyAlignment="1">
      <alignment horizontal="center" vertical="center"/>
    </xf>
    <xf numFmtId="0" fontId="69" fillId="4" borderId="48" xfId="16" applyFont="1" applyFill="1" applyBorder="1" applyAlignment="1">
      <alignment horizontal="center" vertical="center"/>
    </xf>
    <xf numFmtId="0" fontId="69" fillId="4" borderId="38" xfId="16" applyFont="1" applyFill="1" applyBorder="1" applyAlignment="1">
      <alignment horizontal="center" vertical="center"/>
    </xf>
    <xf numFmtId="0" fontId="65" fillId="4" borderId="45" xfId="10" applyFont="1" applyFill="1" applyBorder="1" applyAlignment="1">
      <alignment horizontal="center" vertical="center"/>
    </xf>
    <xf numFmtId="0" fontId="69" fillId="4" borderId="45" xfId="16" applyFont="1" applyFill="1" applyBorder="1" applyAlignment="1">
      <alignment horizontal="center" vertical="center"/>
    </xf>
    <xf numFmtId="0" fontId="69" fillId="4" borderId="44" xfId="16" applyFont="1" applyFill="1" applyBorder="1" applyAlignment="1">
      <alignment horizontal="center" vertical="center"/>
    </xf>
    <xf numFmtId="0" fontId="69" fillId="4" borderId="51" xfId="16" applyFont="1" applyFill="1" applyBorder="1" applyAlignment="1">
      <alignment horizontal="center" vertical="center"/>
    </xf>
    <xf numFmtId="0" fontId="70" fillId="4" borderId="45" xfId="16" applyFont="1" applyFill="1" applyBorder="1" applyAlignment="1">
      <alignment horizontal="center" vertical="center"/>
    </xf>
    <xf numFmtId="0" fontId="70" fillId="4" borderId="44" xfId="16" applyFont="1" applyFill="1" applyBorder="1" applyAlignment="1">
      <alignment horizontal="center" vertical="center"/>
    </xf>
    <xf numFmtId="0" fontId="70" fillId="4" borderId="51" xfId="16" applyFont="1" applyFill="1" applyBorder="1" applyAlignment="1">
      <alignment horizontal="center" vertical="center"/>
    </xf>
    <xf numFmtId="0" fontId="65" fillId="3" borderId="50" xfId="20" applyFont="1" applyFill="1" applyBorder="1" applyAlignment="1">
      <alignment horizontal="center" vertical="center" wrapText="1" readingOrder="2"/>
    </xf>
    <xf numFmtId="0" fontId="65" fillId="3" borderId="33" xfId="20" applyFont="1" applyFill="1" applyBorder="1" applyAlignment="1">
      <alignment horizontal="center" vertical="center" wrapText="1" readingOrder="2"/>
    </xf>
    <xf numFmtId="0" fontId="65" fillId="4" borderId="42" xfId="10" applyFont="1" applyFill="1" applyBorder="1" applyAlignment="1">
      <alignment horizontal="center" vertical="center"/>
    </xf>
    <xf numFmtId="0" fontId="65" fillId="4" borderId="11" xfId="10" applyFont="1" applyFill="1" applyBorder="1" applyAlignment="1">
      <alignment horizontal="center" vertical="center"/>
    </xf>
    <xf numFmtId="0" fontId="65" fillId="4" borderId="41" xfId="10" applyFont="1" applyFill="1" applyBorder="1" applyAlignment="1">
      <alignment horizontal="center" vertical="center"/>
    </xf>
    <xf numFmtId="0" fontId="65" fillId="0" borderId="43" xfId="10" applyFont="1" applyBorder="1" applyAlignment="1">
      <alignment horizontal="right" readingOrder="2"/>
    </xf>
    <xf numFmtId="0" fontId="65" fillId="0" borderId="0" xfId="10" applyFont="1" applyBorder="1" applyAlignment="1">
      <alignment horizontal="right" readingOrder="2"/>
    </xf>
    <xf numFmtId="0" fontId="68" fillId="0" borderId="43" xfId="0" applyFont="1" applyBorder="1" applyAlignment="1">
      <alignment horizontal="left" vertical="top"/>
    </xf>
    <xf numFmtId="0" fontId="68" fillId="0" borderId="52" xfId="0" applyFont="1" applyBorder="1" applyAlignment="1">
      <alignment horizontal="left" vertical="top"/>
    </xf>
    <xf numFmtId="0" fontId="68" fillId="0" borderId="0" xfId="0" applyFont="1" applyAlignment="1">
      <alignment horizontal="left"/>
    </xf>
    <xf numFmtId="0" fontId="65" fillId="4" borderId="33" xfId="20" applyFont="1" applyFill="1" applyBorder="1" applyAlignment="1">
      <alignment horizontal="center" vertical="center" wrapText="1" readingOrder="2"/>
    </xf>
    <xf numFmtId="0" fontId="65" fillId="4" borderId="38" xfId="20" applyFont="1" applyFill="1" applyBorder="1" applyAlignment="1">
      <alignment horizontal="center" vertical="center" wrapText="1" readingOrder="2"/>
    </xf>
    <xf numFmtId="0" fontId="72" fillId="4" borderId="34" xfId="16" applyFont="1" applyFill="1" applyBorder="1" applyAlignment="1">
      <alignment horizontal="center" vertical="center"/>
    </xf>
    <xf numFmtId="0" fontId="72" fillId="4" borderId="44" xfId="16" applyFont="1" applyFill="1" applyBorder="1" applyAlignment="1">
      <alignment horizontal="center" vertical="center"/>
    </xf>
    <xf numFmtId="0" fontId="72" fillId="4" borderId="39" xfId="16" applyFont="1" applyFill="1" applyBorder="1" applyAlignment="1">
      <alignment horizontal="center" vertical="center"/>
    </xf>
    <xf numFmtId="0" fontId="65" fillId="3" borderId="47" xfId="20" applyFont="1" applyFill="1" applyBorder="1" applyAlignment="1">
      <alignment horizontal="center" vertical="center" wrapText="1" readingOrder="2"/>
    </xf>
    <xf numFmtId="0" fontId="65" fillId="3" borderId="48" xfId="20" applyFont="1" applyFill="1" applyBorder="1" applyAlignment="1">
      <alignment horizontal="center" vertical="center" wrapText="1" readingOrder="2"/>
    </xf>
    <xf numFmtId="0" fontId="65" fillId="3" borderId="49" xfId="20" applyFont="1" applyFill="1" applyBorder="1" applyAlignment="1">
      <alignment horizontal="center" vertical="center" wrapText="1" readingOrder="2"/>
    </xf>
    <xf numFmtId="0" fontId="72" fillId="3" borderId="47" xfId="20" applyFont="1" applyFill="1" applyBorder="1" applyAlignment="1">
      <alignment horizontal="center" vertical="center" wrapText="1" readingOrder="2"/>
    </xf>
    <xf numFmtId="0" fontId="72" fillId="3" borderId="48" xfId="20" applyFont="1" applyFill="1" applyBorder="1" applyAlignment="1">
      <alignment horizontal="center" vertical="center" wrapText="1" readingOrder="2"/>
    </xf>
    <xf numFmtId="0" fontId="72" fillId="3" borderId="49" xfId="20" applyFont="1" applyFill="1" applyBorder="1" applyAlignment="1">
      <alignment horizontal="center" vertical="center" wrapText="1" readingOrder="2"/>
    </xf>
    <xf numFmtId="0" fontId="21" fillId="0" borderId="0" xfId="14" applyFont="1" applyBorder="1" applyAlignment="1">
      <alignment horizontal="right" vertical="center" readingOrder="2"/>
    </xf>
    <xf numFmtId="0" fontId="21" fillId="0" borderId="0" xfId="14" applyFont="1" applyAlignment="1">
      <alignment horizontal="right" vertical="center" readingOrder="2"/>
    </xf>
    <xf numFmtId="0" fontId="21" fillId="0" borderId="0" xfId="0" applyFont="1" applyAlignment="1">
      <alignment horizontal="right" vertical="center" readingOrder="2"/>
    </xf>
    <xf numFmtId="0" fontId="23" fillId="0" borderId="0" xfId="15" applyFont="1" applyAlignment="1">
      <alignment horizontal="left" vertical="center"/>
    </xf>
    <xf numFmtId="0" fontId="23" fillId="0" borderId="0" xfId="0" applyFont="1" applyAlignment="1">
      <alignment horizontal="left" vertical="center"/>
    </xf>
    <xf numFmtId="0" fontId="23" fillId="0" borderId="0" xfId="15" applyFont="1" applyBorder="1" applyAlignment="1">
      <alignment horizontal="left" vertical="center"/>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21" fillId="4" borderId="51" xfId="18" applyFont="1" applyFill="1" applyBorder="1" applyAlignment="1">
      <alignment horizontal="center" vertical="center"/>
    </xf>
    <xf numFmtId="0" fontId="23" fillId="4" borderId="51" xfId="18" applyFont="1" applyFill="1" applyBorder="1" applyAlignment="1">
      <alignment horizontal="center" vertical="center"/>
    </xf>
    <xf numFmtId="0" fontId="23" fillId="4" borderId="23" xfId="18" applyFont="1" applyFill="1" applyBorder="1" applyAlignment="1">
      <alignment horizontal="center" vertical="center"/>
    </xf>
    <xf numFmtId="1" fontId="22" fillId="4" borderId="54" xfId="4" applyFont="1" applyFill="1" applyBorder="1" applyAlignment="1">
      <alignment horizontal="left" vertical="center" wrapText="1"/>
    </xf>
    <xf numFmtId="1" fontId="22" fillId="4" borderId="67" xfId="4" applyFont="1" applyFill="1" applyBorder="1" applyAlignment="1">
      <alignment horizontal="left" vertical="center" wrapText="1"/>
    </xf>
    <xf numFmtId="1" fontId="22" fillId="4" borderId="55" xfId="4" applyFont="1" applyFill="1" applyBorder="1" applyAlignment="1">
      <alignment horizontal="left" vertical="center" wrapText="1"/>
    </xf>
    <xf numFmtId="0" fontId="16" fillId="4" borderId="56" xfId="3" applyFont="1" applyFill="1" applyBorder="1" applyAlignment="1">
      <alignment horizontal="right" vertical="center" wrapText="1"/>
    </xf>
    <xf numFmtId="0" fontId="16" fillId="4" borderId="68" xfId="3" applyFont="1" applyFill="1" applyBorder="1" applyAlignment="1">
      <alignment horizontal="right" vertical="center" wrapText="1"/>
    </xf>
    <xf numFmtId="0" fontId="16" fillId="4" borderId="57" xfId="3" applyFont="1" applyFill="1" applyBorder="1" applyAlignment="1">
      <alignment horizontal="right" vertical="center" wrapText="1"/>
    </xf>
    <xf numFmtId="0" fontId="23" fillId="0" borderId="43" xfId="15" applyFont="1" applyBorder="1" applyAlignment="1">
      <alignment horizontal="left" vertical="center" wrapText="1"/>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0" borderId="36" xfId="0" applyFont="1" applyBorder="1" applyAlignment="1">
      <alignment horizontal="center" vertical="center"/>
    </xf>
    <xf numFmtId="0" fontId="22" fillId="3" borderId="37" xfId="0" applyFont="1" applyFill="1" applyBorder="1" applyAlignment="1">
      <alignment horizontal="center" vertical="center" wrapText="1"/>
    </xf>
    <xf numFmtId="0" fontId="22" fillId="3" borderId="34" xfId="0" applyFont="1" applyFill="1" applyBorder="1" applyAlignment="1">
      <alignment horizontal="center" vertical="center" wrapText="1"/>
    </xf>
    <xf numFmtId="0" fontId="22" fillId="3" borderId="39" xfId="0" applyFont="1" applyFill="1" applyBorder="1" applyAlignment="1">
      <alignment horizontal="center" vertical="center" wrapText="1"/>
    </xf>
    <xf numFmtId="0" fontId="21" fillId="3" borderId="37"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39" xfId="0" applyFont="1" applyFill="1" applyBorder="1" applyAlignment="1">
      <alignment horizontal="center" vertical="center"/>
    </xf>
    <xf numFmtId="0" fontId="21" fillId="0" borderId="31" xfId="0" applyFont="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16" fillId="0" borderId="125" xfId="3" applyFont="1" applyFill="1" applyBorder="1" applyAlignment="1">
      <alignment horizontal="right" vertical="center" wrapText="1" indent="1"/>
    </xf>
    <xf numFmtId="0" fontId="16" fillId="0" borderId="47" xfId="3" applyFont="1" applyFill="1" applyBorder="1" applyAlignment="1">
      <alignment horizontal="right" vertical="center" wrapText="1" indent="1"/>
    </xf>
    <xf numFmtId="1" fontId="22" fillId="0" borderId="125" xfId="4" applyFont="1" applyFill="1" applyBorder="1" applyAlignment="1">
      <alignment horizontal="left" vertical="center" wrapText="1" indent="1"/>
    </xf>
    <xf numFmtId="1" fontId="22" fillId="0" borderId="47" xfId="4" applyFont="1" applyFill="1" applyBorder="1" applyAlignment="1">
      <alignment horizontal="left" vertical="center" wrapText="1" indent="1"/>
    </xf>
    <xf numFmtId="0" fontId="16" fillId="4" borderId="115" xfId="10" applyFont="1" applyFill="1" applyBorder="1" applyAlignment="1">
      <alignment horizontal="right" vertical="center" wrapText="1" indent="1"/>
    </xf>
    <xf numFmtId="0" fontId="16" fillId="4" borderId="50" xfId="10" applyFont="1" applyFill="1" applyBorder="1" applyAlignment="1">
      <alignment horizontal="right" vertical="center" wrapText="1" indent="1"/>
    </xf>
    <xf numFmtId="1" fontId="22" fillId="4" borderId="115" xfId="4" applyFont="1" applyFill="1" applyBorder="1" applyAlignment="1">
      <alignment horizontal="left" vertical="center" wrapText="1" indent="1"/>
    </xf>
    <xf numFmtId="1" fontId="22" fillId="4" borderId="131" xfId="4" applyFont="1" applyFill="1" applyBorder="1" applyAlignment="1">
      <alignment horizontal="left" vertical="center" wrapText="1" indent="1"/>
    </xf>
    <xf numFmtId="0" fontId="16" fillId="4" borderId="126" xfId="10" applyFont="1" applyFill="1" applyBorder="1" applyAlignment="1">
      <alignment horizontal="right" vertical="center" wrapText="1" indent="1"/>
    </xf>
    <xf numFmtId="0" fontId="16" fillId="4" borderId="127" xfId="10" applyFont="1" applyFill="1" applyBorder="1" applyAlignment="1">
      <alignment horizontal="right" vertical="center" wrapText="1" indent="1"/>
    </xf>
    <xf numFmtId="1" fontId="22" fillId="4" borderId="126" xfId="4" applyFont="1" applyFill="1" applyBorder="1" applyAlignment="1">
      <alignment horizontal="left" vertical="center" wrapText="1" indent="1"/>
    </xf>
    <xf numFmtId="1" fontId="22" fillId="4" borderId="129" xfId="4" applyFont="1" applyFill="1" applyBorder="1" applyAlignment="1">
      <alignment horizontal="left" vertical="center" wrapText="1" indent="1"/>
    </xf>
    <xf numFmtId="0" fontId="21" fillId="3" borderId="23" xfId="20" applyFont="1" applyFill="1" applyBorder="1" applyAlignment="1">
      <alignment horizontal="right" vertical="center" wrapText="1" indent="1" readingOrder="2"/>
    </xf>
    <xf numFmtId="0" fontId="21" fillId="4" borderId="51" xfId="20" applyFont="1" applyFill="1" applyBorder="1" applyAlignment="1">
      <alignment horizontal="right" vertical="center" wrapText="1" indent="1" readingOrder="2"/>
    </xf>
    <xf numFmtId="0" fontId="22" fillId="3" borderId="87" xfId="22" applyFont="1" applyFill="1" applyBorder="1" applyAlignment="1">
      <alignment horizontal="center" vertical="center" wrapText="1"/>
    </xf>
    <xf numFmtId="0" fontId="16" fillId="3" borderId="87" xfId="20" applyFont="1" applyFill="1" applyBorder="1" applyAlignment="1">
      <alignment horizontal="center" vertical="center" wrapText="1" readingOrder="2"/>
    </xf>
    <xf numFmtId="0" fontId="23" fillId="3" borderId="23" xfId="22" applyFont="1" applyFill="1" applyBorder="1" applyAlignment="1">
      <alignment horizontal="left" vertical="center" wrapText="1" indent="1"/>
    </xf>
    <xf numFmtId="0" fontId="23" fillId="4" borderId="51" xfId="22" applyFont="1" applyFill="1" applyBorder="1" applyAlignment="1">
      <alignment horizontal="left" vertical="center" wrapText="1" indent="1"/>
    </xf>
    <xf numFmtId="0" fontId="21" fillId="0" borderId="37"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1" fillId="0" borderId="39" xfId="0" applyFont="1" applyFill="1" applyBorder="1" applyAlignment="1">
      <alignment horizontal="center" vertical="center" wrapText="1"/>
    </xf>
    <xf numFmtId="0" fontId="21" fillId="0" borderId="31" xfId="0"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3" fillId="0" borderId="37"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9" xfId="0" applyFont="1" applyFill="1" applyBorder="1" applyAlignment="1">
      <alignment horizontal="center" vertical="center" wrapText="1"/>
    </xf>
    <xf numFmtId="0" fontId="23" fillId="0" borderId="31"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39" xfId="0" applyFont="1" applyBorder="1" applyAlignment="1">
      <alignment horizontal="center" vertical="center" wrapText="1"/>
    </xf>
    <xf numFmtId="0" fontId="23" fillId="0" borderId="37" xfId="0" applyFont="1" applyBorder="1" applyAlignment="1">
      <alignment horizontal="center" vertical="center" wrapText="1"/>
    </xf>
    <xf numFmtId="0" fontId="21" fillId="0" borderId="47"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49" xfId="0" applyFont="1" applyFill="1" applyBorder="1" applyAlignment="1">
      <alignment horizontal="center" vertical="center" wrapText="1"/>
    </xf>
    <xf numFmtId="0" fontId="23" fillId="0" borderId="125" xfId="0" applyFont="1" applyFill="1" applyBorder="1" applyAlignment="1">
      <alignment horizontal="center" vertical="center" wrapText="1"/>
    </xf>
    <xf numFmtId="0" fontId="23" fillId="0" borderId="130" xfId="0" applyFont="1" applyFill="1" applyBorder="1" applyAlignment="1">
      <alignment horizontal="center" vertical="center" wrapText="1"/>
    </xf>
    <xf numFmtId="0" fontId="23" fillId="0" borderId="132" xfId="0" applyFont="1" applyFill="1" applyBorder="1" applyAlignment="1">
      <alignment horizontal="center" vertical="center" wrapText="1"/>
    </xf>
    <xf numFmtId="0" fontId="23" fillId="0" borderId="45" xfId="0" applyFont="1" applyFill="1" applyBorder="1" applyAlignment="1">
      <alignment horizontal="center" vertical="center" wrapText="1"/>
    </xf>
    <xf numFmtId="0" fontId="23" fillId="0" borderId="44" xfId="0" applyFont="1" applyFill="1" applyBorder="1" applyAlignment="1">
      <alignment horizontal="center" vertical="center" wrapText="1"/>
    </xf>
    <xf numFmtId="0" fontId="23" fillId="0" borderId="51" xfId="0" applyFont="1" applyFill="1" applyBorder="1" applyAlignment="1">
      <alignment horizontal="center" vertical="center" wrapText="1"/>
    </xf>
    <xf numFmtId="0" fontId="21" fillId="0" borderId="45" xfId="0" applyFont="1" applyFill="1" applyBorder="1" applyAlignment="1">
      <alignment horizontal="center" vertical="center" wrapText="1"/>
    </xf>
    <xf numFmtId="0" fontId="21" fillId="0" borderId="44" xfId="0" applyFont="1" applyFill="1" applyBorder="1" applyAlignment="1">
      <alignment horizontal="center" vertical="center" wrapText="1"/>
    </xf>
    <xf numFmtId="0" fontId="21" fillId="0" borderId="51" xfId="0" applyFont="1" applyFill="1" applyBorder="1" applyAlignment="1">
      <alignment horizontal="center" vertical="center" wrapText="1"/>
    </xf>
    <xf numFmtId="0" fontId="21" fillId="4" borderId="11" xfId="6" applyFont="1" applyFill="1" applyBorder="1" applyAlignment="1">
      <alignment horizontal="center" vertical="center" wrapText="1"/>
    </xf>
    <xf numFmtId="49" fontId="7" fillId="0" borderId="0" xfId="2" applyNumberFormat="1" applyFont="1" applyAlignment="1">
      <alignment horizontal="center" vertical="center" wrapText="1"/>
    </xf>
    <xf numFmtId="0" fontId="23" fillId="0" borderId="43" xfId="15" applyFont="1" applyBorder="1" applyAlignment="1">
      <alignment horizontal="left" vertical="center"/>
    </xf>
    <xf numFmtId="0" fontId="21" fillId="0" borderId="43" xfId="14" applyFont="1" applyBorder="1" applyAlignment="1">
      <alignment horizontal="right" vertical="center" readingOrder="2"/>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1" fillId="4" borderId="21" xfId="6" applyFont="1" applyFill="1" applyBorder="1" applyAlignment="1">
      <alignment horizontal="center" wrapText="1"/>
    </xf>
    <xf numFmtId="0" fontId="21" fillId="4" borderId="18" xfId="18" applyFont="1" applyFill="1" applyBorder="1" applyAlignment="1">
      <alignment horizontal="center" vertical="center" wrapText="1"/>
    </xf>
    <xf numFmtId="0" fontId="21" fillId="4" borderId="14" xfId="18" applyFont="1" applyFill="1" applyBorder="1" applyAlignment="1">
      <alignment horizontal="center" vertical="center" wrapText="1"/>
    </xf>
    <xf numFmtId="0" fontId="21" fillId="4" borderId="16" xfId="18"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3" fillId="0" borderId="0" xfId="0" applyFont="1" applyAlignment="1">
      <alignment horizontal="center" vertical="center" readingOrder="2"/>
    </xf>
    <xf numFmtId="0" fontId="22" fillId="4" borderId="54" xfId="0" applyFont="1" applyFill="1" applyBorder="1" applyAlignment="1">
      <alignment horizontal="left" vertical="center" wrapText="1"/>
    </xf>
    <xf numFmtId="0" fontId="22" fillId="4" borderId="67" xfId="0" applyFont="1" applyFill="1" applyBorder="1" applyAlignment="1">
      <alignment horizontal="left" vertical="center"/>
    </xf>
    <xf numFmtId="0" fontId="22" fillId="4" borderId="55" xfId="0" applyFont="1" applyFill="1" applyBorder="1" applyAlignment="1">
      <alignment horizontal="left" vertical="center"/>
    </xf>
    <xf numFmtId="0" fontId="23" fillId="4" borderId="51" xfId="0" applyFont="1" applyFill="1" applyBorder="1" applyAlignment="1">
      <alignment horizontal="center" vertical="top" readingOrder="2"/>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16" fillId="4" borderId="56" xfId="0" applyFont="1" applyFill="1" applyBorder="1" applyAlignment="1">
      <alignment horizontal="right" vertical="center" wrapText="1"/>
    </xf>
    <xf numFmtId="0" fontId="16" fillId="4" borderId="68" xfId="0" applyFont="1" applyFill="1" applyBorder="1" applyAlignment="1">
      <alignment horizontal="right" vertical="center"/>
    </xf>
    <xf numFmtId="0" fontId="16" fillId="4" borderId="57" xfId="0" applyFont="1" applyFill="1" applyBorder="1" applyAlignment="1">
      <alignment horizontal="right" vertical="center"/>
    </xf>
    <xf numFmtId="0" fontId="21" fillId="4" borderId="45" xfId="0" applyFont="1" applyFill="1" applyBorder="1" applyAlignment="1">
      <alignment horizontal="center" readingOrder="2"/>
    </xf>
    <xf numFmtId="0" fontId="38"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9" xfId="10" applyFont="1" applyFill="1" applyBorder="1" applyAlignment="1">
      <alignment horizontal="right" vertical="center" wrapText="1"/>
    </xf>
    <xf numFmtId="0" fontId="16" fillId="4" borderId="89" xfId="10" applyFont="1" applyFill="1" applyBorder="1" applyAlignment="1">
      <alignment horizontal="right" vertical="center"/>
    </xf>
    <xf numFmtId="0" fontId="16" fillId="4" borderId="83" xfId="10" applyFont="1" applyFill="1" applyBorder="1" applyAlignment="1">
      <alignment horizontal="right" vertical="center"/>
    </xf>
    <xf numFmtId="0" fontId="22" fillId="4" borderId="82" xfId="10" applyFont="1" applyFill="1" applyBorder="1" applyAlignment="1">
      <alignment horizontal="left" vertical="center" wrapText="1"/>
    </xf>
    <xf numFmtId="0" fontId="22" fillId="4" borderId="90" xfId="10" applyFont="1" applyFill="1" applyBorder="1" applyAlignment="1">
      <alignment horizontal="left" vertical="center"/>
    </xf>
    <xf numFmtId="0" fontId="22" fillId="4" borderId="86" xfId="10" applyFont="1" applyFill="1" applyBorder="1" applyAlignment="1">
      <alignment horizontal="left" vertical="center"/>
    </xf>
    <xf numFmtId="0" fontId="21" fillId="0" borderId="43" xfId="10" applyFont="1" applyBorder="1" applyAlignment="1">
      <alignment horizontal="right" vertical="center" readingOrder="2"/>
    </xf>
    <xf numFmtId="0" fontId="23" fillId="0" borderId="43" xfId="0" applyFont="1" applyBorder="1" applyAlignment="1">
      <alignment horizontal="left" vertical="center"/>
    </xf>
    <xf numFmtId="0" fontId="43"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80" xfId="3" applyFont="1" applyFill="1" applyBorder="1">
      <alignment horizontal="right" vertical="center" wrapText="1"/>
    </xf>
    <xf numFmtId="0" fontId="11" fillId="4" borderId="94" xfId="3" applyFont="1" applyFill="1" applyBorder="1">
      <alignment horizontal="right" vertical="center" wrapText="1"/>
    </xf>
    <xf numFmtId="0" fontId="11" fillId="4" borderId="95" xfId="3" applyFont="1" applyFill="1" applyBorder="1">
      <alignment horizontal="right" vertical="center" wrapText="1"/>
    </xf>
    <xf numFmtId="0" fontId="11" fillId="4" borderId="84" xfId="3" applyFont="1" applyFill="1" applyBorder="1">
      <alignment horizontal="right" vertical="center" wrapText="1"/>
    </xf>
    <xf numFmtId="1" fontId="64" fillId="4" borderId="81" xfId="4" applyFont="1" applyFill="1" applyBorder="1">
      <alignment horizontal="left" vertical="center" wrapText="1"/>
    </xf>
    <xf numFmtId="1" fontId="64" fillId="4" borderId="92" xfId="4" applyFont="1" applyFill="1" applyBorder="1">
      <alignment horizontal="left" vertical="center" wrapText="1"/>
    </xf>
    <xf numFmtId="1" fontId="64" fillId="4" borderId="93" xfId="4" applyFont="1" applyFill="1" applyBorder="1">
      <alignment horizontal="left" vertical="center" wrapText="1"/>
    </xf>
    <xf numFmtId="1" fontId="64" fillId="4" borderId="85" xfId="4" applyFont="1" applyFill="1" applyBorder="1">
      <alignment horizontal="left" vertical="center" wrapText="1"/>
    </xf>
    <xf numFmtId="0" fontId="11" fillId="4" borderId="58" xfId="3" applyFont="1" applyFill="1" applyBorder="1">
      <alignment horizontal="right" vertical="center" wrapText="1"/>
    </xf>
    <xf numFmtId="0" fontId="11" fillId="4" borderId="65" xfId="3" applyFont="1" applyFill="1" applyBorder="1">
      <alignment horizontal="right" vertical="center" wrapText="1"/>
    </xf>
    <xf numFmtId="0" fontId="11" fillId="4" borderId="59" xfId="3" applyFont="1" applyFill="1" applyBorder="1">
      <alignment horizontal="right" vertical="center" wrapText="1"/>
    </xf>
    <xf numFmtId="1" fontId="64" fillId="4" borderId="60" xfId="4" applyFont="1" applyFill="1" applyBorder="1">
      <alignment horizontal="left" vertical="center" wrapText="1"/>
    </xf>
    <xf numFmtId="1" fontId="64" fillId="4" borderId="66" xfId="4" applyFont="1" applyFill="1" applyBorder="1">
      <alignment horizontal="left" vertical="center" wrapText="1"/>
    </xf>
    <xf numFmtId="1" fontId="64" fillId="4" borderId="61" xfId="4" applyFont="1" applyFill="1" applyBorder="1">
      <alignment horizontal="left" vertical="center" wrapText="1"/>
    </xf>
    <xf numFmtId="0" fontId="7" fillId="0" borderId="0" xfId="10" applyFont="1" applyAlignment="1">
      <alignment horizontal="center" vertical="center" readingOrder="1"/>
    </xf>
    <xf numFmtId="0" fontId="16" fillId="4" borderId="100" xfId="3" applyFont="1" applyFill="1" applyBorder="1">
      <alignment horizontal="right" vertical="center" wrapText="1"/>
    </xf>
    <xf numFmtId="0" fontId="16" fillId="4" borderId="101" xfId="3" applyFont="1" applyFill="1" applyBorder="1">
      <alignment horizontal="right" vertical="center" wrapText="1"/>
    </xf>
    <xf numFmtId="0" fontId="16" fillId="4" borderId="102" xfId="3" applyFont="1" applyFill="1" applyBorder="1">
      <alignment horizontal="right" vertical="center" wrapText="1"/>
    </xf>
    <xf numFmtId="1" fontId="22" fillId="4" borderId="103" xfId="4" applyFont="1" applyFill="1" applyBorder="1">
      <alignment horizontal="left" vertical="center" wrapText="1"/>
    </xf>
    <xf numFmtId="1" fontId="22" fillId="4" borderId="104" xfId="4" applyFont="1" applyFill="1" applyBorder="1">
      <alignment horizontal="left" vertical="center" wrapText="1"/>
    </xf>
    <xf numFmtId="1" fontId="22" fillId="4" borderId="105" xfId="4" applyFont="1" applyFill="1" applyBorder="1">
      <alignment horizontal="lef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21" fillId="4" borderId="125" xfId="6" applyFont="1" applyFill="1" applyBorder="1" applyAlignment="1">
      <alignment horizontal="center" wrapText="1"/>
    </xf>
    <xf numFmtId="0" fontId="21" fillId="4" borderId="47" xfId="6" applyFont="1" applyFill="1" applyBorder="1" applyAlignment="1">
      <alignment horizontal="center" wrapText="1"/>
    </xf>
    <xf numFmtId="0" fontId="23" fillId="4" borderId="132" xfId="6" applyFont="1" applyFill="1" applyBorder="1" applyAlignment="1">
      <alignment horizontal="center" vertical="top" wrapText="1"/>
    </xf>
    <xf numFmtId="0" fontId="23" fillId="4" borderId="49" xfId="6" applyFont="1" applyFill="1" applyBorder="1" applyAlignment="1">
      <alignment horizontal="center" vertical="top" wrapText="1"/>
    </xf>
    <xf numFmtId="0" fontId="38" fillId="0" borderId="0" xfId="10" applyFont="1" applyAlignment="1">
      <alignment horizontal="center" vertical="center" readingOrder="2"/>
    </xf>
    <xf numFmtId="1" fontId="22" fillId="4" borderId="93" xfId="4" applyFont="1" applyFill="1" applyBorder="1">
      <alignment horizontal="left" vertical="center" wrapText="1"/>
    </xf>
    <xf numFmtId="0" fontId="16" fillId="4" borderId="58" xfId="3" applyFont="1" applyFill="1" applyBorder="1">
      <alignment horizontal="right" vertical="center" wrapText="1"/>
    </xf>
    <xf numFmtId="0" fontId="16" fillId="4" borderId="65" xfId="3" applyFont="1" applyFill="1" applyBorder="1">
      <alignment horizontal="right" vertical="center" wrapText="1"/>
    </xf>
    <xf numFmtId="0" fontId="16" fillId="4" borderId="59" xfId="3" applyFont="1" applyFill="1" applyBorder="1">
      <alignment horizontal="right" vertical="center" wrapText="1"/>
    </xf>
    <xf numFmtId="1" fontId="22" fillId="4" borderId="90" xfId="4" applyFont="1" applyFill="1" applyBorder="1">
      <alignment horizontal="left" vertical="center" wrapText="1"/>
    </xf>
    <xf numFmtId="0" fontId="16" fillId="4" borderId="79" xfId="3" applyFont="1" applyFill="1" applyBorder="1">
      <alignment horizontal="right" vertical="center" wrapText="1"/>
    </xf>
    <xf numFmtId="0" fontId="16" fillId="4" borderId="89" xfId="3" applyFont="1" applyFill="1" applyBorder="1">
      <alignment horizontal="right" vertical="center" wrapText="1"/>
    </xf>
    <xf numFmtId="0" fontId="16" fillId="4" borderId="83" xfId="3" applyFont="1" applyFill="1" applyBorder="1">
      <alignment horizontal="right" vertical="center" wrapText="1"/>
    </xf>
    <xf numFmtId="0" fontId="7" fillId="0" borderId="0" xfId="10" applyFont="1" applyAlignment="1">
      <alignment horizontal="center" vertical="center" wrapText="1" readingOrder="1"/>
    </xf>
    <xf numFmtId="1" fontId="64" fillId="4" borderId="82" xfId="4" applyFont="1" applyFill="1" applyBorder="1">
      <alignment horizontal="left" vertical="center" wrapText="1"/>
    </xf>
    <xf numFmtId="1" fontId="64" fillId="4" borderId="90" xfId="4" applyFont="1" applyFill="1" applyBorder="1">
      <alignment horizontal="left" vertical="center" wrapText="1"/>
    </xf>
    <xf numFmtId="1" fontId="64" fillId="4" borderId="86" xfId="4" applyFont="1" applyFill="1" applyBorder="1">
      <alignment horizontal="left" vertical="center" wrapText="1"/>
    </xf>
    <xf numFmtId="0" fontId="11" fillId="4" borderId="79" xfId="3" applyFont="1" applyFill="1" applyBorder="1">
      <alignment horizontal="right" vertical="center" wrapText="1"/>
    </xf>
    <xf numFmtId="0" fontId="11" fillId="4" borderId="89" xfId="3" applyFont="1" applyFill="1" applyBorder="1">
      <alignment horizontal="right" vertical="center" wrapText="1"/>
    </xf>
    <xf numFmtId="0" fontId="11" fillId="4" borderId="83" xfId="3" applyFont="1" applyFill="1" applyBorder="1">
      <alignment horizontal="right" vertical="center" wrapText="1"/>
    </xf>
    <xf numFmtId="0" fontId="16" fillId="4" borderId="106" xfId="3" applyFont="1" applyFill="1" applyBorder="1">
      <alignment horizontal="right" vertical="center" wrapText="1"/>
    </xf>
    <xf numFmtId="0" fontId="16" fillId="4" borderId="107" xfId="3" applyFont="1" applyFill="1" applyBorder="1">
      <alignment horizontal="right" vertical="center" wrapText="1"/>
    </xf>
    <xf numFmtId="0" fontId="16" fillId="4" borderId="108" xfId="3" applyFont="1" applyFill="1" applyBorder="1">
      <alignment horizontal="right" vertical="center" wrapText="1"/>
    </xf>
    <xf numFmtId="1" fontId="22" fillId="4" borderId="109" xfId="4" applyFont="1" applyFill="1" applyBorder="1">
      <alignment horizontal="left" vertical="center" wrapText="1"/>
    </xf>
    <xf numFmtId="1" fontId="22" fillId="4" borderId="110" xfId="4" applyFont="1" applyFill="1" applyBorder="1">
      <alignment horizontal="left" vertical="center" wrapText="1"/>
    </xf>
    <xf numFmtId="1" fontId="22" fillId="4" borderId="111" xfId="4" applyFont="1" applyFill="1" applyBorder="1">
      <alignment horizontal="left" vertical="center" wrapText="1"/>
    </xf>
    <xf numFmtId="1" fontId="22" fillId="4" borderId="119" xfId="4" applyFont="1" applyFill="1" applyBorder="1" applyAlignment="1">
      <alignment horizontal="left" vertical="center" wrapText="1"/>
    </xf>
    <xf numFmtId="1" fontId="22" fillId="4" borderId="120" xfId="4" applyFont="1" applyFill="1" applyBorder="1" applyAlignment="1">
      <alignment horizontal="left" vertical="center" wrapText="1"/>
    </xf>
    <xf numFmtId="1" fontId="22" fillId="4" borderId="121" xfId="4" applyFont="1" applyFill="1" applyBorder="1" applyAlignment="1">
      <alignment horizontal="left" vertical="center" wrapText="1"/>
    </xf>
    <xf numFmtId="0" fontId="21" fillId="3" borderId="42" xfId="20" applyFont="1" applyFill="1" applyBorder="1" applyAlignment="1">
      <alignment horizontal="center" vertical="center" wrapText="1" readingOrder="2"/>
    </xf>
    <xf numFmtId="3" fontId="21" fillId="3" borderId="11" xfId="13" applyNumberFormat="1" applyFont="1" applyFill="1" applyBorder="1" applyAlignment="1">
      <alignment horizontal="right" vertical="center" indent="1"/>
    </xf>
    <xf numFmtId="0" fontId="23" fillId="3" borderId="41" xfId="22" applyFont="1" applyFill="1" applyBorder="1" applyAlignment="1">
      <alignment horizontal="center" vertical="center" wrapText="1"/>
    </xf>
    <xf numFmtId="0" fontId="21" fillId="4" borderId="42" xfId="21" applyFont="1" applyFill="1" applyBorder="1" applyAlignment="1">
      <alignment horizontal="center" vertical="center" wrapText="1" readingOrder="2"/>
    </xf>
    <xf numFmtId="0" fontId="3" fillId="4" borderId="11" xfId="21" applyFont="1" applyFill="1" applyBorder="1" applyAlignment="1">
      <alignment horizontal="right" vertical="center" indent="1"/>
    </xf>
    <xf numFmtId="0" fontId="21" fillId="4" borderId="11" xfId="21" applyFont="1" applyFill="1" applyBorder="1" applyAlignment="1">
      <alignment horizontal="center" vertical="center"/>
    </xf>
    <xf numFmtId="0" fontId="23" fillId="4" borderId="41" xfId="13" applyFont="1" applyFill="1" applyBorder="1" applyAlignment="1">
      <alignment horizontal="center" vertical="center" wrapText="1" readingOrder="1"/>
    </xf>
    <xf numFmtId="0" fontId="21" fillId="0" borderId="42" xfId="10" applyFont="1" applyBorder="1" applyAlignment="1">
      <alignment horizontal="center" vertical="center" wrapText="1"/>
    </xf>
    <xf numFmtId="0" fontId="21" fillId="0" borderId="11" xfId="21" applyFont="1" applyFill="1" applyBorder="1" applyAlignment="1">
      <alignment horizontal="right" vertical="center" indent="1"/>
    </xf>
    <xf numFmtId="0" fontId="22" fillId="0" borderId="41" xfId="10" applyFont="1" applyBorder="1" applyAlignment="1">
      <alignment horizontal="center" vertical="center"/>
    </xf>
    <xf numFmtId="0" fontId="44" fillId="3" borderId="42" xfId="13" applyFont="1" applyFill="1" applyBorder="1" applyAlignment="1">
      <alignment horizontal="center" vertical="center" wrapText="1" readingOrder="1"/>
    </xf>
    <xf numFmtId="3" fontId="21" fillId="0" borderId="11" xfId="10" applyNumberFormat="1" applyFont="1" applyBorder="1" applyAlignment="1">
      <alignment horizontal="right" vertical="center" indent="1"/>
    </xf>
    <xf numFmtId="0" fontId="22" fillId="3" borderId="41" xfId="13" applyFont="1" applyFill="1" applyBorder="1" applyAlignment="1">
      <alignment horizontal="center" vertical="center" wrapText="1" readingOrder="1"/>
    </xf>
    <xf numFmtId="0" fontId="3" fillId="0" borderId="31" xfId="20" applyFont="1" applyFill="1" applyBorder="1" applyAlignment="1">
      <alignment horizontal="right" vertical="center" wrapText="1" indent="1" readingOrder="2"/>
    </xf>
    <xf numFmtId="3" fontId="3" fillId="0" borderId="31" xfId="21" applyNumberFormat="1" applyFont="1" applyFill="1" applyBorder="1" applyAlignment="1">
      <alignment horizontal="right" vertical="center" indent="1"/>
    </xf>
    <xf numFmtId="3" fontId="21" fillId="0" borderId="31" xfId="19" applyNumberFormat="1" applyFont="1" applyFill="1" applyBorder="1" applyAlignment="1">
      <alignment horizontal="right" vertical="center" indent="1"/>
    </xf>
    <xf numFmtId="0" fontId="19" fillId="0" borderId="31" xfId="22" applyFont="1" applyFill="1" applyBorder="1">
      <alignment horizontal="left" vertical="center" wrapText="1" indent="1"/>
    </xf>
    <xf numFmtId="0" fontId="3" fillId="4" borderId="51" xfId="10" applyFont="1" applyFill="1" applyBorder="1" applyAlignment="1">
      <alignment vertical="center"/>
    </xf>
    <xf numFmtId="0" fontId="3" fillId="4" borderId="39" xfId="20" applyFont="1" applyFill="1" applyBorder="1" applyAlignment="1">
      <alignment horizontal="right" vertical="center" wrapText="1" indent="1" readingOrder="2"/>
    </xf>
    <xf numFmtId="3" fontId="21" fillId="4" borderId="39" xfId="19" applyNumberFormat="1" applyFont="1" applyFill="1" applyBorder="1" applyAlignment="1">
      <alignment horizontal="right" vertical="center" indent="1"/>
    </xf>
    <xf numFmtId="0" fontId="19" fillId="4" borderId="39" xfId="22" applyFont="1" applyFill="1" applyBorder="1">
      <alignment horizontal="left" vertical="center" wrapText="1" indent="1"/>
    </xf>
    <xf numFmtId="0" fontId="23" fillId="4" borderId="51" xfId="22" applyFont="1" applyFill="1" applyBorder="1" applyAlignment="1">
      <alignment vertical="center" wrapText="1"/>
    </xf>
    <xf numFmtId="0" fontId="21" fillId="4" borderId="31" xfId="21" applyFont="1" applyFill="1" applyBorder="1" applyAlignment="1">
      <alignment horizontal="right" vertical="center" wrapText="1" indent="1" readingOrder="2"/>
    </xf>
    <xf numFmtId="0" fontId="3" fillId="4" borderId="31" xfId="21" applyFont="1" applyFill="1" applyBorder="1" applyAlignment="1">
      <alignment horizontal="right" vertical="center" indent="1"/>
    </xf>
    <xf numFmtId="0" fontId="21" fillId="4" borderId="31" xfId="21" applyFont="1" applyFill="1" applyBorder="1" applyAlignment="1">
      <alignment horizontal="right" vertical="center" indent="1"/>
    </xf>
    <xf numFmtId="0" fontId="23" fillId="4" borderId="31" xfId="13" applyFont="1" applyFill="1" applyBorder="1" applyAlignment="1">
      <alignment horizontal="left" vertical="center" wrapText="1" indent="1" readingOrder="1"/>
    </xf>
    <xf numFmtId="0" fontId="21" fillId="0" borderId="39" xfId="10" applyFont="1" applyBorder="1" applyAlignment="1">
      <alignment horizontal="right" vertical="center" wrapText="1" indent="1" readingOrder="2"/>
    </xf>
    <xf numFmtId="0" fontId="3" fillId="0" borderId="39" xfId="21" applyFont="1" applyFill="1" applyBorder="1" applyAlignment="1">
      <alignment horizontal="right" vertical="center" indent="1"/>
    </xf>
    <xf numFmtId="0" fontId="21" fillId="0" borderId="39" xfId="21" applyFont="1" applyFill="1" applyBorder="1" applyAlignment="1">
      <alignment horizontal="right" vertical="center" indent="1"/>
    </xf>
    <xf numFmtId="0" fontId="23" fillId="0" borderId="39" xfId="22" applyFont="1" applyFill="1" applyBorder="1" applyAlignment="1">
      <alignment horizontal="left" vertical="center" wrapText="1" indent="1"/>
    </xf>
  </cellXfs>
  <cellStyles count="26">
    <cellStyle name="Comma" xfId="25" builtinId="3"/>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60000"/>
      <color rgb="FFC0504D"/>
      <color rgb="FFFFFF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2014/2015 - 2018/2019</a:t>
            </a:r>
          </a:p>
        </c:rich>
      </c:tx>
      <c:layout/>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'59'!$D$40</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311-4F8F-AEF1-CC90A337F7B2}"/>
                </c:ext>
              </c:extLst>
            </c:dLbl>
            <c:spPr>
              <a:noFill/>
              <a:ln>
                <a:noFill/>
              </a:ln>
              <a:effectLst/>
            </c:spPr>
            <c:txPr>
              <a:bodyPr/>
              <a:lstStyle/>
              <a:p>
                <a:pPr>
                  <a:defRPr>
                    <a:solidFill>
                      <a:schemeClr val="accent6"/>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'59'!$E$39:$I$39</c:f>
              <c:strCache>
                <c:ptCount val="5"/>
                <c:pt idx="0">
                  <c:v>2014/2015</c:v>
                </c:pt>
                <c:pt idx="1">
                  <c:v>2015/2016</c:v>
                </c:pt>
                <c:pt idx="2">
                  <c:v>2016/2017</c:v>
                </c:pt>
                <c:pt idx="3">
                  <c:v>2017/2018</c:v>
                </c:pt>
                <c:pt idx="4">
                  <c:v>2018/2019</c:v>
                </c:pt>
              </c:strCache>
            </c:strRef>
          </c:cat>
          <c:val>
            <c:numRef>
              <c:f>'59'!$E$40:$I$40</c:f>
              <c:numCache>
                <c:formatCode>#,##0</c:formatCode>
                <c:ptCount val="5"/>
                <c:pt idx="0">
                  <c:v>102241</c:v>
                </c:pt>
                <c:pt idx="1">
                  <c:v>107986</c:v>
                </c:pt>
                <c:pt idx="2">
                  <c:v>113532</c:v>
                </c:pt>
                <c:pt idx="3">
                  <c:v>117926</c:v>
                </c:pt>
                <c:pt idx="4">
                  <c:v>121552</c:v>
                </c:pt>
              </c:numCache>
            </c:numRef>
          </c:val>
          <c:smooth val="0"/>
          <c:extLst xmlns:c16r2="http://schemas.microsoft.com/office/drawing/2015/06/chart">
            <c:ext xmlns:c16="http://schemas.microsoft.com/office/drawing/2014/chart" uri="{C3380CC4-5D6E-409C-BE32-E72D297353CC}">
              <c16:uniqueId val="{00000003-C311-4F8F-AEF1-CC90A337F7B2}"/>
            </c:ext>
          </c:extLst>
        </c:ser>
        <c:ser>
          <c:idx val="1"/>
          <c:order val="1"/>
          <c:tx>
            <c:strRef>
              <c:f>'59'!$D$41</c:f>
              <c:strCache>
                <c:ptCount val="1"/>
                <c:pt idx="0">
                  <c:v>طلاب المدارس (خاص)
 Schools Students Private</c:v>
                </c:pt>
              </c:strCache>
            </c:strRef>
          </c:tx>
          <c:spPr>
            <a:ln w="38100">
              <a:solidFill>
                <a:schemeClr val="accent2"/>
              </a:solidFill>
              <a:prstDash val="solid"/>
            </a:ln>
          </c:spP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C311-4F8F-AEF1-CC90A337F7B2}"/>
                </c:ext>
              </c:extLst>
            </c:dLbl>
            <c:spPr>
              <a:noFill/>
              <a:ln>
                <a:noFill/>
              </a:ln>
              <a:effectLst/>
            </c:spPr>
            <c:txPr>
              <a:bodyPr/>
              <a:lstStyle/>
              <a:p>
                <a:pPr>
                  <a:defRPr>
                    <a:solidFill>
                      <a:schemeClr val="accent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'59'!$E$39:$I$39</c:f>
              <c:strCache>
                <c:ptCount val="5"/>
                <c:pt idx="0">
                  <c:v>2014/2015</c:v>
                </c:pt>
                <c:pt idx="1">
                  <c:v>2015/2016</c:v>
                </c:pt>
                <c:pt idx="2">
                  <c:v>2016/2017</c:v>
                </c:pt>
                <c:pt idx="3">
                  <c:v>2017/2018</c:v>
                </c:pt>
                <c:pt idx="4">
                  <c:v>2018/2019</c:v>
                </c:pt>
              </c:strCache>
            </c:strRef>
          </c:cat>
          <c:val>
            <c:numRef>
              <c:f>'59'!$E$41:$I$41</c:f>
              <c:numCache>
                <c:formatCode>#,##0</c:formatCode>
                <c:ptCount val="5"/>
                <c:pt idx="0">
                  <c:v>166183</c:v>
                </c:pt>
                <c:pt idx="1">
                  <c:v>180648</c:v>
                </c:pt>
                <c:pt idx="2">
                  <c:v>190758</c:v>
                </c:pt>
                <c:pt idx="3">
                  <c:v>197874</c:v>
                </c:pt>
                <c:pt idx="4">
                  <c:v>200017</c:v>
                </c:pt>
              </c:numCache>
            </c:numRef>
          </c:val>
          <c:smooth val="0"/>
          <c:extLst xmlns:c16r2="http://schemas.microsoft.com/office/drawing/2015/06/chart">
            <c:ext xmlns:c16="http://schemas.microsoft.com/office/drawing/2014/chart" uri="{C3380CC4-5D6E-409C-BE32-E72D297353CC}">
              <c16:uniqueId val="{00000007-C311-4F8F-AEF1-CC90A337F7B2}"/>
            </c:ext>
          </c:extLst>
        </c:ser>
        <c:ser>
          <c:idx val="2"/>
          <c:order val="2"/>
          <c:tx>
            <c:strRef>
              <c:f>'59'!$D$42</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C311-4F8F-AEF1-CC90A337F7B2}"/>
                </c:ext>
              </c:extLst>
            </c:dLbl>
            <c:spPr>
              <a:noFill/>
              <a:ln>
                <a:noFill/>
              </a:ln>
              <a:effectLst/>
            </c:spPr>
            <c:txPr>
              <a:bodyPr/>
              <a:lstStyle/>
              <a:p>
                <a:pPr>
                  <a:defRPr>
                    <a:solidFill>
                      <a:schemeClr val="tx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'59'!$E$39:$I$39</c:f>
              <c:strCache>
                <c:ptCount val="5"/>
                <c:pt idx="0">
                  <c:v>2014/2015</c:v>
                </c:pt>
                <c:pt idx="1">
                  <c:v>2015/2016</c:v>
                </c:pt>
                <c:pt idx="2">
                  <c:v>2016/2017</c:v>
                </c:pt>
                <c:pt idx="3">
                  <c:v>2017/2018</c:v>
                </c:pt>
                <c:pt idx="4">
                  <c:v>2018/2019</c:v>
                </c:pt>
              </c:strCache>
            </c:strRef>
          </c:cat>
          <c:val>
            <c:numRef>
              <c:f>'59'!$E$42:$I$42</c:f>
              <c:numCache>
                <c:formatCode>#,##0</c:formatCode>
                <c:ptCount val="5"/>
                <c:pt idx="0">
                  <c:v>21129</c:v>
                </c:pt>
                <c:pt idx="1">
                  <c:v>21917</c:v>
                </c:pt>
                <c:pt idx="2">
                  <c:v>24426</c:v>
                </c:pt>
                <c:pt idx="3">
                  <c:v>26100</c:v>
                </c:pt>
                <c:pt idx="4">
                  <c:v>26737</c:v>
                </c:pt>
              </c:numCache>
            </c:numRef>
          </c:val>
          <c:smooth val="0"/>
          <c:extLst xmlns:c16r2="http://schemas.microsoft.com/office/drawing/2015/06/chart">
            <c:ext xmlns:c16="http://schemas.microsoft.com/office/drawing/2014/chart" uri="{C3380CC4-5D6E-409C-BE32-E72D297353CC}">
              <c16:uniqueId val="{0000000B-C311-4F8F-AEF1-CC90A337F7B2}"/>
            </c:ext>
          </c:extLst>
        </c:ser>
        <c:ser>
          <c:idx val="3"/>
          <c:order val="3"/>
          <c:tx>
            <c:strRef>
              <c:f>'59'!$D$43</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C311-4F8F-AEF1-CC90A337F7B2}"/>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311-4F8F-AEF1-CC90A337F7B2}"/>
                </c:ext>
              </c:extLst>
            </c:dLbl>
            <c:spPr>
              <a:noFill/>
              <a:ln>
                <a:noFill/>
              </a:ln>
              <a:effectLst/>
            </c:spPr>
            <c:txPr>
              <a:bodyPr/>
              <a:lstStyle/>
              <a:p>
                <a:pPr>
                  <a:defRPr>
                    <a:solidFill>
                      <a:schemeClr val="accent1"/>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'59'!$E$39:$I$39</c:f>
              <c:strCache>
                <c:ptCount val="5"/>
                <c:pt idx="0">
                  <c:v>2014/2015</c:v>
                </c:pt>
                <c:pt idx="1">
                  <c:v>2015/2016</c:v>
                </c:pt>
                <c:pt idx="2">
                  <c:v>2016/2017</c:v>
                </c:pt>
                <c:pt idx="3">
                  <c:v>2017/2018</c:v>
                </c:pt>
                <c:pt idx="4">
                  <c:v>2018/2019</c:v>
                </c:pt>
              </c:strCache>
            </c:strRef>
          </c:cat>
          <c:val>
            <c:numRef>
              <c:f>'59'!$E$43:$I$43</c:f>
              <c:numCache>
                <c:formatCode>#,##0</c:formatCode>
                <c:ptCount val="5"/>
                <c:pt idx="0">
                  <c:v>6977</c:v>
                </c:pt>
                <c:pt idx="1">
                  <c:v>6751</c:v>
                </c:pt>
                <c:pt idx="2">
                  <c:v>7056</c:v>
                </c:pt>
                <c:pt idx="3">
                  <c:v>7822</c:v>
                </c:pt>
                <c:pt idx="4">
                  <c:v>8507</c:v>
                </c:pt>
              </c:numCache>
            </c:numRef>
          </c:val>
          <c:smooth val="0"/>
          <c:extLst xmlns:c16r2="http://schemas.microsoft.com/office/drawing/2015/06/chart">
            <c:ext xmlns:c16="http://schemas.microsoft.com/office/drawing/2014/chart" uri="{C3380CC4-5D6E-409C-BE32-E72D297353CC}">
              <c16:uniqueId val="{00000010-C311-4F8F-AEF1-CC90A337F7B2}"/>
            </c:ext>
          </c:extLst>
        </c:ser>
        <c:dLbls>
          <c:dLblPos val="t"/>
          <c:showLegendKey val="0"/>
          <c:showVal val="1"/>
          <c:showCatName val="0"/>
          <c:showSerName val="0"/>
          <c:showPercent val="0"/>
          <c:showBubbleSize val="0"/>
        </c:dLbls>
        <c:marker val="1"/>
        <c:smooth val="0"/>
        <c:axId val="122458496"/>
        <c:axId val="122460416"/>
      </c:lineChart>
      <c:catAx>
        <c:axId val="122458496"/>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22460416"/>
        <c:crosses val="autoZero"/>
        <c:auto val="1"/>
        <c:lblAlgn val="ctr"/>
        <c:lblOffset val="100"/>
        <c:noMultiLvlLbl val="0"/>
      </c:catAx>
      <c:valAx>
        <c:axId val="122460416"/>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2458496"/>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2014/2015- 2018/2019</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'59'!$F$50</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4DC-4D7F-A8A9-6D58F0C5AAA6}"/>
                </c:ext>
              </c:extLst>
            </c:dLbl>
            <c:dLbl>
              <c:idx val="3"/>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4DC-4D7F-A8A9-6D58F0C5AAA6}"/>
                </c:ext>
              </c:extLst>
            </c:dLbl>
            <c:dLbl>
              <c:idx val="5"/>
              <c:layout>
                <c:manualLayout>
                  <c:x val="-6.827309496024140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4DC-4D7F-A8A9-6D58F0C5AAA6}"/>
                </c:ext>
              </c:extLst>
            </c:dLbl>
            <c:dLbl>
              <c:idx val="7"/>
              <c:layout>
                <c:manualLayout>
                  <c:x val="-1.2289157092843454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4DC-4D7F-A8A9-6D58F0C5AAA6}"/>
                </c:ext>
              </c:extLst>
            </c:dLbl>
            <c:dLbl>
              <c:idx val="9"/>
              <c:layout>
                <c:manualLayout>
                  <c:x val="-1.3654618992048281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4DC-4D7F-A8A9-6D58F0C5AAA6}"/>
                </c:ext>
              </c:extLst>
            </c:dLbl>
            <c:spPr>
              <a:noFill/>
              <a:ln>
                <a:noFill/>
              </a:ln>
              <a:effectLst/>
            </c:spPr>
            <c:txPr>
              <a:bodyPr/>
              <a:lstStyle/>
              <a:p>
                <a:pPr>
                  <a:defRPr>
                    <a:solidFill>
                      <a:schemeClr val="accent1"/>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'59'!$G$48:$P$49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2014/2015</c:v>
                  </c:pt>
                  <c:pt idx="2">
                    <c:v>2015/2016</c:v>
                  </c:pt>
                  <c:pt idx="4">
                    <c:v>2016/2017</c:v>
                  </c:pt>
                  <c:pt idx="6">
                    <c:v>2017/2018</c:v>
                  </c:pt>
                  <c:pt idx="8">
                    <c:v>2018/2019</c:v>
                  </c:pt>
                </c:lvl>
              </c:multiLvlStrCache>
            </c:multiLvlStrRef>
          </c:cat>
          <c:val>
            <c:numRef>
              <c:f>'59'!$G$50:$P$50</c:f>
              <c:numCache>
                <c:formatCode>_-* #,##0_-;_-* #,##0\-;_-* "-"??_-;_-@_-</c:formatCode>
                <c:ptCount val="10"/>
                <c:pt idx="0">
                  <c:v>137140</c:v>
                </c:pt>
                <c:pt idx="1">
                  <c:v>9559</c:v>
                </c:pt>
                <c:pt idx="2">
                  <c:v>147798</c:v>
                </c:pt>
                <c:pt idx="3">
                  <c:v>9223</c:v>
                </c:pt>
                <c:pt idx="4">
                  <c:v>156032</c:v>
                </c:pt>
                <c:pt idx="5">
                  <c:v>9838</c:v>
                </c:pt>
                <c:pt idx="6">
                  <c:v>161915</c:v>
                </c:pt>
                <c:pt idx="7">
                  <c:v>10326</c:v>
                </c:pt>
                <c:pt idx="8">
                  <c:v>164553</c:v>
                </c:pt>
                <c:pt idx="9">
                  <c:v>10437</c:v>
                </c:pt>
              </c:numCache>
            </c:numRef>
          </c:val>
          <c:extLst xmlns:c16r2="http://schemas.microsoft.com/office/drawing/2015/06/chart">
            <c:ext xmlns:c16="http://schemas.microsoft.com/office/drawing/2014/chart" uri="{C3380CC4-5D6E-409C-BE32-E72D297353CC}">
              <c16:uniqueId val="{00000005-34DC-4D7F-A8A9-6D58F0C5AAA6}"/>
            </c:ext>
          </c:extLst>
        </c:ser>
        <c:ser>
          <c:idx val="1"/>
          <c:order val="1"/>
          <c:tx>
            <c:strRef>
              <c:f>'59'!$F$51</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4DC-4D7F-A8A9-6D58F0C5AAA6}"/>
                </c:ext>
              </c:extLst>
            </c:dLbl>
            <c:dLbl>
              <c:idx val="2"/>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4DC-4D7F-A8A9-6D58F0C5AAA6}"/>
                </c:ext>
              </c:extLst>
            </c:dLbl>
            <c:dLbl>
              <c:idx val="4"/>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4DC-4D7F-A8A9-6D58F0C5AAA6}"/>
                </c:ext>
              </c:extLst>
            </c:dLbl>
            <c:dLbl>
              <c:idx val="6"/>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4DC-4D7F-A8A9-6D58F0C5AAA6}"/>
                </c:ext>
              </c:extLst>
            </c:dLbl>
            <c:dLbl>
              <c:idx val="8"/>
              <c:layout>
                <c:manualLayout>
                  <c:x val="1.5020080891253109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4DC-4D7F-A8A9-6D58F0C5AAA6}"/>
                </c:ext>
              </c:extLst>
            </c:dLbl>
            <c:spPr>
              <a:noFill/>
              <a:ln>
                <a:noFill/>
              </a:ln>
              <a:effectLst/>
            </c:spPr>
            <c:txPr>
              <a:bodyPr/>
              <a:lstStyle/>
              <a:p>
                <a:pPr>
                  <a:defRPr>
                    <a:solidFill>
                      <a:schemeClr val="accent2"/>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'59'!$G$48:$P$49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2014/2015</c:v>
                  </c:pt>
                  <c:pt idx="2">
                    <c:v>2015/2016</c:v>
                  </c:pt>
                  <c:pt idx="4">
                    <c:v>2016/2017</c:v>
                  </c:pt>
                  <c:pt idx="6">
                    <c:v>2017/2018</c:v>
                  </c:pt>
                  <c:pt idx="8">
                    <c:v>2018/2019</c:v>
                  </c:pt>
                </c:lvl>
              </c:multiLvlStrCache>
            </c:multiLvlStrRef>
          </c:cat>
          <c:val>
            <c:numRef>
              <c:f>'59'!$G$51:$P$51</c:f>
              <c:numCache>
                <c:formatCode>_-* #,##0_-;_-* #,##0\-;_-* "-"??_-;_-@_-</c:formatCode>
                <c:ptCount val="10"/>
                <c:pt idx="0">
                  <c:v>131284</c:v>
                </c:pt>
                <c:pt idx="1">
                  <c:v>18547</c:v>
                </c:pt>
                <c:pt idx="2">
                  <c:v>140836</c:v>
                </c:pt>
                <c:pt idx="3">
                  <c:v>19445</c:v>
                </c:pt>
                <c:pt idx="4">
                  <c:v>148258</c:v>
                </c:pt>
                <c:pt idx="5">
                  <c:v>21644</c:v>
                </c:pt>
                <c:pt idx="6">
                  <c:v>153885</c:v>
                </c:pt>
                <c:pt idx="7">
                  <c:v>23596</c:v>
                </c:pt>
                <c:pt idx="8">
                  <c:v>157016</c:v>
                </c:pt>
                <c:pt idx="9">
                  <c:v>24807</c:v>
                </c:pt>
              </c:numCache>
            </c:numRef>
          </c:val>
          <c:extLst xmlns:c16r2="http://schemas.microsoft.com/office/drawing/2015/06/chart">
            <c:ext xmlns:c16="http://schemas.microsoft.com/office/drawing/2014/chart" uri="{C3380CC4-5D6E-409C-BE32-E72D297353CC}">
              <c16:uniqueId val="{0000000B-34DC-4D7F-A8A9-6D58F0C5AAA6}"/>
            </c:ext>
          </c:extLst>
        </c:ser>
        <c:dLbls>
          <c:dLblPos val="outEnd"/>
          <c:showLegendKey val="0"/>
          <c:showVal val="1"/>
          <c:showCatName val="0"/>
          <c:showSerName val="0"/>
          <c:showPercent val="0"/>
          <c:showBubbleSize val="0"/>
        </c:dLbls>
        <c:gapWidth val="150"/>
        <c:axId val="137922816"/>
        <c:axId val="139137024"/>
      </c:barChart>
      <c:catAx>
        <c:axId val="13792281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39137024"/>
        <c:crosses val="autoZero"/>
        <c:auto val="1"/>
        <c:lblAlgn val="ctr"/>
        <c:lblOffset val="100"/>
        <c:noMultiLvlLbl val="0"/>
      </c:catAx>
      <c:valAx>
        <c:axId val="139137024"/>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37922816"/>
        <c:crosses val="autoZero"/>
        <c:crossBetween val="between"/>
      </c:valAx>
    </c:plotArea>
    <c:legend>
      <c:legendPos val="r"/>
      <c:layout>
        <c:manualLayout>
          <c:xMode val="edge"/>
          <c:yMode val="edge"/>
          <c:x val="0.10061572655152491"/>
          <c:y val="0.1695754593175853"/>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2018/2019</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'61'!$B$26</c:f>
              <c:strCache>
                <c:ptCount val="1"/>
                <c:pt idx="0">
                  <c:v>الطلاب
Students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'61'!$C$25:$D$25</c:f>
              <c:strCache>
                <c:ptCount val="2"/>
                <c:pt idx="0">
                  <c:v>المدارس الحكومية
Covernment Schools</c:v>
                </c:pt>
                <c:pt idx="1">
                  <c:v>المدارس الخاصة
Private Schools</c:v>
                </c:pt>
              </c:strCache>
            </c:strRef>
          </c:cat>
          <c:val>
            <c:numRef>
              <c:f>'61'!$C$26:$D$26</c:f>
              <c:numCache>
                <c:formatCode>#,##0</c:formatCode>
                <c:ptCount val="2"/>
                <c:pt idx="0">
                  <c:v>121552</c:v>
                </c:pt>
                <c:pt idx="1">
                  <c:v>200017</c:v>
                </c:pt>
              </c:numCache>
            </c:numRef>
          </c:val>
          <c:extLst xmlns:c16r2="http://schemas.microsoft.com/office/drawing/2015/06/chart">
            <c:ext xmlns:c16="http://schemas.microsoft.com/office/drawing/2014/chart" uri="{C3380CC4-5D6E-409C-BE32-E72D297353CC}">
              <c16:uniqueId val="{00000000-7909-4B4E-BF2C-F73F04C031BC}"/>
            </c:ext>
          </c:extLst>
        </c:ser>
        <c:ser>
          <c:idx val="1"/>
          <c:order val="1"/>
          <c:tx>
            <c:strRef>
              <c:f>'61'!$B$27</c:f>
              <c:strCache>
                <c:ptCount val="1"/>
                <c:pt idx="0">
                  <c:v>المدرسون
Teachers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'61'!$C$25:$D$25</c:f>
              <c:strCache>
                <c:ptCount val="2"/>
                <c:pt idx="0">
                  <c:v>المدارس الحكومية
Covernment Schools</c:v>
                </c:pt>
                <c:pt idx="1">
                  <c:v>المدارس الخاصة
Private Schools</c:v>
                </c:pt>
              </c:strCache>
            </c:strRef>
          </c:cat>
          <c:val>
            <c:numRef>
              <c:f>'61'!$C$27:$D$27</c:f>
              <c:numCache>
                <c:formatCode>#,##0</c:formatCode>
                <c:ptCount val="2"/>
                <c:pt idx="0">
                  <c:v>14103</c:v>
                </c:pt>
                <c:pt idx="1">
                  <c:v>13601</c:v>
                </c:pt>
              </c:numCache>
            </c:numRef>
          </c:val>
          <c:extLst xmlns:c16r2="http://schemas.microsoft.com/office/drawing/2015/06/chart">
            <c:ext xmlns:c16="http://schemas.microsoft.com/office/drawing/2014/chart" uri="{C3380CC4-5D6E-409C-BE32-E72D297353CC}">
              <c16:uniqueId val="{00000001-7909-4B4E-BF2C-F73F04C031BC}"/>
            </c:ext>
          </c:extLst>
        </c:ser>
        <c:dLbls>
          <c:showLegendKey val="0"/>
          <c:showVal val="0"/>
          <c:showCatName val="0"/>
          <c:showSerName val="0"/>
          <c:showPercent val="0"/>
          <c:showBubbleSize val="0"/>
        </c:dLbls>
        <c:gapWidth val="150"/>
        <c:axId val="151588864"/>
        <c:axId val="151590784"/>
      </c:barChart>
      <c:catAx>
        <c:axId val="151588864"/>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1590784"/>
        <c:crosses val="autoZero"/>
        <c:auto val="1"/>
        <c:lblAlgn val="ctr"/>
        <c:lblOffset val="100"/>
        <c:noMultiLvlLbl val="0"/>
      </c:catAx>
      <c:valAx>
        <c:axId val="151590784"/>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51588864"/>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2018/2019</a:t>
            </a:r>
          </a:p>
        </c:rich>
      </c:tx>
      <c:layout/>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'62'!$B$28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'62'!$C$28:$F$28</c:f>
              <c:numCache>
                <c:formatCode>General</c:formatCode>
                <c:ptCount val="4"/>
                <c:pt idx="0" formatCode="#,##0">
                  <c:v>31303</c:v>
                </c:pt>
                <c:pt idx="1">
                  <c:v>27166</c:v>
                </c:pt>
                <c:pt idx="2">
                  <c:v>22020</c:v>
                </c:pt>
                <c:pt idx="3">
                  <c:v>84064</c:v>
                </c:pt>
              </c:numCache>
            </c:numRef>
          </c:val>
          <c:extLst xmlns:c16r2="http://schemas.microsoft.com/office/drawing/2015/06/chart">
            <c:ext xmlns:c16="http://schemas.microsoft.com/office/drawing/2014/chart" uri="{C3380CC4-5D6E-409C-BE32-E72D297353CC}">
              <c16:uniqueId val="{00000000-5F52-4357-B08A-91E2B0B25769}"/>
            </c:ext>
          </c:extLst>
        </c:ser>
        <c:ser>
          <c:idx val="1"/>
          <c:order val="1"/>
          <c:tx>
            <c:strRef>
              <c:f>'62'!$B$29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'62'!$C$29:$F$29</c:f>
              <c:numCache>
                <c:formatCode>General</c:formatCode>
                <c:ptCount val="4"/>
                <c:pt idx="0" formatCode="#,##0">
                  <c:v>34988</c:v>
                </c:pt>
                <c:pt idx="1">
                  <c:v>28095</c:v>
                </c:pt>
                <c:pt idx="2">
                  <c:v>16125</c:v>
                </c:pt>
                <c:pt idx="3">
                  <c:v>77808</c:v>
                </c:pt>
              </c:numCache>
            </c:numRef>
          </c:val>
          <c:extLst xmlns:c16r2="http://schemas.microsoft.com/office/drawing/2015/06/chart">
            <c:ext xmlns:c16="http://schemas.microsoft.com/office/drawing/2014/chart" uri="{C3380CC4-5D6E-409C-BE32-E72D297353CC}">
              <c16:uniqueId val="{00000001-5F52-4357-B08A-91E2B0B25769}"/>
            </c:ext>
          </c:extLst>
        </c:ser>
        <c:dLbls>
          <c:showLegendKey val="0"/>
          <c:showVal val="0"/>
          <c:showCatName val="0"/>
          <c:showSerName val="0"/>
          <c:showPercent val="0"/>
          <c:showBubbleSize val="0"/>
        </c:dLbls>
        <c:gapWidth val="150"/>
        <c:axId val="155720704"/>
        <c:axId val="155829760"/>
      </c:barChart>
      <c:catAx>
        <c:axId val="155720704"/>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5829760"/>
        <c:crosses val="autoZero"/>
        <c:auto val="1"/>
        <c:lblAlgn val="ctr"/>
        <c:lblOffset val="100"/>
        <c:noMultiLvlLbl val="0"/>
      </c:catAx>
      <c:valAx>
        <c:axId val="155829760"/>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55720704"/>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2018/2019</a:t>
            </a:r>
          </a:p>
        </c:rich>
      </c:tx>
      <c:layout/>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'62'!$B$34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'62'!$C$34:$H$34</c:f>
              <c:numCache>
                <c:formatCode>General</c:formatCode>
                <c:ptCount val="6"/>
                <c:pt idx="0" formatCode="#,##0">
                  <c:v>23533</c:v>
                </c:pt>
                <c:pt idx="1">
                  <c:v>56773</c:v>
                </c:pt>
                <c:pt idx="2">
                  <c:v>10766</c:v>
                </c:pt>
                <c:pt idx="3">
                  <c:v>19821</c:v>
                </c:pt>
                <c:pt idx="4">
                  <c:v>9693</c:v>
                </c:pt>
                <c:pt idx="5">
                  <c:v>15796</c:v>
                </c:pt>
              </c:numCache>
            </c:numRef>
          </c:val>
          <c:extLst xmlns:c16r2="http://schemas.microsoft.com/office/drawing/2015/06/chart">
            <c:ext xmlns:c16="http://schemas.microsoft.com/office/drawing/2014/chart" uri="{C3380CC4-5D6E-409C-BE32-E72D297353CC}">
              <c16:uniqueId val="{00000000-3B10-43CF-B49B-AECCA8716D8A}"/>
            </c:ext>
          </c:extLst>
        </c:ser>
        <c:ser>
          <c:idx val="1"/>
          <c:order val="1"/>
          <c:tx>
            <c:strRef>
              <c:f>'62'!$B$35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'62'!$C$35:$H$35</c:f>
              <c:numCache>
                <c:formatCode>General</c:formatCode>
                <c:ptCount val="6"/>
                <c:pt idx="0" formatCode="#,##0">
                  <c:v>22695</c:v>
                </c:pt>
                <c:pt idx="1">
                  <c:v>54102</c:v>
                </c:pt>
                <c:pt idx="2">
                  <c:v>10556</c:v>
                </c:pt>
                <c:pt idx="3">
                  <c:v>18935</c:v>
                </c:pt>
                <c:pt idx="4">
                  <c:v>9079</c:v>
                </c:pt>
                <c:pt idx="5">
                  <c:v>15353</c:v>
                </c:pt>
              </c:numCache>
            </c:numRef>
          </c:val>
          <c:extLst xmlns:c16r2="http://schemas.microsoft.com/office/drawing/2015/06/chart">
            <c:ext xmlns:c16="http://schemas.microsoft.com/office/drawing/2014/chart" uri="{C3380CC4-5D6E-409C-BE32-E72D297353CC}">
              <c16:uniqueId val="{00000001-3B10-43CF-B49B-AECCA8716D8A}"/>
            </c:ext>
          </c:extLst>
        </c:ser>
        <c:dLbls>
          <c:showLegendKey val="0"/>
          <c:showVal val="1"/>
          <c:showCatName val="0"/>
          <c:showSerName val="0"/>
          <c:showPercent val="0"/>
          <c:showBubbleSize val="0"/>
        </c:dLbls>
        <c:gapWidth val="150"/>
        <c:axId val="161159808"/>
        <c:axId val="162648448"/>
      </c:barChart>
      <c:catAx>
        <c:axId val="161159808"/>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62648448"/>
        <c:crosses val="autoZero"/>
        <c:auto val="1"/>
        <c:lblAlgn val="ctr"/>
        <c:lblOffset val="100"/>
        <c:noMultiLvlLbl val="0"/>
      </c:catAx>
      <c:valAx>
        <c:axId val="162648448"/>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61159808"/>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2018/2019</a:t>
            </a:r>
            <a:endParaRPr lang="en-US" sz="12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5.5916872766042985E-2"/>
          <c:y val="0.15841546635938941"/>
          <c:w val="0.82804628405863479"/>
          <c:h val="0.6533684996692487"/>
        </c:manualLayout>
      </c:layout>
      <c:barChart>
        <c:barDir val="col"/>
        <c:grouping val="clustered"/>
        <c:varyColors val="0"/>
        <c:ser>
          <c:idx val="2"/>
          <c:order val="0"/>
          <c:tx>
            <c:strRef>
              <c:f>'79'!$C$112</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dLbls>
            <c:spPr>
              <a:noFill/>
              <a:ln>
                <a:noFill/>
              </a:ln>
              <a:effectLst/>
            </c:spPr>
            <c:txPr>
              <a:bodyPr/>
              <a:lstStyle/>
              <a:p>
                <a:pPr>
                  <a:defRPr>
                    <a:solidFill>
                      <a:schemeClr val="accent2"/>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'79'!$A$113:$A$122</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'79'!$C$113:$C$122</c:f>
              <c:numCache>
                <c:formatCode>#,##0</c:formatCode>
                <c:ptCount val="10"/>
                <c:pt idx="0">
                  <c:v>621</c:v>
                </c:pt>
                <c:pt idx="1">
                  <c:v>495</c:v>
                </c:pt>
                <c:pt idx="2">
                  <c:v>140</c:v>
                </c:pt>
                <c:pt idx="3">
                  <c:v>85</c:v>
                </c:pt>
                <c:pt idx="4">
                  <c:v>221</c:v>
                </c:pt>
                <c:pt idx="5">
                  <c:v>193</c:v>
                </c:pt>
                <c:pt idx="6">
                  <c:v>3</c:v>
                </c:pt>
                <c:pt idx="7">
                  <c:v>24</c:v>
                </c:pt>
                <c:pt idx="8">
                  <c:v>788</c:v>
                </c:pt>
                <c:pt idx="9">
                  <c:v>20</c:v>
                </c:pt>
              </c:numCache>
            </c:numRef>
          </c:val>
          <c:extLst xmlns:c16r2="http://schemas.microsoft.com/office/drawing/2015/06/chart">
            <c:ext xmlns:c16="http://schemas.microsoft.com/office/drawing/2014/chart" uri="{C3380CC4-5D6E-409C-BE32-E72D297353CC}">
              <c16:uniqueId val="{00000000-1F85-44BF-B702-7CED3DED9140}"/>
            </c:ext>
          </c:extLst>
        </c:ser>
        <c:ser>
          <c:idx val="3"/>
          <c:order val="1"/>
          <c:tx>
            <c:strRef>
              <c:f>'79'!$D$112</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dLbls>
            <c:spPr>
              <a:noFill/>
              <a:ln>
                <a:noFill/>
              </a:ln>
              <a:effectLst/>
            </c:spPr>
            <c:txPr>
              <a:bodyPr/>
              <a:lstStyle/>
              <a:p>
                <a:pPr>
                  <a:defRPr>
                    <a:solidFill>
                      <a:schemeClr val="accent1"/>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'79'!$A$113:$A$122</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'79'!$D$113:$D$122</c:f>
              <c:numCache>
                <c:formatCode>#,##0</c:formatCode>
                <c:ptCount val="10"/>
                <c:pt idx="0">
                  <c:v>363</c:v>
                </c:pt>
                <c:pt idx="1">
                  <c:v>221</c:v>
                </c:pt>
                <c:pt idx="2">
                  <c:v>397</c:v>
                </c:pt>
                <c:pt idx="3">
                  <c:v>52</c:v>
                </c:pt>
                <c:pt idx="4">
                  <c:v>168</c:v>
                </c:pt>
                <c:pt idx="5">
                  <c:v>45</c:v>
                </c:pt>
                <c:pt idx="6">
                  <c:v>36</c:v>
                </c:pt>
                <c:pt idx="7">
                  <c:v>91</c:v>
                </c:pt>
                <c:pt idx="8">
                  <c:v>16</c:v>
                </c:pt>
                <c:pt idx="9">
                  <c:v>1</c:v>
                </c:pt>
              </c:numCache>
            </c:numRef>
          </c:val>
          <c:extLst xmlns:c16r2="http://schemas.microsoft.com/office/drawing/2015/06/chart">
            <c:ext xmlns:c16="http://schemas.microsoft.com/office/drawing/2014/chart" uri="{C3380CC4-5D6E-409C-BE32-E72D297353CC}">
              <c16:uniqueId val="{00000001-1F85-44BF-B702-7CED3DED9140}"/>
            </c:ext>
          </c:extLst>
        </c:ser>
        <c:dLbls>
          <c:dLblPos val="outEnd"/>
          <c:showLegendKey val="0"/>
          <c:showVal val="1"/>
          <c:showCatName val="0"/>
          <c:showSerName val="0"/>
          <c:showPercent val="0"/>
          <c:showBubbleSize val="0"/>
        </c:dLbls>
        <c:gapWidth val="150"/>
        <c:axId val="120662272"/>
        <c:axId val="120881152"/>
      </c:barChart>
      <c:catAx>
        <c:axId val="12066227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0881152"/>
        <c:crosses val="autoZero"/>
        <c:auto val="1"/>
        <c:lblAlgn val="ctr"/>
        <c:lblOffset val="100"/>
        <c:tickLblSkip val="1"/>
        <c:tickMarkSkip val="1"/>
        <c:noMultiLvlLbl val="0"/>
      </c:catAx>
      <c:valAx>
        <c:axId val="120881152"/>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0662272"/>
        <c:crosses val="autoZero"/>
        <c:crossBetween val="between"/>
      </c:valAx>
    </c:plotArea>
    <c:legend>
      <c:legendPos val="b"/>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2016/2017 - 2018/2019</a:t>
            </a:r>
          </a:p>
        </c:rich>
      </c:tx>
      <c:layout/>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'88'!$D$28</c:f>
              <c:strCache>
                <c:ptCount val="1"/>
                <c:pt idx="0">
                  <c:v>ذكور
Males</c:v>
                </c:pt>
              </c:strCache>
            </c:strRef>
          </c:tx>
          <c:spPr>
            <a:scene3d>
              <a:camera prst="orthographicFront"/>
              <a:lightRig rig="threePt" dir="t">
                <a:rot lat="0" lon="0" rev="1200000"/>
              </a:lightRig>
            </a:scene3d>
            <a:sp3d/>
          </c:spPr>
          <c:invertIfNegative val="0"/>
          <c:dLbls>
            <c:spPr>
              <a:noFill/>
              <a:ln>
                <a:noFill/>
              </a:ln>
              <a:effectLst/>
            </c:spPr>
            <c:txPr>
              <a:bodyPr/>
              <a:lstStyle/>
              <a:p>
                <a:pPr>
                  <a:defRPr sz="105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2016/2017</c:v>
                  </c:pt>
                  <c:pt idx="2">
                    <c:v>2017/2018</c:v>
                  </c:pt>
                  <c:pt idx="4">
                    <c:v>2018/2019</c:v>
                  </c:pt>
                </c:lvl>
              </c:multiLvlStrCache>
            </c:multiLvlStrRef>
          </c:cat>
          <c:val>
            <c:numRef>
              <c:f>'88'!$D$29:$D$34</c:f>
              <c:numCache>
                <c:formatCode>0</c:formatCode>
                <c:ptCount val="6"/>
                <c:pt idx="0">
                  <c:v>426</c:v>
                </c:pt>
                <c:pt idx="1">
                  <c:v>238</c:v>
                </c:pt>
                <c:pt idx="2">
                  <c:v>310</c:v>
                </c:pt>
                <c:pt idx="3">
                  <c:v>281</c:v>
                </c:pt>
                <c:pt idx="4">
                  <c:v>318</c:v>
                </c:pt>
                <c:pt idx="5">
                  <c:v>165</c:v>
                </c:pt>
              </c:numCache>
            </c:numRef>
          </c:val>
          <c:extLst xmlns:c16r2="http://schemas.microsoft.com/office/drawing/2015/06/chart">
            <c:ext xmlns:c16="http://schemas.microsoft.com/office/drawing/2014/chart" uri="{C3380CC4-5D6E-409C-BE32-E72D297353CC}">
              <c16:uniqueId val="{00000000-EDC5-4EEF-B8E2-3FFAA3EAD274}"/>
            </c:ext>
          </c:extLst>
        </c:ser>
        <c:ser>
          <c:idx val="2"/>
          <c:order val="1"/>
          <c:tx>
            <c:strRef>
              <c:f>'88'!$E$28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spPr>
              <a:noFill/>
              <a:ln>
                <a:noFill/>
              </a:ln>
              <a:effectLst/>
            </c:spPr>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2016/2017</c:v>
                  </c:pt>
                  <c:pt idx="2">
                    <c:v>2017/2018</c:v>
                  </c:pt>
                  <c:pt idx="4">
                    <c:v>2018/2019</c:v>
                  </c:pt>
                </c:lvl>
              </c:multiLvlStrCache>
            </c:multiLvlStrRef>
          </c:cat>
          <c:val>
            <c:numRef>
              <c:f>'88'!$E$29:$E$34</c:f>
              <c:numCache>
                <c:formatCode>0</c:formatCode>
                <c:ptCount val="6"/>
                <c:pt idx="0">
                  <c:v>157</c:v>
                </c:pt>
                <c:pt idx="1">
                  <c:v>102</c:v>
                </c:pt>
                <c:pt idx="2">
                  <c:v>138</c:v>
                </c:pt>
                <c:pt idx="3">
                  <c:v>126</c:v>
                </c:pt>
                <c:pt idx="4">
                  <c:v>174</c:v>
                </c:pt>
                <c:pt idx="5">
                  <c:v>68</c:v>
                </c:pt>
              </c:numCache>
            </c:numRef>
          </c:val>
          <c:extLst xmlns:c16r2="http://schemas.microsoft.com/office/drawing/2015/06/chart">
            <c:ext xmlns:c16="http://schemas.microsoft.com/office/drawing/2014/chart" uri="{C3380CC4-5D6E-409C-BE32-E72D297353CC}">
              <c16:uniqueId val="{00000001-EDC5-4EEF-B8E2-3FFAA3EAD274}"/>
            </c:ext>
          </c:extLst>
        </c:ser>
        <c:dLbls>
          <c:showLegendKey val="0"/>
          <c:showVal val="0"/>
          <c:showCatName val="0"/>
          <c:showSerName val="0"/>
          <c:showPercent val="0"/>
          <c:showBubbleSize val="0"/>
        </c:dLbls>
        <c:gapWidth val="193"/>
        <c:axId val="145980800"/>
        <c:axId val="145987072"/>
      </c:barChart>
      <c:catAx>
        <c:axId val="145980800"/>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45987072"/>
        <c:crosses val="autoZero"/>
        <c:auto val="1"/>
        <c:lblAlgn val="ctr"/>
        <c:lblOffset val="100"/>
        <c:noMultiLvlLbl val="0"/>
      </c:catAx>
      <c:valAx>
        <c:axId val="145987072"/>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5980800"/>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0.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a:extLst>
            <a:ext uri="{FF2B5EF4-FFF2-40B4-BE49-F238E27FC236}">
              <a16:creationId xmlns="" xmlns:a16="http://schemas.microsoft.com/office/drawing/2014/main" id="{00000000-0008-0000-0000-000003E80000}"/>
            </a:ext>
          </a:extLst>
        </xdr:cNvPr>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a:extLst>
            <a:ext uri="{FF2B5EF4-FFF2-40B4-BE49-F238E27FC236}">
              <a16:creationId xmlns="" xmlns:a16="http://schemas.microsoft.com/office/drawing/2014/main" id="{00000000-0008-0000-0000-0000E5E8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7886700" cy="5168900"/>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923EF114-FD90-4E47-8269-4DA12C2C54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495300</xdr:colOff>
      <xdr:row>0</xdr:row>
      <xdr:rowOff>66675</xdr:rowOff>
    </xdr:from>
    <xdr:to>
      <xdr:col>9</xdr:col>
      <xdr:colOff>1215300</xdr:colOff>
      <xdr:row>3</xdr:row>
      <xdr:rowOff>72300</xdr:rowOff>
    </xdr:to>
    <xdr:pic>
      <xdr:nvPicPr>
        <xdr:cNvPr id="4" name="Picture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7886700" cy="5168900"/>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EC67EC44-E713-4765-8027-6055C0AF62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7886700" cy="5168900"/>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ABB797F8-1064-443C-A199-8E75506D9A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266700</xdr:colOff>
      <xdr:row>0</xdr:row>
      <xdr:rowOff>38100</xdr:rowOff>
    </xdr:from>
    <xdr:to>
      <xdr:col>14</xdr:col>
      <xdr:colOff>986700</xdr:colOff>
      <xdr:row>2</xdr:row>
      <xdr:rowOff>243750</xdr:rowOff>
    </xdr:to>
    <xdr:pic>
      <xdr:nvPicPr>
        <xdr:cNvPr id="6" name="Picture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1047750</xdr:colOff>
      <xdr:row>0</xdr:row>
      <xdr:rowOff>57150</xdr:rowOff>
    </xdr:from>
    <xdr:to>
      <xdr:col>11</xdr:col>
      <xdr:colOff>1767750</xdr:colOff>
      <xdr:row>3</xdr:row>
      <xdr:rowOff>15150</xdr:rowOff>
    </xdr:to>
    <xdr:pic>
      <xdr:nvPicPr>
        <xdr:cNvPr id="7" name="Picture 6">
          <a:extLst>
            <a:ext uri="{FF2B5EF4-FFF2-40B4-BE49-F238E27FC236}">
              <a16:creationId xmlns="" xmlns:a16="http://schemas.microsoft.com/office/drawing/2014/main" id="{00000000-0008-0000-0D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165675" y="5715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523875</xdr:colOff>
      <xdr:row>0</xdr:row>
      <xdr:rowOff>38100</xdr:rowOff>
    </xdr:from>
    <xdr:to>
      <xdr:col>11</xdr:col>
      <xdr:colOff>1243875</xdr:colOff>
      <xdr:row>3</xdr:row>
      <xdr:rowOff>5625</xdr:rowOff>
    </xdr:to>
    <xdr:pic>
      <xdr:nvPicPr>
        <xdr:cNvPr id="7" name="Picture 6">
          <a:extLst>
            <a:ext uri="{FF2B5EF4-FFF2-40B4-BE49-F238E27FC236}">
              <a16:creationId xmlns="" xmlns:a16="http://schemas.microsoft.com/office/drawing/2014/main" id="{00000000-0008-0000-0E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2619375</xdr:colOff>
      <xdr:row>0</xdr:row>
      <xdr:rowOff>114300</xdr:rowOff>
    </xdr:from>
    <xdr:to>
      <xdr:col>2</xdr:col>
      <xdr:colOff>262800</xdr:colOff>
      <xdr:row>1</xdr:row>
      <xdr:rowOff>339000</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99925" y="114300"/>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1314450</xdr:colOff>
      <xdr:row>0</xdr:row>
      <xdr:rowOff>19050</xdr:rowOff>
    </xdr:from>
    <xdr:to>
      <xdr:col>8</xdr:col>
      <xdr:colOff>2034450</xdr:colOff>
      <xdr:row>2</xdr:row>
      <xdr:rowOff>224700</xdr:rowOff>
    </xdr:to>
    <xdr:pic>
      <xdr:nvPicPr>
        <xdr:cNvPr id="5" name="Picture 4">
          <a:extLst>
            <a:ext uri="{FF2B5EF4-FFF2-40B4-BE49-F238E27FC236}">
              <a16:creationId xmlns="" xmlns:a16="http://schemas.microsoft.com/office/drawing/2014/main" id="{00000000-0008-0000-0F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1905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18</xdr:col>
      <xdr:colOff>381000</xdr:colOff>
      <xdr:row>0</xdr:row>
      <xdr:rowOff>66675</xdr:rowOff>
    </xdr:from>
    <xdr:to>
      <xdr:col>18</xdr:col>
      <xdr:colOff>1101000</xdr:colOff>
      <xdr:row>3</xdr:row>
      <xdr:rowOff>43725</xdr:rowOff>
    </xdr:to>
    <xdr:pic>
      <xdr:nvPicPr>
        <xdr:cNvPr id="9" name="Picture 8">
          <a:extLst>
            <a:ext uri="{FF2B5EF4-FFF2-40B4-BE49-F238E27FC236}">
              <a16:creationId xmlns="" xmlns:a16="http://schemas.microsoft.com/office/drawing/2014/main" id="{00000000-0008-0000-1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126950" y="66675"/>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1009650</xdr:colOff>
      <xdr:row>0</xdr:row>
      <xdr:rowOff>38100</xdr:rowOff>
    </xdr:from>
    <xdr:to>
      <xdr:col>10</xdr:col>
      <xdr:colOff>1729650</xdr:colOff>
      <xdr:row>2</xdr:row>
      <xdr:rowOff>262800</xdr:rowOff>
    </xdr:to>
    <xdr:pic>
      <xdr:nvPicPr>
        <xdr:cNvPr id="6" name="Picture 5">
          <a:extLst>
            <a:ext uri="{FF2B5EF4-FFF2-40B4-BE49-F238E27FC236}">
              <a16:creationId xmlns="" xmlns:a16="http://schemas.microsoft.com/office/drawing/2014/main" id="{00000000-0008-0000-1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94225" y="3810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342900</xdr:colOff>
      <xdr:row>0</xdr:row>
      <xdr:rowOff>28575</xdr:rowOff>
    </xdr:from>
    <xdr:to>
      <xdr:col>8</xdr:col>
      <xdr:colOff>1062900</xdr:colOff>
      <xdr:row>3</xdr:row>
      <xdr:rowOff>5625</xdr:rowOff>
    </xdr:to>
    <xdr:pic>
      <xdr:nvPicPr>
        <xdr:cNvPr id="4" name="Picture 3">
          <a:extLst>
            <a:ext uri="{FF2B5EF4-FFF2-40B4-BE49-F238E27FC236}">
              <a16:creationId xmlns=""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422975" y="28575"/>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1181100</xdr:colOff>
      <xdr:row>0</xdr:row>
      <xdr:rowOff>38100</xdr:rowOff>
    </xdr:from>
    <xdr:to>
      <xdr:col>12</xdr:col>
      <xdr:colOff>720000</xdr:colOff>
      <xdr:row>3</xdr:row>
      <xdr:rowOff>15150</xdr:rowOff>
    </xdr:to>
    <xdr:pic>
      <xdr:nvPicPr>
        <xdr:cNvPr id="3" name="Picture 2">
          <a:extLst>
            <a:ext uri="{FF2B5EF4-FFF2-40B4-BE49-F238E27FC236}">
              <a16:creationId xmlns=""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3810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247650</xdr:colOff>
      <xdr:row>0</xdr:row>
      <xdr:rowOff>38100</xdr:rowOff>
    </xdr:from>
    <xdr:to>
      <xdr:col>10</xdr:col>
      <xdr:colOff>967650</xdr:colOff>
      <xdr:row>2</xdr:row>
      <xdr:rowOff>243750</xdr:rowOff>
    </xdr:to>
    <xdr:pic>
      <xdr:nvPicPr>
        <xdr:cNvPr id="5" name="Picture 4">
          <a:extLst>
            <a:ext uri="{FF2B5EF4-FFF2-40B4-BE49-F238E27FC236}">
              <a16:creationId xmlns=""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1375" y="3810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962025</xdr:colOff>
      <xdr:row>0</xdr:row>
      <xdr:rowOff>38100</xdr:rowOff>
    </xdr:from>
    <xdr:to>
      <xdr:col>10</xdr:col>
      <xdr:colOff>1682025</xdr:colOff>
      <xdr:row>2</xdr:row>
      <xdr:rowOff>262800</xdr:rowOff>
    </xdr:to>
    <xdr:pic>
      <xdr:nvPicPr>
        <xdr:cNvPr id="3" name="Picture 2">
          <a:extLst>
            <a:ext uri="{FF2B5EF4-FFF2-40B4-BE49-F238E27FC236}">
              <a16:creationId xmlns=""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3275" y="3810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533400</xdr:colOff>
      <xdr:row>0</xdr:row>
      <xdr:rowOff>28575</xdr:rowOff>
    </xdr:from>
    <xdr:to>
      <xdr:col>8</xdr:col>
      <xdr:colOff>1253400</xdr:colOff>
      <xdr:row>2</xdr:row>
      <xdr:rowOff>243750</xdr:rowOff>
    </xdr:to>
    <xdr:pic>
      <xdr:nvPicPr>
        <xdr:cNvPr id="5" name="Picture 4">
          <a:extLst>
            <a:ext uri="{FF2B5EF4-FFF2-40B4-BE49-F238E27FC236}">
              <a16:creationId xmlns="" xmlns:a16="http://schemas.microsoft.com/office/drawing/2014/main" id="{00000000-0008-0000-1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57150</xdr:colOff>
      <xdr:row>0</xdr:row>
      <xdr:rowOff>47625</xdr:rowOff>
    </xdr:from>
    <xdr:to>
      <xdr:col>12</xdr:col>
      <xdr:colOff>777150</xdr:colOff>
      <xdr:row>2</xdr:row>
      <xdr:rowOff>215175</xdr:rowOff>
    </xdr:to>
    <xdr:pic>
      <xdr:nvPicPr>
        <xdr:cNvPr id="5" name="Picture 4">
          <a:extLst>
            <a:ext uri="{FF2B5EF4-FFF2-40B4-BE49-F238E27FC236}">
              <a16:creationId xmlns="" xmlns:a16="http://schemas.microsoft.com/office/drawing/2014/main" id="{00000000-0008-0000-1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47625"/>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114300</xdr:colOff>
      <xdr:row>0</xdr:row>
      <xdr:rowOff>28575</xdr:rowOff>
    </xdr:from>
    <xdr:to>
      <xdr:col>15</xdr:col>
      <xdr:colOff>834300</xdr:colOff>
      <xdr:row>2</xdr:row>
      <xdr:rowOff>196125</xdr:rowOff>
    </xdr:to>
    <xdr:pic>
      <xdr:nvPicPr>
        <xdr:cNvPr id="4" name="Picture 3">
          <a:extLst>
            <a:ext uri="{FF2B5EF4-FFF2-40B4-BE49-F238E27FC236}">
              <a16:creationId xmlns=""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85725</xdr:rowOff>
    </xdr:from>
    <xdr:to>
      <xdr:col>13</xdr:col>
      <xdr:colOff>1748700</xdr:colOff>
      <xdr:row>2</xdr:row>
      <xdr:rowOff>253275</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1500" y="85725"/>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1104900</xdr:colOff>
      <xdr:row>0</xdr:row>
      <xdr:rowOff>66675</xdr:rowOff>
    </xdr:from>
    <xdr:to>
      <xdr:col>11</xdr:col>
      <xdr:colOff>1824900</xdr:colOff>
      <xdr:row>2</xdr:row>
      <xdr:rowOff>234225</xdr:rowOff>
    </xdr:to>
    <xdr:pic>
      <xdr:nvPicPr>
        <xdr:cNvPr id="3" name="Picture 2">
          <a:extLst>
            <a:ext uri="{FF2B5EF4-FFF2-40B4-BE49-F238E27FC236}">
              <a16:creationId xmlns=""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1775" y="66675"/>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323850</xdr:colOff>
      <xdr:row>0</xdr:row>
      <xdr:rowOff>9525</xdr:rowOff>
    </xdr:from>
    <xdr:to>
      <xdr:col>6</xdr:col>
      <xdr:colOff>1043850</xdr:colOff>
      <xdr:row>2</xdr:row>
      <xdr:rowOff>186600</xdr:rowOff>
    </xdr:to>
    <xdr:pic>
      <xdr:nvPicPr>
        <xdr:cNvPr id="5" name="Picture 4">
          <a:extLst>
            <a:ext uri="{FF2B5EF4-FFF2-40B4-BE49-F238E27FC236}">
              <a16:creationId xmlns="" xmlns:a16="http://schemas.microsoft.com/office/drawing/2014/main" id="{00000000-0008-0000-1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0725" y="9525"/>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47625</xdr:colOff>
      <xdr:row>0</xdr:row>
      <xdr:rowOff>123825</xdr:rowOff>
    </xdr:from>
    <xdr:to>
      <xdr:col>12</xdr:col>
      <xdr:colOff>767625</xdr:colOff>
      <xdr:row>2</xdr:row>
      <xdr:rowOff>329475</xdr:rowOff>
    </xdr:to>
    <xdr:pic>
      <xdr:nvPicPr>
        <xdr:cNvPr id="6" name="Picture 5">
          <a:extLst>
            <a:ext uri="{FF2B5EF4-FFF2-40B4-BE49-F238E27FC236}">
              <a16:creationId xmlns="" xmlns:a16="http://schemas.microsoft.com/office/drawing/2014/main" id="{00000000-0008-0000-1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41700" y="123825"/>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170392</xdr:colOff>
      <xdr:row>0</xdr:row>
      <xdr:rowOff>37042</xdr:rowOff>
    </xdr:from>
    <xdr:to>
      <xdr:col>13</xdr:col>
      <xdr:colOff>890392</xdr:colOff>
      <xdr:row>2</xdr:row>
      <xdr:rowOff>261742</xdr:rowOff>
    </xdr:to>
    <xdr:pic>
      <xdr:nvPicPr>
        <xdr:cNvPr id="7" name="Picture 6">
          <a:extLst>
            <a:ext uri="{FF2B5EF4-FFF2-40B4-BE49-F238E27FC236}">
              <a16:creationId xmlns="" xmlns:a16="http://schemas.microsoft.com/office/drawing/2014/main" id="{00000000-0008-0000-1C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609025" y="37042"/>
          <a:ext cx="720000" cy="7115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81382"/>
    <xdr:graphicFrame macro="">
      <xdr:nvGraphicFramePr>
        <xdr:cNvPr id="2" name="Chart 1">
          <a:extLst>
            <a:ext uri="{FF2B5EF4-FFF2-40B4-BE49-F238E27FC236}">
              <a16:creationId xmlns=""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0.08358</cdr:x>
      <cdr:y>0.13621</cdr:y>
    </cdr:to>
    <cdr:pic>
      <cdr:nvPicPr>
        <cdr:cNvPr id="4" name="Picture 3">
          <a:extLst xmlns:a="http://schemas.openxmlformats.org/drawingml/2006/main">
            <a:ext uri="{FF2B5EF4-FFF2-40B4-BE49-F238E27FC236}">
              <a16:creationId xmlns="" xmlns:a16="http://schemas.microsoft.com/office/drawing/2014/main" id="{E910B650-CD0E-4B89-A28C-E71DF7CFE6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a:extLst>
            <a:ext uri="{FF2B5EF4-FFF2-40B4-BE49-F238E27FC236}">
              <a16:creationId xmlns="" xmlns:a16="http://schemas.microsoft.com/office/drawing/2014/main" id="{00000000-0008-0000-1E00-000001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a:extLst>
            <a:ext uri="{FF2B5EF4-FFF2-40B4-BE49-F238E27FC236}">
              <a16:creationId xmlns="" xmlns:a16="http://schemas.microsoft.com/office/drawing/2014/main" id="{00000000-0008-0000-1E00-000002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a:extLst>
            <a:ext uri="{FF2B5EF4-FFF2-40B4-BE49-F238E27FC236}">
              <a16:creationId xmlns="" xmlns:a16="http://schemas.microsoft.com/office/drawing/2014/main" id="{00000000-0008-0000-1E00-000003040100}"/>
            </a:ext>
          </a:extLst>
        </xdr:cNvPr>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a:extLst>
            <a:ext uri="{FF2B5EF4-FFF2-40B4-BE49-F238E27FC236}">
              <a16:creationId xmlns="" xmlns:a16="http://schemas.microsoft.com/office/drawing/2014/main" id="{00000000-0008-0000-1E00-000004040100}"/>
            </a:ext>
          </a:extLst>
        </xdr:cNvPr>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a:extLst>
            <a:ext uri="{FF2B5EF4-FFF2-40B4-BE49-F238E27FC236}">
              <a16:creationId xmlns="" xmlns:a16="http://schemas.microsoft.com/office/drawing/2014/main" id="{00000000-0008-0000-1E00-000009000000}"/>
            </a:ext>
          </a:extLst>
        </xdr:cNvPr>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a:extLst>
            <a:ext uri="{FF2B5EF4-FFF2-40B4-BE49-F238E27FC236}">
              <a16:creationId xmlns="" xmlns:a16="http://schemas.microsoft.com/office/drawing/2014/main" id="{00000000-0008-0000-1E00-00000A000000}"/>
            </a:ext>
          </a:extLst>
        </xdr:cNvPr>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a:extLst>
            <a:ext uri="{FF2B5EF4-FFF2-40B4-BE49-F238E27FC236}">
              <a16:creationId xmlns="" xmlns:a16="http://schemas.microsoft.com/office/drawing/2014/main" id="{00000000-0008-0000-1E00-00000B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a:extLst>
            <a:ext uri="{FF2B5EF4-FFF2-40B4-BE49-F238E27FC236}">
              <a16:creationId xmlns="" xmlns:a16="http://schemas.microsoft.com/office/drawing/2014/main" id="{00000000-0008-0000-1E00-00000C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a:extLst>
            <a:ext uri="{FF2B5EF4-FFF2-40B4-BE49-F238E27FC236}">
              <a16:creationId xmlns="" xmlns:a16="http://schemas.microsoft.com/office/drawing/2014/main" id="{00000000-0008-0000-1E00-00000D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a:extLst>
            <a:ext uri="{FF2B5EF4-FFF2-40B4-BE49-F238E27FC236}">
              <a16:creationId xmlns="" xmlns:a16="http://schemas.microsoft.com/office/drawing/2014/main" id="{00000000-0008-0000-1E00-00000E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a:extLst>
            <a:ext uri="{FF2B5EF4-FFF2-40B4-BE49-F238E27FC236}">
              <a16:creationId xmlns="" xmlns:a16="http://schemas.microsoft.com/office/drawing/2014/main" id="{00000000-0008-0000-1E00-000017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a:extLst>
            <a:ext uri="{FF2B5EF4-FFF2-40B4-BE49-F238E27FC236}">
              <a16:creationId xmlns="" xmlns:a16="http://schemas.microsoft.com/office/drawing/2014/main" id="{00000000-0008-0000-1E00-000018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a:extLst>
            <a:ext uri="{FF2B5EF4-FFF2-40B4-BE49-F238E27FC236}">
              <a16:creationId xmlns="" xmlns:a16="http://schemas.microsoft.com/office/drawing/2014/main" id="{00000000-0008-0000-1E00-000019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a:extLst>
            <a:ext uri="{FF2B5EF4-FFF2-40B4-BE49-F238E27FC236}">
              <a16:creationId xmlns="" xmlns:a16="http://schemas.microsoft.com/office/drawing/2014/main" id="{00000000-0008-0000-1E00-00001A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a:extLst>
            <a:ext uri="{FF2B5EF4-FFF2-40B4-BE49-F238E27FC236}">
              <a16:creationId xmlns="" xmlns:a16="http://schemas.microsoft.com/office/drawing/2014/main" id="{00000000-0008-0000-1E00-00001B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a:extLst>
            <a:ext uri="{FF2B5EF4-FFF2-40B4-BE49-F238E27FC236}">
              <a16:creationId xmlns="" xmlns:a16="http://schemas.microsoft.com/office/drawing/2014/main" id="{00000000-0008-0000-1E00-00001C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a:extLst>
            <a:ext uri="{FF2B5EF4-FFF2-40B4-BE49-F238E27FC236}">
              <a16:creationId xmlns="" xmlns:a16="http://schemas.microsoft.com/office/drawing/2014/main" id="{00000000-0008-0000-1E00-00001D000000}"/>
            </a:ext>
          </a:extLst>
        </xdr:cNvPr>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a:extLst>
            <a:ext uri="{FF2B5EF4-FFF2-40B4-BE49-F238E27FC236}">
              <a16:creationId xmlns="" xmlns:a16="http://schemas.microsoft.com/office/drawing/2014/main" id="{00000000-0008-0000-1E00-00001E000000}"/>
            </a:ext>
          </a:extLst>
        </xdr:cNvPr>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a:extLst>
            <a:ext uri="{FF2B5EF4-FFF2-40B4-BE49-F238E27FC236}">
              <a16:creationId xmlns="" xmlns:a16="http://schemas.microsoft.com/office/drawing/2014/main" id="{00000000-0008-0000-1E00-00004D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a:extLst>
            <a:ext uri="{FF2B5EF4-FFF2-40B4-BE49-F238E27FC236}">
              <a16:creationId xmlns="" xmlns:a16="http://schemas.microsoft.com/office/drawing/2014/main" id="{00000000-0008-0000-1E00-00004E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a:extLst>
            <a:ext uri="{FF2B5EF4-FFF2-40B4-BE49-F238E27FC236}">
              <a16:creationId xmlns="" xmlns:a16="http://schemas.microsoft.com/office/drawing/2014/main" id="{00000000-0008-0000-1E00-00004F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a:extLst>
            <a:ext uri="{FF2B5EF4-FFF2-40B4-BE49-F238E27FC236}">
              <a16:creationId xmlns="" xmlns:a16="http://schemas.microsoft.com/office/drawing/2014/main" id="{00000000-0008-0000-1E00-000050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a:extLst>
            <a:ext uri="{FF2B5EF4-FFF2-40B4-BE49-F238E27FC236}">
              <a16:creationId xmlns="" xmlns:a16="http://schemas.microsoft.com/office/drawing/2014/main" id="{00000000-0008-0000-1E00-000051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a:extLst>
            <a:ext uri="{FF2B5EF4-FFF2-40B4-BE49-F238E27FC236}">
              <a16:creationId xmlns="" xmlns:a16="http://schemas.microsoft.com/office/drawing/2014/main" id="{00000000-0008-0000-1E00-000052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a:extLst>
            <a:ext uri="{FF2B5EF4-FFF2-40B4-BE49-F238E27FC236}">
              <a16:creationId xmlns="" xmlns:a16="http://schemas.microsoft.com/office/drawing/2014/main" id="{00000000-0008-0000-1E00-000053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a:extLst>
            <a:ext uri="{FF2B5EF4-FFF2-40B4-BE49-F238E27FC236}">
              <a16:creationId xmlns="" xmlns:a16="http://schemas.microsoft.com/office/drawing/2014/main" id="{00000000-0008-0000-1E00-000054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a:extLst>
            <a:ext uri="{FF2B5EF4-FFF2-40B4-BE49-F238E27FC236}">
              <a16:creationId xmlns="" xmlns:a16="http://schemas.microsoft.com/office/drawing/2014/main" id="{00000000-0008-0000-1E00-00005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a:extLst>
            <a:ext uri="{FF2B5EF4-FFF2-40B4-BE49-F238E27FC236}">
              <a16:creationId xmlns="" xmlns:a16="http://schemas.microsoft.com/office/drawing/2014/main" id="{00000000-0008-0000-1E00-00005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a:extLst>
            <a:ext uri="{FF2B5EF4-FFF2-40B4-BE49-F238E27FC236}">
              <a16:creationId xmlns="" xmlns:a16="http://schemas.microsoft.com/office/drawing/2014/main" id="{00000000-0008-0000-1E00-00005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a:extLst>
            <a:ext uri="{FF2B5EF4-FFF2-40B4-BE49-F238E27FC236}">
              <a16:creationId xmlns="" xmlns:a16="http://schemas.microsoft.com/office/drawing/2014/main" id="{00000000-0008-0000-1E00-00005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a:extLst>
            <a:ext uri="{FF2B5EF4-FFF2-40B4-BE49-F238E27FC236}">
              <a16:creationId xmlns="" xmlns:a16="http://schemas.microsoft.com/office/drawing/2014/main" id="{00000000-0008-0000-1E00-00005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a:extLst>
            <a:ext uri="{FF2B5EF4-FFF2-40B4-BE49-F238E27FC236}">
              <a16:creationId xmlns="" xmlns:a16="http://schemas.microsoft.com/office/drawing/2014/main" id="{00000000-0008-0000-1E00-00005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a:extLst>
            <a:ext uri="{FF2B5EF4-FFF2-40B4-BE49-F238E27FC236}">
              <a16:creationId xmlns="" xmlns:a16="http://schemas.microsoft.com/office/drawing/2014/main" id="{00000000-0008-0000-1E00-00005B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a:extLst>
            <a:ext uri="{FF2B5EF4-FFF2-40B4-BE49-F238E27FC236}">
              <a16:creationId xmlns="" xmlns:a16="http://schemas.microsoft.com/office/drawing/2014/main" id="{00000000-0008-0000-1E00-00005C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a:extLst>
            <a:ext uri="{FF2B5EF4-FFF2-40B4-BE49-F238E27FC236}">
              <a16:creationId xmlns="" xmlns:a16="http://schemas.microsoft.com/office/drawing/2014/main" id="{00000000-0008-0000-1E00-000043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a:extLst>
            <a:ext uri="{FF2B5EF4-FFF2-40B4-BE49-F238E27FC236}">
              <a16:creationId xmlns="" xmlns:a16="http://schemas.microsoft.com/office/drawing/2014/main" id="{00000000-0008-0000-1E00-000044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a:extLst>
            <a:ext uri="{FF2B5EF4-FFF2-40B4-BE49-F238E27FC236}">
              <a16:creationId xmlns="" xmlns:a16="http://schemas.microsoft.com/office/drawing/2014/main" id="{00000000-0008-0000-1E00-00004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a:extLst>
            <a:ext uri="{FF2B5EF4-FFF2-40B4-BE49-F238E27FC236}">
              <a16:creationId xmlns="" xmlns:a16="http://schemas.microsoft.com/office/drawing/2014/main" id="{00000000-0008-0000-1E00-00004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a:extLst>
            <a:ext uri="{FF2B5EF4-FFF2-40B4-BE49-F238E27FC236}">
              <a16:creationId xmlns="" xmlns:a16="http://schemas.microsoft.com/office/drawing/2014/main" id="{00000000-0008-0000-1E00-000047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a:extLst>
            <a:ext uri="{FF2B5EF4-FFF2-40B4-BE49-F238E27FC236}">
              <a16:creationId xmlns="" xmlns:a16="http://schemas.microsoft.com/office/drawing/2014/main" id="{00000000-0008-0000-1E00-000048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a:extLst>
            <a:ext uri="{FF2B5EF4-FFF2-40B4-BE49-F238E27FC236}">
              <a16:creationId xmlns="" xmlns:a16="http://schemas.microsoft.com/office/drawing/2014/main" id="{00000000-0008-0000-1E00-00004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a:extLst>
            <a:ext uri="{FF2B5EF4-FFF2-40B4-BE49-F238E27FC236}">
              <a16:creationId xmlns="" xmlns:a16="http://schemas.microsoft.com/office/drawing/2014/main" id="{00000000-0008-0000-1E00-00004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a:extLst>
            <a:ext uri="{FF2B5EF4-FFF2-40B4-BE49-F238E27FC236}">
              <a16:creationId xmlns="" xmlns:a16="http://schemas.microsoft.com/office/drawing/2014/main" id="{00000000-0008-0000-1E00-00004B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a:extLst>
            <a:ext uri="{FF2B5EF4-FFF2-40B4-BE49-F238E27FC236}">
              <a16:creationId xmlns="" xmlns:a16="http://schemas.microsoft.com/office/drawing/2014/main" id="{00000000-0008-0000-1E00-00004C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a:extLst>
            <a:ext uri="{FF2B5EF4-FFF2-40B4-BE49-F238E27FC236}">
              <a16:creationId xmlns="" xmlns:a16="http://schemas.microsoft.com/office/drawing/2014/main" id="{00000000-0008-0000-1E00-00005D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a:extLst>
            <a:ext uri="{FF2B5EF4-FFF2-40B4-BE49-F238E27FC236}">
              <a16:creationId xmlns="" xmlns:a16="http://schemas.microsoft.com/office/drawing/2014/main" id="{00000000-0008-0000-1E00-00005E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a:extLst>
            <a:ext uri="{FF2B5EF4-FFF2-40B4-BE49-F238E27FC236}">
              <a16:creationId xmlns="" xmlns:a16="http://schemas.microsoft.com/office/drawing/2014/main" id="{00000000-0008-0000-1E00-00005F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a:extLst>
            <a:ext uri="{FF2B5EF4-FFF2-40B4-BE49-F238E27FC236}">
              <a16:creationId xmlns="" xmlns:a16="http://schemas.microsoft.com/office/drawing/2014/main" id="{00000000-0008-0000-1E00-000060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a:extLst>
            <a:ext uri="{FF2B5EF4-FFF2-40B4-BE49-F238E27FC236}">
              <a16:creationId xmlns="" xmlns:a16="http://schemas.microsoft.com/office/drawing/2014/main" id="{00000000-0008-0000-1E00-000061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a:extLst>
            <a:ext uri="{FF2B5EF4-FFF2-40B4-BE49-F238E27FC236}">
              <a16:creationId xmlns="" xmlns:a16="http://schemas.microsoft.com/office/drawing/2014/main" id="{00000000-0008-0000-1E00-000062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a:extLst>
            <a:ext uri="{FF2B5EF4-FFF2-40B4-BE49-F238E27FC236}">
              <a16:creationId xmlns="" xmlns:a16="http://schemas.microsoft.com/office/drawing/2014/main" id="{00000000-0008-0000-1E00-000063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a:extLst>
            <a:ext uri="{FF2B5EF4-FFF2-40B4-BE49-F238E27FC236}">
              <a16:creationId xmlns="" xmlns:a16="http://schemas.microsoft.com/office/drawing/2014/main" id="{00000000-0008-0000-1E00-000064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a:extLst>
            <a:ext uri="{FF2B5EF4-FFF2-40B4-BE49-F238E27FC236}">
              <a16:creationId xmlns="" xmlns:a16="http://schemas.microsoft.com/office/drawing/2014/main" id="{00000000-0008-0000-1E00-000065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a:extLst>
            <a:ext uri="{FF2B5EF4-FFF2-40B4-BE49-F238E27FC236}">
              <a16:creationId xmlns="" xmlns:a16="http://schemas.microsoft.com/office/drawing/2014/main" id="{00000000-0008-0000-1E00-000066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a:extLst>
            <a:ext uri="{FF2B5EF4-FFF2-40B4-BE49-F238E27FC236}">
              <a16:creationId xmlns="" xmlns:a16="http://schemas.microsoft.com/office/drawing/2014/main" id="{00000000-0008-0000-1E00-00006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a:extLst>
            <a:ext uri="{FF2B5EF4-FFF2-40B4-BE49-F238E27FC236}">
              <a16:creationId xmlns="" xmlns:a16="http://schemas.microsoft.com/office/drawing/2014/main" id="{00000000-0008-0000-1E00-00006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a:extLst>
            <a:ext uri="{FF2B5EF4-FFF2-40B4-BE49-F238E27FC236}">
              <a16:creationId xmlns="" xmlns:a16="http://schemas.microsoft.com/office/drawing/2014/main" id="{00000000-0008-0000-1E00-000069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a:extLst>
            <a:ext uri="{FF2B5EF4-FFF2-40B4-BE49-F238E27FC236}">
              <a16:creationId xmlns="" xmlns:a16="http://schemas.microsoft.com/office/drawing/2014/main" id="{00000000-0008-0000-1E00-00006A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a:extLst>
            <a:ext uri="{FF2B5EF4-FFF2-40B4-BE49-F238E27FC236}">
              <a16:creationId xmlns="" xmlns:a16="http://schemas.microsoft.com/office/drawing/2014/main" id="{00000000-0008-0000-1E00-00006B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a:extLst>
            <a:ext uri="{FF2B5EF4-FFF2-40B4-BE49-F238E27FC236}">
              <a16:creationId xmlns="" xmlns:a16="http://schemas.microsoft.com/office/drawing/2014/main" id="{00000000-0008-0000-1E00-00006C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a:extLst>
            <a:ext uri="{FF2B5EF4-FFF2-40B4-BE49-F238E27FC236}">
              <a16:creationId xmlns="" xmlns:a16="http://schemas.microsoft.com/office/drawing/2014/main" id="{00000000-0008-0000-1E00-00006D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a:extLst>
            <a:ext uri="{FF2B5EF4-FFF2-40B4-BE49-F238E27FC236}">
              <a16:creationId xmlns="" xmlns:a16="http://schemas.microsoft.com/office/drawing/2014/main" id="{00000000-0008-0000-1E00-00006E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a:extLst>
            <a:ext uri="{FF2B5EF4-FFF2-40B4-BE49-F238E27FC236}">
              <a16:creationId xmlns="" xmlns:a16="http://schemas.microsoft.com/office/drawing/2014/main" id="{00000000-0008-0000-1E00-00006F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a:extLst>
            <a:ext uri="{FF2B5EF4-FFF2-40B4-BE49-F238E27FC236}">
              <a16:creationId xmlns="" xmlns:a16="http://schemas.microsoft.com/office/drawing/2014/main" id="{00000000-0008-0000-1E00-000070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a:extLst>
            <a:ext uri="{FF2B5EF4-FFF2-40B4-BE49-F238E27FC236}">
              <a16:creationId xmlns="" xmlns:a16="http://schemas.microsoft.com/office/drawing/2014/main" id="{00000000-0008-0000-1E00-0000A5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a:extLst>
            <a:ext uri="{FF2B5EF4-FFF2-40B4-BE49-F238E27FC236}">
              <a16:creationId xmlns="" xmlns:a16="http://schemas.microsoft.com/office/drawing/2014/main" id="{00000000-0008-0000-1E00-0000A6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a:extLst>
            <a:ext uri="{FF2B5EF4-FFF2-40B4-BE49-F238E27FC236}">
              <a16:creationId xmlns="" xmlns:a16="http://schemas.microsoft.com/office/drawing/2014/main" id="{00000000-0008-0000-1E00-0000A7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a:extLst>
            <a:ext uri="{FF2B5EF4-FFF2-40B4-BE49-F238E27FC236}">
              <a16:creationId xmlns="" xmlns:a16="http://schemas.microsoft.com/office/drawing/2014/main" id="{00000000-0008-0000-1E00-0000A8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a:extLst>
            <a:ext uri="{FF2B5EF4-FFF2-40B4-BE49-F238E27FC236}">
              <a16:creationId xmlns="" xmlns:a16="http://schemas.microsoft.com/office/drawing/2014/main" id="{00000000-0008-0000-1E00-0000A9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a:extLst>
            <a:ext uri="{FF2B5EF4-FFF2-40B4-BE49-F238E27FC236}">
              <a16:creationId xmlns="" xmlns:a16="http://schemas.microsoft.com/office/drawing/2014/main" id="{00000000-0008-0000-1E00-0000AA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a:extLst>
            <a:ext uri="{FF2B5EF4-FFF2-40B4-BE49-F238E27FC236}">
              <a16:creationId xmlns="" xmlns:a16="http://schemas.microsoft.com/office/drawing/2014/main" id="{00000000-0008-0000-1E00-0000A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a:extLst>
            <a:ext uri="{FF2B5EF4-FFF2-40B4-BE49-F238E27FC236}">
              <a16:creationId xmlns="" xmlns:a16="http://schemas.microsoft.com/office/drawing/2014/main" id="{00000000-0008-0000-1E00-0000A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a:extLst>
            <a:ext uri="{FF2B5EF4-FFF2-40B4-BE49-F238E27FC236}">
              <a16:creationId xmlns="" xmlns:a16="http://schemas.microsoft.com/office/drawing/2014/main" id="{00000000-0008-0000-1E00-0000AD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a:extLst>
            <a:ext uri="{FF2B5EF4-FFF2-40B4-BE49-F238E27FC236}">
              <a16:creationId xmlns="" xmlns:a16="http://schemas.microsoft.com/office/drawing/2014/main" id="{00000000-0008-0000-1E00-0000AE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a:extLst>
            <a:ext uri="{FF2B5EF4-FFF2-40B4-BE49-F238E27FC236}">
              <a16:creationId xmlns="" xmlns:a16="http://schemas.microsoft.com/office/drawing/2014/main" id="{00000000-0008-0000-1E00-0000AF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a:extLst>
            <a:ext uri="{FF2B5EF4-FFF2-40B4-BE49-F238E27FC236}">
              <a16:creationId xmlns="" xmlns:a16="http://schemas.microsoft.com/office/drawing/2014/main" id="{00000000-0008-0000-1E00-0000B0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a:extLst>
            <a:ext uri="{FF2B5EF4-FFF2-40B4-BE49-F238E27FC236}">
              <a16:creationId xmlns="" xmlns:a16="http://schemas.microsoft.com/office/drawing/2014/main" id="{00000000-0008-0000-1E00-0000B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a:extLst>
            <a:ext uri="{FF2B5EF4-FFF2-40B4-BE49-F238E27FC236}">
              <a16:creationId xmlns="" xmlns:a16="http://schemas.microsoft.com/office/drawing/2014/main" id="{00000000-0008-0000-1E00-0000B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a:extLst>
            <a:ext uri="{FF2B5EF4-FFF2-40B4-BE49-F238E27FC236}">
              <a16:creationId xmlns="" xmlns:a16="http://schemas.microsoft.com/office/drawing/2014/main" id="{00000000-0008-0000-1E00-0000B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a:extLst>
            <a:ext uri="{FF2B5EF4-FFF2-40B4-BE49-F238E27FC236}">
              <a16:creationId xmlns="" xmlns:a16="http://schemas.microsoft.com/office/drawing/2014/main" id="{00000000-0008-0000-1E00-0000B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a:extLst>
            <a:ext uri="{FF2B5EF4-FFF2-40B4-BE49-F238E27FC236}">
              <a16:creationId xmlns="" xmlns:a16="http://schemas.microsoft.com/office/drawing/2014/main" id="{00000000-0008-0000-1E00-0000B5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a:extLst>
            <a:ext uri="{FF2B5EF4-FFF2-40B4-BE49-F238E27FC236}">
              <a16:creationId xmlns="" xmlns:a16="http://schemas.microsoft.com/office/drawing/2014/main" id="{00000000-0008-0000-1E00-0000B6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a:extLst>
            <a:ext uri="{FF2B5EF4-FFF2-40B4-BE49-F238E27FC236}">
              <a16:creationId xmlns="" xmlns:a16="http://schemas.microsoft.com/office/drawing/2014/main" id="{00000000-0008-0000-1E00-0000B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a:extLst>
            <a:ext uri="{FF2B5EF4-FFF2-40B4-BE49-F238E27FC236}">
              <a16:creationId xmlns="" xmlns:a16="http://schemas.microsoft.com/office/drawing/2014/main" id="{00000000-0008-0000-1E00-0000B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a:extLst>
            <a:ext uri="{FF2B5EF4-FFF2-40B4-BE49-F238E27FC236}">
              <a16:creationId xmlns="" xmlns:a16="http://schemas.microsoft.com/office/drawing/2014/main" id="{00000000-0008-0000-1E00-0000B9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a:extLst>
            <a:ext uri="{FF2B5EF4-FFF2-40B4-BE49-F238E27FC236}">
              <a16:creationId xmlns="" xmlns:a16="http://schemas.microsoft.com/office/drawing/2014/main" id="{00000000-0008-0000-1E00-0000BA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a:extLst>
            <a:ext uri="{FF2B5EF4-FFF2-40B4-BE49-F238E27FC236}">
              <a16:creationId xmlns="" xmlns:a16="http://schemas.microsoft.com/office/drawing/2014/main" id="{00000000-0008-0000-1E00-0000BB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a:extLst>
            <a:ext uri="{FF2B5EF4-FFF2-40B4-BE49-F238E27FC236}">
              <a16:creationId xmlns="" xmlns:a16="http://schemas.microsoft.com/office/drawing/2014/main" id="{00000000-0008-0000-1E00-0000BC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a:extLst>
            <a:ext uri="{FF2B5EF4-FFF2-40B4-BE49-F238E27FC236}">
              <a16:creationId xmlns="" xmlns:a16="http://schemas.microsoft.com/office/drawing/2014/main" id="{00000000-0008-0000-1E00-0000BD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a:extLst>
            <a:ext uri="{FF2B5EF4-FFF2-40B4-BE49-F238E27FC236}">
              <a16:creationId xmlns="" xmlns:a16="http://schemas.microsoft.com/office/drawing/2014/main" id="{00000000-0008-0000-1E00-0000BE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a:extLst>
            <a:ext uri="{FF2B5EF4-FFF2-40B4-BE49-F238E27FC236}">
              <a16:creationId xmlns="" xmlns:a16="http://schemas.microsoft.com/office/drawing/2014/main" id="{00000000-0008-0000-1E00-0000B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a:extLst>
            <a:ext uri="{FF2B5EF4-FFF2-40B4-BE49-F238E27FC236}">
              <a16:creationId xmlns="" xmlns:a16="http://schemas.microsoft.com/office/drawing/2014/main" id="{00000000-0008-0000-1E00-0000C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a:extLst>
            <a:ext uri="{FF2B5EF4-FFF2-40B4-BE49-F238E27FC236}">
              <a16:creationId xmlns="" xmlns:a16="http://schemas.microsoft.com/office/drawing/2014/main" id="{00000000-0008-0000-1E00-0000C1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a:extLst>
            <a:ext uri="{FF2B5EF4-FFF2-40B4-BE49-F238E27FC236}">
              <a16:creationId xmlns="" xmlns:a16="http://schemas.microsoft.com/office/drawing/2014/main" id="{00000000-0008-0000-1E00-0000C2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a:extLst>
            <a:ext uri="{FF2B5EF4-FFF2-40B4-BE49-F238E27FC236}">
              <a16:creationId xmlns="" xmlns:a16="http://schemas.microsoft.com/office/drawing/2014/main" id="{00000000-0008-0000-1E00-0000C3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a:extLst>
            <a:ext uri="{FF2B5EF4-FFF2-40B4-BE49-F238E27FC236}">
              <a16:creationId xmlns="" xmlns:a16="http://schemas.microsoft.com/office/drawing/2014/main" id="{00000000-0008-0000-1E00-0000C4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a:extLst>
            <a:ext uri="{FF2B5EF4-FFF2-40B4-BE49-F238E27FC236}">
              <a16:creationId xmlns="" xmlns:a16="http://schemas.microsoft.com/office/drawing/2014/main" id="{00000000-0008-0000-1E00-0000C5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a:extLst>
            <a:ext uri="{FF2B5EF4-FFF2-40B4-BE49-F238E27FC236}">
              <a16:creationId xmlns="" xmlns:a16="http://schemas.microsoft.com/office/drawing/2014/main" id="{00000000-0008-0000-1E00-0000C6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a:extLst>
            <a:ext uri="{FF2B5EF4-FFF2-40B4-BE49-F238E27FC236}">
              <a16:creationId xmlns="" xmlns:a16="http://schemas.microsoft.com/office/drawing/2014/main" id="{00000000-0008-0000-1E00-0000C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a:extLst>
            <a:ext uri="{FF2B5EF4-FFF2-40B4-BE49-F238E27FC236}">
              <a16:creationId xmlns="" xmlns:a16="http://schemas.microsoft.com/office/drawing/2014/main" id="{00000000-0008-0000-1E00-0000C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a:extLst>
            <a:ext uri="{FF2B5EF4-FFF2-40B4-BE49-F238E27FC236}">
              <a16:creationId xmlns="" xmlns:a16="http://schemas.microsoft.com/office/drawing/2014/main" id="{00000000-0008-0000-1E00-0000C9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a:extLst>
            <a:ext uri="{FF2B5EF4-FFF2-40B4-BE49-F238E27FC236}">
              <a16:creationId xmlns="" xmlns:a16="http://schemas.microsoft.com/office/drawing/2014/main" id="{00000000-0008-0000-1E00-0000CA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a:extLst>
            <a:ext uri="{FF2B5EF4-FFF2-40B4-BE49-F238E27FC236}">
              <a16:creationId xmlns="" xmlns:a16="http://schemas.microsoft.com/office/drawing/2014/main" id="{00000000-0008-0000-1E00-0000C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a:extLst>
            <a:ext uri="{FF2B5EF4-FFF2-40B4-BE49-F238E27FC236}">
              <a16:creationId xmlns="" xmlns:a16="http://schemas.microsoft.com/office/drawing/2014/main" id="{00000000-0008-0000-1E00-0000C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a:extLst>
            <a:ext uri="{FF2B5EF4-FFF2-40B4-BE49-F238E27FC236}">
              <a16:creationId xmlns="" xmlns:a16="http://schemas.microsoft.com/office/drawing/2014/main" id="{00000000-0008-0000-1E00-0000CD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a:extLst>
            <a:ext uri="{FF2B5EF4-FFF2-40B4-BE49-F238E27FC236}">
              <a16:creationId xmlns="" xmlns:a16="http://schemas.microsoft.com/office/drawing/2014/main" id="{00000000-0008-0000-1E00-0000CE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a:extLst>
            <a:ext uri="{FF2B5EF4-FFF2-40B4-BE49-F238E27FC236}">
              <a16:creationId xmlns="" xmlns:a16="http://schemas.microsoft.com/office/drawing/2014/main" id="{00000000-0008-0000-1E00-0000C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a:extLst>
            <a:ext uri="{FF2B5EF4-FFF2-40B4-BE49-F238E27FC236}">
              <a16:creationId xmlns="" xmlns:a16="http://schemas.microsoft.com/office/drawing/2014/main" id="{00000000-0008-0000-1E00-0000D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a:extLst>
            <a:ext uri="{FF2B5EF4-FFF2-40B4-BE49-F238E27FC236}">
              <a16:creationId xmlns="" xmlns:a16="http://schemas.microsoft.com/office/drawing/2014/main" id="{00000000-0008-0000-1E00-0000D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a:extLst>
            <a:ext uri="{FF2B5EF4-FFF2-40B4-BE49-F238E27FC236}">
              <a16:creationId xmlns="" xmlns:a16="http://schemas.microsoft.com/office/drawing/2014/main" id="{00000000-0008-0000-1E00-0000D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a:extLst>
            <a:ext uri="{FF2B5EF4-FFF2-40B4-BE49-F238E27FC236}">
              <a16:creationId xmlns="" xmlns:a16="http://schemas.microsoft.com/office/drawing/2014/main" id="{00000000-0008-0000-1E00-0000D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a:extLst>
            <a:ext uri="{FF2B5EF4-FFF2-40B4-BE49-F238E27FC236}">
              <a16:creationId xmlns="" xmlns:a16="http://schemas.microsoft.com/office/drawing/2014/main" id="{00000000-0008-0000-1E00-0000D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a:extLst>
            <a:ext uri="{FF2B5EF4-FFF2-40B4-BE49-F238E27FC236}">
              <a16:creationId xmlns="" xmlns:a16="http://schemas.microsoft.com/office/drawing/2014/main" id="{00000000-0008-0000-1E00-0000D5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a:extLst>
            <a:ext uri="{FF2B5EF4-FFF2-40B4-BE49-F238E27FC236}">
              <a16:creationId xmlns="" xmlns:a16="http://schemas.microsoft.com/office/drawing/2014/main" id="{00000000-0008-0000-1E00-0000D6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a:extLst>
            <a:ext uri="{FF2B5EF4-FFF2-40B4-BE49-F238E27FC236}">
              <a16:creationId xmlns="" xmlns:a16="http://schemas.microsoft.com/office/drawing/2014/main" id="{00000000-0008-0000-1E00-0000D7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a:extLst>
            <a:ext uri="{FF2B5EF4-FFF2-40B4-BE49-F238E27FC236}">
              <a16:creationId xmlns="" xmlns:a16="http://schemas.microsoft.com/office/drawing/2014/main" id="{00000000-0008-0000-1E00-0000D8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a:extLst>
            <a:ext uri="{FF2B5EF4-FFF2-40B4-BE49-F238E27FC236}">
              <a16:creationId xmlns="" xmlns:a16="http://schemas.microsoft.com/office/drawing/2014/main" id="{00000000-0008-0000-1E00-000077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a:extLst>
            <a:ext uri="{FF2B5EF4-FFF2-40B4-BE49-F238E27FC236}">
              <a16:creationId xmlns="" xmlns:a16="http://schemas.microsoft.com/office/drawing/2014/main" id="{00000000-0008-0000-1E00-000078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a:extLst>
            <a:ext uri="{FF2B5EF4-FFF2-40B4-BE49-F238E27FC236}">
              <a16:creationId xmlns="" xmlns:a16="http://schemas.microsoft.com/office/drawing/2014/main" id="{00000000-0008-0000-1E00-000079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a:extLst>
            <a:ext uri="{FF2B5EF4-FFF2-40B4-BE49-F238E27FC236}">
              <a16:creationId xmlns="" xmlns:a16="http://schemas.microsoft.com/office/drawing/2014/main" id="{00000000-0008-0000-1E00-00007A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a:extLst>
            <a:ext uri="{FF2B5EF4-FFF2-40B4-BE49-F238E27FC236}">
              <a16:creationId xmlns="" xmlns:a16="http://schemas.microsoft.com/office/drawing/2014/main" id="{00000000-0008-0000-1E00-00007B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a:extLst>
            <a:ext uri="{FF2B5EF4-FFF2-40B4-BE49-F238E27FC236}">
              <a16:creationId xmlns="" xmlns:a16="http://schemas.microsoft.com/office/drawing/2014/main" id="{00000000-0008-0000-1E00-00007C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a:extLst>
            <a:ext uri="{FF2B5EF4-FFF2-40B4-BE49-F238E27FC236}">
              <a16:creationId xmlns="" xmlns:a16="http://schemas.microsoft.com/office/drawing/2014/main" id="{00000000-0008-0000-1E00-00007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a:extLst>
            <a:ext uri="{FF2B5EF4-FFF2-40B4-BE49-F238E27FC236}">
              <a16:creationId xmlns="" xmlns:a16="http://schemas.microsoft.com/office/drawing/2014/main" id="{00000000-0008-0000-1E00-00007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a:extLst>
            <a:ext uri="{FF2B5EF4-FFF2-40B4-BE49-F238E27FC236}">
              <a16:creationId xmlns="" xmlns:a16="http://schemas.microsoft.com/office/drawing/2014/main" id="{00000000-0008-0000-1E00-00007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a:extLst>
            <a:ext uri="{FF2B5EF4-FFF2-40B4-BE49-F238E27FC236}">
              <a16:creationId xmlns="" xmlns:a16="http://schemas.microsoft.com/office/drawing/2014/main" id="{00000000-0008-0000-1E00-00008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a:extLst>
            <a:ext uri="{FF2B5EF4-FFF2-40B4-BE49-F238E27FC236}">
              <a16:creationId xmlns="" xmlns:a16="http://schemas.microsoft.com/office/drawing/2014/main" id="{00000000-0008-0000-1E00-00008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a:extLst>
            <a:ext uri="{FF2B5EF4-FFF2-40B4-BE49-F238E27FC236}">
              <a16:creationId xmlns="" xmlns:a16="http://schemas.microsoft.com/office/drawing/2014/main" id="{00000000-0008-0000-1E00-00008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a:extLst>
            <a:ext uri="{FF2B5EF4-FFF2-40B4-BE49-F238E27FC236}">
              <a16:creationId xmlns="" xmlns:a16="http://schemas.microsoft.com/office/drawing/2014/main" id="{00000000-0008-0000-1E00-00008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a:extLst>
            <a:ext uri="{FF2B5EF4-FFF2-40B4-BE49-F238E27FC236}">
              <a16:creationId xmlns="" xmlns:a16="http://schemas.microsoft.com/office/drawing/2014/main" id="{00000000-0008-0000-1E00-00008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a:extLst>
            <a:ext uri="{FF2B5EF4-FFF2-40B4-BE49-F238E27FC236}">
              <a16:creationId xmlns="" xmlns:a16="http://schemas.microsoft.com/office/drawing/2014/main" id="{00000000-0008-0000-1E00-00008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a:extLst>
            <a:ext uri="{FF2B5EF4-FFF2-40B4-BE49-F238E27FC236}">
              <a16:creationId xmlns="" xmlns:a16="http://schemas.microsoft.com/office/drawing/2014/main" id="{00000000-0008-0000-1E00-00008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a:extLst>
            <a:ext uri="{FF2B5EF4-FFF2-40B4-BE49-F238E27FC236}">
              <a16:creationId xmlns="" xmlns:a16="http://schemas.microsoft.com/office/drawing/2014/main" id="{00000000-0008-0000-1E00-000087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a:extLst>
            <a:ext uri="{FF2B5EF4-FFF2-40B4-BE49-F238E27FC236}">
              <a16:creationId xmlns="" xmlns:a16="http://schemas.microsoft.com/office/drawing/2014/main" id="{00000000-0008-0000-1E00-000088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a:extLst>
            <a:ext uri="{FF2B5EF4-FFF2-40B4-BE49-F238E27FC236}">
              <a16:creationId xmlns="" xmlns:a16="http://schemas.microsoft.com/office/drawing/2014/main" id="{00000000-0008-0000-1E00-00008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a:extLst>
            <a:ext uri="{FF2B5EF4-FFF2-40B4-BE49-F238E27FC236}">
              <a16:creationId xmlns="" xmlns:a16="http://schemas.microsoft.com/office/drawing/2014/main" id="{00000000-0008-0000-1E00-00008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a:extLst>
            <a:ext uri="{FF2B5EF4-FFF2-40B4-BE49-F238E27FC236}">
              <a16:creationId xmlns="" xmlns:a16="http://schemas.microsoft.com/office/drawing/2014/main" id="{00000000-0008-0000-1E00-00008B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a:extLst>
            <a:ext uri="{FF2B5EF4-FFF2-40B4-BE49-F238E27FC236}">
              <a16:creationId xmlns="" xmlns:a16="http://schemas.microsoft.com/office/drawing/2014/main" id="{00000000-0008-0000-1E00-00008C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a:extLst>
            <a:ext uri="{FF2B5EF4-FFF2-40B4-BE49-F238E27FC236}">
              <a16:creationId xmlns="" xmlns:a16="http://schemas.microsoft.com/office/drawing/2014/main" id="{00000000-0008-0000-1E00-00008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a:extLst>
            <a:ext uri="{FF2B5EF4-FFF2-40B4-BE49-F238E27FC236}">
              <a16:creationId xmlns="" xmlns:a16="http://schemas.microsoft.com/office/drawing/2014/main" id="{00000000-0008-0000-1E00-00008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a:extLst>
            <a:ext uri="{FF2B5EF4-FFF2-40B4-BE49-F238E27FC236}">
              <a16:creationId xmlns="" xmlns:a16="http://schemas.microsoft.com/office/drawing/2014/main" id="{00000000-0008-0000-1E00-00008F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a:extLst>
            <a:ext uri="{FF2B5EF4-FFF2-40B4-BE49-F238E27FC236}">
              <a16:creationId xmlns="" xmlns:a16="http://schemas.microsoft.com/office/drawing/2014/main" id="{00000000-0008-0000-1E00-000090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a:extLst>
            <a:ext uri="{FF2B5EF4-FFF2-40B4-BE49-F238E27FC236}">
              <a16:creationId xmlns="" xmlns:a16="http://schemas.microsoft.com/office/drawing/2014/main" id="{00000000-0008-0000-1E00-00009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a:extLst>
            <a:ext uri="{FF2B5EF4-FFF2-40B4-BE49-F238E27FC236}">
              <a16:creationId xmlns="" xmlns:a16="http://schemas.microsoft.com/office/drawing/2014/main" id="{00000000-0008-0000-1E00-00009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a:extLst>
            <a:ext uri="{FF2B5EF4-FFF2-40B4-BE49-F238E27FC236}">
              <a16:creationId xmlns="" xmlns:a16="http://schemas.microsoft.com/office/drawing/2014/main" id="{00000000-0008-0000-1E00-00009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a:extLst>
            <a:ext uri="{FF2B5EF4-FFF2-40B4-BE49-F238E27FC236}">
              <a16:creationId xmlns="" xmlns:a16="http://schemas.microsoft.com/office/drawing/2014/main" id="{00000000-0008-0000-1E00-00009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a:extLst>
            <a:ext uri="{FF2B5EF4-FFF2-40B4-BE49-F238E27FC236}">
              <a16:creationId xmlns="" xmlns:a16="http://schemas.microsoft.com/office/drawing/2014/main" id="{00000000-0008-0000-1E00-000095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a:extLst>
            <a:ext uri="{FF2B5EF4-FFF2-40B4-BE49-F238E27FC236}">
              <a16:creationId xmlns="" xmlns:a16="http://schemas.microsoft.com/office/drawing/2014/main" id="{00000000-0008-0000-1E00-000096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a:extLst>
            <a:ext uri="{FF2B5EF4-FFF2-40B4-BE49-F238E27FC236}">
              <a16:creationId xmlns="" xmlns:a16="http://schemas.microsoft.com/office/drawing/2014/main" id="{00000000-0008-0000-1E00-00009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a:extLst>
            <a:ext uri="{FF2B5EF4-FFF2-40B4-BE49-F238E27FC236}">
              <a16:creationId xmlns="" xmlns:a16="http://schemas.microsoft.com/office/drawing/2014/main" id="{00000000-0008-0000-1E00-00009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a:extLst>
            <a:ext uri="{FF2B5EF4-FFF2-40B4-BE49-F238E27FC236}">
              <a16:creationId xmlns="" xmlns:a16="http://schemas.microsoft.com/office/drawing/2014/main" id="{00000000-0008-0000-1E00-00009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a:extLst>
            <a:ext uri="{FF2B5EF4-FFF2-40B4-BE49-F238E27FC236}">
              <a16:creationId xmlns="" xmlns:a16="http://schemas.microsoft.com/office/drawing/2014/main" id="{00000000-0008-0000-1E00-00009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a:extLst>
            <a:ext uri="{FF2B5EF4-FFF2-40B4-BE49-F238E27FC236}">
              <a16:creationId xmlns="" xmlns:a16="http://schemas.microsoft.com/office/drawing/2014/main" id="{00000000-0008-0000-1E00-00009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a:extLst>
            <a:ext uri="{FF2B5EF4-FFF2-40B4-BE49-F238E27FC236}">
              <a16:creationId xmlns="" xmlns:a16="http://schemas.microsoft.com/office/drawing/2014/main" id="{00000000-0008-0000-1E00-00009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a:extLst>
            <a:ext uri="{FF2B5EF4-FFF2-40B4-BE49-F238E27FC236}">
              <a16:creationId xmlns="" xmlns:a16="http://schemas.microsoft.com/office/drawing/2014/main" id="{00000000-0008-0000-1E00-00009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a:extLst>
            <a:ext uri="{FF2B5EF4-FFF2-40B4-BE49-F238E27FC236}">
              <a16:creationId xmlns="" xmlns:a16="http://schemas.microsoft.com/office/drawing/2014/main" id="{00000000-0008-0000-1E00-00009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a:extLst>
            <a:ext uri="{FF2B5EF4-FFF2-40B4-BE49-F238E27FC236}">
              <a16:creationId xmlns="" xmlns:a16="http://schemas.microsoft.com/office/drawing/2014/main" id="{00000000-0008-0000-1E00-00009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a:extLst>
            <a:ext uri="{FF2B5EF4-FFF2-40B4-BE49-F238E27FC236}">
              <a16:creationId xmlns="" xmlns:a16="http://schemas.microsoft.com/office/drawing/2014/main" id="{00000000-0008-0000-1E00-0000A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a:extLst>
            <a:ext uri="{FF2B5EF4-FFF2-40B4-BE49-F238E27FC236}">
              <a16:creationId xmlns="" xmlns:a16="http://schemas.microsoft.com/office/drawing/2014/main" id="{00000000-0008-0000-1E00-0000A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a:extLst>
            <a:ext uri="{FF2B5EF4-FFF2-40B4-BE49-F238E27FC236}">
              <a16:creationId xmlns="" xmlns:a16="http://schemas.microsoft.com/office/drawing/2014/main" id="{00000000-0008-0000-1E00-0000A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a:extLst>
            <a:ext uri="{FF2B5EF4-FFF2-40B4-BE49-F238E27FC236}">
              <a16:creationId xmlns="" xmlns:a16="http://schemas.microsoft.com/office/drawing/2014/main" id="{00000000-0008-0000-1E00-0000A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a:extLst>
            <a:ext uri="{FF2B5EF4-FFF2-40B4-BE49-F238E27FC236}">
              <a16:creationId xmlns="" xmlns:a16="http://schemas.microsoft.com/office/drawing/2014/main" id="{00000000-0008-0000-1E00-0000A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a:extLst>
            <a:ext uri="{FF2B5EF4-FFF2-40B4-BE49-F238E27FC236}">
              <a16:creationId xmlns="" xmlns:a16="http://schemas.microsoft.com/office/drawing/2014/main" id="{00000000-0008-0000-1E00-0000D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a:extLst>
            <a:ext uri="{FF2B5EF4-FFF2-40B4-BE49-F238E27FC236}">
              <a16:creationId xmlns="" xmlns:a16="http://schemas.microsoft.com/office/drawing/2014/main" id="{00000000-0008-0000-1E00-0000D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a:extLst>
            <a:ext uri="{FF2B5EF4-FFF2-40B4-BE49-F238E27FC236}">
              <a16:creationId xmlns="" xmlns:a16="http://schemas.microsoft.com/office/drawing/2014/main" id="{00000000-0008-0000-1E00-0000D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a:extLst>
            <a:ext uri="{FF2B5EF4-FFF2-40B4-BE49-F238E27FC236}">
              <a16:creationId xmlns="" xmlns:a16="http://schemas.microsoft.com/office/drawing/2014/main" id="{00000000-0008-0000-1E00-0000D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a:extLst>
            <a:ext uri="{FF2B5EF4-FFF2-40B4-BE49-F238E27FC236}">
              <a16:creationId xmlns="" xmlns:a16="http://schemas.microsoft.com/office/drawing/2014/main" id="{00000000-0008-0000-1E00-0000D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a:extLst>
            <a:ext uri="{FF2B5EF4-FFF2-40B4-BE49-F238E27FC236}">
              <a16:creationId xmlns="" xmlns:a16="http://schemas.microsoft.com/office/drawing/2014/main" id="{00000000-0008-0000-1E00-0000D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a:extLst>
            <a:ext uri="{FF2B5EF4-FFF2-40B4-BE49-F238E27FC236}">
              <a16:creationId xmlns="" xmlns:a16="http://schemas.microsoft.com/office/drawing/2014/main" id="{00000000-0008-0000-1E00-0000D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a:extLst>
            <a:ext uri="{FF2B5EF4-FFF2-40B4-BE49-F238E27FC236}">
              <a16:creationId xmlns="" xmlns:a16="http://schemas.microsoft.com/office/drawing/2014/main" id="{00000000-0008-0000-1E00-0000E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a:extLst>
            <a:ext uri="{FF2B5EF4-FFF2-40B4-BE49-F238E27FC236}">
              <a16:creationId xmlns="" xmlns:a16="http://schemas.microsoft.com/office/drawing/2014/main" id="{00000000-0008-0000-1E00-0000E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a:extLst>
            <a:ext uri="{FF2B5EF4-FFF2-40B4-BE49-F238E27FC236}">
              <a16:creationId xmlns="" xmlns:a16="http://schemas.microsoft.com/office/drawing/2014/main" id="{00000000-0008-0000-1E00-0000E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a:extLst>
            <a:ext uri="{FF2B5EF4-FFF2-40B4-BE49-F238E27FC236}">
              <a16:creationId xmlns="" xmlns:a16="http://schemas.microsoft.com/office/drawing/2014/main" id="{00000000-0008-0000-1E00-0000E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a:extLst>
            <a:ext uri="{FF2B5EF4-FFF2-40B4-BE49-F238E27FC236}">
              <a16:creationId xmlns="" xmlns:a16="http://schemas.microsoft.com/office/drawing/2014/main" id="{00000000-0008-0000-1E00-0000E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a:extLst>
            <a:ext uri="{FF2B5EF4-FFF2-40B4-BE49-F238E27FC236}">
              <a16:creationId xmlns="" xmlns:a16="http://schemas.microsoft.com/office/drawing/2014/main" id="{00000000-0008-0000-1E00-0000E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a:extLst>
            <a:ext uri="{FF2B5EF4-FFF2-40B4-BE49-F238E27FC236}">
              <a16:creationId xmlns="" xmlns:a16="http://schemas.microsoft.com/office/drawing/2014/main" id="{00000000-0008-0000-1E00-0000E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a:extLst>
            <a:ext uri="{FF2B5EF4-FFF2-40B4-BE49-F238E27FC236}">
              <a16:creationId xmlns="" xmlns:a16="http://schemas.microsoft.com/office/drawing/2014/main" id="{00000000-0008-0000-1E00-0000E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a:extLst>
            <a:ext uri="{FF2B5EF4-FFF2-40B4-BE49-F238E27FC236}">
              <a16:creationId xmlns="" xmlns:a16="http://schemas.microsoft.com/office/drawing/2014/main" id="{00000000-0008-0000-1E00-0000E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a:extLst>
            <a:ext uri="{FF2B5EF4-FFF2-40B4-BE49-F238E27FC236}">
              <a16:creationId xmlns="" xmlns:a16="http://schemas.microsoft.com/office/drawing/2014/main" id="{00000000-0008-0000-1E00-0000E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a:extLst>
            <a:ext uri="{FF2B5EF4-FFF2-40B4-BE49-F238E27FC236}">
              <a16:creationId xmlns="" xmlns:a16="http://schemas.microsoft.com/office/drawing/2014/main" id="{00000000-0008-0000-1E00-0000E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a:extLst>
            <a:ext uri="{FF2B5EF4-FFF2-40B4-BE49-F238E27FC236}">
              <a16:creationId xmlns="" xmlns:a16="http://schemas.microsoft.com/office/drawing/2014/main" id="{00000000-0008-0000-1E00-0000E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a:extLst>
            <a:ext uri="{FF2B5EF4-FFF2-40B4-BE49-F238E27FC236}">
              <a16:creationId xmlns="" xmlns:a16="http://schemas.microsoft.com/office/drawing/2014/main" id="{00000000-0008-0000-1E00-0000E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a:extLst>
            <a:ext uri="{FF2B5EF4-FFF2-40B4-BE49-F238E27FC236}">
              <a16:creationId xmlns="" xmlns:a16="http://schemas.microsoft.com/office/drawing/2014/main" id="{00000000-0008-0000-1E00-0000E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a:extLst>
            <a:ext uri="{FF2B5EF4-FFF2-40B4-BE49-F238E27FC236}">
              <a16:creationId xmlns="" xmlns:a16="http://schemas.microsoft.com/office/drawing/2014/main" id="{00000000-0008-0000-1E00-0000E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a:extLst>
            <a:ext uri="{FF2B5EF4-FFF2-40B4-BE49-F238E27FC236}">
              <a16:creationId xmlns="" xmlns:a16="http://schemas.microsoft.com/office/drawing/2014/main" id="{00000000-0008-0000-1E00-0000E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a:extLst>
            <a:ext uri="{FF2B5EF4-FFF2-40B4-BE49-F238E27FC236}">
              <a16:creationId xmlns="" xmlns:a16="http://schemas.microsoft.com/office/drawing/2014/main" id="{00000000-0008-0000-1E00-0000F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a:extLst>
            <a:ext uri="{FF2B5EF4-FFF2-40B4-BE49-F238E27FC236}">
              <a16:creationId xmlns="" xmlns:a16="http://schemas.microsoft.com/office/drawing/2014/main" id="{00000000-0008-0000-1E00-0000F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a:extLst>
            <a:ext uri="{FF2B5EF4-FFF2-40B4-BE49-F238E27FC236}">
              <a16:creationId xmlns="" xmlns:a16="http://schemas.microsoft.com/office/drawing/2014/main" id="{00000000-0008-0000-1E00-0000F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a:extLst>
            <a:ext uri="{FF2B5EF4-FFF2-40B4-BE49-F238E27FC236}">
              <a16:creationId xmlns="" xmlns:a16="http://schemas.microsoft.com/office/drawing/2014/main" id="{00000000-0008-0000-1E00-0000F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a:extLst>
            <a:ext uri="{FF2B5EF4-FFF2-40B4-BE49-F238E27FC236}">
              <a16:creationId xmlns="" xmlns:a16="http://schemas.microsoft.com/office/drawing/2014/main" id="{00000000-0008-0000-1E00-0000F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a:extLst>
            <a:ext uri="{FF2B5EF4-FFF2-40B4-BE49-F238E27FC236}">
              <a16:creationId xmlns="" xmlns:a16="http://schemas.microsoft.com/office/drawing/2014/main" id="{00000000-0008-0000-1E00-0000F5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a:extLst>
            <a:ext uri="{FF2B5EF4-FFF2-40B4-BE49-F238E27FC236}">
              <a16:creationId xmlns="" xmlns:a16="http://schemas.microsoft.com/office/drawing/2014/main" id="{00000000-0008-0000-1E00-0000F6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a:extLst>
            <a:ext uri="{FF2B5EF4-FFF2-40B4-BE49-F238E27FC236}">
              <a16:creationId xmlns="" xmlns:a16="http://schemas.microsoft.com/office/drawing/2014/main" id="{00000000-0008-0000-1E00-0000F7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a:extLst>
            <a:ext uri="{FF2B5EF4-FFF2-40B4-BE49-F238E27FC236}">
              <a16:creationId xmlns="" xmlns:a16="http://schemas.microsoft.com/office/drawing/2014/main" id="{00000000-0008-0000-1E00-0000F8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a:extLst>
            <a:ext uri="{FF2B5EF4-FFF2-40B4-BE49-F238E27FC236}">
              <a16:creationId xmlns="" xmlns:a16="http://schemas.microsoft.com/office/drawing/2014/main" id="{00000000-0008-0000-1E00-0000F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a:extLst>
            <a:ext uri="{FF2B5EF4-FFF2-40B4-BE49-F238E27FC236}">
              <a16:creationId xmlns="" xmlns:a16="http://schemas.microsoft.com/office/drawing/2014/main" id="{00000000-0008-0000-1E00-0000F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a:extLst>
            <a:ext uri="{FF2B5EF4-FFF2-40B4-BE49-F238E27FC236}">
              <a16:creationId xmlns="" xmlns:a16="http://schemas.microsoft.com/office/drawing/2014/main" id="{00000000-0008-0000-1E00-0000F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a:extLst>
            <a:ext uri="{FF2B5EF4-FFF2-40B4-BE49-F238E27FC236}">
              <a16:creationId xmlns="" xmlns:a16="http://schemas.microsoft.com/office/drawing/2014/main" id="{00000000-0008-0000-1E00-0000F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a:extLst>
            <a:ext uri="{FF2B5EF4-FFF2-40B4-BE49-F238E27FC236}">
              <a16:creationId xmlns="" xmlns:a16="http://schemas.microsoft.com/office/drawing/2014/main" id="{00000000-0008-0000-1E00-0000F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a:extLst>
            <a:ext uri="{FF2B5EF4-FFF2-40B4-BE49-F238E27FC236}">
              <a16:creationId xmlns="" xmlns:a16="http://schemas.microsoft.com/office/drawing/2014/main" id="{00000000-0008-0000-1E00-0000F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a:extLst>
            <a:ext uri="{FF2B5EF4-FFF2-40B4-BE49-F238E27FC236}">
              <a16:creationId xmlns="" xmlns:a16="http://schemas.microsoft.com/office/drawing/2014/main" id="{00000000-0008-0000-1E00-0000FF000000}"/>
            </a:ext>
          </a:extLst>
        </xdr:cNvPr>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a:extLst>
            <a:ext uri="{FF2B5EF4-FFF2-40B4-BE49-F238E27FC236}">
              <a16:creationId xmlns="" xmlns:a16="http://schemas.microsoft.com/office/drawing/2014/main" id="{00000000-0008-0000-1E00-00008101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a:extLst>
            <a:ext uri="{FF2B5EF4-FFF2-40B4-BE49-F238E27FC236}">
              <a16:creationId xmlns="" xmlns:a16="http://schemas.microsoft.com/office/drawing/2014/main" id="{00000000-0008-0000-1E00-000082010000}"/>
            </a:ext>
          </a:extLst>
        </xdr:cNvPr>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a:extLst>
            <a:ext uri="{FF2B5EF4-FFF2-40B4-BE49-F238E27FC236}">
              <a16:creationId xmlns="" xmlns:a16="http://schemas.microsoft.com/office/drawing/2014/main" id="{00000000-0008-0000-1E00-000083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a:extLst>
            <a:ext uri="{FF2B5EF4-FFF2-40B4-BE49-F238E27FC236}">
              <a16:creationId xmlns="" xmlns:a16="http://schemas.microsoft.com/office/drawing/2014/main" id="{00000000-0008-0000-1E00-000084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a:extLst>
            <a:ext uri="{FF2B5EF4-FFF2-40B4-BE49-F238E27FC236}">
              <a16:creationId xmlns="" xmlns:a16="http://schemas.microsoft.com/office/drawing/2014/main" id="{00000000-0008-0000-1E00-00008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a:extLst>
            <a:ext uri="{FF2B5EF4-FFF2-40B4-BE49-F238E27FC236}">
              <a16:creationId xmlns="" xmlns:a16="http://schemas.microsoft.com/office/drawing/2014/main" id="{00000000-0008-0000-1E00-00008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a:extLst>
            <a:ext uri="{FF2B5EF4-FFF2-40B4-BE49-F238E27FC236}">
              <a16:creationId xmlns="" xmlns:a16="http://schemas.microsoft.com/office/drawing/2014/main" id="{00000000-0008-0000-1E00-00008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a:extLst>
            <a:ext uri="{FF2B5EF4-FFF2-40B4-BE49-F238E27FC236}">
              <a16:creationId xmlns="" xmlns:a16="http://schemas.microsoft.com/office/drawing/2014/main" id="{00000000-0008-0000-1E00-00008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a:extLst>
            <a:ext uri="{FF2B5EF4-FFF2-40B4-BE49-F238E27FC236}">
              <a16:creationId xmlns="" xmlns:a16="http://schemas.microsoft.com/office/drawing/2014/main" id="{00000000-0008-0000-1E00-000089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a:extLst>
            <a:ext uri="{FF2B5EF4-FFF2-40B4-BE49-F238E27FC236}">
              <a16:creationId xmlns="" xmlns:a16="http://schemas.microsoft.com/office/drawing/2014/main" id="{00000000-0008-0000-1E00-00008A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a:extLst>
            <a:ext uri="{FF2B5EF4-FFF2-40B4-BE49-F238E27FC236}">
              <a16:creationId xmlns="" xmlns:a16="http://schemas.microsoft.com/office/drawing/2014/main" id="{00000000-0008-0000-1E00-00008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a:extLst>
            <a:ext uri="{FF2B5EF4-FFF2-40B4-BE49-F238E27FC236}">
              <a16:creationId xmlns="" xmlns:a16="http://schemas.microsoft.com/office/drawing/2014/main" id="{00000000-0008-0000-1E00-00008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a:extLst>
            <a:ext uri="{FF2B5EF4-FFF2-40B4-BE49-F238E27FC236}">
              <a16:creationId xmlns="" xmlns:a16="http://schemas.microsoft.com/office/drawing/2014/main" id="{00000000-0008-0000-1E00-00008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a:extLst>
            <a:ext uri="{FF2B5EF4-FFF2-40B4-BE49-F238E27FC236}">
              <a16:creationId xmlns="" xmlns:a16="http://schemas.microsoft.com/office/drawing/2014/main" id="{00000000-0008-0000-1E00-00008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a:extLst>
            <a:ext uri="{FF2B5EF4-FFF2-40B4-BE49-F238E27FC236}">
              <a16:creationId xmlns="" xmlns:a16="http://schemas.microsoft.com/office/drawing/2014/main" id="{00000000-0008-0000-1E00-00008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a:extLst>
            <a:ext uri="{FF2B5EF4-FFF2-40B4-BE49-F238E27FC236}">
              <a16:creationId xmlns="" xmlns:a16="http://schemas.microsoft.com/office/drawing/2014/main" id="{00000000-0008-0000-1E00-00009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a:extLst>
            <a:ext uri="{FF2B5EF4-FFF2-40B4-BE49-F238E27FC236}">
              <a16:creationId xmlns="" xmlns:a16="http://schemas.microsoft.com/office/drawing/2014/main" id="{00000000-0008-0000-1E00-000091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a:extLst>
            <a:ext uri="{FF2B5EF4-FFF2-40B4-BE49-F238E27FC236}">
              <a16:creationId xmlns="" xmlns:a16="http://schemas.microsoft.com/office/drawing/2014/main" id="{00000000-0008-0000-1E00-000092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a:extLst>
            <a:ext uri="{FF2B5EF4-FFF2-40B4-BE49-F238E27FC236}">
              <a16:creationId xmlns="" xmlns:a16="http://schemas.microsoft.com/office/drawing/2014/main" id="{00000000-0008-0000-1E00-00009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a:extLst>
            <a:ext uri="{FF2B5EF4-FFF2-40B4-BE49-F238E27FC236}">
              <a16:creationId xmlns="" xmlns:a16="http://schemas.microsoft.com/office/drawing/2014/main" id="{00000000-0008-0000-1E00-00009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a:extLst>
            <a:ext uri="{FF2B5EF4-FFF2-40B4-BE49-F238E27FC236}">
              <a16:creationId xmlns="" xmlns:a16="http://schemas.microsoft.com/office/drawing/2014/main" id="{00000000-0008-0000-1E00-00009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a:extLst>
            <a:ext uri="{FF2B5EF4-FFF2-40B4-BE49-F238E27FC236}">
              <a16:creationId xmlns="" xmlns:a16="http://schemas.microsoft.com/office/drawing/2014/main" id="{00000000-0008-0000-1E00-00009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a:extLst>
            <a:ext uri="{FF2B5EF4-FFF2-40B4-BE49-F238E27FC236}">
              <a16:creationId xmlns="" xmlns:a16="http://schemas.microsoft.com/office/drawing/2014/main" id="{00000000-0008-0000-1E00-00009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a:extLst>
            <a:ext uri="{FF2B5EF4-FFF2-40B4-BE49-F238E27FC236}">
              <a16:creationId xmlns="" xmlns:a16="http://schemas.microsoft.com/office/drawing/2014/main" id="{00000000-0008-0000-1E00-00009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a:extLst>
            <a:ext uri="{FF2B5EF4-FFF2-40B4-BE49-F238E27FC236}">
              <a16:creationId xmlns="" xmlns:a16="http://schemas.microsoft.com/office/drawing/2014/main" id="{00000000-0008-0000-1E00-00009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a:extLst>
            <a:ext uri="{FF2B5EF4-FFF2-40B4-BE49-F238E27FC236}">
              <a16:creationId xmlns="" xmlns:a16="http://schemas.microsoft.com/office/drawing/2014/main" id="{00000000-0008-0000-1E00-00009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a:extLst>
            <a:ext uri="{FF2B5EF4-FFF2-40B4-BE49-F238E27FC236}">
              <a16:creationId xmlns="" xmlns:a16="http://schemas.microsoft.com/office/drawing/2014/main" id="{00000000-0008-0000-1E00-00009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a:extLst>
            <a:ext uri="{FF2B5EF4-FFF2-40B4-BE49-F238E27FC236}">
              <a16:creationId xmlns="" xmlns:a16="http://schemas.microsoft.com/office/drawing/2014/main" id="{00000000-0008-0000-1E00-00009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a:extLst>
            <a:ext uri="{FF2B5EF4-FFF2-40B4-BE49-F238E27FC236}">
              <a16:creationId xmlns="" xmlns:a16="http://schemas.microsoft.com/office/drawing/2014/main" id="{00000000-0008-0000-1E00-00009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a:extLst>
            <a:ext uri="{FF2B5EF4-FFF2-40B4-BE49-F238E27FC236}">
              <a16:creationId xmlns="" xmlns:a16="http://schemas.microsoft.com/office/drawing/2014/main" id="{00000000-0008-0000-1E00-00009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a:extLst>
            <a:ext uri="{FF2B5EF4-FFF2-40B4-BE49-F238E27FC236}">
              <a16:creationId xmlns="" xmlns:a16="http://schemas.microsoft.com/office/drawing/2014/main" id="{00000000-0008-0000-1E00-00009F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a:extLst>
            <a:ext uri="{FF2B5EF4-FFF2-40B4-BE49-F238E27FC236}">
              <a16:creationId xmlns="" xmlns:a16="http://schemas.microsoft.com/office/drawing/2014/main" id="{00000000-0008-0000-1E00-0000A0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a:extLst>
            <a:ext uri="{FF2B5EF4-FFF2-40B4-BE49-F238E27FC236}">
              <a16:creationId xmlns="" xmlns:a16="http://schemas.microsoft.com/office/drawing/2014/main" id="{00000000-0008-0000-1E00-0000A1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a:extLst>
            <a:ext uri="{FF2B5EF4-FFF2-40B4-BE49-F238E27FC236}">
              <a16:creationId xmlns="" xmlns:a16="http://schemas.microsoft.com/office/drawing/2014/main" id="{00000000-0008-0000-1E00-0000A2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a:extLst>
            <a:ext uri="{FF2B5EF4-FFF2-40B4-BE49-F238E27FC236}">
              <a16:creationId xmlns="" xmlns:a16="http://schemas.microsoft.com/office/drawing/2014/main" id="{00000000-0008-0000-1E00-0000A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a:extLst>
            <a:ext uri="{FF2B5EF4-FFF2-40B4-BE49-F238E27FC236}">
              <a16:creationId xmlns="" xmlns:a16="http://schemas.microsoft.com/office/drawing/2014/main" id="{00000000-0008-0000-1E00-0000A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a:extLst>
            <a:ext uri="{FF2B5EF4-FFF2-40B4-BE49-F238E27FC236}">
              <a16:creationId xmlns="" xmlns:a16="http://schemas.microsoft.com/office/drawing/2014/main" id="{00000000-0008-0000-1E00-0000A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a:extLst>
            <a:ext uri="{FF2B5EF4-FFF2-40B4-BE49-F238E27FC236}">
              <a16:creationId xmlns="" xmlns:a16="http://schemas.microsoft.com/office/drawing/2014/main" id="{00000000-0008-0000-1E00-0000A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a:extLst>
            <a:ext uri="{FF2B5EF4-FFF2-40B4-BE49-F238E27FC236}">
              <a16:creationId xmlns="" xmlns:a16="http://schemas.microsoft.com/office/drawing/2014/main" id="{00000000-0008-0000-1E00-0000A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a:extLst>
            <a:ext uri="{FF2B5EF4-FFF2-40B4-BE49-F238E27FC236}">
              <a16:creationId xmlns="" xmlns:a16="http://schemas.microsoft.com/office/drawing/2014/main" id="{00000000-0008-0000-1E00-0000A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a:extLst>
            <a:ext uri="{FF2B5EF4-FFF2-40B4-BE49-F238E27FC236}">
              <a16:creationId xmlns="" xmlns:a16="http://schemas.microsoft.com/office/drawing/2014/main" id="{00000000-0008-0000-1E00-0000A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a:extLst>
            <a:ext uri="{FF2B5EF4-FFF2-40B4-BE49-F238E27FC236}">
              <a16:creationId xmlns="" xmlns:a16="http://schemas.microsoft.com/office/drawing/2014/main" id="{00000000-0008-0000-1E00-0000A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a:extLst>
            <a:ext uri="{FF2B5EF4-FFF2-40B4-BE49-F238E27FC236}">
              <a16:creationId xmlns="" xmlns:a16="http://schemas.microsoft.com/office/drawing/2014/main" id="{00000000-0008-0000-1E00-0000A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a:extLst>
            <a:ext uri="{FF2B5EF4-FFF2-40B4-BE49-F238E27FC236}">
              <a16:creationId xmlns="" xmlns:a16="http://schemas.microsoft.com/office/drawing/2014/main" id="{00000000-0008-0000-1E00-0000A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a:extLst>
            <a:ext uri="{FF2B5EF4-FFF2-40B4-BE49-F238E27FC236}">
              <a16:creationId xmlns="" xmlns:a16="http://schemas.microsoft.com/office/drawing/2014/main" id="{00000000-0008-0000-1E00-0000A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a:extLst>
            <a:ext uri="{FF2B5EF4-FFF2-40B4-BE49-F238E27FC236}">
              <a16:creationId xmlns="" xmlns:a16="http://schemas.microsoft.com/office/drawing/2014/main" id="{00000000-0008-0000-1E00-0000A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a:extLst>
            <a:ext uri="{FF2B5EF4-FFF2-40B4-BE49-F238E27FC236}">
              <a16:creationId xmlns="" xmlns:a16="http://schemas.microsoft.com/office/drawing/2014/main" id="{00000000-0008-0000-1E00-0000A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a:extLst>
            <a:ext uri="{FF2B5EF4-FFF2-40B4-BE49-F238E27FC236}">
              <a16:creationId xmlns="" xmlns:a16="http://schemas.microsoft.com/office/drawing/2014/main" id="{00000000-0008-0000-1E00-0000B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a:extLst>
            <a:ext uri="{FF2B5EF4-FFF2-40B4-BE49-F238E27FC236}">
              <a16:creationId xmlns="" xmlns:a16="http://schemas.microsoft.com/office/drawing/2014/main" id="{00000000-0008-0000-1E00-0000B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a:extLst>
            <a:ext uri="{FF2B5EF4-FFF2-40B4-BE49-F238E27FC236}">
              <a16:creationId xmlns="" xmlns:a16="http://schemas.microsoft.com/office/drawing/2014/main" id="{00000000-0008-0000-1E00-0000B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a:extLst>
            <a:ext uri="{FF2B5EF4-FFF2-40B4-BE49-F238E27FC236}">
              <a16:creationId xmlns="" xmlns:a16="http://schemas.microsoft.com/office/drawing/2014/main" id="{00000000-0008-0000-1E00-0000B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a:extLst>
            <a:ext uri="{FF2B5EF4-FFF2-40B4-BE49-F238E27FC236}">
              <a16:creationId xmlns="" xmlns:a16="http://schemas.microsoft.com/office/drawing/2014/main" id="{00000000-0008-0000-1E00-0000B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a:extLst>
            <a:ext uri="{FF2B5EF4-FFF2-40B4-BE49-F238E27FC236}">
              <a16:creationId xmlns="" xmlns:a16="http://schemas.microsoft.com/office/drawing/2014/main" id="{00000000-0008-0000-1E00-0000B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a:extLst>
            <a:ext uri="{FF2B5EF4-FFF2-40B4-BE49-F238E27FC236}">
              <a16:creationId xmlns="" xmlns:a16="http://schemas.microsoft.com/office/drawing/2014/main" id="{00000000-0008-0000-1E00-0000B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a:extLst>
            <a:ext uri="{FF2B5EF4-FFF2-40B4-BE49-F238E27FC236}">
              <a16:creationId xmlns="" xmlns:a16="http://schemas.microsoft.com/office/drawing/2014/main" id="{00000000-0008-0000-1E00-0000B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a:extLst>
            <a:ext uri="{FF2B5EF4-FFF2-40B4-BE49-F238E27FC236}">
              <a16:creationId xmlns="" xmlns:a16="http://schemas.microsoft.com/office/drawing/2014/main" id="{00000000-0008-0000-1E00-0000B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a:extLst>
            <a:ext uri="{FF2B5EF4-FFF2-40B4-BE49-F238E27FC236}">
              <a16:creationId xmlns="" xmlns:a16="http://schemas.microsoft.com/office/drawing/2014/main" id="{00000000-0008-0000-1E00-0000B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a:extLst>
            <a:ext uri="{FF2B5EF4-FFF2-40B4-BE49-F238E27FC236}">
              <a16:creationId xmlns="" xmlns:a16="http://schemas.microsoft.com/office/drawing/2014/main" id="{00000000-0008-0000-1E00-0000B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a:extLst>
            <a:ext uri="{FF2B5EF4-FFF2-40B4-BE49-F238E27FC236}">
              <a16:creationId xmlns="" xmlns:a16="http://schemas.microsoft.com/office/drawing/2014/main" id="{00000000-0008-0000-1E00-0000B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a:extLst>
            <a:ext uri="{FF2B5EF4-FFF2-40B4-BE49-F238E27FC236}">
              <a16:creationId xmlns="" xmlns:a16="http://schemas.microsoft.com/office/drawing/2014/main" id="{00000000-0008-0000-1E00-0000B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a:extLst>
            <a:ext uri="{FF2B5EF4-FFF2-40B4-BE49-F238E27FC236}">
              <a16:creationId xmlns="" xmlns:a16="http://schemas.microsoft.com/office/drawing/2014/main" id="{00000000-0008-0000-1E00-0000B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a:extLst>
            <a:ext uri="{FF2B5EF4-FFF2-40B4-BE49-F238E27FC236}">
              <a16:creationId xmlns="" xmlns:a16="http://schemas.microsoft.com/office/drawing/2014/main" id="{00000000-0008-0000-1E00-0000B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a:extLst>
            <a:ext uri="{FF2B5EF4-FFF2-40B4-BE49-F238E27FC236}">
              <a16:creationId xmlns="" xmlns:a16="http://schemas.microsoft.com/office/drawing/2014/main" id="{00000000-0008-0000-1E00-0000B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a:extLst>
            <a:ext uri="{FF2B5EF4-FFF2-40B4-BE49-F238E27FC236}">
              <a16:creationId xmlns="" xmlns:a16="http://schemas.microsoft.com/office/drawing/2014/main" id="{00000000-0008-0000-1E00-0000C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a:extLst>
            <a:ext uri="{FF2B5EF4-FFF2-40B4-BE49-F238E27FC236}">
              <a16:creationId xmlns="" xmlns:a16="http://schemas.microsoft.com/office/drawing/2014/main" id="{00000000-0008-0000-1E00-0000C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a:extLst>
            <a:ext uri="{FF2B5EF4-FFF2-40B4-BE49-F238E27FC236}">
              <a16:creationId xmlns="" xmlns:a16="http://schemas.microsoft.com/office/drawing/2014/main" id="{00000000-0008-0000-1E00-0000C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a:extLst>
            <a:ext uri="{FF2B5EF4-FFF2-40B4-BE49-F238E27FC236}">
              <a16:creationId xmlns="" xmlns:a16="http://schemas.microsoft.com/office/drawing/2014/main" id="{00000000-0008-0000-1E00-0000C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a:extLst>
            <a:ext uri="{FF2B5EF4-FFF2-40B4-BE49-F238E27FC236}">
              <a16:creationId xmlns="" xmlns:a16="http://schemas.microsoft.com/office/drawing/2014/main" id="{00000000-0008-0000-1E00-0000C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a:extLst>
            <a:ext uri="{FF2B5EF4-FFF2-40B4-BE49-F238E27FC236}">
              <a16:creationId xmlns="" xmlns:a16="http://schemas.microsoft.com/office/drawing/2014/main" id="{00000000-0008-0000-1E00-0000C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a:extLst>
            <a:ext uri="{FF2B5EF4-FFF2-40B4-BE49-F238E27FC236}">
              <a16:creationId xmlns="" xmlns:a16="http://schemas.microsoft.com/office/drawing/2014/main" id="{00000000-0008-0000-1E00-0000C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a:extLst>
            <a:ext uri="{FF2B5EF4-FFF2-40B4-BE49-F238E27FC236}">
              <a16:creationId xmlns="" xmlns:a16="http://schemas.microsoft.com/office/drawing/2014/main" id="{00000000-0008-0000-1E00-0000C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a:extLst>
            <a:ext uri="{FF2B5EF4-FFF2-40B4-BE49-F238E27FC236}">
              <a16:creationId xmlns="" xmlns:a16="http://schemas.microsoft.com/office/drawing/2014/main" id="{00000000-0008-0000-1E00-0000C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a:extLst>
            <a:ext uri="{FF2B5EF4-FFF2-40B4-BE49-F238E27FC236}">
              <a16:creationId xmlns="" xmlns:a16="http://schemas.microsoft.com/office/drawing/2014/main" id="{00000000-0008-0000-1E00-0000C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a:extLst>
            <a:ext uri="{FF2B5EF4-FFF2-40B4-BE49-F238E27FC236}">
              <a16:creationId xmlns="" xmlns:a16="http://schemas.microsoft.com/office/drawing/2014/main" id="{00000000-0008-0000-1E00-0000C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a:extLst>
            <a:ext uri="{FF2B5EF4-FFF2-40B4-BE49-F238E27FC236}">
              <a16:creationId xmlns="" xmlns:a16="http://schemas.microsoft.com/office/drawing/2014/main" id="{00000000-0008-0000-1E00-0000C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a:extLst>
            <a:ext uri="{FF2B5EF4-FFF2-40B4-BE49-F238E27FC236}">
              <a16:creationId xmlns="" xmlns:a16="http://schemas.microsoft.com/office/drawing/2014/main" id="{00000000-0008-0000-1E00-0000C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a:extLst>
            <a:ext uri="{FF2B5EF4-FFF2-40B4-BE49-F238E27FC236}">
              <a16:creationId xmlns="" xmlns:a16="http://schemas.microsoft.com/office/drawing/2014/main" id="{00000000-0008-0000-1E00-0000C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a:extLst>
            <a:ext uri="{FF2B5EF4-FFF2-40B4-BE49-F238E27FC236}">
              <a16:creationId xmlns="" xmlns:a16="http://schemas.microsoft.com/office/drawing/2014/main" id="{00000000-0008-0000-1E00-0000C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a:extLst>
            <a:ext uri="{FF2B5EF4-FFF2-40B4-BE49-F238E27FC236}">
              <a16:creationId xmlns="" xmlns:a16="http://schemas.microsoft.com/office/drawing/2014/main" id="{00000000-0008-0000-1E00-0000C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a:extLst>
            <a:ext uri="{FF2B5EF4-FFF2-40B4-BE49-F238E27FC236}">
              <a16:creationId xmlns="" xmlns:a16="http://schemas.microsoft.com/office/drawing/2014/main" id="{00000000-0008-0000-1E00-0000D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a:extLst>
            <a:ext uri="{FF2B5EF4-FFF2-40B4-BE49-F238E27FC236}">
              <a16:creationId xmlns="" xmlns:a16="http://schemas.microsoft.com/office/drawing/2014/main" id="{00000000-0008-0000-1E00-0000D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a:extLst>
            <a:ext uri="{FF2B5EF4-FFF2-40B4-BE49-F238E27FC236}">
              <a16:creationId xmlns="" xmlns:a16="http://schemas.microsoft.com/office/drawing/2014/main" id="{00000000-0008-0000-1E00-0000D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a:extLst>
            <a:ext uri="{FF2B5EF4-FFF2-40B4-BE49-F238E27FC236}">
              <a16:creationId xmlns="" xmlns:a16="http://schemas.microsoft.com/office/drawing/2014/main" id="{00000000-0008-0000-1E00-0000D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a:extLst>
            <a:ext uri="{FF2B5EF4-FFF2-40B4-BE49-F238E27FC236}">
              <a16:creationId xmlns="" xmlns:a16="http://schemas.microsoft.com/office/drawing/2014/main" id="{00000000-0008-0000-1E00-0000D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a:extLst>
            <a:ext uri="{FF2B5EF4-FFF2-40B4-BE49-F238E27FC236}">
              <a16:creationId xmlns="" xmlns:a16="http://schemas.microsoft.com/office/drawing/2014/main" id="{00000000-0008-0000-1E00-0000D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a:extLst>
            <a:ext uri="{FF2B5EF4-FFF2-40B4-BE49-F238E27FC236}">
              <a16:creationId xmlns="" xmlns:a16="http://schemas.microsoft.com/office/drawing/2014/main" id="{00000000-0008-0000-1E00-0000D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a:extLst>
            <a:ext uri="{FF2B5EF4-FFF2-40B4-BE49-F238E27FC236}">
              <a16:creationId xmlns="" xmlns:a16="http://schemas.microsoft.com/office/drawing/2014/main" id="{00000000-0008-0000-1E00-0000D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a:extLst>
            <a:ext uri="{FF2B5EF4-FFF2-40B4-BE49-F238E27FC236}">
              <a16:creationId xmlns="" xmlns:a16="http://schemas.microsoft.com/office/drawing/2014/main" id="{00000000-0008-0000-1E00-0000D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a:extLst>
            <a:ext uri="{FF2B5EF4-FFF2-40B4-BE49-F238E27FC236}">
              <a16:creationId xmlns="" xmlns:a16="http://schemas.microsoft.com/office/drawing/2014/main" id="{00000000-0008-0000-1E00-0000D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a:extLst>
            <a:ext uri="{FF2B5EF4-FFF2-40B4-BE49-F238E27FC236}">
              <a16:creationId xmlns="" xmlns:a16="http://schemas.microsoft.com/office/drawing/2014/main" id="{00000000-0008-0000-1E00-0000D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a:extLst>
            <a:ext uri="{FF2B5EF4-FFF2-40B4-BE49-F238E27FC236}">
              <a16:creationId xmlns="" xmlns:a16="http://schemas.microsoft.com/office/drawing/2014/main" id="{00000000-0008-0000-1E00-0000D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a:extLst>
            <a:ext uri="{FF2B5EF4-FFF2-40B4-BE49-F238E27FC236}">
              <a16:creationId xmlns="" xmlns:a16="http://schemas.microsoft.com/office/drawing/2014/main" id="{00000000-0008-0000-1E00-0000D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a:extLst>
            <a:ext uri="{FF2B5EF4-FFF2-40B4-BE49-F238E27FC236}">
              <a16:creationId xmlns="" xmlns:a16="http://schemas.microsoft.com/office/drawing/2014/main" id="{00000000-0008-0000-1E00-0000D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a:extLst>
            <a:ext uri="{FF2B5EF4-FFF2-40B4-BE49-F238E27FC236}">
              <a16:creationId xmlns="" xmlns:a16="http://schemas.microsoft.com/office/drawing/2014/main" id="{00000000-0008-0000-1E00-0000D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a:extLst>
            <a:ext uri="{FF2B5EF4-FFF2-40B4-BE49-F238E27FC236}">
              <a16:creationId xmlns="" xmlns:a16="http://schemas.microsoft.com/office/drawing/2014/main" id="{00000000-0008-0000-1E00-0000D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a:extLst>
            <a:ext uri="{FF2B5EF4-FFF2-40B4-BE49-F238E27FC236}">
              <a16:creationId xmlns="" xmlns:a16="http://schemas.microsoft.com/office/drawing/2014/main" id="{00000000-0008-0000-1E00-0000E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a:extLst>
            <a:ext uri="{FF2B5EF4-FFF2-40B4-BE49-F238E27FC236}">
              <a16:creationId xmlns="" xmlns:a16="http://schemas.microsoft.com/office/drawing/2014/main" id="{00000000-0008-0000-1E00-0000E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a:extLst>
            <a:ext uri="{FF2B5EF4-FFF2-40B4-BE49-F238E27FC236}">
              <a16:creationId xmlns="" xmlns:a16="http://schemas.microsoft.com/office/drawing/2014/main" id="{00000000-0008-0000-1E00-0000E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a:extLst>
            <a:ext uri="{FF2B5EF4-FFF2-40B4-BE49-F238E27FC236}">
              <a16:creationId xmlns="" xmlns:a16="http://schemas.microsoft.com/office/drawing/2014/main" id="{00000000-0008-0000-1E00-0000E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a:extLst>
            <a:ext uri="{FF2B5EF4-FFF2-40B4-BE49-F238E27FC236}">
              <a16:creationId xmlns="" xmlns:a16="http://schemas.microsoft.com/office/drawing/2014/main" id="{00000000-0008-0000-1E00-0000E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a:extLst>
            <a:ext uri="{FF2B5EF4-FFF2-40B4-BE49-F238E27FC236}">
              <a16:creationId xmlns="" xmlns:a16="http://schemas.microsoft.com/office/drawing/2014/main" id="{00000000-0008-0000-1E00-0000E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a:extLst>
            <a:ext uri="{FF2B5EF4-FFF2-40B4-BE49-F238E27FC236}">
              <a16:creationId xmlns="" xmlns:a16="http://schemas.microsoft.com/office/drawing/2014/main" id="{00000000-0008-0000-1E00-0000E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a:extLst>
            <a:ext uri="{FF2B5EF4-FFF2-40B4-BE49-F238E27FC236}">
              <a16:creationId xmlns="" xmlns:a16="http://schemas.microsoft.com/office/drawing/2014/main" id="{00000000-0008-0000-1E00-0000E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a:extLst>
            <a:ext uri="{FF2B5EF4-FFF2-40B4-BE49-F238E27FC236}">
              <a16:creationId xmlns="" xmlns:a16="http://schemas.microsoft.com/office/drawing/2014/main" id="{00000000-0008-0000-1E00-0000E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a:extLst>
            <a:ext uri="{FF2B5EF4-FFF2-40B4-BE49-F238E27FC236}">
              <a16:creationId xmlns="" xmlns:a16="http://schemas.microsoft.com/office/drawing/2014/main" id="{00000000-0008-0000-1E00-0000E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a:extLst>
            <a:ext uri="{FF2B5EF4-FFF2-40B4-BE49-F238E27FC236}">
              <a16:creationId xmlns="" xmlns:a16="http://schemas.microsoft.com/office/drawing/2014/main" id="{00000000-0008-0000-1E00-0000E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a:extLst>
            <a:ext uri="{FF2B5EF4-FFF2-40B4-BE49-F238E27FC236}">
              <a16:creationId xmlns="" xmlns:a16="http://schemas.microsoft.com/office/drawing/2014/main" id="{00000000-0008-0000-1E00-0000E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a:extLst>
            <a:ext uri="{FF2B5EF4-FFF2-40B4-BE49-F238E27FC236}">
              <a16:creationId xmlns="" xmlns:a16="http://schemas.microsoft.com/office/drawing/2014/main" id="{00000000-0008-0000-1E00-0000E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a:extLst>
            <a:ext uri="{FF2B5EF4-FFF2-40B4-BE49-F238E27FC236}">
              <a16:creationId xmlns="" xmlns:a16="http://schemas.microsoft.com/office/drawing/2014/main" id="{00000000-0008-0000-1E00-0000E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a:extLst>
            <a:ext uri="{FF2B5EF4-FFF2-40B4-BE49-F238E27FC236}">
              <a16:creationId xmlns="" xmlns:a16="http://schemas.microsoft.com/office/drawing/2014/main" id="{00000000-0008-0000-1E00-0000E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a:extLst>
            <a:ext uri="{FF2B5EF4-FFF2-40B4-BE49-F238E27FC236}">
              <a16:creationId xmlns="" xmlns:a16="http://schemas.microsoft.com/office/drawing/2014/main" id="{00000000-0008-0000-1E00-0000E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a:extLst>
            <a:ext uri="{FF2B5EF4-FFF2-40B4-BE49-F238E27FC236}">
              <a16:creationId xmlns="" xmlns:a16="http://schemas.microsoft.com/office/drawing/2014/main" id="{00000000-0008-0000-1E00-0000F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a:extLst>
            <a:ext uri="{FF2B5EF4-FFF2-40B4-BE49-F238E27FC236}">
              <a16:creationId xmlns="" xmlns:a16="http://schemas.microsoft.com/office/drawing/2014/main" id="{00000000-0008-0000-1E00-0000F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a:extLst>
            <a:ext uri="{FF2B5EF4-FFF2-40B4-BE49-F238E27FC236}">
              <a16:creationId xmlns="" xmlns:a16="http://schemas.microsoft.com/office/drawing/2014/main" id="{00000000-0008-0000-1E00-0000F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a:extLst>
            <a:ext uri="{FF2B5EF4-FFF2-40B4-BE49-F238E27FC236}">
              <a16:creationId xmlns="" xmlns:a16="http://schemas.microsoft.com/office/drawing/2014/main" id="{00000000-0008-0000-1E00-0000F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a:extLst>
            <a:ext uri="{FF2B5EF4-FFF2-40B4-BE49-F238E27FC236}">
              <a16:creationId xmlns="" xmlns:a16="http://schemas.microsoft.com/office/drawing/2014/main" id="{00000000-0008-0000-1E00-0000F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a:extLst>
            <a:ext uri="{FF2B5EF4-FFF2-40B4-BE49-F238E27FC236}">
              <a16:creationId xmlns="" xmlns:a16="http://schemas.microsoft.com/office/drawing/2014/main" id="{00000000-0008-0000-1E00-0000F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a:extLst>
            <a:ext uri="{FF2B5EF4-FFF2-40B4-BE49-F238E27FC236}">
              <a16:creationId xmlns="" xmlns:a16="http://schemas.microsoft.com/office/drawing/2014/main" id="{00000000-0008-0000-1E00-0000F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a:extLst>
            <a:ext uri="{FF2B5EF4-FFF2-40B4-BE49-F238E27FC236}">
              <a16:creationId xmlns="" xmlns:a16="http://schemas.microsoft.com/office/drawing/2014/main" id="{00000000-0008-0000-1E00-0000F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a:extLst>
            <a:ext uri="{FF2B5EF4-FFF2-40B4-BE49-F238E27FC236}">
              <a16:creationId xmlns="" xmlns:a16="http://schemas.microsoft.com/office/drawing/2014/main" id="{00000000-0008-0000-1E00-0000F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a:extLst>
            <a:ext uri="{FF2B5EF4-FFF2-40B4-BE49-F238E27FC236}">
              <a16:creationId xmlns="" xmlns:a16="http://schemas.microsoft.com/office/drawing/2014/main" id="{00000000-0008-0000-1E00-0000F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a:extLst>
            <a:ext uri="{FF2B5EF4-FFF2-40B4-BE49-F238E27FC236}">
              <a16:creationId xmlns="" xmlns:a16="http://schemas.microsoft.com/office/drawing/2014/main" id="{00000000-0008-0000-1E00-0000F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a:extLst>
            <a:ext uri="{FF2B5EF4-FFF2-40B4-BE49-F238E27FC236}">
              <a16:creationId xmlns="" xmlns:a16="http://schemas.microsoft.com/office/drawing/2014/main" id="{00000000-0008-0000-1E00-0000F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a:extLst>
            <a:ext uri="{FF2B5EF4-FFF2-40B4-BE49-F238E27FC236}">
              <a16:creationId xmlns="" xmlns:a16="http://schemas.microsoft.com/office/drawing/2014/main" id="{00000000-0008-0000-1E00-0000F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a:extLst>
            <a:ext uri="{FF2B5EF4-FFF2-40B4-BE49-F238E27FC236}">
              <a16:creationId xmlns="" xmlns:a16="http://schemas.microsoft.com/office/drawing/2014/main" id="{00000000-0008-0000-1E00-0000F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a:extLst>
            <a:ext uri="{FF2B5EF4-FFF2-40B4-BE49-F238E27FC236}">
              <a16:creationId xmlns="" xmlns:a16="http://schemas.microsoft.com/office/drawing/2014/main" id="{00000000-0008-0000-1E00-0000F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a:extLst>
            <a:ext uri="{FF2B5EF4-FFF2-40B4-BE49-F238E27FC236}">
              <a16:creationId xmlns="" xmlns:a16="http://schemas.microsoft.com/office/drawing/2014/main" id="{00000000-0008-0000-1E00-0000F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a:extLst>
            <a:ext uri="{FF2B5EF4-FFF2-40B4-BE49-F238E27FC236}">
              <a16:creationId xmlns="" xmlns:a16="http://schemas.microsoft.com/office/drawing/2014/main" id="{00000000-0008-0000-1E00-00000002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a:extLst>
            <a:ext uri="{FF2B5EF4-FFF2-40B4-BE49-F238E27FC236}">
              <a16:creationId xmlns="" xmlns:a16="http://schemas.microsoft.com/office/drawing/2014/main" id="{00000000-0008-0000-1E00-00000102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a:extLst>
            <a:ext uri="{FF2B5EF4-FFF2-40B4-BE49-F238E27FC236}">
              <a16:creationId xmlns="" xmlns:a16="http://schemas.microsoft.com/office/drawing/2014/main" id="{00000000-0008-0000-1E00-00008A02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a:extLst>
            <a:ext uri="{FF2B5EF4-FFF2-40B4-BE49-F238E27FC236}">
              <a16:creationId xmlns="" xmlns:a16="http://schemas.microsoft.com/office/drawing/2014/main" id="{00000000-0008-0000-1E00-00008B020000}"/>
            </a:ext>
          </a:extLst>
        </xdr:cNvPr>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a:extLst>
            <a:ext uri="{FF2B5EF4-FFF2-40B4-BE49-F238E27FC236}">
              <a16:creationId xmlns="" xmlns:a16="http://schemas.microsoft.com/office/drawing/2014/main" id="{00000000-0008-0000-1E00-00008C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a:extLst>
            <a:ext uri="{FF2B5EF4-FFF2-40B4-BE49-F238E27FC236}">
              <a16:creationId xmlns="" xmlns:a16="http://schemas.microsoft.com/office/drawing/2014/main" id="{00000000-0008-0000-1E00-00008D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a:extLst>
            <a:ext uri="{FF2B5EF4-FFF2-40B4-BE49-F238E27FC236}">
              <a16:creationId xmlns="" xmlns:a16="http://schemas.microsoft.com/office/drawing/2014/main" id="{00000000-0008-0000-1E00-00008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a:extLst>
            <a:ext uri="{FF2B5EF4-FFF2-40B4-BE49-F238E27FC236}">
              <a16:creationId xmlns="" xmlns:a16="http://schemas.microsoft.com/office/drawing/2014/main" id="{00000000-0008-0000-1E00-00008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a:extLst>
            <a:ext uri="{FF2B5EF4-FFF2-40B4-BE49-F238E27FC236}">
              <a16:creationId xmlns="" xmlns:a16="http://schemas.microsoft.com/office/drawing/2014/main" id="{00000000-0008-0000-1E00-00009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a:extLst>
            <a:ext uri="{FF2B5EF4-FFF2-40B4-BE49-F238E27FC236}">
              <a16:creationId xmlns="" xmlns:a16="http://schemas.microsoft.com/office/drawing/2014/main" id="{00000000-0008-0000-1E00-00009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a:extLst>
            <a:ext uri="{FF2B5EF4-FFF2-40B4-BE49-F238E27FC236}">
              <a16:creationId xmlns="" xmlns:a16="http://schemas.microsoft.com/office/drawing/2014/main" id="{00000000-0008-0000-1E00-000092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a:extLst>
            <a:ext uri="{FF2B5EF4-FFF2-40B4-BE49-F238E27FC236}">
              <a16:creationId xmlns="" xmlns:a16="http://schemas.microsoft.com/office/drawing/2014/main" id="{00000000-0008-0000-1E00-000093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a:extLst>
            <a:ext uri="{FF2B5EF4-FFF2-40B4-BE49-F238E27FC236}">
              <a16:creationId xmlns="" xmlns:a16="http://schemas.microsoft.com/office/drawing/2014/main" id="{00000000-0008-0000-1E00-00009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a:extLst>
            <a:ext uri="{FF2B5EF4-FFF2-40B4-BE49-F238E27FC236}">
              <a16:creationId xmlns="" xmlns:a16="http://schemas.microsoft.com/office/drawing/2014/main" id="{00000000-0008-0000-1E00-00009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a:extLst>
            <a:ext uri="{FF2B5EF4-FFF2-40B4-BE49-F238E27FC236}">
              <a16:creationId xmlns="" xmlns:a16="http://schemas.microsoft.com/office/drawing/2014/main" id="{00000000-0008-0000-1E00-00009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a:extLst>
            <a:ext uri="{FF2B5EF4-FFF2-40B4-BE49-F238E27FC236}">
              <a16:creationId xmlns="" xmlns:a16="http://schemas.microsoft.com/office/drawing/2014/main" id="{00000000-0008-0000-1E00-00009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a:extLst>
            <a:ext uri="{FF2B5EF4-FFF2-40B4-BE49-F238E27FC236}">
              <a16:creationId xmlns="" xmlns:a16="http://schemas.microsoft.com/office/drawing/2014/main" id="{00000000-0008-0000-1E00-00009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a:extLst>
            <a:ext uri="{FF2B5EF4-FFF2-40B4-BE49-F238E27FC236}">
              <a16:creationId xmlns="" xmlns:a16="http://schemas.microsoft.com/office/drawing/2014/main" id="{00000000-0008-0000-1E00-00009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a:extLst>
            <a:ext uri="{FF2B5EF4-FFF2-40B4-BE49-F238E27FC236}">
              <a16:creationId xmlns="" xmlns:a16="http://schemas.microsoft.com/office/drawing/2014/main" id="{00000000-0008-0000-1E00-00009A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a:extLst>
            <a:ext uri="{FF2B5EF4-FFF2-40B4-BE49-F238E27FC236}">
              <a16:creationId xmlns="" xmlns:a16="http://schemas.microsoft.com/office/drawing/2014/main" id="{00000000-0008-0000-1E00-00009B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a:extLst>
            <a:ext uri="{FF2B5EF4-FFF2-40B4-BE49-F238E27FC236}">
              <a16:creationId xmlns="" xmlns:a16="http://schemas.microsoft.com/office/drawing/2014/main" id="{00000000-0008-0000-1E00-00009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a:extLst>
            <a:ext uri="{FF2B5EF4-FFF2-40B4-BE49-F238E27FC236}">
              <a16:creationId xmlns="" xmlns:a16="http://schemas.microsoft.com/office/drawing/2014/main" id="{00000000-0008-0000-1E00-00009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a:extLst>
            <a:ext uri="{FF2B5EF4-FFF2-40B4-BE49-F238E27FC236}">
              <a16:creationId xmlns="" xmlns:a16="http://schemas.microsoft.com/office/drawing/2014/main" id="{00000000-0008-0000-1E00-00009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a:extLst>
            <a:ext uri="{FF2B5EF4-FFF2-40B4-BE49-F238E27FC236}">
              <a16:creationId xmlns="" xmlns:a16="http://schemas.microsoft.com/office/drawing/2014/main" id="{00000000-0008-0000-1E00-00009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a:extLst>
            <a:ext uri="{FF2B5EF4-FFF2-40B4-BE49-F238E27FC236}">
              <a16:creationId xmlns="" xmlns:a16="http://schemas.microsoft.com/office/drawing/2014/main" id="{00000000-0008-0000-1E00-0000A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a:extLst>
            <a:ext uri="{FF2B5EF4-FFF2-40B4-BE49-F238E27FC236}">
              <a16:creationId xmlns="" xmlns:a16="http://schemas.microsoft.com/office/drawing/2014/main" id="{00000000-0008-0000-1E00-0000A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a:extLst>
            <a:ext uri="{FF2B5EF4-FFF2-40B4-BE49-F238E27FC236}">
              <a16:creationId xmlns="" xmlns:a16="http://schemas.microsoft.com/office/drawing/2014/main" id="{00000000-0008-0000-1E00-0000A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a:extLst>
            <a:ext uri="{FF2B5EF4-FFF2-40B4-BE49-F238E27FC236}">
              <a16:creationId xmlns="" xmlns:a16="http://schemas.microsoft.com/office/drawing/2014/main" id="{00000000-0008-0000-1E00-0000A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a:extLst>
            <a:ext uri="{FF2B5EF4-FFF2-40B4-BE49-F238E27FC236}">
              <a16:creationId xmlns="" xmlns:a16="http://schemas.microsoft.com/office/drawing/2014/main" id="{00000000-0008-0000-1E00-0000A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a:extLst>
            <a:ext uri="{FF2B5EF4-FFF2-40B4-BE49-F238E27FC236}">
              <a16:creationId xmlns="" xmlns:a16="http://schemas.microsoft.com/office/drawing/2014/main" id="{00000000-0008-0000-1E00-0000A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a:extLst>
            <a:ext uri="{FF2B5EF4-FFF2-40B4-BE49-F238E27FC236}">
              <a16:creationId xmlns="" xmlns:a16="http://schemas.microsoft.com/office/drawing/2014/main" id="{00000000-0008-0000-1E00-0000A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a:extLst>
            <a:ext uri="{FF2B5EF4-FFF2-40B4-BE49-F238E27FC236}">
              <a16:creationId xmlns="" xmlns:a16="http://schemas.microsoft.com/office/drawing/2014/main" id="{00000000-0008-0000-1E00-0000A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a:extLst>
            <a:ext uri="{FF2B5EF4-FFF2-40B4-BE49-F238E27FC236}">
              <a16:creationId xmlns="" xmlns:a16="http://schemas.microsoft.com/office/drawing/2014/main" id="{00000000-0008-0000-1E00-0000A8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a:extLst>
            <a:ext uri="{FF2B5EF4-FFF2-40B4-BE49-F238E27FC236}">
              <a16:creationId xmlns="" xmlns:a16="http://schemas.microsoft.com/office/drawing/2014/main" id="{00000000-0008-0000-1E00-0000A9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a:extLst>
            <a:ext uri="{FF2B5EF4-FFF2-40B4-BE49-F238E27FC236}">
              <a16:creationId xmlns="" xmlns:a16="http://schemas.microsoft.com/office/drawing/2014/main" id="{00000000-0008-0000-1E00-0000AA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a:extLst>
            <a:ext uri="{FF2B5EF4-FFF2-40B4-BE49-F238E27FC236}">
              <a16:creationId xmlns="" xmlns:a16="http://schemas.microsoft.com/office/drawing/2014/main" id="{00000000-0008-0000-1E00-0000AB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a:extLst>
            <a:ext uri="{FF2B5EF4-FFF2-40B4-BE49-F238E27FC236}">
              <a16:creationId xmlns="" xmlns:a16="http://schemas.microsoft.com/office/drawing/2014/main" id="{00000000-0008-0000-1E00-0000A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a:extLst>
            <a:ext uri="{FF2B5EF4-FFF2-40B4-BE49-F238E27FC236}">
              <a16:creationId xmlns="" xmlns:a16="http://schemas.microsoft.com/office/drawing/2014/main" id="{00000000-0008-0000-1E00-0000A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a:extLst>
            <a:ext uri="{FF2B5EF4-FFF2-40B4-BE49-F238E27FC236}">
              <a16:creationId xmlns="" xmlns:a16="http://schemas.microsoft.com/office/drawing/2014/main" id="{00000000-0008-0000-1E00-0000A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a:extLst>
            <a:ext uri="{FF2B5EF4-FFF2-40B4-BE49-F238E27FC236}">
              <a16:creationId xmlns="" xmlns:a16="http://schemas.microsoft.com/office/drawing/2014/main" id="{00000000-0008-0000-1E00-0000A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a:extLst>
            <a:ext uri="{FF2B5EF4-FFF2-40B4-BE49-F238E27FC236}">
              <a16:creationId xmlns="" xmlns:a16="http://schemas.microsoft.com/office/drawing/2014/main" id="{00000000-0008-0000-1E00-0000B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a:extLst>
            <a:ext uri="{FF2B5EF4-FFF2-40B4-BE49-F238E27FC236}">
              <a16:creationId xmlns="" xmlns:a16="http://schemas.microsoft.com/office/drawing/2014/main" id="{00000000-0008-0000-1E00-0000B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a:extLst>
            <a:ext uri="{FF2B5EF4-FFF2-40B4-BE49-F238E27FC236}">
              <a16:creationId xmlns="" xmlns:a16="http://schemas.microsoft.com/office/drawing/2014/main" id="{00000000-0008-0000-1E00-0000B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a:extLst>
            <a:ext uri="{FF2B5EF4-FFF2-40B4-BE49-F238E27FC236}">
              <a16:creationId xmlns="" xmlns:a16="http://schemas.microsoft.com/office/drawing/2014/main" id="{00000000-0008-0000-1E00-0000B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a:extLst>
            <a:ext uri="{FF2B5EF4-FFF2-40B4-BE49-F238E27FC236}">
              <a16:creationId xmlns="" xmlns:a16="http://schemas.microsoft.com/office/drawing/2014/main" id="{00000000-0008-0000-1E00-0000B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a:extLst>
            <a:ext uri="{FF2B5EF4-FFF2-40B4-BE49-F238E27FC236}">
              <a16:creationId xmlns="" xmlns:a16="http://schemas.microsoft.com/office/drawing/2014/main" id="{00000000-0008-0000-1E00-0000B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a:extLst>
            <a:ext uri="{FF2B5EF4-FFF2-40B4-BE49-F238E27FC236}">
              <a16:creationId xmlns="" xmlns:a16="http://schemas.microsoft.com/office/drawing/2014/main" id="{00000000-0008-0000-1E00-0000B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a:extLst>
            <a:ext uri="{FF2B5EF4-FFF2-40B4-BE49-F238E27FC236}">
              <a16:creationId xmlns="" xmlns:a16="http://schemas.microsoft.com/office/drawing/2014/main" id="{00000000-0008-0000-1E00-0000B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a:extLst>
            <a:ext uri="{FF2B5EF4-FFF2-40B4-BE49-F238E27FC236}">
              <a16:creationId xmlns="" xmlns:a16="http://schemas.microsoft.com/office/drawing/2014/main" id="{00000000-0008-0000-1E00-0000B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a:extLst>
            <a:ext uri="{FF2B5EF4-FFF2-40B4-BE49-F238E27FC236}">
              <a16:creationId xmlns="" xmlns:a16="http://schemas.microsoft.com/office/drawing/2014/main" id="{00000000-0008-0000-1E00-0000B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a:extLst>
            <a:ext uri="{FF2B5EF4-FFF2-40B4-BE49-F238E27FC236}">
              <a16:creationId xmlns="" xmlns:a16="http://schemas.microsoft.com/office/drawing/2014/main" id="{00000000-0008-0000-1E00-0000B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a:extLst>
            <a:ext uri="{FF2B5EF4-FFF2-40B4-BE49-F238E27FC236}">
              <a16:creationId xmlns="" xmlns:a16="http://schemas.microsoft.com/office/drawing/2014/main" id="{00000000-0008-0000-1E00-0000B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a:extLst>
            <a:ext uri="{FF2B5EF4-FFF2-40B4-BE49-F238E27FC236}">
              <a16:creationId xmlns="" xmlns:a16="http://schemas.microsoft.com/office/drawing/2014/main" id="{00000000-0008-0000-1E00-0000B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a:extLst>
            <a:ext uri="{FF2B5EF4-FFF2-40B4-BE49-F238E27FC236}">
              <a16:creationId xmlns="" xmlns:a16="http://schemas.microsoft.com/office/drawing/2014/main" id="{00000000-0008-0000-1E00-0000B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a:extLst>
            <a:ext uri="{FF2B5EF4-FFF2-40B4-BE49-F238E27FC236}">
              <a16:creationId xmlns="" xmlns:a16="http://schemas.microsoft.com/office/drawing/2014/main" id="{00000000-0008-0000-1E00-0000B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a:extLst>
            <a:ext uri="{FF2B5EF4-FFF2-40B4-BE49-F238E27FC236}">
              <a16:creationId xmlns="" xmlns:a16="http://schemas.microsoft.com/office/drawing/2014/main" id="{00000000-0008-0000-1E00-0000B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a:extLst>
            <a:ext uri="{FF2B5EF4-FFF2-40B4-BE49-F238E27FC236}">
              <a16:creationId xmlns="" xmlns:a16="http://schemas.microsoft.com/office/drawing/2014/main" id="{00000000-0008-0000-1E00-0000C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a:extLst>
            <a:ext uri="{FF2B5EF4-FFF2-40B4-BE49-F238E27FC236}">
              <a16:creationId xmlns="" xmlns:a16="http://schemas.microsoft.com/office/drawing/2014/main" id="{00000000-0008-0000-1E00-0000C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a:extLst>
            <a:ext uri="{FF2B5EF4-FFF2-40B4-BE49-F238E27FC236}">
              <a16:creationId xmlns="" xmlns:a16="http://schemas.microsoft.com/office/drawing/2014/main" id="{00000000-0008-0000-1E00-0000C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a:extLst>
            <a:ext uri="{FF2B5EF4-FFF2-40B4-BE49-F238E27FC236}">
              <a16:creationId xmlns="" xmlns:a16="http://schemas.microsoft.com/office/drawing/2014/main" id="{00000000-0008-0000-1E00-0000C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a:extLst>
            <a:ext uri="{FF2B5EF4-FFF2-40B4-BE49-F238E27FC236}">
              <a16:creationId xmlns="" xmlns:a16="http://schemas.microsoft.com/office/drawing/2014/main" id="{00000000-0008-0000-1E00-0000C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a:extLst>
            <a:ext uri="{FF2B5EF4-FFF2-40B4-BE49-F238E27FC236}">
              <a16:creationId xmlns="" xmlns:a16="http://schemas.microsoft.com/office/drawing/2014/main" id="{00000000-0008-0000-1E00-0000C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a:extLst>
            <a:ext uri="{FF2B5EF4-FFF2-40B4-BE49-F238E27FC236}">
              <a16:creationId xmlns="" xmlns:a16="http://schemas.microsoft.com/office/drawing/2014/main" id="{00000000-0008-0000-1E00-0000C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a:extLst>
            <a:ext uri="{FF2B5EF4-FFF2-40B4-BE49-F238E27FC236}">
              <a16:creationId xmlns="" xmlns:a16="http://schemas.microsoft.com/office/drawing/2014/main" id="{00000000-0008-0000-1E00-0000C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a:extLst>
            <a:ext uri="{FF2B5EF4-FFF2-40B4-BE49-F238E27FC236}">
              <a16:creationId xmlns="" xmlns:a16="http://schemas.microsoft.com/office/drawing/2014/main" id="{00000000-0008-0000-1E00-0000C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a:extLst>
            <a:ext uri="{FF2B5EF4-FFF2-40B4-BE49-F238E27FC236}">
              <a16:creationId xmlns="" xmlns:a16="http://schemas.microsoft.com/office/drawing/2014/main" id="{00000000-0008-0000-1E00-0000C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a:extLst>
            <a:ext uri="{FF2B5EF4-FFF2-40B4-BE49-F238E27FC236}">
              <a16:creationId xmlns="" xmlns:a16="http://schemas.microsoft.com/office/drawing/2014/main" id="{00000000-0008-0000-1E00-0000C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a:extLst>
            <a:ext uri="{FF2B5EF4-FFF2-40B4-BE49-F238E27FC236}">
              <a16:creationId xmlns="" xmlns:a16="http://schemas.microsoft.com/office/drawing/2014/main" id="{00000000-0008-0000-1E00-0000C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a:extLst>
            <a:ext uri="{FF2B5EF4-FFF2-40B4-BE49-F238E27FC236}">
              <a16:creationId xmlns="" xmlns:a16="http://schemas.microsoft.com/office/drawing/2014/main" id="{00000000-0008-0000-1E00-0000C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a:extLst>
            <a:ext uri="{FF2B5EF4-FFF2-40B4-BE49-F238E27FC236}">
              <a16:creationId xmlns="" xmlns:a16="http://schemas.microsoft.com/office/drawing/2014/main" id="{00000000-0008-0000-1E00-0000C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a:extLst>
            <a:ext uri="{FF2B5EF4-FFF2-40B4-BE49-F238E27FC236}">
              <a16:creationId xmlns="" xmlns:a16="http://schemas.microsoft.com/office/drawing/2014/main" id="{00000000-0008-0000-1E00-0000C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a:extLst>
            <a:ext uri="{FF2B5EF4-FFF2-40B4-BE49-F238E27FC236}">
              <a16:creationId xmlns="" xmlns:a16="http://schemas.microsoft.com/office/drawing/2014/main" id="{00000000-0008-0000-1E00-0000C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a:extLst>
            <a:ext uri="{FF2B5EF4-FFF2-40B4-BE49-F238E27FC236}">
              <a16:creationId xmlns="" xmlns:a16="http://schemas.microsoft.com/office/drawing/2014/main" id="{00000000-0008-0000-1E00-0000D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a:extLst>
            <a:ext uri="{FF2B5EF4-FFF2-40B4-BE49-F238E27FC236}">
              <a16:creationId xmlns="" xmlns:a16="http://schemas.microsoft.com/office/drawing/2014/main" id="{00000000-0008-0000-1E00-0000D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a:extLst>
            <a:ext uri="{FF2B5EF4-FFF2-40B4-BE49-F238E27FC236}">
              <a16:creationId xmlns="" xmlns:a16="http://schemas.microsoft.com/office/drawing/2014/main" id="{00000000-0008-0000-1E00-0000D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a:extLst>
            <a:ext uri="{FF2B5EF4-FFF2-40B4-BE49-F238E27FC236}">
              <a16:creationId xmlns="" xmlns:a16="http://schemas.microsoft.com/office/drawing/2014/main" id="{00000000-0008-0000-1E00-0000D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a:extLst>
            <a:ext uri="{FF2B5EF4-FFF2-40B4-BE49-F238E27FC236}">
              <a16:creationId xmlns="" xmlns:a16="http://schemas.microsoft.com/office/drawing/2014/main" id="{00000000-0008-0000-1E00-0000D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a:extLst>
            <a:ext uri="{FF2B5EF4-FFF2-40B4-BE49-F238E27FC236}">
              <a16:creationId xmlns="" xmlns:a16="http://schemas.microsoft.com/office/drawing/2014/main" id="{00000000-0008-0000-1E00-0000D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a:extLst>
            <a:ext uri="{FF2B5EF4-FFF2-40B4-BE49-F238E27FC236}">
              <a16:creationId xmlns="" xmlns:a16="http://schemas.microsoft.com/office/drawing/2014/main" id="{00000000-0008-0000-1E00-0000D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a:extLst>
            <a:ext uri="{FF2B5EF4-FFF2-40B4-BE49-F238E27FC236}">
              <a16:creationId xmlns="" xmlns:a16="http://schemas.microsoft.com/office/drawing/2014/main" id="{00000000-0008-0000-1E00-0000D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a:extLst>
            <a:ext uri="{FF2B5EF4-FFF2-40B4-BE49-F238E27FC236}">
              <a16:creationId xmlns="" xmlns:a16="http://schemas.microsoft.com/office/drawing/2014/main" id="{00000000-0008-0000-1E00-0000D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a:extLst>
            <a:ext uri="{FF2B5EF4-FFF2-40B4-BE49-F238E27FC236}">
              <a16:creationId xmlns="" xmlns:a16="http://schemas.microsoft.com/office/drawing/2014/main" id="{00000000-0008-0000-1E00-0000D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a:extLst>
            <a:ext uri="{FF2B5EF4-FFF2-40B4-BE49-F238E27FC236}">
              <a16:creationId xmlns="" xmlns:a16="http://schemas.microsoft.com/office/drawing/2014/main" id="{00000000-0008-0000-1E00-0000D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a:extLst>
            <a:ext uri="{FF2B5EF4-FFF2-40B4-BE49-F238E27FC236}">
              <a16:creationId xmlns="" xmlns:a16="http://schemas.microsoft.com/office/drawing/2014/main" id="{00000000-0008-0000-1E00-0000D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a:extLst>
            <a:ext uri="{FF2B5EF4-FFF2-40B4-BE49-F238E27FC236}">
              <a16:creationId xmlns="" xmlns:a16="http://schemas.microsoft.com/office/drawing/2014/main" id="{00000000-0008-0000-1E00-0000D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a:extLst>
            <a:ext uri="{FF2B5EF4-FFF2-40B4-BE49-F238E27FC236}">
              <a16:creationId xmlns="" xmlns:a16="http://schemas.microsoft.com/office/drawing/2014/main" id="{00000000-0008-0000-1E00-0000D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a:extLst>
            <a:ext uri="{FF2B5EF4-FFF2-40B4-BE49-F238E27FC236}">
              <a16:creationId xmlns="" xmlns:a16="http://schemas.microsoft.com/office/drawing/2014/main" id="{00000000-0008-0000-1E00-0000D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a:extLst>
            <a:ext uri="{FF2B5EF4-FFF2-40B4-BE49-F238E27FC236}">
              <a16:creationId xmlns="" xmlns:a16="http://schemas.microsoft.com/office/drawing/2014/main" id="{00000000-0008-0000-1E00-0000D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a:extLst>
            <a:ext uri="{FF2B5EF4-FFF2-40B4-BE49-F238E27FC236}">
              <a16:creationId xmlns="" xmlns:a16="http://schemas.microsoft.com/office/drawing/2014/main" id="{00000000-0008-0000-1E00-0000E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a:extLst>
            <a:ext uri="{FF2B5EF4-FFF2-40B4-BE49-F238E27FC236}">
              <a16:creationId xmlns="" xmlns:a16="http://schemas.microsoft.com/office/drawing/2014/main" id="{00000000-0008-0000-1E00-0000E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a:extLst>
            <a:ext uri="{FF2B5EF4-FFF2-40B4-BE49-F238E27FC236}">
              <a16:creationId xmlns="" xmlns:a16="http://schemas.microsoft.com/office/drawing/2014/main" id="{00000000-0008-0000-1E00-0000E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a:extLst>
            <a:ext uri="{FF2B5EF4-FFF2-40B4-BE49-F238E27FC236}">
              <a16:creationId xmlns="" xmlns:a16="http://schemas.microsoft.com/office/drawing/2014/main" id="{00000000-0008-0000-1E00-0000E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a:extLst>
            <a:ext uri="{FF2B5EF4-FFF2-40B4-BE49-F238E27FC236}">
              <a16:creationId xmlns="" xmlns:a16="http://schemas.microsoft.com/office/drawing/2014/main" id="{00000000-0008-0000-1E00-0000E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a:extLst>
            <a:ext uri="{FF2B5EF4-FFF2-40B4-BE49-F238E27FC236}">
              <a16:creationId xmlns="" xmlns:a16="http://schemas.microsoft.com/office/drawing/2014/main" id="{00000000-0008-0000-1E00-0000E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a:extLst>
            <a:ext uri="{FF2B5EF4-FFF2-40B4-BE49-F238E27FC236}">
              <a16:creationId xmlns="" xmlns:a16="http://schemas.microsoft.com/office/drawing/2014/main" id="{00000000-0008-0000-1E00-0000E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a:extLst>
            <a:ext uri="{FF2B5EF4-FFF2-40B4-BE49-F238E27FC236}">
              <a16:creationId xmlns="" xmlns:a16="http://schemas.microsoft.com/office/drawing/2014/main" id="{00000000-0008-0000-1E00-0000E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a:extLst>
            <a:ext uri="{FF2B5EF4-FFF2-40B4-BE49-F238E27FC236}">
              <a16:creationId xmlns="" xmlns:a16="http://schemas.microsoft.com/office/drawing/2014/main" id="{00000000-0008-0000-1E00-0000E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a:extLst>
            <a:ext uri="{FF2B5EF4-FFF2-40B4-BE49-F238E27FC236}">
              <a16:creationId xmlns="" xmlns:a16="http://schemas.microsoft.com/office/drawing/2014/main" id="{00000000-0008-0000-1E00-0000E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a:extLst>
            <a:ext uri="{FF2B5EF4-FFF2-40B4-BE49-F238E27FC236}">
              <a16:creationId xmlns="" xmlns:a16="http://schemas.microsoft.com/office/drawing/2014/main" id="{00000000-0008-0000-1E00-0000E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a:extLst>
            <a:ext uri="{FF2B5EF4-FFF2-40B4-BE49-F238E27FC236}">
              <a16:creationId xmlns="" xmlns:a16="http://schemas.microsoft.com/office/drawing/2014/main" id="{00000000-0008-0000-1E00-0000E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a:extLst>
            <a:ext uri="{FF2B5EF4-FFF2-40B4-BE49-F238E27FC236}">
              <a16:creationId xmlns="" xmlns:a16="http://schemas.microsoft.com/office/drawing/2014/main" id="{00000000-0008-0000-1E00-0000E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a:extLst>
            <a:ext uri="{FF2B5EF4-FFF2-40B4-BE49-F238E27FC236}">
              <a16:creationId xmlns="" xmlns:a16="http://schemas.microsoft.com/office/drawing/2014/main" id="{00000000-0008-0000-1E00-0000E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a:extLst>
            <a:ext uri="{FF2B5EF4-FFF2-40B4-BE49-F238E27FC236}">
              <a16:creationId xmlns="" xmlns:a16="http://schemas.microsoft.com/office/drawing/2014/main" id="{00000000-0008-0000-1E00-0000E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a:extLst>
            <a:ext uri="{FF2B5EF4-FFF2-40B4-BE49-F238E27FC236}">
              <a16:creationId xmlns="" xmlns:a16="http://schemas.microsoft.com/office/drawing/2014/main" id="{00000000-0008-0000-1E00-0000E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a:extLst>
            <a:ext uri="{FF2B5EF4-FFF2-40B4-BE49-F238E27FC236}">
              <a16:creationId xmlns="" xmlns:a16="http://schemas.microsoft.com/office/drawing/2014/main" id="{00000000-0008-0000-1E00-0000F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a:extLst>
            <a:ext uri="{FF2B5EF4-FFF2-40B4-BE49-F238E27FC236}">
              <a16:creationId xmlns="" xmlns:a16="http://schemas.microsoft.com/office/drawing/2014/main" id="{00000000-0008-0000-1E00-0000F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a:extLst>
            <a:ext uri="{FF2B5EF4-FFF2-40B4-BE49-F238E27FC236}">
              <a16:creationId xmlns="" xmlns:a16="http://schemas.microsoft.com/office/drawing/2014/main" id="{00000000-0008-0000-1E00-0000F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a:extLst>
            <a:ext uri="{FF2B5EF4-FFF2-40B4-BE49-F238E27FC236}">
              <a16:creationId xmlns="" xmlns:a16="http://schemas.microsoft.com/office/drawing/2014/main" id="{00000000-0008-0000-1E00-0000F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a:extLst>
            <a:ext uri="{FF2B5EF4-FFF2-40B4-BE49-F238E27FC236}">
              <a16:creationId xmlns="" xmlns:a16="http://schemas.microsoft.com/office/drawing/2014/main" id="{00000000-0008-0000-1E00-0000F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a:extLst>
            <a:ext uri="{FF2B5EF4-FFF2-40B4-BE49-F238E27FC236}">
              <a16:creationId xmlns="" xmlns:a16="http://schemas.microsoft.com/office/drawing/2014/main" id="{00000000-0008-0000-1E00-0000F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a:extLst>
            <a:ext uri="{FF2B5EF4-FFF2-40B4-BE49-F238E27FC236}">
              <a16:creationId xmlns="" xmlns:a16="http://schemas.microsoft.com/office/drawing/2014/main" id="{00000000-0008-0000-1E00-0000F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a:extLst>
            <a:ext uri="{FF2B5EF4-FFF2-40B4-BE49-F238E27FC236}">
              <a16:creationId xmlns="" xmlns:a16="http://schemas.microsoft.com/office/drawing/2014/main" id="{00000000-0008-0000-1E00-0000F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a:extLst>
            <a:ext uri="{FF2B5EF4-FFF2-40B4-BE49-F238E27FC236}">
              <a16:creationId xmlns="" xmlns:a16="http://schemas.microsoft.com/office/drawing/2014/main" id="{00000000-0008-0000-1E00-0000F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a:extLst>
            <a:ext uri="{FF2B5EF4-FFF2-40B4-BE49-F238E27FC236}">
              <a16:creationId xmlns="" xmlns:a16="http://schemas.microsoft.com/office/drawing/2014/main" id="{00000000-0008-0000-1E00-0000F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a:extLst>
            <a:ext uri="{FF2B5EF4-FFF2-40B4-BE49-F238E27FC236}">
              <a16:creationId xmlns="" xmlns:a16="http://schemas.microsoft.com/office/drawing/2014/main" id="{00000000-0008-0000-1E00-0000F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a:extLst>
            <a:ext uri="{FF2B5EF4-FFF2-40B4-BE49-F238E27FC236}">
              <a16:creationId xmlns="" xmlns:a16="http://schemas.microsoft.com/office/drawing/2014/main" id="{00000000-0008-0000-1E00-0000F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a:extLst>
            <a:ext uri="{FF2B5EF4-FFF2-40B4-BE49-F238E27FC236}">
              <a16:creationId xmlns="" xmlns:a16="http://schemas.microsoft.com/office/drawing/2014/main" id="{00000000-0008-0000-1E00-0000F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a:extLst>
            <a:ext uri="{FF2B5EF4-FFF2-40B4-BE49-F238E27FC236}">
              <a16:creationId xmlns="" xmlns:a16="http://schemas.microsoft.com/office/drawing/2014/main" id="{00000000-0008-0000-1E00-0000F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a:extLst>
            <a:ext uri="{FF2B5EF4-FFF2-40B4-BE49-F238E27FC236}">
              <a16:creationId xmlns="" xmlns:a16="http://schemas.microsoft.com/office/drawing/2014/main" id="{00000000-0008-0000-1E00-0000F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a:extLst>
            <a:ext uri="{FF2B5EF4-FFF2-40B4-BE49-F238E27FC236}">
              <a16:creationId xmlns="" xmlns:a16="http://schemas.microsoft.com/office/drawing/2014/main" id="{00000000-0008-0000-1E00-0000F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a:extLst>
            <a:ext uri="{FF2B5EF4-FFF2-40B4-BE49-F238E27FC236}">
              <a16:creationId xmlns="" xmlns:a16="http://schemas.microsoft.com/office/drawing/2014/main" id="{00000000-0008-0000-1E00-000000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a:extLst>
            <a:ext uri="{FF2B5EF4-FFF2-40B4-BE49-F238E27FC236}">
              <a16:creationId xmlns="" xmlns:a16="http://schemas.microsoft.com/office/drawing/2014/main" id="{00000000-0008-0000-1E00-000001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a:extLst>
            <a:ext uri="{FF2B5EF4-FFF2-40B4-BE49-F238E27FC236}">
              <a16:creationId xmlns="" xmlns:a16="http://schemas.microsoft.com/office/drawing/2014/main" id="{00000000-0008-0000-1E00-000002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a:extLst>
            <a:ext uri="{FF2B5EF4-FFF2-40B4-BE49-F238E27FC236}">
              <a16:creationId xmlns="" xmlns:a16="http://schemas.microsoft.com/office/drawing/2014/main" id="{00000000-0008-0000-1E00-000003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a:extLst>
            <a:ext uri="{FF2B5EF4-FFF2-40B4-BE49-F238E27FC236}">
              <a16:creationId xmlns="" xmlns:a16="http://schemas.microsoft.com/office/drawing/2014/main" id="{00000000-0008-0000-1E00-000004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a:extLst>
            <a:ext uri="{FF2B5EF4-FFF2-40B4-BE49-F238E27FC236}">
              <a16:creationId xmlns="" xmlns:a16="http://schemas.microsoft.com/office/drawing/2014/main" id="{00000000-0008-0000-1E00-000005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a:extLst>
            <a:ext uri="{FF2B5EF4-FFF2-40B4-BE49-F238E27FC236}">
              <a16:creationId xmlns="" xmlns:a16="http://schemas.microsoft.com/office/drawing/2014/main" id="{00000000-0008-0000-1E00-000006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a:extLst>
            <a:ext uri="{FF2B5EF4-FFF2-40B4-BE49-F238E27FC236}">
              <a16:creationId xmlns="" xmlns:a16="http://schemas.microsoft.com/office/drawing/2014/main" id="{00000000-0008-0000-1E00-000007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a:extLst>
            <a:ext uri="{FF2B5EF4-FFF2-40B4-BE49-F238E27FC236}">
              <a16:creationId xmlns="" xmlns:a16="http://schemas.microsoft.com/office/drawing/2014/main" id="{00000000-0008-0000-1E00-000008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a:extLst>
            <a:ext uri="{FF2B5EF4-FFF2-40B4-BE49-F238E27FC236}">
              <a16:creationId xmlns="" xmlns:a16="http://schemas.microsoft.com/office/drawing/2014/main" id="{00000000-0008-0000-1E00-000009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a:extLst>
            <a:ext uri="{FF2B5EF4-FFF2-40B4-BE49-F238E27FC236}">
              <a16:creationId xmlns="" xmlns:a16="http://schemas.microsoft.com/office/drawing/2014/main" id="{00000000-0008-0000-1E00-00000A03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a:extLst>
            <a:ext uri="{FF2B5EF4-FFF2-40B4-BE49-F238E27FC236}">
              <a16:creationId xmlns="" xmlns:a16="http://schemas.microsoft.com/office/drawing/2014/main" id="{00000000-0008-0000-1E00-00000B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a:extLst>
            <a:ext uri="{FF2B5EF4-FFF2-40B4-BE49-F238E27FC236}">
              <a16:creationId xmlns="" xmlns:a16="http://schemas.microsoft.com/office/drawing/2014/main" id="{00000000-0008-0000-1E00-00000C03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a:extLst>
            <a:ext uri="{FF2B5EF4-FFF2-40B4-BE49-F238E27FC236}">
              <a16:creationId xmlns="" xmlns:a16="http://schemas.microsoft.com/office/drawing/2014/main" id="{00000000-0008-0000-1E00-00000D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a:extLst>
            <a:ext uri="{FF2B5EF4-FFF2-40B4-BE49-F238E27FC236}">
              <a16:creationId xmlns="" xmlns:a16="http://schemas.microsoft.com/office/drawing/2014/main" id="{00000000-0008-0000-1E00-00000E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a:extLst>
            <a:ext uri="{FF2B5EF4-FFF2-40B4-BE49-F238E27FC236}">
              <a16:creationId xmlns="" xmlns:a16="http://schemas.microsoft.com/office/drawing/2014/main" id="{00000000-0008-0000-1E00-00000F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a:extLst>
            <a:ext uri="{FF2B5EF4-FFF2-40B4-BE49-F238E27FC236}">
              <a16:creationId xmlns="" xmlns:a16="http://schemas.microsoft.com/office/drawing/2014/main" id="{00000000-0008-0000-1E00-000010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a:extLst>
            <a:ext uri="{FF2B5EF4-FFF2-40B4-BE49-F238E27FC236}">
              <a16:creationId xmlns="" xmlns:a16="http://schemas.microsoft.com/office/drawing/2014/main" id="{00000000-0008-0000-1E00-00001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a:extLst>
            <a:ext uri="{FF2B5EF4-FFF2-40B4-BE49-F238E27FC236}">
              <a16:creationId xmlns="" xmlns:a16="http://schemas.microsoft.com/office/drawing/2014/main" id="{00000000-0008-0000-1E00-00001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a:extLst>
            <a:ext uri="{FF2B5EF4-FFF2-40B4-BE49-F238E27FC236}">
              <a16:creationId xmlns="" xmlns:a16="http://schemas.microsoft.com/office/drawing/2014/main" id="{00000000-0008-0000-1E00-000013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a:extLst>
            <a:ext uri="{FF2B5EF4-FFF2-40B4-BE49-F238E27FC236}">
              <a16:creationId xmlns="" xmlns:a16="http://schemas.microsoft.com/office/drawing/2014/main" id="{00000000-0008-0000-1E00-000014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a:extLst>
            <a:ext uri="{FF2B5EF4-FFF2-40B4-BE49-F238E27FC236}">
              <a16:creationId xmlns="" xmlns:a16="http://schemas.microsoft.com/office/drawing/2014/main" id="{00000000-0008-0000-1E00-00001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a:extLst>
            <a:ext uri="{FF2B5EF4-FFF2-40B4-BE49-F238E27FC236}">
              <a16:creationId xmlns="" xmlns:a16="http://schemas.microsoft.com/office/drawing/2014/main" id="{00000000-0008-0000-1E00-00001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a:extLst>
            <a:ext uri="{FF2B5EF4-FFF2-40B4-BE49-F238E27FC236}">
              <a16:creationId xmlns="" xmlns:a16="http://schemas.microsoft.com/office/drawing/2014/main" id="{00000000-0008-0000-1E00-00001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a:extLst>
            <a:ext uri="{FF2B5EF4-FFF2-40B4-BE49-F238E27FC236}">
              <a16:creationId xmlns="" xmlns:a16="http://schemas.microsoft.com/office/drawing/2014/main" id="{00000000-0008-0000-1E00-00001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a:extLst>
            <a:ext uri="{FF2B5EF4-FFF2-40B4-BE49-F238E27FC236}">
              <a16:creationId xmlns="" xmlns:a16="http://schemas.microsoft.com/office/drawing/2014/main" id="{00000000-0008-0000-1E00-000019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a:extLst>
            <a:ext uri="{FF2B5EF4-FFF2-40B4-BE49-F238E27FC236}">
              <a16:creationId xmlns="" xmlns:a16="http://schemas.microsoft.com/office/drawing/2014/main" id="{00000000-0008-0000-1E00-00001A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a:extLst>
            <a:ext uri="{FF2B5EF4-FFF2-40B4-BE49-F238E27FC236}">
              <a16:creationId xmlns="" xmlns:a16="http://schemas.microsoft.com/office/drawing/2014/main" id="{00000000-0008-0000-1E00-00001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a:extLst>
            <a:ext uri="{FF2B5EF4-FFF2-40B4-BE49-F238E27FC236}">
              <a16:creationId xmlns="" xmlns:a16="http://schemas.microsoft.com/office/drawing/2014/main" id="{00000000-0008-0000-1E00-00001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a:extLst>
            <a:ext uri="{FF2B5EF4-FFF2-40B4-BE49-F238E27FC236}">
              <a16:creationId xmlns="" xmlns:a16="http://schemas.microsoft.com/office/drawing/2014/main" id="{00000000-0008-0000-1E00-00001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a:extLst>
            <a:ext uri="{FF2B5EF4-FFF2-40B4-BE49-F238E27FC236}">
              <a16:creationId xmlns="" xmlns:a16="http://schemas.microsoft.com/office/drawing/2014/main" id="{00000000-0008-0000-1E00-00001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a:extLst>
            <a:ext uri="{FF2B5EF4-FFF2-40B4-BE49-F238E27FC236}">
              <a16:creationId xmlns="" xmlns:a16="http://schemas.microsoft.com/office/drawing/2014/main" id="{00000000-0008-0000-1E00-00001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a:extLst>
            <a:ext uri="{FF2B5EF4-FFF2-40B4-BE49-F238E27FC236}">
              <a16:creationId xmlns="" xmlns:a16="http://schemas.microsoft.com/office/drawing/2014/main" id="{00000000-0008-0000-1E00-00002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a:extLst>
            <a:ext uri="{FF2B5EF4-FFF2-40B4-BE49-F238E27FC236}">
              <a16:creationId xmlns="" xmlns:a16="http://schemas.microsoft.com/office/drawing/2014/main" id="{00000000-0008-0000-1E00-000021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a:extLst>
            <a:ext uri="{FF2B5EF4-FFF2-40B4-BE49-F238E27FC236}">
              <a16:creationId xmlns="" xmlns:a16="http://schemas.microsoft.com/office/drawing/2014/main" id="{00000000-0008-0000-1E00-000022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a:extLst>
            <a:ext uri="{FF2B5EF4-FFF2-40B4-BE49-F238E27FC236}">
              <a16:creationId xmlns="" xmlns:a16="http://schemas.microsoft.com/office/drawing/2014/main" id="{00000000-0008-0000-1E00-00002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a:extLst>
            <a:ext uri="{FF2B5EF4-FFF2-40B4-BE49-F238E27FC236}">
              <a16:creationId xmlns="" xmlns:a16="http://schemas.microsoft.com/office/drawing/2014/main" id="{00000000-0008-0000-1E00-00002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a:extLst>
            <a:ext uri="{FF2B5EF4-FFF2-40B4-BE49-F238E27FC236}">
              <a16:creationId xmlns="" xmlns:a16="http://schemas.microsoft.com/office/drawing/2014/main" id="{00000000-0008-0000-1E00-00002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a:extLst>
            <a:ext uri="{FF2B5EF4-FFF2-40B4-BE49-F238E27FC236}">
              <a16:creationId xmlns="" xmlns:a16="http://schemas.microsoft.com/office/drawing/2014/main" id="{00000000-0008-0000-1E00-00002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a:extLst>
            <a:ext uri="{FF2B5EF4-FFF2-40B4-BE49-F238E27FC236}">
              <a16:creationId xmlns="" xmlns:a16="http://schemas.microsoft.com/office/drawing/2014/main" id="{00000000-0008-0000-1E00-00002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a:extLst>
            <a:ext uri="{FF2B5EF4-FFF2-40B4-BE49-F238E27FC236}">
              <a16:creationId xmlns="" xmlns:a16="http://schemas.microsoft.com/office/drawing/2014/main" id="{00000000-0008-0000-1E00-00002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a:extLst>
            <a:ext uri="{FF2B5EF4-FFF2-40B4-BE49-F238E27FC236}">
              <a16:creationId xmlns="" xmlns:a16="http://schemas.microsoft.com/office/drawing/2014/main" id="{00000000-0008-0000-1E00-00002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a:extLst>
            <a:ext uri="{FF2B5EF4-FFF2-40B4-BE49-F238E27FC236}">
              <a16:creationId xmlns="" xmlns:a16="http://schemas.microsoft.com/office/drawing/2014/main" id="{00000000-0008-0000-1E00-00002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a:extLst>
            <a:ext uri="{FF2B5EF4-FFF2-40B4-BE49-F238E27FC236}">
              <a16:creationId xmlns="" xmlns:a16="http://schemas.microsoft.com/office/drawing/2014/main" id="{00000000-0008-0000-1E00-00002B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a:extLst>
            <a:ext uri="{FF2B5EF4-FFF2-40B4-BE49-F238E27FC236}">
              <a16:creationId xmlns="" xmlns:a16="http://schemas.microsoft.com/office/drawing/2014/main" id="{00000000-0008-0000-1E00-00002C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a:extLst>
            <a:ext uri="{FF2B5EF4-FFF2-40B4-BE49-F238E27FC236}">
              <a16:creationId xmlns="" xmlns:a16="http://schemas.microsoft.com/office/drawing/2014/main" id="{00000000-0008-0000-1E00-00002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a:extLst>
            <a:ext uri="{FF2B5EF4-FFF2-40B4-BE49-F238E27FC236}">
              <a16:creationId xmlns="" xmlns:a16="http://schemas.microsoft.com/office/drawing/2014/main" id="{00000000-0008-0000-1E00-00002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a:extLst>
            <a:ext uri="{FF2B5EF4-FFF2-40B4-BE49-F238E27FC236}">
              <a16:creationId xmlns="" xmlns:a16="http://schemas.microsoft.com/office/drawing/2014/main" id="{00000000-0008-0000-1E00-00002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a:extLst>
            <a:ext uri="{FF2B5EF4-FFF2-40B4-BE49-F238E27FC236}">
              <a16:creationId xmlns="" xmlns:a16="http://schemas.microsoft.com/office/drawing/2014/main" id="{00000000-0008-0000-1E00-00003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a:extLst>
            <a:ext uri="{FF2B5EF4-FFF2-40B4-BE49-F238E27FC236}">
              <a16:creationId xmlns="" xmlns:a16="http://schemas.microsoft.com/office/drawing/2014/main" id="{00000000-0008-0000-1E00-00003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a:extLst>
            <a:ext uri="{FF2B5EF4-FFF2-40B4-BE49-F238E27FC236}">
              <a16:creationId xmlns="" xmlns:a16="http://schemas.microsoft.com/office/drawing/2014/main" id="{00000000-0008-0000-1E00-00003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a:extLst>
            <a:ext uri="{FF2B5EF4-FFF2-40B4-BE49-F238E27FC236}">
              <a16:creationId xmlns="" xmlns:a16="http://schemas.microsoft.com/office/drawing/2014/main" id="{00000000-0008-0000-1E00-00003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a:extLst>
            <a:ext uri="{FF2B5EF4-FFF2-40B4-BE49-F238E27FC236}">
              <a16:creationId xmlns="" xmlns:a16="http://schemas.microsoft.com/office/drawing/2014/main" id="{00000000-0008-0000-1E00-00003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a:extLst>
            <a:ext uri="{FF2B5EF4-FFF2-40B4-BE49-F238E27FC236}">
              <a16:creationId xmlns="" xmlns:a16="http://schemas.microsoft.com/office/drawing/2014/main" id="{00000000-0008-0000-1E00-00003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a:extLst>
            <a:ext uri="{FF2B5EF4-FFF2-40B4-BE49-F238E27FC236}">
              <a16:creationId xmlns="" xmlns:a16="http://schemas.microsoft.com/office/drawing/2014/main" id="{00000000-0008-0000-1E00-00003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a:extLst>
            <a:ext uri="{FF2B5EF4-FFF2-40B4-BE49-F238E27FC236}">
              <a16:creationId xmlns="" xmlns:a16="http://schemas.microsoft.com/office/drawing/2014/main" id="{00000000-0008-0000-1E00-000037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a:extLst>
            <a:ext uri="{FF2B5EF4-FFF2-40B4-BE49-F238E27FC236}">
              <a16:creationId xmlns="" xmlns:a16="http://schemas.microsoft.com/office/drawing/2014/main" id="{00000000-0008-0000-1E00-000038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a:extLst>
            <a:ext uri="{FF2B5EF4-FFF2-40B4-BE49-F238E27FC236}">
              <a16:creationId xmlns="" xmlns:a16="http://schemas.microsoft.com/office/drawing/2014/main" id="{00000000-0008-0000-1E00-00003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a:extLst>
            <a:ext uri="{FF2B5EF4-FFF2-40B4-BE49-F238E27FC236}">
              <a16:creationId xmlns="" xmlns:a16="http://schemas.microsoft.com/office/drawing/2014/main" id="{00000000-0008-0000-1E00-00003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a:extLst>
            <a:ext uri="{FF2B5EF4-FFF2-40B4-BE49-F238E27FC236}">
              <a16:creationId xmlns="" xmlns:a16="http://schemas.microsoft.com/office/drawing/2014/main" id="{00000000-0008-0000-1E00-00003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a:extLst>
            <a:ext uri="{FF2B5EF4-FFF2-40B4-BE49-F238E27FC236}">
              <a16:creationId xmlns="" xmlns:a16="http://schemas.microsoft.com/office/drawing/2014/main" id="{00000000-0008-0000-1E00-00003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a:extLst>
            <a:ext uri="{FF2B5EF4-FFF2-40B4-BE49-F238E27FC236}">
              <a16:creationId xmlns="" xmlns:a16="http://schemas.microsoft.com/office/drawing/2014/main" id="{00000000-0008-0000-1E00-00003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a:extLst>
            <a:ext uri="{FF2B5EF4-FFF2-40B4-BE49-F238E27FC236}">
              <a16:creationId xmlns="" xmlns:a16="http://schemas.microsoft.com/office/drawing/2014/main" id="{00000000-0008-0000-1E00-00003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a:extLst>
            <a:ext uri="{FF2B5EF4-FFF2-40B4-BE49-F238E27FC236}">
              <a16:creationId xmlns="" xmlns:a16="http://schemas.microsoft.com/office/drawing/2014/main" id="{00000000-0008-0000-1E00-00003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a:extLst>
            <a:ext uri="{FF2B5EF4-FFF2-40B4-BE49-F238E27FC236}">
              <a16:creationId xmlns="" xmlns:a16="http://schemas.microsoft.com/office/drawing/2014/main" id="{00000000-0008-0000-1E00-00004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a:extLst>
            <a:ext uri="{FF2B5EF4-FFF2-40B4-BE49-F238E27FC236}">
              <a16:creationId xmlns="" xmlns:a16="http://schemas.microsoft.com/office/drawing/2014/main" id="{00000000-0008-0000-1E00-00004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a:extLst>
            <a:ext uri="{FF2B5EF4-FFF2-40B4-BE49-F238E27FC236}">
              <a16:creationId xmlns="" xmlns:a16="http://schemas.microsoft.com/office/drawing/2014/main" id="{00000000-0008-0000-1E00-00004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a:extLst>
            <a:ext uri="{FF2B5EF4-FFF2-40B4-BE49-F238E27FC236}">
              <a16:creationId xmlns="" xmlns:a16="http://schemas.microsoft.com/office/drawing/2014/main" id="{00000000-0008-0000-1E00-00004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a:extLst>
            <a:ext uri="{FF2B5EF4-FFF2-40B4-BE49-F238E27FC236}">
              <a16:creationId xmlns="" xmlns:a16="http://schemas.microsoft.com/office/drawing/2014/main" id="{00000000-0008-0000-1E00-00004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a:extLst>
            <a:ext uri="{FF2B5EF4-FFF2-40B4-BE49-F238E27FC236}">
              <a16:creationId xmlns="" xmlns:a16="http://schemas.microsoft.com/office/drawing/2014/main" id="{00000000-0008-0000-1E00-000045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800100</xdr:colOff>
      <xdr:row>0</xdr:row>
      <xdr:rowOff>28575</xdr:rowOff>
    </xdr:from>
    <xdr:to>
      <xdr:col>19</xdr:col>
      <xdr:colOff>1520100</xdr:colOff>
      <xdr:row>2</xdr:row>
      <xdr:rowOff>148500</xdr:rowOff>
    </xdr:to>
    <xdr:pic>
      <xdr:nvPicPr>
        <xdr:cNvPr id="522" name="Picture 521">
          <a:extLst>
            <a:ext uri="{FF2B5EF4-FFF2-40B4-BE49-F238E27FC236}">
              <a16:creationId xmlns="" xmlns:a16="http://schemas.microsoft.com/office/drawing/2014/main" id="{00000000-0008-0000-1E00-00000A02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07825" y="28575"/>
          <a:ext cx="720000" cy="720000"/>
        </a:xfrm>
        <a:prstGeom prst="rect">
          <a:avLst/>
        </a:prstGeom>
      </xdr:spPr>
    </xdr:pic>
    <xdr:clientData/>
  </xdr:twoCellAnchor>
  <xdr:twoCellAnchor>
    <xdr:from>
      <xdr:col>14</xdr:col>
      <xdr:colOff>0</xdr:colOff>
      <xdr:row>12</xdr:row>
      <xdr:rowOff>266700</xdr:rowOff>
    </xdr:from>
    <xdr:to>
      <xdr:col>14</xdr:col>
      <xdr:colOff>0</xdr:colOff>
      <xdr:row>13</xdr:row>
      <xdr:rowOff>0</xdr:rowOff>
    </xdr:to>
    <xdr:sp macro="" textlink="">
      <xdr:nvSpPr>
        <xdr:cNvPr id="521" name="Text Box 3">
          <a:extLst>
            <a:ext uri="{FF2B5EF4-FFF2-40B4-BE49-F238E27FC236}">
              <a16:creationId xmlns="" xmlns:a16="http://schemas.microsoft.com/office/drawing/2014/main" id="{00000000-0008-0000-1E00-00000902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523" name="Text Box 4">
          <a:extLst>
            <a:ext uri="{FF2B5EF4-FFF2-40B4-BE49-F238E27FC236}">
              <a16:creationId xmlns="" xmlns:a16="http://schemas.microsoft.com/office/drawing/2014/main" id="{00000000-0008-0000-1E00-00000B020000}"/>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4" name="Text Box 3">
          <a:extLst>
            <a:ext uri="{FF2B5EF4-FFF2-40B4-BE49-F238E27FC236}">
              <a16:creationId xmlns="" xmlns:a16="http://schemas.microsoft.com/office/drawing/2014/main" id="{00000000-0008-0000-1E00-00000C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5" name="Text Box 4">
          <a:extLst>
            <a:ext uri="{FF2B5EF4-FFF2-40B4-BE49-F238E27FC236}">
              <a16:creationId xmlns="" xmlns:a16="http://schemas.microsoft.com/office/drawing/2014/main" id="{00000000-0008-0000-1E00-00000D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6" name="Text Box 3">
          <a:extLst>
            <a:ext uri="{FF2B5EF4-FFF2-40B4-BE49-F238E27FC236}">
              <a16:creationId xmlns="" xmlns:a16="http://schemas.microsoft.com/office/drawing/2014/main" id="{00000000-0008-0000-1E00-00000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7" name="Text Box 4">
          <a:extLst>
            <a:ext uri="{FF2B5EF4-FFF2-40B4-BE49-F238E27FC236}">
              <a16:creationId xmlns="" xmlns:a16="http://schemas.microsoft.com/office/drawing/2014/main" id="{00000000-0008-0000-1E00-00000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28" name="Text Box 3">
          <a:extLst>
            <a:ext uri="{FF2B5EF4-FFF2-40B4-BE49-F238E27FC236}">
              <a16:creationId xmlns="" xmlns:a16="http://schemas.microsoft.com/office/drawing/2014/main" id="{00000000-0008-0000-1E00-00001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29" name="Text Box 4">
          <a:extLst>
            <a:ext uri="{FF2B5EF4-FFF2-40B4-BE49-F238E27FC236}">
              <a16:creationId xmlns="" xmlns:a16="http://schemas.microsoft.com/office/drawing/2014/main" id="{00000000-0008-0000-1E00-00001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0" name="Text Box 3">
          <a:extLst>
            <a:ext uri="{FF2B5EF4-FFF2-40B4-BE49-F238E27FC236}">
              <a16:creationId xmlns="" xmlns:a16="http://schemas.microsoft.com/office/drawing/2014/main" id="{00000000-0008-0000-1E00-000012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1" name="Text Box 4">
          <a:extLst>
            <a:ext uri="{FF2B5EF4-FFF2-40B4-BE49-F238E27FC236}">
              <a16:creationId xmlns="" xmlns:a16="http://schemas.microsoft.com/office/drawing/2014/main" id="{00000000-0008-0000-1E00-000013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2" name="Text Box 3">
          <a:extLst>
            <a:ext uri="{FF2B5EF4-FFF2-40B4-BE49-F238E27FC236}">
              <a16:creationId xmlns="" xmlns:a16="http://schemas.microsoft.com/office/drawing/2014/main" id="{00000000-0008-0000-1E00-00001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3" name="Text Box 4">
          <a:extLst>
            <a:ext uri="{FF2B5EF4-FFF2-40B4-BE49-F238E27FC236}">
              <a16:creationId xmlns="" xmlns:a16="http://schemas.microsoft.com/office/drawing/2014/main" id="{00000000-0008-0000-1E00-00001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4" name="Text Box 3">
          <a:extLst>
            <a:ext uri="{FF2B5EF4-FFF2-40B4-BE49-F238E27FC236}">
              <a16:creationId xmlns="" xmlns:a16="http://schemas.microsoft.com/office/drawing/2014/main" id="{00000000-0008-0000-1E00-00001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5" name="Text Box 4">
          <a:extLst>
            <a:ext uri="{FF2B5EF4-FFF2-40B4-BE49-F238E27FC236}">
              <a16:creationId xmlns="" xmlns:a16="http://schemas.microsoft.com/office/drawing/2014/main" id="{00000000-0008-0000-1E00-00001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36" name="Text Box 3">
          <a:extLst>
            <a:ext uri="{FF2B5EF4-FFF2-40B4-BE49-F238E27FC236}">
              <a16:creationId xmlns="" xmlns:a16="http://schemas.microsoft.com/office/drawing/2014/main" id="{00000000-0008-0000-1E00-00001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37" name="Text Box 4">
          <a:extLst>
            <a:ext uri="{FF2B5EF4-FFF2-40B4-BE49-F238E27FC236}">
              <a16:creationId xmlns="" xmlns:a16="http://schemas.microsoft.com/office/drawing/2014/main" id="{00000000-0008-0000-1E00-00001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8" name="Text Box 3">
          <a:extLst>
            <a:ext uri="{FF2B5EF4-FFF2-40B4-BE49-F238E27FC236}">
              <a16:creationId xmlns="" xmlns:a16="http://schemas.microsoft.com/office/drawing/2014/main" id="{00000000-0008-0000-1E00-00001A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9" name="Text Box 4">
          <a:extLst>
            <a:ext uri="{FF2B5EF4-FFF2-40B4-BE49-F238E27FC236}">
              <a16:creationId xmlns="" xmlns:a16="http://schemas.microsoft.com/office/drawing/2014/main" id="{00000000-0008-0000-1E00-00001B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0" name="Text Box 3">
          <a:extLst>
            <a:ext uri="{FF2B5EF4-FFF2-40B4-BE49-F238E27FC236}">
              <a16:creationId xmlns="" xmlns:a16="http://schemas.microsoft.com/office/drawing/2014/main" id="{00000000-0008-0000-1E00-00001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1" name="Text Box 4">
          <a:extLst>
            <a:ext uri="{FF2B5EF4-FFF2-40B4-BE49-F238E27FC236}">
              <a16:creationId xmlns="" xmlns:a16="http://schemas.microsoft.com/office/drawing/2014/main" id="{00000000-0008-0000-1E00-00001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2" name="Text Box 3">
          <a:extLst>
            <a:ext uri="{FF2B5EF4-FFF2-40B4-BE49-F238E27FC236}">
              <a16:creationId xmlns="" xmlns:a16="http://schemas.microsoft.com/office/drawing/2014/main" id="{00000000-0008-0000-1E00-00001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3" name="Text Box 4">
          <a:extLst>
            <a:ext uri="{FF2B5EF4-FFF2-40B4-BE49-F238E27FC236}">
              <a16:creationId xmlns="" xmlns:a16="http://schemas.microsoft.com/office/drawing/2014/main" id="{00000000-0008-0000-1E00-00001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4" name="Text Box 3">
          <a:extLst>
            <a:ext uri="{FF2B5EF4-FFF2-40B4-BE49-F238E27FC236}">
              <a16:creationId xmlns="" xmlns:a16="http://schemas.microsoft.com/office/drawing/2014/main" id="{00000000-0008-0000-1E00-00002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5" name="Text Box 4">
          <a:extLst>
            <a:ext uri="{FF2B5EF4-FFF2-40B4-BE49-F238E27FC236}">
              <a16:creationId xmlns="" xmlns:a16="http://schemas.microsoft.com/office/drawing/2014/main" id="{00000000-0008-0000-1E00-00002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6" name="Text Box 3">
          <a:extLst>
            <a:ext uri="{FF2B5EF4-FFF2-40B4-BE49-F238E27FC236}">
              <a16:creationId xmlns="" xmlns:a16="http://schemas.microsoft.com/office/drawing/2014/main" id="{00000000-0008-0000-1E00-00002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7" name="Text Box 4">
          <a:extLst>
            <a:ext uri="{FF2B5EF4-FFF2-40B4-BE49-F238E27FC236}">
              <a16:creationId xmlns="" xmlns:a16="http://schemas.microsoft.com/office/drawing/2014/main" id="{00000000-0008-0000-1E00-00002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8" name="Text Box 3">
          <a:extLst>
            <a:ext uri="{FF2B5EF4-FFF2-40B4-BE49-F238E27FC236}">
              <a16:creationId xmlns="" xmlns:a16="http://schemas.microsoft.com/office/drawing/2014/main" id="{00000000-0008-0000-1E00-00002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9" name="Text Box 4">
          <a:extLst>
            <a:ext uri="{FF2B5EF4-FFF2-40B4-BE49-F238E27FC236}">
              <a16:creationId xmlns="" xmlns:a16="http://schemas.microsoft.com/office/drawing/2014/main" id="{00000000-0008-0000-1E00-00002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0" name="Text Box 3">
          <a:extLst>
            <a:ext uri="{FF2B5EF4-FFF2-40B4-BE49-F238E27FC236}">
              <a16:creationId xmlns="" xmlns:a16="http://schemas.microsoft.com/office/drawing/2014/main" id="{00000000-0008-0000-1E00-00002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1" name="Text Box 4">
          <a:extLst>
            <a:ext uri="{FF2B5EF4-FFF2-40B4-BE49-F238E27FC236}">
              <a16:creationId xmlns="" xmlns:a16="http://schemas.microsoft.com/office/drawing/2014/main" id="{00000000-0008-0000-1E00-00002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52" name="Text Box 3">
          <a:extLst>
            <a:ext uri="{FF2B5EF4-FFF2-40B4-BE49-F238E27FC236}">
              <a16:creationId xmlns="" xmlns:a16="http://schemas.microsoft.com/office/drawing/2014/main" id="{00000000-0008-0000-1E00-000028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53" name="Text Box 4">
          <a:extLst>
            <a:ext uri="{FF2B5EF4-FFF2-40B4-BE49-F238E27FC236}">
              <a16:creationId xmlns="" xmlns:a16="http://schemas.microsoft.com/office/drawing/2014/main" id="{00000000-0008-0000-1E00-000029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4" name="Text Box 3">
          <a:extLst>
            <a:ext uri="{FF2B5EF4-FFF2-40B4-BE49-F238E27FC236}">
              <a16:creationId xmlns="" xmlns:a16="http://schemas.microsoft.com/office/drawing/2014/main" id="{00000000-0008-0000-1E00-00002A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5" name="Text Box 4">
          <a:extLst>
            <a:ext uri="{FF2B5EF4-FFF2-40B4-BE49-F238E27FC236}">
              <a16:creationId xmlns="" xmlns:a16="http://schemas.microsoft.com/office/drawing/2014/main" id="{00000000-0008-0000-1E00-00002B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6" name="Text Box 3">
          <a:extLst>
            <a:ext uri="{FF2B5EF4-FFF2-40B4-BE49-F238E27FC236}">
              <a16:creationId xmlns="" xmlns:a16="http://schemas.microsoft.com/office/drawing/2014/main" id="{00000000-0008-0000-1E00-00002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7" name="Text Box 4">
          <a:extLst>
            <a:ext uri="{FF2B5EF4-FFF2-40B4-BE49-F238E27FC236}">
              <a16:creationId xmlns="" xmlns:a16="http://schemas.microsoft.com/office/drawing/2014/main" id="{00000000-0008-0000-1E00-00002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8" name="Text Box 3">
          <a:extLst>
            <a:ext uri="{FF2B5EF4-FFF2-40B4-BE49-F238E27FC236}">
              <a16:creationId xmlns="" xmlns:a16="http://schemas.microsoft.com/office/drawing/2014/main" id="{00000000-0008-0000-1E00-00002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9" name="Text Box 4">
          <a:extLst>
            <a:ext uri="{FF2B5EF4-FFF2-40B4-BE49-F238E27FC236}">
              <a16:creationId xmlns="" xmlns:a16="http://schemas.microsoft.com/office/drawing/2014/main" id="{00000000-0008-0000-1E00-00002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0" name="Text Box 3">
          <a:extLst>
            <a:ext uri="{FF2B5EF4-FFF2-40B4-BE49-F238E27FC236}">
              <a16:creationId xmlns="" xmlns:a16="http://schemas.microsoft.com/office/drawing/2014/main" id="{00000000-0008-0000-1E00-00003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1" name="Text Box 4">
          <a:extLst>
            <a:ext uri="{FF2B5EF4-FFF2-40B4-BE49-F238E27FC236}">
              <a16:creationId xmlns="" xmlns:a16="http://schemas.microsoft.com/office/drawing/2014/main" id="{00000000-0008-0000-1E00-00003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2" name="Text Box 3">
          <a:extLst>
            <a:ext uri="{FF2B5EF4-FFF2-40B4-BE49-F238E27FC236}">
              <a16:creationId xmlns="" xmlns:a16="http://schemas.microsoft.com/office/drawing/2014/main" id="{00000000-0008-0000-1E00-00003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3" name="Text Box 4">
          <a:extLst>
            <a:ext uri="{FF2B5EF4-FFF2-40B4-BE49-F238E27FC236}">
              <a16:creationId xmlns="" xmlns:a16="http://schemas.microsoft.com/office/drawing/2014/main" id="{00000000-0008-0000-1E00-00003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4" name="Text Box 3">
          <a:extLst>
            <a:ext uri="{FF2B5EF4-FFF2-40B4-BE49-F238E27FC236}">
              <a16:creationId xmlns="" xmlns:a16="http://schemas.microsoft.com/office/drawing/2014/main" id="{00000000-0008-0000-1E00-00003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5" name="Text Box 4">
          <a:extLst>
            <a:ext uri="{FF2B5EF4-FFF2-40B4-BE49-F238E27FC236}">
              <a16:creationId xmlns="" xmlns:a16="http://schemas.microsoft.com/office/drawing/2014/main" id="{00000000-0008-0000-1E00-00003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6" name="Text Box 3">
          <a:extLst>
            <a:ext uri="{FF2B5EF4-FFF2-40B4-BE49-F238E27FC236}">
              <a16:creationId xmlns="" xmlns:a16="http://schemas.microsoft.com/office/drawing/2014/main" id="{00000000-0008-0000-1E00-00003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7" name="Text Box 4">
          <a:extLst>
            <a:ext uri="{FF2B5EF4-FFF2-40B4-BE49-F238E27FC236}">
              <a16:creationId xmlns="" xmlns:a16="http://schemas.microsoft.com/office/drawing/2014/main" id="{00000000-0008-0000-1E00-00003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8" name="Text Box 3">
          <a:extLst>
            <a:ext uri="{FF2B5EF4-FFF2-40B4-BE49-F238E27FC236}">
              <a16:creationId xmlns="" xmlns:a16="http://schemas.microsoft.com/office/drawing/2014/main" id="{00000000-0008-0000-1E00-00003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9" name="Text Box 4">
          <a:extLst>
            <a:ext uri="{FF2B5EF4-FFF2-40B4-BE49-F238E27FC236}">
              <a16:creationId xmlns="" xmlns:a16="http://schemas.microsoft.com/office/drawing/2014/main" id="{00000000-0008-0000-1E00-00003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0" name="Text Box 3">
          <a:extLst>
            <a:ext uri="{FF2B5EF4-FFF2-40B4-BE49-F238E27FC236}">
              <a16:creationId xmlns="" xmlns:a16="http://schemas.microsoft.com/office/drawing/2014/main" id="{00000000-0008-0000-1E00-00003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1" name="Text Box 4">
          <a:extLst>
            <a:ext uri="{FF2B5EF4-FFF2-40B4-BE49-F238E27FC236}">
              <a16:creationId xmlns="" xmlns:a16="http://schemas.microsoft.com/office/drawing/2014/main" id="{00000000-0008-0000-1E00-00003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2" name="Text Box 3">
          <a:extLst>
            <a:ext uri="{FF2B5EF4-FFF2-40B4-BE49-F238E27FC236}">
              <a16:creationId xmlns="" xmlns:a16="http://schemas.microsoft.com/office/drawing/2014/main" id="{00000000-0008-0000-1E00-00003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3" name="Text Box 4">
          <a:extLst>
            <a:ext uri="{FF2B5EF4-FFF2-40B4-BE49-F238E27FC236}">
              <a16:creationId xmlns="" xmlns:a16="http://schemas.microsoft.com/office/drawing/2014/main" id="{00000000-0008-0000-1E00-00003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74" name="Text Box 3">
          <a:extLst>
            <a:ext uri="{FF2B5EF4-FFF2-40B4-BE49-F238E27FC236}">
              <a16:creationId xmlns="" xmlns:a16="http://schemas.microsoft.com/office/drawing/2014/main" id="{00000000-0008-0000-1E00-00003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75" name="Text Box 4">
          <a:extLst>
            <a:ext uri="{FF2B5EF4-FFF2-40B4-BE49-F238E27FC236}">
              <a16:creationId xmlns="" xmlns:a16="http://schemas.microsoft.com/office/drawing/2014/main" id="{00000000-0008-0000-1E00-00003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6" name="Text Box 3">
          <a:extLst>
            <a:ext uri="{FF2B5EF4-FFF2-40B4-BE49-F238E27FC236}">
              <a16:creationId xmlns="" xmlns:a16="http://schemas.microsoft.com/office/drawing/2014/main" id="{00000000-0008-0000-1E00-00004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7" name="Text Box 4">
          <a:extLst>
            <a:ext uri="{FF2B5EF4-FFF2-40B4-BE49-F238E27FC236}">
              <a16:creationId xmlns="" xmlns:a16="http://schemas.microsoft.com/office/drawing/2014/main" id="{00000000-0008-0000-1E00-00004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8" name="Text Box 3">
          <a:extLst>
            <a:ext uri="{FF2B5EF4-FFF2-40B4-BE49-F238E27FC236}">
              <a16:creationId xmlns="" xmlns:a16="http://schemas.microsoft.com/office/drawing/2014/main" id="{00000000-0008-0000-1E00-00004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9" name="Text Box 4">
          <a:extLst>
            <a:ext uri="{FF2B5EF4-FFF2-40B4-BE49-F238E27FC236}">
              <a16:creationId xmlns="" xmlns:a16="http://schemas.microsoft.com/office/drawing/2014/main" id="{00000000-0008-0000-1E00-00004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0" name="Text Box 3">
          <a:extLst>
            <a:ext uri="{FF2B5EF4-FFF2-40B4-BE49-F238E27FC236}">
              <a16:creationId xmlns="" xmlns:a16="http://schemas.microsoft.com/office/drawing/2014/main" id="{00000000-0008-0000-1E00-00004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1" name="Text Box 4">
          <a:extLst>
            <a:ext uri="{FF2B5EF4-FFF2-40B4-BE49-F238E27FC236}">
              <a16:creationId xmlns="" xmlns:a16="http://schemas.microsoft.com/office/drawing/2014/main" id="{00000000-0008-0000-1E00-00004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2" name="Text Box 3">
          <a:extLst>
            <a:ext uri="{FF2B5EF4-FFF2-40B4-BE49-F238E27FC236}">
              <a16:creationId xmlns="" xmlns:a16="http://schemas.microsoft.com/office/drawing/2014/main" id="{00000000-0008-0000-1E00-00004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3" name="Text Box 4">
          <a:extLst>
            <a:ext uri="{FF2B5EF4-FFF2-40B4-BE49-F238E27FC236}">
              <a16:creationId xmlns="" xmlns:a16="http://schemas.microsoft.com/office/drawing/2014/main" id="{00000000-0008-0000-1E00-00004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4" name="Text Box 3">
          <a:extLst>
            <a:ext uri="{FF2B5EF4-FFF2-40B4-BE49-F238E27FC236}">
              <a16:creationId xmlns="" xmlns:a16="http://schemas.microsoft.com/office/drawing/2014/main" id="{00000000-0008-0000-1E00-00004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5" name="Text Box 4">
          <a:extLst>
            <a:ext uri="{FF2B5EF4-FFF2-40B4-BE49-F238E27FC236}">
              <a16:creationId xmlns="" xmlns:a16="http://schemas.microsoft.com/office/drawing/2014/main" id="{00000000-0008-0000-1E00-00004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6" name="Text Box 3">
          <a:extLst>
            <a:ext uri="{FF2B5EF4-FFF2-40B4-BE49-F238E27FC236}">
              <a16:creationId xmlns="" xmlns:a16="http://schemas.microsoft.com/office/drawing/2014/main" id="{00000000-0008-0000-1E00-00004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7" name="Text Box 4">
          <a:extLst>
            <a:ext uri="{FF2B5EF4-FFF2-40B4-BE49-F238E27FC236}">
              <a16:creationId xmlns="" xmlns:a16="http://schemas.microsoft.com/office/drawing/2014/main" id="{00000000-0008-0000-1E00-00004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8" name="Text Box 3">
          <a:extLst>
            <a:ext uri="{FF2B5EF4-FFF2-40B4-BE49-F238E27FC236}">
              <a16:creationId xmlns="" xmlns:a16="http://schemas.microsoft.com/office/drawing/2014/main" id="{00000000-0008-0000-1E00-00004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9" name="Text Box 4">
          <a:extLst>
            <a:ext uri="{FF2B5EF4-FFF2-40B4-BE49-F238E27FC236}">
              <a16:creationId xmlns="" xmlns:a16="http://schemas.microsoft.com/office/drawing/2014/main" id="{00000000-0008-0000-1E00-00004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0" name="Text Box 3">
          <a:extLst>
            <a:ext uri="{FF2B5EF4-FFF2-40B4-BE49-F238E27FC236}">
              <a16:creationId xmlns="" xmlns:a16="http://schemas.microsoft.com/office/drawing/2014/main" id="{00000000-0008-0000-1E00-00004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1" name="Text Box 4">
          <a:extLst>
            <a:ext uri="{FF2B5EF4-FFF2-40B4-BE49-F238E27FC236}">
              <a16:creationId xmlns="" xmlns:a16="http://schemas.microsoft.com/office/drawing/2014/main" id="{00000000-0008-0000-1E00-00004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2" name="Text Box 3">
          <a:extLst>
            <a:ext uri="{FF2B5EF4-FFF2-40B4-BE49-F238E27FC236}">
              <a16:creationId xmlns="" xmlns:a16="http://schemas.microsoft.com/office/drawing/2014/main" id="{00000000-0008-0000-1E00-00005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3" name="Text Box 4">
          <a:extLst>
            <a:ext uri="{FF2B5EF4-FFF2-40B4-BE49-F238E27FC236}">
              <a16:creationId xmlns="" xmlns:a16="http://schemas.microsoft.com/office/drawing/2014/main" id="{00000000-0008-0000-1E00-00005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4" name="Text Box 3">
          <a:extLst>
            <a:ext uri="{FF2B5EF4-FFF2-40B4-BE49-F238E27FC236}">
              <a16:creationId xmlns="" xmlns:a16="http://schemas.microsoft.com/office/drawing/2014/main" id="{00000000-0008-0000-1E00-00005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5" name="Text Box 4">
          <a:extLst>
            <a:ext uri="{FF2B5EF4-FFF2-40B4-BE49-F238E27FC236}">
              <a16:creationId xmlns="" xmlns:a16="http://schemas.microsoft.com/office/drawing/2014/main" id="{00000000-0008-0000-1E00-00005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96" name="Text Box 3">
          <a:extLst>
            <a:ext uri="{FF2B5EF4-FFF2-40B4-BE49-F238E27FC236}">
              <a16:creationId xmlns="" xmlns:a16="http://schemas.microsoft.com/office/drawing/2014/main" id="{00000000-0008-0000-1E00-00005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97" name="Text Box 4">
          <a:extLst>
            <a:ext uri="{FF2B5EF4-FFF2-40B4-BE49-F238E27FC236}">
              <a16:creationId xmlns="" xmlns:a16="http://schemas.microsoft.com/office/drawing/2014/main" id="{00000000-0008-0000-1E00-00005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8" name="Text Box 3">
          <a:extLst>
            <a:ext uri="{FF2B5EF4-FFF2-40B4-BE49-F238E27FC236}">
              <a16:creationId xmlns="" xmlns:a16="http://schemas.microsoft.com/office/drawing/2014/main" id="{00000000-0008-0000-1E00-00005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9" name="Text Box 4">
          <a:extLst>
            <a:ext uri="{FF2B5EF4-FFF2-40B4-BE49-F238E27FC236}">
              <a16:creationId xmlns="" xmlns:a16="http://schemas.microsoft.com/office/drawing/2014/main" id="{00000000-0008-0000-1E00-00005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0" name="Text Box 3">
          <a:extLst>
            <a:ext uri="{FF2B5EF4-FFF2-40B4-BE49-F238E27FC236}">
              <a16:creationId xmlns="" xmlns:a16="http://schemas.microsoft.com/office/drawing/2014/main" id="{00000000-0008-0000-1E00-00005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1" name="Text Box 4">
          <a:extLst>
            <a:ext uri="{FF2B5EF4-FFF2-40B4-BE49-F238E27FC236}">
              <a16:creationId xmlns="" xmlns:a16="http://schemas.microsoft.com/office/drawing/2014/main" id="{00000000-0008-0000-1E00-00005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2" name="Text Box 3">
          <a:extLst>
            <a:ext uri="{FF2B5EF4-FFF2-40B4-BE49-F238E27FC236}">
              <a16:creationId xmlns="" xmlns:a16="http://schemas.microsoft.com/office/drawing/2014/main" id="{00000000-0008-0000-1E00-00005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3" name="Text Box 4">
          <a:extLst>
            <a:ext uri="{FF2B5EF4-FFF2-40B4-BE49-F238E27FC236}">
              <a16:creationId xmlns="" xmlns:a16="http://schemas.microsoft.com/office/drawing/2014/main" id="{00000000-0008-0000-1E00-00005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4" name="Text Box 3">
          <a:extLst>
            <a:ext uri="{FF2B5EF4-FFF2-40B4-BE49-F238E27FC236}">
              <a16:creationId xmlns="" xmlns:a16="http://schemas.microsoft.com/office/drawing/2014/main" id="{00000000-0008-0000-1E00-00005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5" name="Text Box 4">
          <a:extLst>
            <a:ext uri="{FF2B5EF4-FFF2-40B4-BE49-F238E27FC236}">
              <a16:creationId xmlns="" xmlns:a16="http://schemas.microsoft.com/office/drawing/2014/main" id="{00000000-0008-0000-1E00-00005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06" name="Text Box 3">
          <a:extLst>
            <a:ext uri="{FF2B5EF4-FFF2-40B4-BE49-F238E27FC236}">
              <a16:creationId xmlns="" xmlns:a16="http://schemas.microsoft.com/office/drawing/2014/main" id="{00000000-0008-0000-1E00-00005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07" name="Text Box 4">
          <a:extLst>
            <a:ext uri="{FF2B5EF4-FFF2-40B4-BE49-F238E27FC236}">
              <a16:creationId xmlns="" xmlns:a16="http://schemas.microsoft.com/office/drawing/2014/main" id="{00000000-0008-0000-1E00-00005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08" name="Text Box 3">
          <a:extLst>
            <a:ext uri="{FF2B5EF4-FFF2-40B4-BE49-F238E27FC236}">
              <a16:creationId xmlns="" xmlns:a16="http://schemas.microsoft.com/office/drawing/2014/main" id="{00000000-0008-0000-1E00-00006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09" name="Text Box 4">
          <a:extLst>
            <a:ext uri="{FF2B5EF4-FFF2-40B4-BE49-F238E27FC236}">
              <a16:creationId xmlns="" xmlns:a16="http://schemas.microsoft.com/office/drawing/2014/main" id="{00000000-0008-0000-1E00-00006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0" name="Text Box 3">
          <a:extLst>
            <a:ext uri="{FF2B5EF4-FFF2-40B4-BE49-F238E27FC236}">
              <a16:creationId xmlns="" xmlns:a16="http://schemas.microsoft.com/office/drawing/2014/main" id="{00000000-0008-0000-1E00-00006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1" name="Text Box 4">
          <a:extLst>
            <a:ext uri="{FF2B5EF4-FFF2-40B4-BE49-F238E27FC236}">
              <a16:creationId xmlns="" xmlns:a16="http://schemas.microsoft.com/office/drawing/2014/main" id="{00000000-0008-0000-1E00-00006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2" name="Text Box 3">
          <a:extLst>
            <a:ext uri="{FF2B5EF4-FFF2-40B4-BE49-F238E27FC236}">
              <a16:creationId xmlns="" xmlns:a16="http://schemas.microsoft.com/office/drawing/2014/main" id="{00000000-0008-0000-1E00-00006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3" name="Text Box 4">
          <a:extLst>
            <a:ext uri="{FF2B5EF4-FFF2-40B4-BE49-F238E27FC236}">
              <a16:creationId xmlns="" xmlns:a16="http://schemas.microsoft.com/office/drawing/2014/main" id="{00000000-0008-0000-1E00-00006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4" name="Text Box 3">
          <a:extLst>
            <a:ext uri="{FF2B5EF4-FFF2-40B4-BE49-F238E27FC236}">
              <a16:creationId xmlns="" xmlns:a16="http://schemas.microsoft.com/office/drawing/2014/main" id="{00000000-0008-0000-1E00-00006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5" name="Text Box 4">
          <a:extLst>
            <a:ext uri="{FF2B5EF4-FFF2-40B4-BE49-F238E27FC236}">
              <a16:creationId xmlns="" xmlns:a16="http://schemas.microsoft.com/office/drawing/2014/main" id="{00000000-0008-0000-1E00-00006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6" name="Text Box 3">
          <a:extLst>
            <a:ext uri="{FF2B5EF4-FFF2-40B4-BE49-F238E27FC236}">
              <a16:creationId xmlns="" xmlns:a16="http://schemas.microsoft.com/office/drawing/2014/main" id="{00000000-0008-0000-1E00-00006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7" name="Text Box 4">
          <a:extLst>
            <a:ext uri="{FF2B5EF4-FFF2-40B4-BE49-F238E27FC236}">
              <a16:creationId xmlns="" xmlns:a16="http://schemas.microsoft.com/office/drawing/2014/main" id="{00000000-0008-0000-1E00-00006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8" name="Text Box 3">
          <a:extLst>
            <a:ext uri="{FF2B5EF4-FFF2-40B4-BE49-F238E27FC236}">
              <a16:creationId xmlns="" xmlns:a16="http://schemas.microsoft.com/office/drawing/2014/main" id="{00000000-0008-0000-1E00-00006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9" name="Text Box 4">
          <a:extLst>
            <a:ext uri="{FF2B5EF4-FFF2-40B4-BE49-F238E27FC236}">
              <a16:creationId xmlns="" xmlns:a16="http://schemas.microsoft.com/office/drawing/2014/main" id="{00000000-0008-0000-1E00-00006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0" name="Text Box 3">
          <a:extLst>
            <a:ext uri="{FF2B5EF4-FFF2-40B4-BE49-F238E27FC236}">
              <a16:creationId xmlns="" xmlns:a16="http://schemas.microsoft.com/office/drawing/2014/main" id="{00000000-0008-0000-1E00-00006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1" name="Text Box 4">
          <a:extLst>
            <a:ext uri="{FF2B5EF4-FFF2-40B4-BE49-F238E27FC236}">
              <a16:creationId xmlns="" xmlns:a16="http://schemas.microsoft.com/office/drawing/2014/main" id="{00000000-0008-0000-1E00-00006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2" name="Text Box 3">
          <a:extLst>
            <a:ext uri="{FF2B5EF4-FFF2-40B4-BE49-F238E27FC236}">
              <a16:creationId xmlns="" xmlns:a16="http://schemas.microsoft.com/office/drawing/2014/main" id="{00000000-0008-0000-1E00-00006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3" name="Text Box 4">
          <a:extLst>
            <a:ext uri="{FF2B5EF4-FFF2-40B4-BE49-F238E27FC236}">
              <a16:creationId xmlns="" xmlns:a16="http://schemas.microsoft.com/office/drawing/2014/main" id="{00000000-0008-0000-1E00-00006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4" name="Text Box 3">
          <a:extLst>
            <a:ext uri="{FF2B5EF4-FFF2-40B4-BE49-F238E27FC236}">
              <a16:creationId xmlns="" xmlns:a16="http://schemas.microsoft.com/office/drawing/2014/main" id="{00000000-0008-0000-1E00-00007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5" name="Text Box 4">
          <a:extLst>
            <a:ext uri="{FF2B5EF4-FFF2-40B4-BE49-F238E27FC236}">
              <a16:creationId xmlns="" xmlns:a16="http://schemas.microsoft.com/office/drawing/2014/main" id="{00000000-0008-0000-1E00-00007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6" name="Text Box 3">
          <a:extLst>
            <a:ext uri="{FF2B5EF4-FFF2-40B4-BE49-F238E27FC236}">
              <a16:creationId xmlns="" xmlns:a16="http://schemas.microsoft.com/office/drawing/2014/main" id="{00000000-0008-0000-1E00-00007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7" name="Text Box 4">
          <a:extLst>
            <a:ext uri="{FF2B5EF4-FFF2-40B4-BE49-F238E27FC236}">
              <a16:creationId xmlns="" xmlns:a16="http://schemas.microsoft.com/office/drawing/2014/main" id="{00000000-0008-0000-1E00-00007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8" name="Text Box 3">
          <a:extLst>
            <a:ext uri="{FF2B5EF4-FFF2-40B4-BE49-F238E27FC236}">
              <a16:creationId xmlns="" xmlns:a16="http://schemas.microsoft.com/office/drawing/2014/main" id="{00000000-0008-0000-1E00-00007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9" name="Text Box 4">
          <a:extLst>
            <a:ext uri="{FF2B5EF4-FFF2-40B4-BE49-F238E27FC236}">
              <a16:creationId xmlns="" xmlns:a16="http://schemas.microsoft.com/office/drawing/2014/main" id="{00000000-0008-0000-1E00-00007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0" name="Text Box 3">
          <a:extLst>
            <a:ext uri="{FF2B5EF4-FFF2-40B4-BE49-F238E27FC236}">
              <a16:creationId xmlns="" xmlns:a16="http://schemas.microsoft.com/office/drawing/2014/main" id="{00000000-0008-0000-1E00-00007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1" name="Text Box 4">
          <a:extLst>
            <a:ext uri="{FF2B5EF4-FFF2-40B4-BE49-F238E27FC236}">
              <a16:creationId xmlns="" xmlns:a16="http://schemas.microsoft.com/office/drawing/2014/main" id="{00000000-0008-0000-1E00-00007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2" name="Text Box 3">
          <a:extLst>
            <a:ext uri="{FF2B5EF4-FFF2-40B4-BE49-F238E27FC236}">
              <a16:creationId xmlns="" xmlns:a16="http://schemas.microsoft.com/office/drawing/2014/main" id="{00000000-0008-0000-1E00-00007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3" name="Text Box 4">
          <a:extLst>
            <a:ext uri="{FF2B5EF4-FFF2-40B4-BE49-F238E27FC236}">
              <a16:creationId xmlns="" xmlns:a16="http://schemas.microsoft.com/office/drawing/2014/main" id="{00000000-0008-0000-1E00-00007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4" name="Text Box 3">
          <a:extLst>
            <a:ext uri="{FF2B5EF4-FFF2-40B4-BE49-F238E27FC236}">
              <a16:creationId xmlns="" xmlns:a16="http://schemas.microsoft.com/office/drawing/2014/main" id="{00000000-0008-0000-1E00-00007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5" name="Text Box 4">
          <a:extLst>
            <a:ext uri="{FF2B5EF4-FFF2-40B4-BE49-F238E27FC236}">
              <a16:creationId xmlns="" xmlns:a16="http://schemas.microsoft.com/office/drawing/2014/main" id="{00000000-0008-0000-1E00-00007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6" name="Text Box 3">
          <a:extLst>
            <a:ext uri="{FF2B5EF4-FFF2-40B4-BE49-F238E27FC236}">
              <a16:creationId xmlns="" xmlns:a16="http://schemas.microsoft.com/office/drawing/2014/main" id="{00000000-0008-0000-1E00-00007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7" name="Text Box 4">
          <a:extLst>
            <a:ext uri="{FF2B5EF4-FFF2-40B4-BE49-F238E27FC236}">
              <a16:creationId xmlns="" xmlns:a16="http://schemas.microsoft.com/office/drawing/2014/main" id="{00000000-0008-0000-1E00-00007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38" name="Text Box 3">
          <a:extLst>
            <a:ext uri="{FF2B5EF4-FFF2-40B4-BE49-F238E27FC236}">
              <a16:creationId xmlns="" xmlns:a16="http://schemas.microsoft.com/office/drawing/2014/main" id="{00000000-0008-0000-1E00-00007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39" name="Text Box 4">
          <a:extLst>
            <a:ext uri="{FF2B5EF4-FFF2-40B4-BE49-F238E27FC236}">
              <a16:creationId xmlns="" xmlns:a16="http://schemas.microsoft.com/office/drawing/2014/main" id="{00000000-0008-0000-1E00-00007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0" name="Text Box 3">
          <a:extLst>
            <a:ext uri="{FF2B5EF4-FFF2-40B4-BE49-F238E27FC236}">
              <a16:creationId xmlns="" xmlns:a16="http://schemas.microsoft.com/office/drawing/2014/main" id="{00000000-0008-0000-1E00-00008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1" name="Text Box 4">
          <a:extLst>
            <a:ext uri="{FF2B5EF4-FFF2-40B4-BE49-F238E27FC236}">
              <a16:creationId xmlns="" xmlns:a16="http://schemas.microsoft.com/office/drawing/2014/main" id="{00000000-0008-0000-1E00-00008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2" name="Text Box 3">
          <a:extLst>
            <a:ext uri="{FF2B5EF4-FFF2-40B4-BE49-F238E27FC236}">
              <a16:creationId xmlns="" xmlns:a16="http://schemas.microsoft.com/office/drawing/2014/main" id="{00000000-0008-0000-1E00-00008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3" name="Text Box 4">
          <a:extLst>
            <a:ext uri="{FF2B5EF4-FFF2-40B4-BE49-F238E27FC236}">
              <a16:creationId xmlns="" xmlns:a16="http://schemas.microsoft.com/office/drawing/2014/main" id="{00000000-0008-0000-1E00-00008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4" name="Text Box 3">
          <a:extLst>
            <a:ext uri="{FF2B5EF4-FFF2-40B4-BE49-F238E27FC236}">
              <a16:creationId xmlns="" xmlns:a16="http://schemas.microsoft.com/office/drawing/2014/main" id="{00000000-0008-0000-1E00-00008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5" name="Text Box 4">
          <a:extLst>
            <a:ext uri="{FF2B5EF4-FFF2-40B4-BE49-F238E27FC236}">
              <a16:creationId xmlns="" xmlns:a16="http://schemas.microsoft.com/office/drawing/2014/main" id="{00000000-0008-0000-1E00-00008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6" name="Text Box 3">
          <a:extLst>
            <a:ext uri="{FF2B5EF4-FFF2-40B4-BE49-F238E27FC236}">
              <a16:creationId xmlns="" xmlns:a16="http://schemas.microsoft.com/office/drawing/2014/main" id="{00000000-0008-0000-1E00-00008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7" name="Text Box 4">
          <a:extLst>
            <a:ext uri="{FF2B5EF4-FFF2-40B4-BE49-F238E27FC236}">
              <a16:creationId xmlns="" xmlns:a16="http://schemas.microsoft.com/office/drawing/2014/main" id="{00000000-0008-0000-1E00-00008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8" name="Text Box 3">
          <a:extLst>
            <a:ext uri="{FF2B5EF4-FFF2-40B4-BE49-F238E27FC236}">
              <a16:creationId xmlns="" xmlns:a16="http://schemas.microsoft.com/office/drawing/2014/main" id="{00000000-0008-0000-1E00-00008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9" name="Text Box 4">
          <a:extLst>
            <a:ext uri="{FF2B5EF4-FFF2-40B4-BE49-F238E27FC236}">
              <a16:creationId xmlns="" xmlns:a16="http://schemas.microsoft.com/office/drawing/2014/main" id="{00000000-0008-0000-1E00-00008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838" name="Text Box 3">
          <a:extLst>
            <a:ext uri="{FF2B5EF4-FFF2-40B4-BE49-F238E27FC236}">
              <a16:creationId xmlns="" xmlns:a16="http://schemas.microsoft.com/office/drawing/2014/main" id="{00000000-0008-0000-1E00-00004603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9" name="Text Box 3">
          <a:extLst>
            <a:ext uri="{FF2B5EF4-FFF2-40B4-BE49-F238E27FC236}">
              <a16:creationId xmlns="" xmlns:a16="http://schemas.microsoft.com/office/drawing/2014/main" id="{00000000-0008-0000-1E00-000047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40" name="Text Box 4">
          <a:extLst>
            <a:ext uri="{FF2B5EF4-FFF2-40B4-BE49-F238E27FC236}">
              <a16:creationId xmlns="" xmlns:a16="http://schemas.microsoft.com/office/drawing/2014/main" id="{00000000-0008-0000-1E00-000048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1" name="Text Box 3">
          <a:extLst>
            <a:ext uri="{FF2B5EF4-FFF2-40B4-BE49-F238E27FC236}">
              <a16:creationId xmlns="" xmlns:a16="http://schemas.microsoft.com/office/drawing/2014/main" id="{00000000-0008-0000-1E00-000049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2" name="Text Box 4">
          <a:extLst>
            <a:ext uri="{FF2B5EF4-FFF2-40B4-BE49-F238E27FC236}">
              <a16:creationId xmlns="" xmlns:a16="http://schemas.microsoft.com/office/drawing/2014/main" id="{00000000-0008-0000-1E00-00004A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3" name="Text Box 3">
          <a:extLst>
            <a:ext uri="{FF2B5EF4-FFF2-40B4-BE49-F238E27FC236}">
              <a16:creationId xmlns="" xmlns:a16="http://schemas.microsoft.com/office/drawing/2014/main" id="{00000000-0008-0000-1E00-00004B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4" name="Text Box 4">
          <a:extLst>
            <a:ext uri="{FF2B5EF4-FFF2-40B4-BE49-F238E27FC236}">
              <a16:creationId xmlns="" xmlns:a16="http://schemas.microsoft.com/office/drawing/2014/main" id="{00000000-0008-0000-1E00-00004C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5" name="Text Box 3">
          <a:extLst>
            <a:ext uri="{FF2B5EF4-FFF2-40B4-BE49-F238E27FC236}">
              <a16:creationId xmlns="" xmlns:a16="http://schemas.microsoft.com/office/drawing/2014/main" id="{00000000-0008-0000-1E00-00004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46" name="Text Box 4">
          <a:extLst>
            <a:ext uri="{FF2B5EF4-FFF2-40B4-BE49-F238E27FC236}">
              <a16:creationId xmlns="" xmlns:a16="http://schemas.microsoft.com/office/drawing/2014/main" id="{00000000-0008-0000-1E00-00004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7" name="Text Box 3">
          <a:extLst>
            <a:ext uri="{FF2B5EF4-FFF2-40B4-BE49-F238E27FC236}">
              <a16:creationId xmlns="" xmlns:a16="http://schemas.microsoft.com/office/drawing/2014/main" id="{00000000-0008-0000-1E00-00004F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8" name="Text Box 4">
          <a:extLst>
            <a:ext uri="{FF2B5EF4-FFF2-40B4-BE49-F238E27FC236}">
              <a16:creationId xmlns="" xmlns:a16="http://schemas.microsoft.com/office/drawing/2014/main" id="{00000000-0008-0000-1E00-000050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9" name="Text Box 3">
          <a:extLst>
            <a:ext uri="{FF2B5EF4-FFF2-40B4-BE49-F238E27FC236}">
              <a16:creationId xmlns="" xmlns:a16="http://schemas.microsoft.com/office/drawing/2014/main" id="{00000000-0008-0000-1E00-00005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0" name="Text Box 4">
          <a:extLst>
            <a:ext uri="{FF2B5EF4-FFF2-40B4-BE49-F238E27FC236}">
              <a16:creationId xmlns="" xmlns:a16="http://schemas.microsoft.com/office/drawing/2014/main" id="{00000000-0008-0000-1E00-00005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1" name="Text Box 3">
          <a:extLst>
            <a:ext uri="{FF2B5EF4-FFF2-40B4-BE49-F238E27FC236}">
              <a16:creationId xmlns="" xmlns:a16="http://schemas.microsoft.com/office/drawing/2014/main" id="{00000000-0008-0000-1E00-00005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2" name="Text Box 4">
          <a:extLst>
            <a:ext uri="{FF2B5EF4-FFF2-40B4-BE49-F238E27FC236}">
              <a16:creationId xmlns="" xmlns:a16="http://schemas.microsoft.com/office/drawing/2014/main" id="{00000000-0008-0000-1E00-00005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53" name="Text Box 3">
          <a:extLst>
            <a:ext uri="{FF2B5EF4-FFF2-40B4-BE49-F238E27FC236}">
              <a16:creationId xmlns="" xmlns:a16="http://schemas.microsoft.com/office/drawing/2014/main" id="{00000000-0008-0000-1E00-000055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54" name="Text Box 4">
          <a:extLst>
            <a:ext uri="{FF2B5EF4-FFF2-40B4-BE49-F238E27FC236}">
              <a16:creationId xmlns="" xmlns:a16="http://schemas.microsoft.com/office/drawing/2014/main" id="{00000000-0008-0000-1E00-000056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5" name="Text Box 3">
          <a:extLst>
            <a:ext uri="{FF2B5EF4-FFF2-40B4-BE49-F238E27FC236}">
              <a16:creationId xmlns="" xmlns:a16="http://schemas.microsoft.com/office/drawing/2014/main" id="{00000000-0008-0000-1E00-00005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6" name="Text Box 4">
          <a:extLst>
            <a:ext uri="{FF2B5EF4-FFF2-40B4-BE49-F238E27FC236}">
              <a16:creationId xmlns="" xmlns:a16="http://schemas.microsoft.com/office/drawing/2014/main" id="{00000000-0008-0000-1E00-00005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7" name="Text Box 3">
          <a:extLst>
            <a:ext uri="{FF2B5EF4-FFF2-40B4-BE49-F238E27FC236}">
              <a16:creationId xmlns="" xmlns:a16="http://schemas.microsoft.com/office/drawing/2014/main" id="{00000000-0008-0000-1E00-00005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8" name="Text Box 4">
          <a:extLst>
            <a:ext uri="{FF2B5EF4-FFF2-40B4-BE49-F238E27FC236}">
              <a16:creationId xmlns="" xmlns:a16="http://schemas.microsoft.com/office/drawing/2014/main" id="{00000000-0008-0000-1E00-00005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9" name="Text Box 3">
          <a:extLst>
            <a:ext uri="{FF2B5EF4-FFF2-40B4-BE49-F238E27FC236}">
              <a16:creationId xmlns="" xmlns:a16="http://schemas.microsoft.com/office/drawing/2014/main" id="{00000000-0008-0000-1E00-00005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0" name="Text Box 4">
          <a:extLst>
            <a:ext uri="{FF2B5EF4-FFF2-40B4-BE49-F238E27FC236}">
              <a16:creationId xmlns="" xmlns:a16="http://schemas.microsoft.com/office/drawing/2014/main" id="{00000000-0008-0000-1E00-00005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61" name="Text Box 3">
          <a:extLst>
            <a:ext uri="{FF2B5EF4-FFF2-40B4-BE49-F238E27FC236}">
              <a16:creationId xmlns="" xmlns:a16="http://schemas.microsoft.com/office/drawing/2014/main" id="{00000000-0008-0000-1E00-00005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62" name="Text Box 4">
          <a:extLst>
            <a:ext uri="{FF2B5EF4-FFF2-40B4-BE49-F238E27FC236}">
              <a16:creationId xmlns="" xmlns:a16="http://schemas.microsoft.com/office/drawing/2014/main" id="{00000000-0008-0000-1E00-00005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3" name="Text Box 3">
          <a:extLst>
            <a:ext uri="{FF2B5EF4-FFF2-40B4-BE49-F238E27FC236}">
              <a16:creationId xmlns="" xmlns:a16="http://schemas.microsoft.com/office/drawing/2014/main" id="{00000000-0008-0000-1E00-00005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4" name="Text Box 4">
          <a:extLst>
            <a:ext uri="{FF2B5EF4-FFF2-40B4-BE49-F238E27FC236}">
              <a16:creationId xmlns="" xmlns:a16="http://schemas.microsoft.com/office/drawing/2014/main" id="{00000000-0008-0000-1E00-00006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5" name="Text Box 3">
          <a:extLst>
            <a:ext uri="{FF2B5EF4-FFF2-40B4-BE49-F238E27FC236}">
              <a16:creationId xmlns="" xmlns:a16="http://schemas.microsoft.com/office/drawing/2014/main" id="{00000000-0008-0000-1E00-00006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6" name="Text Box 4">
          <a:extLst>
            <a:ext uri="{FF2B5EF4-FFF2-40B4-BE49-F238E27FC236}">
              <a16:creationId xmlns="" xmlns:a16="http://schemas.microsoft.com/office/drawing/2014/main" id="{00000000-0008-0000-1E00-00006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7" name="Text Box 3">
          <a:extLst>
            <a:ext uri="{FF2B5EF4-FFF2-40B4-BE49-F238E27FC236}">
              <a16:creationId xmlns="" xmlns:a16="http://schemas.microsoft.com/office/drawing/2014/main" id="{00000000-0008-0000-1E00-00006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8" name="Text Box 4">
          <a:extLst>
            <a:ext uri="{FF2B5EF4-FFF2-40B4-BE49-F238E27FC236}">
              <a16:creationId xmlns="" xmlns:a16="http://schemas.microsoft.com/office/drawing/2014/main" id="{00000000-0008-0000-1E00-00006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9" name="Text Box 3">
          <a:extLst>
            <a:ext uri="{FF2B5EF4-FFF2-40B4-BE49-F238E27FC236}">
              <a16:creationId xmlns="" xmlns:a16="http://schemas.microsoft.com/office/drawing/2014/main" id="{00000000-0008-0000-1E00-00006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0" name="Text Box 4">
          <a:extLst>
            <a:ext uri="{FF2B5EF4-FFF2-40B4-BE49-F238E27FC236}">
              <a16:creationId xmlns="" xmlns:a16="http://schemas.microsoft.com/office/drawing/2014/main" id="{00000000-0008-0000-1E00-00006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1" name="Text Box 3">
          <a:extLst>
            <a:ext uri="{FF2B5EF4-FFF2-40B4-BE49-F238E27FC236}">
              <a16:creationId xmlns="" xmlns:a16="http://schemas.microsoft.com/office/drawing/2014/main" id="{00000000-0008-0000-1E00-000067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72" name="Text Box 4">
          <a:extLst>
            <a:ext uri="{FF2B5EF4-FFF2-40B4-BE49-F238E27FC236}">
              <a16:creationId xmlns="" xmlns:a16="http://schemas.microsoft.com/office/drawing/2014/main" id="{00000000-0008-0000-1E00-000068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3" name="Text Box 3">
          <a:extLst>
            <a:ext uri="{FF2B5EF4-FFF2-40B4-BE49-F238E27FC236}">
              <a16:creationId xmlns="" xmlns:a16="http://schemas.microsoft.com/office/drawing/2014/main" id="{00000000-0008-0000-1E00-00006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4" name="Text Box 4">
          <a:extLst>
            <a:ext uri="{FF2B5EF4-FFF2-40B4-BE49-F238E27FC236}">
              <a16:creationId xmlns="" xmlns:a16="http://schemas.microsoft.com/office/drawing/2014/main" id="{00000000-0008-0000-1E00-00006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5" name="Text Box 3">
          <a:extLst>
            <a:ext uri="{FF2B5EF4-FFF2-40B4-BE49-F238E27FC236}">
              <a16:creationId xmlns="" xmlns:a16="http://schemas.microsoft.com/office/drawing/2014/main" id="{00000000-0008-0000-1E00-00006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6" name="Text Box 4">
          <a:extLst>
            <a:ext uri="{FF2B5EF4-FFF2-40B4-BE49-F238E27FC236}">
              <a16:creationId xmlns="" xmlns:a16="http://schemas.microsoft.com/office/drawing/2014/main" id="{00000000-0008-0000-1E00-00006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7" name="Text Box 3">
          <a:extLst>
            <a:ext uri="{FF2B5EF4-FFF2-40B4-BE49-F238E27FC236}">
              <a16:creationId xmlns="" xmlns:a16="http://schemas.microsoft.com/office/drawing/2014/main" id="{00000000-0008-0000-1E00-00006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8" name="Text Box 4">
          <a:extLst>
            <a:ext uri="{FF2B5EF4-FFF2-40B4-BE49-F238E27FC236}">
              <a16:creationId xmlns="" xmlns:a16="http://schemas.microsoft.com/office/drawing/2014/main" id="{00000000-0008-0000-1E00-00006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9" name="Text Box 3">
          <a:extLst>
            <a:ext uri="{FF2B5EF4-FFF2-40B4-BE49-F238E27FC236}">
              <a16:creationId xmlns="" xmlns:a16="http://schemas.microsoft.com/office/drawing/2014/main" id="{00000000-0008-0000-1E00-00006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0" name="Text Box 4">
          <a:extLst>
            <a:ext uri="{FF2B5EF4-FFF2-40B4-BE49-F238E27FC236}">
              <a16:creationId xmlns="" xmlns:a16="http://schemas.microsoft.com/office/drawing/2014/main" id="{00000000-0008-0000-1E00-00007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1" name="Text Box 3">
          <a:extLst>
            <a:ext uri="{FF2B5EF4-FFF2-40B4-BE49-F238E27FC236}">
              <a16:creationId xmlns="" xmlns:a16="http://schemas.microsoft.com/office/drawing/2014/main" id="{00000000-0008-0000-1E00-00007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2" name="Text Box 4">
          <a:extLst>
            <a:ext uri="{FF2B5EF4-FFF2-40B4-BE49-F238E27FC236}">
              <a16:creationId xmlns="" xmlns:a16="http://schemas.microsoft.com/office/drawing/2014/main" id="{00000000-0008-0000-1E00-00007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83" name="Text Box 3">
          <a:extLst>
            <a:ext uri="{FF2B5EF4-FFF2-40B4-BE49-F238E27FC236}">
              <a16:creationId xmlns="" xmlns:a16="http://schemas.microsoft.com/office/drawing/2014/main" id="{00000000-0008-0000-1E00-000073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4" name="Text Box 4">
          <a:extLst>
            <a:ext uri="{FF2B5EF4-FFF2-40B4-BE49-F238E27FC236}">
              <a16:creationId xmlns="" xmlns:a16="http://schemas.microsoft.com/office/drawing/2014/main" id="{00000000-0008-0000-1E00-000074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5" name="Text Box 3">
          <a:extLst>
            <a:ext uri="{FF2B5EF4-FFF2-40B4-BE49-F238E27FC236}">
              <a16:creationId xmlns="" xmlns:a16="http://schemas.microsoft.com/office/drawing/2014/main" id="{00000000-0008-0000-1E00-00007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6" name="Text Box 4">
          <a:extLst>
            <a:ext uri="{FF2B5EF4-FFF2-40B4-BE49-F238E27FC236}">
              <a16:creationId xmlns="" xmlns:a16="http://schemas.microsoft.com/office/drawing/2014/main" id="{00000000-0008-0000-1E00-00007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7" name="Text Box 3">
          <a:extLst>
            <a:ext uri="{FF2B5EF4-FFF2-40B4-BE49-F238E27FC236}">
              <a16:creationId xmlns="" xmlns:a16="http://schemas.microsoft.com/office/drawing/2014/main" id="{00000000-0008-0000-1E00-00007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8" name="Text Box 4">
          <a:extLst>
            <a:ext uri="{FF2B5EF4-FFF2-40B4-BE49-F238E27FC236}">
              <a16:creationId xmlns="" xmlns:a16="http://schemas.microsoft.com/office/drawing/2014/main" id="{00000000-0008-0000-1E00-00007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9" name="Text Box 3">
          <a:extLst>
            <a:ext uri="{FF2B5EF4-FFF2-40B4-BE49-F238E27FC236}">
              <a16:creationId xmlns="" xmlns:a16="http://schemas.microsoft.com/office/drawing/2014/main" id="{00000000-0008-0000-1E00-00007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0" name="Text Box 4">
          <a:extLst>
            <a:ext uri="{FF2B5EF4-FFF2-40B4-BE49-F238E27FC236}">
              <a16:creationId xmlns="" xmlns:a16="http://schemas.microsoft.com/office/drawing/2014/main" id="{00000000-0008-0000-1E00-00007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1" name="Text Box 3">
          <a:extLst>
            <a:ext uri="{FF2B5EF4-FFF2-40B4-BE49-F238E27FC236}">
              <a16:creationId xmlns="" xmlns:a16="http://schemas.microsoft.com/office/drawing/2014/main" id="{00000000-0008-0000-1E00-00007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2" name="Text Box 4">
          <a:extLst>
            <a:ext uri="{FF2B5EF4-FFF2-40B4-BE49-F238E27FC236}">
              <a16:creationId xmlns="" xmlns:a16="http://schemas.microsoft.com/office/drawing/2014/main" id="{00000000-0008-0000-1E00-00007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3" name="Text Box 3">
          <a:extLst>
            <a:ext uri="{FF2B5EF4-FFF2-40B4-BE49-F238E27FC236}">
              <a16:creationId xmlns="" xmlns:a16="http://schemas.microsoft.com/office/drawing/2014/main" id="{00000000-0008-0000-1E00-00007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4" name="Text Box 4">
          <a:extLst>
            <a:ext uri="{FF2B5EF4-FFF2-40B4-BE49-F238E27FC236}">
              <a16:creationId xmlns="" xmlns:a16="http://schemas.microsoft.com/office/drawing/2014/main" id="{00000000-0008-0000-1E00-00007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5" name="Text Box 3">
          <a:extLst>
            <a:ext uri="{FF2B5EF4-FFF2-40B4-BE49-F238E27FC236}">
              <a16:creationId xmlns="" xmlns:a16="http://schemas.microsoft.com/office/drawing/2014/main" id="{00000000-0008-0000-1E00-00007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6" name="Text Box 4">
          <a:extLst>
            <a:ext uri="{FF2B5EF4-FFF2-40B4-BE49-F238E27FC236}">
              <a16:creationId xmlns="" xmlns:a16="http://schemas.microsoft.com/office/drawing/2014/main" id="{00000000-0008-0000-1E00-00008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7" name="Text Box 3">
          <a:extLst>
            <a:ext uri="{FF2B5EF4-FFF2-40B4-BE49-F238E27FC236}">
              <a16:creationId xmlns="" xmlns:a16="http://schemas.microsoft.com/office/drawing/2014/main" id="{00000000-0008-0000-1E00-000081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8" name="Text Box 3">
          <a:extLst>
            <a:ext uri="{FF2B5EF4-FFF2-40B4-BE49-F238E27FC236}">
              <a16:creationId xmlns="" xmlns:a16="http://schemas.microsoft.com/office/drawing/2014/main" id="{00000000-0008-0000-1E00-000082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99" name="Text Box 4">
          <a:extLst>
            <a:ext uri="{FF2B5EF4-FFF2-40B4-BE49-F238E27FC236}">
              <a16:creationId xmlns="" xmlns:a16="http://schemas.microsoft.com/office/drawing/2014/main" id="{00000000-0008-0000-1E00-000083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0" name="Text Box 3">
          <a:extLst>
            <a:ext uri="{FF2B5EF4-FFF2-40B4-BE49-F238E27FC236}">
              <a16:creationId xmlns="" xmlns:a16="http://schemas.microsoft.com/office/drawing/2014/main" id="{00000000-0008-0000-1E00-000084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1" name="Text Box 4">
          <a:extLst>
            <a:ext uri="{FF2B5EF4-FFF2-40B4-BE49-F238E27FC236}">
              <a16:creationId xmlns="" xmlns:a16="http://schemas.microsoft.com/office/drawing/2014/main" id="{00000000-0008-0000-1E00-000085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2" name="Text Box 3">
          <a:extLst>
            <a:ext uri="{FF2B5EF4-FFF2-40B4-BE49-F238E27FC236}">
              <a16:creationId xmlns="" xmlns:a16="http://schemas.microsoft.com/office/drawing/2014/main" id="{00000000-0008-0000-1E00-000086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3" name="Text Box 4">
          <a:extLst>
            <a:ext uri="{FF2B5EF4-FFF2-40B4-BE49-F238E27FC236}">
              <a16:creationId xmlns="" xmlns:a16="http://schemas.microsoft.com/office/drawing/2014/main" id="{00000000-0008-0000-1E00-000087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4" name="Text Box 3">
          <a:extLst>
            <a:ext uri="{FF2B5EF4-FFF2-40B4-BE49-F238E27FC236}">
              <a16:creationId xmlns="" xmlns:a16="http://schemas.microsoft.com/office/drawing/2014/main" id="{00000000-0008-0000-1E00-00008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5" name="Text Box 4">
          <a:extLst>
            <a:ext uri="{FF2B5EF4-FFF2-40B4-BE49-F238E27FC236}">
              <a16:creationId xmlns="" xmlns:a16="http://schemas.microsoft.com/office/drawing/2014/main" id="{00000000-0008-0000-1E00-00008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6" name="Text Box 3">
          <a:extLst>
            <a:ext uri="{FF2B5EF4-FFF2-40B4-BE49-F238E27FC236}">
              <a16:creationId xmlns="" xmlns:a16="http://schemas.microsoft.com/office/drawing/2014/main" id="{00000000-0008-0000-1E00-00008A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7" name="Text Box 4">
          <a:extLst>
            <a:ext uri="{FF2B5EF4-FFF2-40B4-BE49-F238E27FC236}">
              <a16:creationId xmlns="" xmlns:a16="http://schemas.microsoft.com/office/drawing/2014/main" id="{00000000-0008-0000-1E00-00008B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8" name="Text Box 3">
          <a:extLst>
            <a:ext uri="{FF2B5EF4-FFF2-40B4-BE49-F238E27FC236}">
              <a16:creationId xmlns="" xmlns:a16="http://schemas.microsoft.com/office/drawing/2014/main" id="{00000000-0008-0000-1E00-00008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9" name="Text Box 4">
          <a:extLst>
            <a:ext uri="{FF2B5EF4-FFF2-40B4-BE49-F238E27FC236}">
              <a16:creationId xmlns="" xmlns:a16="http://schemas.microsoft.com/office/drawing/2014/main" id="{00000000-0008-0000-1E00-00008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0" name="Text Box 3">
          <a:extLst>
            <a:ext uri="{FF2B5EF4-FFF2-40B4-BE49-F238E27FC236}">
              <a16:creationId xmlns="" xmlns:a16="http://schemas.microsoft.com/office/drawing/2014/main" id="{00000000-0008-0000-1E00-00008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1" name="Text Box 4">
          <a:extLst>
            <a:ext uri="{FF2B5EF4-FFF2-40B4-BE49-F238E27FC236}">
              <a16:creationId xmlns="" xmlns:a16="http://schemas.microsoft.com/office/drawing/2014/main" id="{00000000-0008-0000-1E00-00008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12" name="Text Box 3">
          <a:extLst>
            <a:ext uri="{FF2B5EF4-FFF2-40B4-BE49-F238E27FC236}">
              <a16:creationId xmlns="" xmlns:a16="http://schemas.microsoft.com/office/drawing/2014/main" id="{00000000-0008-0000-1E00-000090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13" name="Text Box 4">
          <a:extLst>
            <a:ext uri="{FF2B5EF4-FFF2-40B4-BE49-F238E27FC236}">
              <a16:creationId xmlns="" xmlns:a16="http://schemas.microsoft.com/office/drawing/2014/main" id="{00000000-0008-0000-1E00-000091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4" name="Text Box 3">
          <a:extLst>
            <a:ext uri="{FF2B5EF4-FFF2-40B4-BE49-F238E27FC236}">
              <a16:creationId xmlns="" xmlns:a16="http://schemas.microsoft.com/office/drawing/2014/main" id="{00000000-0008-0000-1E00-00009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5" name="Text Box 4">
          <a:extLst>
            <a:ext uri="{FF2B5EF4-FFF2-40B4-BE49-F238E27FC236}">
              <a16:creationId xmlns="" xmlns:a16="http://schemas.microsoft.com/office/drawing/2014/main" id="{00000000-0008-0000-1E00-00009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6" name="Text Box 3">
          <a:extLst>
            <a:ext uri="{FF2B5EF4-FFF2-40B4-BE49-F238E27FC236}">
              <a16:creationId xmlns="" xmlns:a16="http://schemas.microsoft.com/office/drawing/2014/main" id="{00000000-0008-0000-1E00-00009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7" name="Text Box 4">
          <a:extLst>
            <a:ext uri="{FF2B5EF4-FFF2-40B4-BE49-F238E27FC236}">
              <a16:creationId xmlns="" xmlns:a16="http://schemas.microsoft.com/office/drawing/2014/main" id="{00000000-0008-0000-1E00-00009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8" name="Text Box 3">
          <a:extLst>
            <a:ext uri="{FF2B5EF4-FFF2-40B4-BE49-F238E27FC236}">
              <a16:creationId xmlns="" xmlns:a16="http://schemas.microsoft.com/office/drawing/2014/main" id="{00000000-0008-0000-1E00-00009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9" name="Text Box 4">
          <a:extLst>
            <a:ext uri="{FF2B5EF4-FFF2-40B4-BE49-F238E27FC236}">
              <a16:creationId xmlns="" xmlns:a16="http://schemas.microsoft.com/office/drawing/2014/main" id="{00000000-0008-0000-1E00-00009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20" name="Text Box 3">
          <a:extLst>
            <a:ext uri="{FF2B5EF4-FFF2-40B4-BE49-F238E27FC236}">
              <a16:creationId xmlns="" xmlns:a16="http://schemas.microsoft.com/office/drawing/2014/main" id="{00000000-0008-0000-1E00-000098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21" name="Text Box 4">
          <a:extLst>
            <a:ext uri="{FF2B5EF4-FFF2-40B4-BE49-F238E27FC236}">
              <a16:creationId xmlns="" xmlns:a16="http://schemas.microsoft.com/office/drawing/2014/main" id="{00000000-0008-0000-1E00-000099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2" name="Text Box 3">
          <a:extLst>
            <a:ext uri="{FF2B5EF4-FFF2-40B4-BE49-F238E27FC236}">
              <a16:creationId xmlns="" xmlns:a16="http://schemas.microsoft.com/office/drawing/2014/main" id="{00000000-0008-0000-1E00-00009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3" name="Text Box 4">
          <a:extLst>
            <a:ext uri="{FF2B5EF4-FFF2-40B4-BE49-F238E27FC236}">
              <a16:creationId xmlns="" xmlns:a16="http://schemas.microsoft.com/office/drawing/2014/main" id="{00000000-0008-0000-1E00-00009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4" name="Text Box 3">
          <a:extLst>
            <a:ext uri="{FF2B5EF4-FFF2-40B4-BE49-F238E27FC236}">
              <a16:creationId xmlns="" xmlns:a16="http://schemas.microsoft.com/office/drawing/2014/main" id="{00000000-0008-0000-1E00-00009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5" name="Text Box 4">
          <a:extLst>
            <a:ext uri="{FF2B5EF4-FFF2-40B4-BE49-F238E27FC236}">
              <a16:creationId xmlns="" xmlns:a16="http://schemas.microsoft.com/office/drawing/2014/main" id="{00000000-0008-0000-1E00-00009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6" name="Text Box 3">
          <a:extLst>
            <a:ext uri="{FF2B5EF4-FFF2-40B4-BE49-F238E27FC236}">
              <a16:creationId xmlns="" xmlns:a16="http://schemas.microsoft.com/office/drawing/2014/main" id="{00000000-0008-0000-1E00-00009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7" name="Text Box 4">
          <a:extLst>
            <a:ext uri="{FF2B5EF4-FFF2-40B4-BE49-F238E27FC236}">
              <a16:creationId xmlns="" xmlns:a16="http://schemas.microsoft.com/office/drawing/2014/main" id="{00000000-0008-0000-1E00-00009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8" name="Text Box 3">
          <a:extLst>
            <a:ext uri="{FF2B5EF4-FFF2-40B4-BE49-F238E27FC236}">
              <a16:creationId xmlns="" xmlns:a16="http://schemas.microsoft.com/office/drawing/2014/main" id="{00000000-0008-0000-1E00-0000A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9" name="Text Box 4">
          <a:extLst>
            <a:ext uri="{FF2B5EF4-FFF2-40B4-BE49-F238E27FC236}">
              <a16:creationId xmlns="" xmlns:a16="http://schemas.microsoft.com/office/drawing/2014/main" id="{00000000-0008-0000-1E00-0000A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0" name="Text Box 3">
          <a:extLst>
            <a:ext uri="{FF2B5EF4-FFF2-40B4-BE49-F238E27FC236}">
              <a16:creationId xmlns="" xmlns:a16="http://schemas.microsoft.com/office/drawing/2014/main" id="{00000000-0008-0000-1E00-0000A2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31" name="Text Box 4">
          <a:extLst>
            <a:ext uri="{FF2B5EF4-FFF2-40B4-BE49-F238E27FC236}">
              <a16:creationId xmlns="" xmlns:a16="http://schemas.microsoft.com/office/drawing/2014/main" id="{00000000-0008-0000-1E00-0000A3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2" name="Text Box 3">
          <a:extLst>
            <a:ext uri="{FF2B5EF4-FFF2-40B4-BE49-F238E27FC236}">
              <a16:creationId xmlns="" xmlns:a16="http://schemas.microsoft.com/office/drawing/2014/main" id="{00000000-0008-0000-1E00-0000A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3" name="Text Box 4">
          <a:extLst>
            <a:ext uri="{FF2B5EF4-FFF2-40B4-BE49-F238E27FC236}">
              <a16:creationId xmlns="" xmlns:a16="http://schemas.microsoft.com/office/drawing/2014/main" id="{00000000-0008-0000-1E00-0000A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4" name="Text Box 3">
          <a:extLst>
            <a:ext uri="{FF2B5EF4-FFF2-40B4-BE49-F238E27FC236}">
              <a16:creationId xmlns="" xmlns:a16="http://schemas.microsoft.com/office/drawing/2014/main" id="{00000000-0008-0000-1E00-0000A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5" name="Text Box 4">
          <a:extLst>
            <a:ext uri="{FF2B5EF4-FFF2-40B4-BE49-F238E27FC236}">
              <a16:creationId xmlns="" xmlns:a16="http://schemas.microsoft.com/office/drawing/2014/main" id="{00000000-0008-0000-1E00-0000A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6" name="Text Box 3">
          <a:extLst>
            <a:ext uri="{FF2B5EF4-FFF2-40B4-BE49-F238E27FC236}">
              <a16:creationId xmlns="" xmlns:a16="http://schemas.microsoft.com/office/drawing/2014/main" id="{00000000-0008-0000-1E00-0000A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7" name="Text Box 4">
          <a:extLst>
            <a:ext uri="{FF2B5EF4-FFF2-40B4-BE49-F238E27FC236}">
              <a16:creationId xmlns="" xmlns:a16="http://schemas.microsoft.com/office/drawing/2014/main" id="{00000000-0008-0000-1E00-0000A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8" name="Text Box 3">
          <a:extLst>
            <a:ext uri="{FF2B5EF4-FFF2-40B4-BE49-F238E27FC236}">
              <a16:creationId xmlns="" xmlns:a16="http://schemas.microsoft.com/office/drawing/2014/main" id="{00000000-0008-0000-1E00-0000A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9" name="Text Box 4">
          <a:extLst>
            <a:ext uri="{FF2B5EF4-FFF2-40B4-BE49-F238E27FC236}">
              <a16:creationId xmlns="" xmlns:a16="http://schemas.microsoft.com/office/drawing/2014/main" id="{00000000-0008-0000-1E00-0000A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0" name="Text Box 3">
          <a:extLst>
            <a:ext uri="{FF2B5EF4-FFF2-40B4-BE49-F238E27FC236}">
              <a16:creationId xmlns="" xmlns:a16="http://schemas.microsoft.com/office/drawing/2014/main" id="{00000000-0008-0000-1E00-0000A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1" name="Text Box 4">
          <a:extLst>
            <a:ext uri="{FF2B5EF4-FFF2-40B4-BE49-F238E27FC236}">
              <a16:creationId xmlns="" xmlns:a16="http://schemas.microsoft.com/office/drawing/2014/main" id="{00000000-0008-0000-1E00-0000A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42" name="Text Box 3">
          <a:extLst>
            <a:ext uri="{FF2B5EF4-FFF2-40B4-BE49-F238E27FC236}">
              <a16:creationId xmlns="" xmlns:a16="http://schemas.microsoft.com/office/drawing/2014/main" id="{00000000-0008-0000-1E00-0000AE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3" name="Text Box 4">
          <a:extLst>
            <a:ext uri="{FF2B5EF4-FFF2-40B4-BE49-F238E27FC236}">
              <a16:creationId xmlns="" xmlns:a16="http://schemas.microsoft.com/office/drawing/2014/main" id="{00000000-0008-0000-1E00-0000AF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4" name="Text Box 3">
          <a:extLst>
            <a:ext uri="{FF2B5EF4-FFF2-40B4-BE49-F238E27FC236}">
              <a16:creationId xmlns="" xmlns:a16="http://schemas.microsoft.com/office/drawing/2014/main" id="{00000000-0008-0000-1E00-0000B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5" name="Text Box 4">
          <a:extLst>
            <a:ext uri="{FF2B5EF4-FFF2-40B4-BE49-F238E27FC236}">
              <a16:creationId xmlns="" xmlns:a16="http://schemas.microsoft.com/office/drawing/2014/main" id="{00000000-0008-0000-1E00-0000B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6" name="Text Box 3">
          <a:extLst>
            <a:ext uri="{FF2B5EF4-FFF2-40B4-BE49-F238E27FC236}">
              <a16:creationId xmlns="" xmlns:a16="http://schemas.microsoft.com/office/drawing/2014/main" id="{00000000-0008-0000-1E00-0000B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7" name="Text Box 4">
          <a:extLst>
            <a:ext uri="{FF2B5EF4-FFF2-40B4-BE49-F238E27FC236}">
              <a16:creationId xmlns="" xmlns:a16="http://schemas.microsoft.com/office/drawing/2014/main" id="{00000000-0008-0000-1E00-0000B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8" name="Text Box 3">
          <a:extLst>
            <a:ext uri="{FF2B5EF4-FFF2-40B4-BE49-F238E27FC236}">
              <a16:creationId xmlns="" xmlns:a16="http://schemas.microsoft.com/office/drawing/2014/main" id="{00000000-0008-0000-1E00-0000B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9" name="Text Box 4">
          <a:extLst>
            <a:ext uri="{FF2B5EF4-FFF2-40B4-BE49-F238E27FC236}">
              <a16:creationId xmlns="" xmlns:a16="http://schemas.microsoft.com/office/drawing/2014/main" id="{00000000-0008-0000-1E00-0000B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0" name="Text Box 3">
          <a:extLst>
            <a:ext uri="{FF2B5EF4-FFF2-40B4-BE49-F238E27FC236}">
              <a16:creationId xmlns="" xmlns:a16="http://schemas.microsoft.com/office/drawing/2014/main" id="{00000000-0008-0000-1E00-0000B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1" name="Text Box 4">
          <a:extLst>
            <a:ext uri="{FF2B5EF4-FFF2-40B4-BE49-F238E27FC236}">
              <a16:creationId xmlns="" xmlns:a16="http://schemas.microsoft.com/office/drawing/2014/main" id="{00000000-0008-0000-1E00-0000B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2" name="Text Box 3">
          <a:extLst>
            <a:ext uri="{FF2B5EF4-FFF2-40B4-BE49-F238E27FC236}">
              <a16:creationId xmlns="" xmlns:a16="http://schemas.microsoft.com/office/drawing/2014/main" id="{00000000-0008-0000-1E00-0000B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3" name="Text Box 4">
          <a:extLst>
            <a:ext uri="{FF2B5EF4-FFF2-40B4-BE49-F238E27FC236}">
              <a16:creationId xmlns="" xmlns:a16="http://schemas.microsoft.com/office/drawing/2014/main" id="{00000000-0008-0000-1E00-0000B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4" name="Text Box 3">
          <a:extLst>
            <a:ext uri="{FF2B5EF4-FFF2-40B4-BE49-F238E27FC236}">
              <a16:creationId xmlns="" xmlns:a16="http://schemas.microsoft.com/office/drawing/2014/main" id="{00000000-0008-0000-1E00-0000B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5" name="Text Box 4">
          <a:extLst>
            <a:ext uri="{FF2B5EF4-FFF2-40B4-BE49-F238E27FC236}">
              <a16:creationId xmlns="" xmlns:a16="http://schemas.microsoft.com/office/drawing/2014/main" id="{00000000-0008-0000-1E00-0000B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56" name="Text Box 3">
          <a:extLst>
            <a:ext uri="{FF2B5EF4-FFF2-40B4-BE49-F238E27FC236}">
              <a16:creationId xmlns="" xmlns:a16="http://schemas.microsoft.com/office/drawing/2014/main" id="{00000000-0008-0000-1E00-0000BC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7" name="Text Box 3">
          <a:extLst>
            <a:ext uri="{FF2B5EF4-FFF2-40B4-BE49-F238E27FC236}">
              <a16:creationId xmlns="" xmlns:a16="http://schemas.microsoft.com/office/drawing/2014/main" id="{00000000-0008-0000-1E00-0000B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58" name="Text Box 4">
          <a:extLst>
            <a:ext uri="{FF2B5EF4-FFF2-40B4-BE49-F238E27FC236}">
              <a16:creationId xmlns="" xmlns:a16="http://schemas.microsoft.com/office/drawing/2014/main" id="{00000000-0008-0000-1E00-0000B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9" name="Text Box 3">
          <a:extLst>
            <a:ext uri="{FF2B5EF4-FFF2-40B4-BE49-F238E27FC236}">
              <a16:creationId xmlns="" xmlns:a16="http://schemas.microsoft.com/office/drawing/2014/main" id="{00000000-0008-0000-1E00-0000B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0" name="Text Box 4">
          <a:extLst>
            <a:ext uri="{FF2B5EF4-FFF2-40B4-BE49-F238E27FC236}">
              <a16:creationId xmlns="" xmlns:a16="http://schemas.microsoft.com/office/drawing/2014/main" id="{00000000-0008-0000-1E00-0000C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1" name="Text Box 3">
          <a:extLst>
            <a:ext uri="{FF2B5EF4-FFF2-40B4-BE49-F238E27FC236}">
              <a16:creationId xmlns="" xmlns:a16="http://schemas.microsoft.com/office/drawing/2014/main" id="{00000000-0008-0000-1E00-0000C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2" name="Text Box 4">
          <a:extLst>
            <a:ext uri="{FF2B5EF4-FFF2-40B4-BE49-F238E27FC236}">
              <a16:creationId xmlns="" xmlns:a16="http://schemas.microsoft.com/office/drawing/2014/main" id="{00000000-0008-0000-1E00-0000C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3" name="Text Box 3">
          <a:extLst>
            <a:ext uri="{FF2B5EF4-FFF2-40B4-BE49-F238E27FC236}">
              <a16:creationId xmlns="" xmlns:a16="http://schemas.microsoft.com/office/drawing/2014/main" id="{00000000-0008-0000-1E00-0000C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4" name="Text Box 4">
          <a:extLst>
            <a:ext uri="{FF2B5EF4-FFF2-40B4-BE49-F238E27FC236}">
              <a16:creationId xmlns="" xmlns:a16="http://schemas.microsoft.com/office/drawing/2014/main" id="{00000000-0008-0000-1E00-0000C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5" name="Text Box 3">
          <a:extLst>
            <a:ext uri="{FF2B5EF4-FFF2-40B4-BE49-F238E27FC236}">
              <a16:creationId xmlns="" xmlns:a16="http://schemas.microsoft.com/office/drawing/2014/main" id="{00000000-0008-0000-1E00-0000C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6" name="Text Box 4">
          <a:extLst>
            <a:ext uri="{FF2B5EF4-FFF2-40B4-BE49-F238E27FC236}">
              <a16:creationId xmlns="" xmlns:a16="http://schemas.microsoft.com/office/drawing/2014/main" id="{00000000-0008-0000-1E00-0000C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7" name="Text Box 3">
          <a:extLst>
            <a:ext uri="{FF2B5EF4-FFF2-40B4-BE49-F238E27FC236}">
              <a16:creationId xmlns="" xmlns:a16="http://schemas.microsoft.com/office/drawing/2014/main" id="{00000000-0008-0000-1E00-0000C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8" name="Text Box 4">
          <a:extLst>
            <a:ext uri="{FF2B5EF4-FFF2-40B4-BE49-F238E27FC236}">
              <a16:creationId xmlns="" xmlns:a16="http://schemas.microsoft.com/office/drawing/2014/main" id="{00000000-0008-0000-1E00-0000C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9" name="Text Box 3">
          <a:extLst>
            <a:ext uri="{FF2B5EF4-FFF2-40B4-BE49-F238E27FC236}">
              <a16:creationId xmlns="" xmlns:a16="http://schemas.microsoft.com/office/drawing/2014/main" id="{00000000-0008-0000-1E00-0000C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0" name="Text Box 4">
          <a:extLst>
            <a:ext uri="{FF2B5EF4-FFF2-40B4-BE49-F238E27FC236}">
              <a16:creationId xmlns="" xmlns:a16="http://schemas.microsoft.com/office/drawing/2014/main" id="{00000000-0008-0000-1E00-0000C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1" name="Text Box 3">
          <a:extLst>
            <a:ext uri="{FF2B5EF4-FFF2-40B4-BE49-F238E27FC236}">
              <a16:creationId xmlns="" xmlns:a16="http://schemas.microsoft.com/office/drawing/2014/main" id="{00000000-0008-0000-1E00-0000C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2" name="Text Box 4">
          <a:extLst>
            <a:ext uri="{FF2B5EF4-FFF2-40B4-BE49-F238E27FC236}">
              <a16:creationId xmlns="" xmlns:a16="http://schemas.microsoft.com/office/drawing/2014/main" id="{00000000-0008-0000-1E00-0000C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73" name="Text Box 3">
          <a:extLst>
            <a:ext uri="{FF2B5EF4-FFF2-40B4-BE49-F238E27FC236}">
              <a16:creationId xmlns="" xmlns:a16="http://schemas.microsoft.com/office/drawing/2014/main" id="{00000000-0008-0000-1E00-0000C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638175</xdr:colOff>
      <xdr:row>0</xdr:row>
      <xdr:rowOff>57150</xdr:rowOff>
    </xdr:from>
    <xdr:to>
      <xdr:col>14</xdr:col>
      <xdr:colOff>1358175</xdr:colOff>
      <xdr:row>2</xdr:row>
      <xdr:rowOff>224700</xdr:rowOff>
    </xdr:to>
    <xdr:pic>
      <xdr:nvPicPr>
        <xdr:cNvPr id="3" name="Picture 2">
          <a:extLst>
            <a:ext uri="{FF2B5EF4-FFF2-40B4-BE49-F238E27FC236}">
              <a16:creationId xmlns=""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2500" y="5715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1442175</xdr:colOff>
      <xdr:row>0</xdr:row>
      <xdr:rowOff>76200</xdr:rowOff>
    </xdr:from>
    <xdr:to>
      <xdr:col>10</xdr:col>
      <xdr:colOff>2162175</xdr:colOff>
      <xdr:row>3</xdr:row>
      <xdr:rowOff>62775</xdr:rowOff>
    </xdr:to>
    <xdr:pic>
      <xdr:nvPicPr>
        <xdr:cNvPr id="2" name="Picture 1">
          <a:extLst>
            <a:ext uri="{FF2B5EF4-FFF2-40B4-BE49-F238E27FC236}">
              <a16:creationId xmlns=""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1524000</xdr:colOff>
      <xdr:row>0</xdr:row>
      <xdr:rowOff>28575</xdr:rowOff>
    </xdr:from>
    <xdr:to>
      <xdr:col>10</xdr:col>
      <xdr:colOff>2244000</xdr:colOff>
      <xdr:row>3</xdr:row>
      <xdr:rowOff>15150</xdr:rowOff>
    </xdr:to>
    <xdr:pic>
      <xdr:nvPicPr>
        <xdr:cNvPr id="5" name="Picture 4">
          <a:extLst>
            <a:ext uri="{FF2B5EF4-FFF2-40B4-BE49-F238E27FC236}">
              <a16:creationId xmlns="" xmlns:a16="http://schemas.microsoft.com/office/drawing/2014/main" id="{00000000-0008-0000-2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28575"/>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8642350" cy="5664200"/>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1323975</xdr:colOff>
      <xdr:row>0</xdr:row>
      <xdr:rowOff>19050</xdr:rowOff>
    </xdr:from>
    <xdr:to>
      <xdr:col>10</xdr:col>
      <xdr:colOff>2043975</xdr:colOff>
      <xdr:row>2</xdr:row>
      <xdr:rowOff>224700</xdr:rowOff>
    </xdr:to>
    <xdr:pic>
      <xdr:nvPicPr>
        <xdr:cNvPr id="5" name="Picture 4">
          <a:extLst>
            <a:ext uri="{FF2B5EF4-FFF2-40B4-BE49-F238E27FC236}">
              <a16:creationId xmlns="" xmlns:a16="http://schemas.microsoft.com/office/drawing/2014/main" id="{00000000-0008-0000-2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19050"/>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1219200</xdr:colOff>
      <xdr:row>0</xdr:row>
      <xdr:rowOff>28575</xdr:rowOff>
    </xdr:from>
    <xdr:to>
      <xdr:col>15</xdr:col>
      <xdr:colOff>1939200</xdr:colOff>
      <xdr:row>2</xdr:row>
      <xdr:rowOff>243750</xdr:rowOff>
    </xdr:to>
    <xdr:pic>
      <xdr:nvPicPr>
        <xdr:cNvPr id="3" name="Picture 2">
          <a:extLst>
            <a:ext uri="{FF2B5EF4-FFF2-40B4-BE49-F238E27FC236}">
              <a16:creationId xmlns=""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971550</xdr:colOff>
      <xdr:row>0</xdr:row>
      <xdr:rowOff>19050</xdr:rowOff>
    </xdr:from>
    <xdr:to>
      <xdr:col>15</xdr:col>
      <xdr:colOff>1691550</xdr:colOff>
      <xdr:row>2</xdr:row>
      <xdr:rowOff>234225</xdr:rowOff>
    </xdr:to>
    <xdr:pic>
      <xdr:nvPicPr>
        <xdr:cNvPr id="5" name="Picture 4">
          <a:extLst>
            <a:ext uri="{FF2B5EF4-FFF2-40B4-BE49-F238E27FC236}">
              <a16:creationId xmlns="" xmlns:a16="http://schemas.microsoft.com/office/drawing/2014/main" id="{00000000-0008-0000-2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46225" y="19050"/>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1590675</xdr:colOff>
      <xdr:row>0</xdr:row>
      <xdr:rowOff>9525</xdr:rowOff>
    </xdr:from>
    <xdr:to>
      <xdr:col>15</xdr:col>
      <xdr:colOff>2310675</xdr:colOff>
      <xdr:row>2</xdr:row>
      <xdr:rowOff>215175</xdr:rowOff>
    </xdr:to>
    <xdr:pic>
      <xdr:nvPicPr>
        <xdr:cNvPr id="8" name="Picture 7">
          <a:extLst>
            <a:ext uri="{FF2B5EF4-FFF2-40B4-BE49-F238E27FC236}">
              <a16:creationId xmlns="" xmlns:a16="http://schemas.microsoft.com/office/drawing/2014/main" id="{00000000-0008-0000-2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46225" y="9525"/>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800100</xdr:colOff>
      <xdr:row>0</xdr:row>
      <xdr:rowOff>19050</xdr:rowOff>
    </xdr:from>
    <xdr:to>
      <xdr:col>13</xdr:col>
      <xdr:colOff>1520100</xdr:colOff>
      <xdr:row>2</xdr:row>
      <xdr:rowOff>234225</xdr:rowOff>
    </xdr:to>
    <xdr:pic>
      <xdr:nvPicPr>
        <xdr:cNvPr id="3" name="Picture 2">
          <a:extLst>
            <a:ext uri="{FF2B5EF4-FFF2-40B4-BE49-F238E27FC236}">
              <a16:creationId xmlns=""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174950" y="19050"/>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9194" cy="5735484"/>
    <xdr:graphicFrame macro="">
      <xdr:nvGraphicFramePr>
        <xdr:cNvPr id="2" name="Chart 1">
          <a:extLst>
            <a:ext uri="{FF2B5EF4-FFF2-40B4-BE49-F238E27FC236}">
              <a16:creationId xmlns=""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586C497C-39CA-420C-B79B-B2C96FE27E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a:extLst>
            <a:ext uri="{FF2B5EF4-FFF2-40B4-BE49-F238E27FC236}">
              <a16:creationId xmlns="" xmlns:a16="http://schemas.microsoft.com/office/drawing/2014/main" id="{00000000-0008-0000-2800-000072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a:extLst>
            <a:ext uri="{FF2B5EF4-FFF2-40B4-BE49-F238E27FC236}">
              <a16:creationId xmlns="" xmlns:a16="http://schemas.microsoft.com/office/drawing/2014/main" id="{00000000-0008-0000-2800-000073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a:extLst>
            <a:ext uri="{FF2B5EF4-FFF2-40B4-BE49-F238E27FC236}">
              <a16:creationId xmlns="" xmlns:a16="http://schemas.microsoft.com/office/drawing/2014/main" id="{00000000-0008-0000-2800-000074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a:extLst>
            <a:ext uri="{FF2B5EF4-FFF2-40B4-BE49-F238E27FC236}">
              <a16:creationId xmlns="" xmlns:a16="http://schemas.microsoft.com/office/drawing/2014/main" id="{00000000-0008-0000-2800-000075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1676400</xdr:colOff>
      <xdr:row>0</xdr:row>
      <xdr:rowOff>38100</xdr:rowOff>
    </xdr:from>
    <xdr:to>
      <xdr:col>7</xdr:col>
      <xdr:colOff>2396400</xdr:colOff>
      <xdr:row>2</xdr:row>
      <xdr:rowOff>243750</xdr:rowOff>
    </xdr:to>
    <xdr:pic>
      <xdr:nvPicPr>
        <xdr:cNvPr id="9" name="Picture 8">
          <a:extLst>
            <a:ext uri="{FF2B5EF4-FFF2-40B4-BE49-F238E27FC236}">
              <a16:creationId xmlns="" xmlns:a16="http://schemas.microsoft.com/office/drawing/2014/main" id="{00000000-0008-0000-28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38100"/>
          <a:ext cx="720000" cy="720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a:extLst>
            <a:ext uri="{FF2B5EF4-FFF2-40B4-BE49-F238E27FC236}">
              <a16:creationId xmlns="" xmlns:a16="http://schemas.microsoft.com/office/drawing/2014/main" id="{00000000-0008-0000-2900-000069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a:extLst>
            <a:ext uri="{FF2B5EF4-FFF2-40B4-BE49-F238E27FC236}">
              <a16:creationId xmlns="" xmlns:a16="http://schemas.microsoft.com/office/drawing/2014/main" id="{00000000-0008-0000-2900-00006A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a:extLst>
            <a:ext uri="{FF2B5EF4-FFF2-40B4-BE49-F238E27FC236}">
              <a16:creationId xmlns="" xmlns:a16="http://schemas.microsoft.com/office/drawing/2014/main" id="{00000000-0008-0000-2900-00006B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a:extLst>
            <a:ext uri="{FF2B5EF4-FFF2-40B4-BE49-F238E27FC236}">
              <a16:creationId xmlns="" xmlns:a16="http://schemas.microsoft.com/office/drawing/2014/main" id="{00000000-0008-0000-2900-00006C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1438275</xdr:colOff>
      <xdr:row>0</xdr:row>
      <xdr:rowOff>19050</xdr:rowOff>
    </xdr:from>
    <xdr:to>
      <xdr:col>7</xdr:col>
      <xdr:colOff>2158275</xdr:colOff>
      <xdr:row>2</xdr:row>
      <xdr:rowOff>243750</xdr:rowOff>
    </xdr:to>
    <xdr:pic>
      <xdr:nvPicPr>
        <xdr:cNvPr id="7" name="Picture 6">
          <a:extLst>
            <a:ext uri="{FF2B5EF4-FFF2-40B4-BE49-F238E27FC236}">
              <a16:creationId xmlns="" xmlns:a16="http://schemas.microsoft.com/office/drawing/2014/main" id="{00000000-0008-0000-29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1905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1019175</xdr:colOff>
      <xdr:row>0</xdr:row>
      <xdr:rowOff>85725</xdr:rowOff>
    </xdr:from>
    <xdr:to>
      <xdr:col>7</xdr:col>
      <xdr:colOff>1739175</xdr:colOff>
      <xdr:row>2</xdr:row>
      <xdr:rowOff>300900</xdr:rowOff>
    </xdr:to>
    <xdr:pic>
      <xdr:nvPicPr>
        <xdr:cNvPr id="5" name="Picture 4">
          <a:extLst>
            <a:ext uri="{FF2B5EF4-FFF2-40B4-BE49-F238E27FC236}">
              <a16:creationId xmlns="" xmlns:a16="http://schemas.microsoft.com/office/drawing/2014/main" id="{00000000-0008-0000-2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9700" y="85725"/>
          <a:ext cx="720000" cy="7200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0.08307</cdr:x>
      <cdr:y>0.1267</cdr:y>
    </cdr:to>
    <cdr:pic>
      <cdr:nvPicPr>
        <cdr:cNvPr id="4" name="Picture 3">
          <a:extLst xmlns:a="http://schemas.openxmlformats.org/drawingml/2006/main">
            <a:ext uri="{FF2B5EF4-FFF2-40B4-BE49-F238E27FC236}">
              <a16:creationId xmlns="" xmlns:a16="http://schemas.microsoft.com/office/drawing/2014/main" id="{7B001312-091D-4F4C-A02F-A1CA0EF278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B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B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1276350</xdr:colOff>
      <xdr:row>0</xdr:row>
      <xdr:rowOff>38100</xdr:rowOff>
    </xdr:from>
    <xdr:to>
      <xdr:col>15</xdr:col>
      <xdr:colOff>1996350</xdr:colOff>
      <xdr:row>3</xdr:row>
      <xdr:rowOff>15150</xdr:rowOff>
    </xdr:to>
    <xdr:pic>
      <xdr:nvPicPr>
        <xdr:cNvPr id="11" name="Picture 10">
          <a:extLst>
            <a:ext uri="{FF2B5EF4-FFF2-40B4-BE49-F238E27FC236}">
              <a16:creationId xmlns="" xmlns:a16="http://schemas.microsoft.com/office/drawing/2014/main" id="{00000000-0008-0000-2B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84325" y="38100"/>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C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C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C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C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1524000</xdr:colOff>
      <xdr:row>0</xdr:row>
      <xdr:rowOff>66675</xdr:rowOff>
    </xdr:from>
    <xdr:to>
      <xdr:col>15</xdr:col>
      <xdr:colOff>2244000</xdr:colOff>
      <xdr:row>3</xdr:row>
      <xdr:rowOff>43725</xdr:rowOff>
    </xdr:to>
    <xdr:pic>
      <xdr:nvPicPr>
        <xdr:cNvPr id="11" name="Picture 10">
          <a:extLst>
            <a:ext uri="{FF2B5EF4-FFF2-40B4-BE49-F238E27FC236}">
              <a16:creationId xmlns="" xmlns:a16="http://schemas.microsoft.com/office/drawing/2014/main" id="{00000000-0008-0000-2C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8012900" y="66675"/>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1247775</xdr:colOff>
      <xdr:row>0</xdr:row>
      <xdr:rowOff>28575</xdr:rowOff>
    </xdr:from>
    <xdr:to>
      <xdr:col>9</xdr:col>
      <xdr:colOff>1967775</xdr:colOff>
      <xdr:row>2</xdr:row>
      <xdr:rowOff>243750</xdr:rowOff>
    </xdr:to>
    <xdr:pic>
      <xdr:nvPicPr>
        <xdr:cNvPr id="3" name="Picture 2">
          <a:extLst>
            <a:ext uri="{FF2B5EF4-FFF2-40B4-BE49-F238E27FC236}">
              <a16:creationId xmlns="" xmlns:a16="http://schemas.microsoft.com/office/drawing/2014/main" id="{00000000-0008-0000-2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13350" y="28575"/>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7886700" cy="5168900"/>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8B456136-C070-4165-BEE3-E08651034C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3AE19F8E-4811-4605-93AE-342DBCDF8F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1224825</xdr:colOff>
      <xdr:row>1</xdr:row>
      <xdr:rowOff>243750</xdr:rowOff>
    </xdr:to>
    <xdr:pic>
      <xdr:nvPicPr>
        <xdr:cNvPr id="5" name="Picture 4">
          <a:extLst>
            <a:ext uri="{FF2B5EF4-FFF2-40B4-BE49-F238E27FC236}">
              <a16:creationId xmlns=""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0650" y="3810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295275</xdr:colOff>
      <xdr:row>0</xdr:row>
      <xdr:rowOff>19050</xdr:rowOff>
    </xdr:from>
    <xdr:to>
      <xdr:col>9</xdr:col>
      <xdr:colOff>1015275</xdr:colOff>
      <xdr:row>3</xdr:row>
      <xdr:rowOff>24675</xdr:rowOff>
    </xdr:to>
    <xdr:pic>
      <xdr:nvPicPr>
        <xdr:cNvPr id="5" name="Picture 4">
          <a:extLst>
            <a:ext uri="{FF2B5EF4-FFF2-40B4-BE49-F238E27FC236}">
              <a16:creationId xmlns=""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zoomScaleSheetLayoutView="100" workbookViewId="0">
      <selection activeCell="L6" sqref="L6:L10"/>
    </sheetView>
  </sheetViews>
  <sheetFormatPr defaultColWidth="9.140625" defaultRowHeight="12.75"/>
  <cols>
    <col min="1" max="1" width="19" style="61" customWidth="1"/>
    <col min="2" max="2" width="12.28515625" style="43" customWidth="1"/>
    <col min="3" max="10" width="10.42578125" style="43" customWidth="1"/>
    <col min="11" max="11" width="12.28515625" style="43" customWidth="1"/>
    <col min="12" max="12" width="19" style="66" customWidth="1"/>
    <col min="13" max="13" width="11.28515625" style="43" customWidth="1"/>
    <col min="14" max="16384" width="9.140625" style="61"/>
  </cols>
  <sheetData>
    <row r="1" spans="1:17" s="62" customFormat="1" ht="20.25">
      <c r="A1" s="852" t="s">
        <v>821</v>
      </c>
      <c r="B1" s="852"/>
      <c r="C1" s="852"/>
      <c r="D1" s="852"/>
      <c r="E1" s="852"/>
      <c r="F1" s="852"/>
      <c r="G1" s="852"/>
      <c r="H1" s="852"/>
      <c r="I1" s="852"/>
      <c r="J1" s="852"/>
      <c r="K1" s="852"/>
      <c r="L1" s="852"/>
      <c r="M1" s="77"/>
    </row>
    <row r="2" spans="1:17" s="79" customFormat="1" ht="20.25">
      <c r="B2" s="858" t="s">
        <v>1251</v>
      </c>
      <c r="C2" s="858"/>
      <c r="D2" s="858"/>
      <c r="E2" s="858"/>
      <c r="F2" s="858"/>
      <c r="G2" s="858"/>
      <c r="H2" s="858"/>
      <c r="I2" s="858"/>
      <c r="J2" s="858"/>
      <c r="K2" s="858"/>
      <c r="L2" s="78"/>
      <c r="M2" s="77"/>
    </row>
    <row r="3" spans="1:17" ht="18.75" customHeight="1">
      <c r="A3" s="997" t="s">
        <v>822</v>
      </c>
      <c r="B3" s="997"/>
      <c r="C3" s="997"/>
      <c r="D3" s="997"/>
      <c r="E3" s="997"/>
      <c r="F3" s="997"/>
      <c r="G3" s="997"/>
      <c r="H3" s="997"/>
      <c r="I3" s="997"/>
      <c r="J3" s="997"/>
      <c r="K3" s="997"/>
      <c r="L3" s="997"/>
      <c r="M3" s="74"/>
    </row>
    <row r="4" spans="1:17" ht="15.75">
      <c r="B4" s="867" t="s">
        <v>1249</v>
      </c>
      <c r="C4" s="867"/>
      <c r="D4" s="867"/>
      <c r="E4" s="867"/>
      <c r="F4" s="867"/>
      <c r="G4" s="867"/>
      <c r="H4" s="867"/>
      <c r="I4" s="867"/>
      <c r="J4" s="867"/>
      <c r="K4" s="867"/>
      <c r="L4" s="73"/>
      <c r="M4" s="74"/>
    </row>
    <row r="5" spans="1:17" ht="15.75">
      <c r="A5" s="10" t="s">
        <v>560</v>
      </c>
      <c r="B5" s="229"/>
      <c r="C5" s="229"/>
      <c r="D5" s="229"/>
      <c r="E5" s="229"/>
      <c r="F5" s="229"/>
      <c r="G5" s="229"/>
      <c r="H5" s="229"/>
      <c r="I5" s="229"/>
      <c r="J5" s="229"/>
      <c r="K5" s="14"/>
      <c r="L5" s="14" t="s">
        <v>561</v>
      </c>
      <c r="M5" s="74"/>
    </row>
    <row r="6" spans="1:17" ht="18.75" customHeight="1" thickBot="1">
      <c r="A6" s="1004" t="s">
        <v>829</v>
      </c>
      <c r="B6" s="1001" t="s">
        <v>817</v>
      </c>
      <c r="C6" s="921" t="s">
        <v>468</v>
      </c>
      <c r="D6" s="921"/>
      <c r="E6" s="921"/>
      <c r="F6" s="921"/>
      <c r="G6" s="919" t="s">
        <v>1235</v>
      </c>
      <c r="H6" s="977"/>
      <c r="I6" s="977"/>
      <c r="J6" s="920"/>
      <c r="K6" s="998" t="s">
        <v>452</v>
      </c>
      <c r="L6" s="998" t="s">
        <v>449</v>
      </c>
      <c r="M6" s="61"/>
    </row>
    <row r="7" spans="1:17" ht="15" customHeight="1" thickBot="1">
      <c r="A7" s="1005"/>
      <c r="B7" s="1002"/>
      <c r="C7" s="922" t="s">
        <v>1205</v>
      </c>
      <c r="D7" s="922"/>
      <c r="E7" s="922"/>
      <c r="F7" s="922"/>
      <c r="G7" s="922" t="s">
        <v>801</v>
      </c>
      <c r="H7" s="922"/>
      <c r="I7" s="922"/>
      <c r="J7" s="922"/>
      <c r="K7" s="999"/>
      <c r="L7" s="999"/>
      <c r="M7" s="61"/>
    </row>
    <row r="8" spans="1:17" s="139" customFormat="1" ht="33.75" customHeight="1" thickBot="1">
      <c r="A8" s="1005"/>
      <c r="B8" s="1002"/>
      <c r="C8" s="1007" t="s">
        <v>819</v>
      </c>
      <c r="D8" s="1007"/>
      <c r="E8" s="1007" t="s">
        <v>1092</v>
      </c>
      <c r="F8" s="1007"/>
      <c r="G8" s="1007" t="s">
        <v>819</v>
      </c>
      <c r="H8" s="1007"/>
      <c r="I8" s="1007" t="s">
        <v>1092</v>
      </c>
      <c r="J8" s="1007"/>
      <c r="K8" s="999"/>
      <c r="L8" s="999"/>
    </row>
    <row r="9" spans="1:17" s="139" customFormat="1" ht="16.5" customHeight="1" thickBot="1">
      <c r="A9" s="1005"/>
      <c r="B9" s="1002"/>
      <c r="C9" s="431" t="s">
        <v>9</v>
      </c>
      <c r="D9" s="431" t="s">
        <v>547</v>
      </c>
      <c r="E9" s="431" t="s">
        <v>9</v>
      </c>
      <c r="F9" s="431" t="s">
        <v>547</v>
      </c>
      <c r="G9" s="431" t="s">
        <v>9</v>
      </c>
      <c r="H9" s="431" t="s">
        <v>547</v>
      </c>
      <c r="I9" s="431" t="s">
        <v>9</v>
      </c>
      <c r="J9" s="431" t="s">
        <v>547</v>
      </c>
      <c r="K9" s="999"/>
      <c r="L9" s="999"/>
    </row>
    <row r="10" spans="1:17" s="139" customFormat="1" ht="14.25" customHeight="1">
      <c r="A10" s="1006"/>
      <c r="B10" s="1003"/>
      <c r="C10" s="308" t="s">
        <v>548</v>
      </c>
      <c r="D10" s="308" t="s">
        <v>549</v>
      </c>
      <c r="E10" s="308" t="s">
        <v>548</v>
      </c>
      <c r="F10" s="308" t="s">
        <v>549</v>
      </c>
      <c r="G10" s="308" t="s">
        <v>548</v>
      </c>
      <c r="H10" s="308" t="s">
        <v>549</v>
      </c>
      <c r="I10" s="308" t="s">
        <v>548</v>
      </c>
      <c r="J10" s="308" t="s">
        <v>549</v>
      </c>
      <c r="K10" s="1000"/>
      <c r="L10" s="1000"/>
    </row>
    <row r="11" spans="1:17" ht="16.5" customHeight="1" thickBot="1">
      <c r="A11" s="996" t="s">
        <v>1082</v>
      </c>
      <c r="B11" s="434" t="s">
        <v>10</v>
      </c>
      <c r="C11" s="435">
        <v>4387</v>
      </c>
      <c r="D11" s="368">
        <v>4880</v>
      </c>
      <c r="E11" s="368">
        <v>4334</v>
      </c>
      <c r="F11" s="368">
        <v>4842</v>
      </c>
      <c r="G11" s="368">
        <v>10169</v>
      </c>
      <c r="H11" s="368">
        <v>9411</v>
      </c>
      <c r="I11" s="368">
        <v>9881</v>
      </c>
      <c r="J11" s="368">
        <v>9203</v>
      </c>
      <c r="K11" s="427" t="s">
        <v>436</v>
      </c>
      <c r="L11" s="864" t="s">
        <v>3</v>
      </c>
      <c r="M11" s="259"/>
      <c r="N11" s="259"/>
      <c r="O11" s="259"/>
      <c r="P11" s="259"/>
      <c r="Q11" s="259"/>
    </row>
    <row r="12" spans="1:17" ht="16.5" customHeight="1" thickBot="1">
      <c r="A12" s="987"/>
      <c r="B12" s="432" t="s">
        <v>11</v>
      </c>
      <c r="C12" s="433">
        <v>4440</v>
      </c>
      <c r="D12" s="322">
        <v>4903</v>
      </c>
      <c r="E12" s="322">
        <v>4422</v>
      </c>
      <c r="F12" s="322">
        <v>4875</v>
      </c>
      <c r="G12" s="322">
        <v>9516</v>
      </c>
      <c r="H12" s="322">
        <v>8615</v>
      </c>
      <c r="I12" s="322">
        <v>9402</v>
      </c>
      <c r="J12" s="322">
        <v>8526</v>
      </c>
      <c r="K12" s="415" t="s">
        <v>440</v>
      </c>
      <c r="L12" s="865"/>
      <c r="M12" s="259"/>
      <c r="N12" s="259"/>
    </row>
    <row r="13" spans="1:17" ht="16.5" customHeight="1" thickBot="1">
      <c r="A13" s="987"/>
      <c r="B13" s="376" t="s">
        <v>12</v>
      </c>
      <c r="C13" s="319">
        <v>4567</v>
      </c>
      <c r="D13" s="325">
        <v>4961</v>
      </c>
      <c r="E13" s="325">
        <v>4544</v>
      </c>
      <c r="F13" s="325">
        <v>4941</v>
      </c>
      <c r="G13" s="325">
        <v>9288</v>
      </c>
      <c r="H13" s="325">
        <v>8157</v>
      </c>
      <c r="I13" s="325">
        <v>9151</v>
      </c>
      <c r="J13" s="325">
        <v>8072</v>
      </c>
      <c r="K13" s="417" t="s">
        <v>433</v>
      </c>
      <c r="L13" s="865"/>
      <c r="M13" s="259"/>
      <c r="N13" s="259"/>
    </row>
    <row r="14" spans="1:17" ht="16.5" customHeight="1" thickBot="1">
      <c r="A14" s="987"/>
      <c r="B14" s="432" t="s">
        <v>446</v>
      </c>
      <c r="C14" s="433">
        <v>4764</v>
      </c>
      <c r="D14" s="322">
        <v>4990</v>
      </c>
      <c r="E14" s="322">
        <v>4554</v>
      </c>
      <c r="F14" s="322">
        <v>4734</v>
      </c>
      <c r="G14" s="322">
        <v>8525</v>
      </c>
      <c r="H14" s="322">
        <v>7767</v>
      </c>
      <c r="I14" s="322">
        <v>8391</v>
      </c>
      <c r="J14" s="322">
        <v>7678</v>
      </c>
      <c r="K14" s="415" t="s">
        <v>445</v>
      </c>
      <c r="L14" s="865"/>
      <c r="M14" s="259"/>
      <c r="N14" s="259"/>
    </row>
    <row r="15" spans="1:17" ht="16.5" customHeight="1" thickBot="1">
      <c r="A15" s="987"/>
      <c r="B15" s="376" t="s">
        <v>444</v>
      </c>
      <c r="C15" s="319">
        <v>4737</v>
      </c>
      <c r="D15" s="325">
        <v>5040</v>
      </c>
      <c r="E15" s="325">
        <v>4328</v>
      </c>
      <c r="F15" s="325">
        <v>4938</v>
      </c>
      <c r="G15" s="325">
        <v>8107</v>
      </c>
      <c r="H15" s="325">
        <v>7170</v>
      </c>
      <c r="I15" s="325">
        <v>7998</v>
      </c>
      <c r="J15" s="325">
        <v>7086</v>
      </c>
      <c r="K15" s="417" t="s">
        <v>443</v>
      </c>
      <c r="L15" s="865"/>
      <c r="M15" s="259"/>
      <c r="N15" s="259"/>
    </row>
    <row r="16" spans="1:17" ht="16.5" customHeight="1" thickBot="1">
      <c r="A16" s="987"/>
      <c r="B16" s="436" t="s">
        <v>442</v>
      </c>
      <c r="C16" s="437">
        <v>4414</v>
      </c>
      <c r="D16" s="372">
        <v>4594</v>
      </c>
      <c r="E16" s="372">
        <v>4125</v>
      </c>
      <c r="F16" s="372">
        <v>4537</v>
      </c>
      <c r="G16" s="372">
        <v>7392</v>
      </c>
      <c r="H16" s="372">
        <v>6309</v>
      </c>
      <c r="I16" s="372">
        <v>7310</v>
      </c>
      <c r="J16" s="372">
        <v>6241</v>
      </c>
      <c r="K16" s="438" t="s">
        <v>441</v>
      </c>
      <c r="L16" s="865"/>
      <c r="M16" s="259"/>
      <c r="N16" s="259"/>
    </row>
    <row r="17" spans="1:14" ht="16.5" customHeight="1" thickBot="1">
      <c r="A17" s="987"/>
      <c r="B17" s="440" t="s">
        <v>7</v>
      </c>
      <c r="C17" s="407">
        <f>SUM(C11:C16)</f>
        <v>27309</v>
      </c>
      <c r="D17" s="407">
        <f t="shared" ref="D17:J17" si="0">SUM(D11:D16)</f>
        <v>29368</v>
      </c>
      <c r="E17" s="407">
        <f t="shared" si="0"/>
        <v>26307</v>
      </c>
      <c r="F17" s="407">
        <f t="shared" si="0"/>
        <v>28867</v>
      </c>
      <c r="G17" s="407">
        <f t="shared" si="0"/>
        <v>52997</v>
      </c>
      <c r="H17" s="407">
        <f t="shared" si="0"/>
        <v>47429</v>
      </c>
      <c r="I17" s="407">
        <f t="shared" si="0"/>
        <v>52133</v>
      </c>
      <c r="J17" s="407">
        <f t="shared" si="0"/>
        <v>46806</v>
      </c>
      <c r="K17" s="408" t="s">
        <v>8</v>
      </c>
      <c r="L17" s="865"/>
      <c r="M17" s="259"/>
      <c r="N17" s="259"/>
    </row>
    <row r="18" spans="1:14" ht="16.5" customHeight="1" thickBot="1">
      <c r="A18" s="974" t="s">
        <v>478</v>
      </c>
      <c r="B18" s="423" t="s">
        <v>10</v>
      </c>
      <c r="C18" s="422">
        <v>4647</v>
      </c>
      <c r="D18" s="422">
        <v>5155</v>
      </c>
      <c r="E18" s="422">
        <v>4183</v>
      </c>
      <c r="F18" s="422">
        <v>4866</v>
      </c>
      <c r="G18" s="422">
        <v>6338</v>
      </c>
      <c r="H18" s="422">
        <v>5383</v>
      </c>
      <c r="I18" s="422">
        <v>6205</v>
      </c>
      <c r="J18" s="422">
        <v>5318</v>
      </c>
      <c r="K18" s="424" t="s">
        <v>436</v>
      </c>
      <c r="L18" s="871" t="s">
        <v>4</v>
      </c>
      <c r="M18" s="61"/>
    </row>
    <row r="19" spans="1:14" ht="16.5" customHeight="1" thickBot="1">
      <c r="A19" s="974"/>
      <c r="B19" s="376" t="s">
        <v>11</v>
      </c>
      <c r="C19" s="325">
        <v>4393</v>
      </c>
      <c r="D19" s="325">
        <v>4863</v>
      </c>
      <c r="E19" s="325">
        <v>4127</v>
      </c>
      <c r="F19" s="325">
        <v>4730</v>
      </c>
      <c r="G19" s="325">
        <v>5575</v>
      </c>
      <c r="H19" s="325">
        <v>4886</v>
      </c>
      <c r="I19" s="325">
        <v>5470</v>
      </c>
      <c r="J19" s="325">
        <v>4816</v>
      </c>
      <c r="K19" s="417" t="s">
        <v>440</v>
      </c>
      <c r="L19" s="871"/>
      <c r="M19" s="61"/>
      <c r="N19" s="61">
        <v>18234</v>
      </c>
    </row>
    <row r="20" spans="1:14" ht="16.5" customHeight="1" thickBot="1">
      <c r="A20" s="974"/>
      <c r="B20" s="402" t="s">
        <v>12</v>
      </c>
      <c r="C20" s="372">
        <v>4453</v>
      </c>
      <c r="D20" s="372">
        <v>4809</v>
      </c>
      <c r="E20" s="372">
        <v>4151</v>
      </c>
      <c r="F20" s="372">
        <v>4696</v>
      </c>
      <c r="G20" s="372">
        <v>5181</v>
      </c>
      <c r="H20" s="372">
        <v>4395</v>
      </c>
      <c r="I20" s="372">
        <v>5045</v>
      </c>
      <c r="J20" s="372">
        <v>4342</v>
      </c>
      <c r="K20" s="438" t="s">
        <v>433</v>
      </c>
      <c r="L20" s="871"/>
      <c r="M20" s="61"/>
      <c r="N20" s="61">
        <v>18189</v>
      </c>
    </row>
    <row r="21" spans="1:14" ht="16.5" customHeight="1" thickBot="1">
      <c r="A21" s="974"/>
      <c r="B21" s="440" t="s">
        <v>7</v>
      </c>
      <c r="C21" s="407">
        <f>SUM(C18:C20)</f>
        <v>13493</v>
      </c>
      <c r="D21" s="407">
        <f t="shared" ref="D21:J21" si="1">SUM(D18:D20)</f>
        <v>14827</v>
      </c>
      <c r="E21" s="407">
        <f t="shared" si="1"/>
        <v>12461</v>
      </c>
      <c r="F21" s="407">
        <f t="shared" si="1"/>
        <v>14292</v>
      </c>
      <c r="G21" s="407">
        <f t="shared" si="1"/>
        <v>17094</v>
      </c>
      <c r="H21" s="407">
        <f t="shared" si="1"/>
        <v>14664</v>
      </c>
      <c r="I21" s="407">
        <f t="shared" si="1"/>
        <v>16720</v>
      </c>
      <c r="J21" s="407">
        <f t="shared" si="1"/>
        <v>14476</v>
      </c>
      <c r="K21" s="408" t="s">
        <v>8</v>
      </c>
      <c r="L21" s="871"/>
      <c r="M21" s="61"/>
      <c r="N21" s="61">
        <f>SUM(N19-N20)</f>
        <v>45</v>
      </c>
    </row>
    <row r="22" spans="1:14" ht="16.5" customHeight="1" thickBot="1">
      <c r="A22" s="987" t="s">
        <v>932</v>
      </c>
      <c r="B22" s="423" t="s">
        <v>10</v>
      </c>
      <c r="C22" s="422">
        <v>4729</v>
      </c>
      <c r="D22" s="422">
        <v>5004</v>
      </c>
      <c r="E22" s="422">
        <v>3635</v>
      </c>
      <c r="F22" s="422">
        <v>4659</v>
      </c>
      <c r="G22" s="422">
        <v>4585</v>
      </c>
      <c r="H22" s="422">
        <v>3836</v>
      </c>
      <c r="I22" s="422">
        <v>4463</v>
      </c>
      <c r="J22" s="422">
        <v>3763</v>
      </c>
      <c r="K22" s="424" t="s">
        <v>436</v>
      </c>
      <c r="L22" s="950" t="s">
        <v>5</v>
      </c>
      <c r="M22" s="61"/>
    </row>
    <row r="23" spans="1:14" ht="16.5" customHeight="1" thickBot="1">
      <c r="A23" s="987"/>
      <c r="B23" s="376" t="s">
        <v>435</v>
      </c>
      <c r="C23" s="325">
        <v>3661</v>
      </c>
      <c r="D23" s="325">
        <v>4583</v>
      </c>
      <c r="E23" s="325">
        <v>3377</v>
      </c>
      <c r="F23" s="325">
        <v>4493</v>
      </c>
      <c r="G23" s="325">
        <v>3856</v>
      </c>
      <c r="H23" s="325">
        <v>3309</v>
      </c>
      <c r="I23" s="325">
        <v>3549</v>
      </c>
      <c r="J23" s="325">
        <v>3143</v>
      </c>
      <c r="K23" s="417" t="s">
        <v>434</v>
      </c>
      <c r="L23" s="950"/>
      <c r="M23" s="61"/>
      <c r="N23" s="61">
        <v>6724</v>
      </c>
    </row>
    <row r="24" spans="1:14" ht="16.5" customHeight="1" thickBot="1">
      <c r="A24" s="987"/>
      <c r="B24" s="402" t="s">
        <v>438</v>
      </c>
      <c r="C24" s="372">
        <v>4195</v>
      </c>
      <c r="D24" s="372">
        <v>4518</v>
      </c>
      <c r="E24" s="372">
        <v>3143</v>
      </c>
      <c r="F24" s="372">
        <v>4193</v>
      </c>
      <c r="G24" s="372">
        <v>3640</v>
      </c>
      <c r="H24" s="372">
        <v>3080</v>
      </c>
      <c r="I24" s="372">
        <v>3364</v>
      </c>
      <c r="J24" s="372">
        <v>2917</v>
      </c>
      <c r="K24" s="438" t="s">
        <v>437</v>
      </c>
      <c r="L24" s="950"/>
      <c r="M24" s="61"/>
      <c r="N24" s="61">
        <v>6684</v>
      </c>
    </row>
    <row r="25" spans="1:14" ht="16.5" customHeight="1" thickBot="1">
      <c r="A25" s="987"/>
      <c r="B25" s="440" t="s">
        <v>7</v>
      </c>
      <c r="C25" s="407">
        <f>SUM(C22:C24)</f>
        <v>12585</v>
      </c>
      <c r="D25" s="407">
        <f t="shared" ref="D25:J25" si="2">SUM(D22:D24)</f>
        <v>14105</v>
      </c>
      <c r="E25" s="407">
        <f t="shared" si="2"/>
        <v>10155</v>
      </c>
      <c r="F25" s="407">
        <f t="shared" si="2"/>
        <v>13345</v>
      </c>
      <c r="G25" s="407">
        <f t="shared" si="2"/>
        <v>12081</v>
      </c>
      <c r="H25" s="407">
        <f t="shared" si="2"/>
        <v>10225</v>
      </c>
      <c r="I25" s="407">
        <f t="shared" si="2"/>
        <v>11376</v>
      </c>
      <c r="J25" s="407">
        <f t="shared" si="2"/>
        <v>9823</v>
      </c>
      <c r="K25" s="408" t="s">
        <v>8</v>
      </c>
      <c r="L25" s="950"/>
      <c r="M25" s="61"/>
      <c r="N25" s="61">
        <f>SUM(N23-N24)</f>
        <v>40</v>
      </c>
    </row>
    <row r="26" spans="1:14" ht="16.5" customHeight="1" thickBot="1">
      <c r="A26" s="988" t="s">
        <v>349</v>
      </c>
      <c r="B26" s="423" t="s">
        <v>10</v>
      </c>
      <c r="C26" s="422">
        <v>338</v>
      </c>
      <c r="D26" s="422">
        <v>34</v>
      </c>
      <c r="E26" s="422">
        <v>294</v>
      </c>
      <c r="F26" s="422">
        <v>34</v>
      </c>
      <c r="G26" s="422">
        <v>0</v>
      </c>
      <c r="H26" s="422">
        <v>0</v>
      </c>
      <c r="I26" s="422">
        <v>0</v>
      </c>
      <c r="J26" s="422">
        <v>0</v>
      </c>
      <c r="K26" s="424" t="s">
        <v>436</v>
      </c>
      <c r="L26" s="990" t="s">
        <v>809</v>
      </c>
      <c r="M26" s="61"/>
    </row>
    <row r="27" spans="1:14" ht="16.5" customHeight="1" thickBot="1">
      <c r="A27" s="988"/>
      <c r="B27" s="376" t="s">
        <v>435</v>
      </c>
      <c r="C27" s="325">
        <v>251</v>
      </c>
      <c r="D27" s="325">
        <v>37</v>
      </c>
      <c r="E27" s="325">
        <v>239</v>
      </c>
      <c r="F27" s="325">
        <v>37</v>
      </c>
      <c r="G27" s="325">
        <v>0</v>
      </c>
      <c r="H27" s="325">
        <v>0</v>
      </c>
      <c r="I27" s="325">
        <v>0</v>
      </c>
      <c r="J27" s="325">
        <v>0</v>
      </c>
      <c r="K27" s="417" t="s">
        <v>434</v>
      </c>
      <c r="L27" s="990"/>
      <c r="M27" s="61"/>
    </row>
    <row r="28" spans="1:14" ht="16.5" customHeight="1" thickBot="1">
      <c r="A28" s="988"/>
      <c r="B28" s="402" t="s">
        <v>12</v>
      </c>
      <c r="C28" s="372">
        <v>234</v>
      </c>
      <c r="D28" s="372">
        <v>31</v>
      </c>
      <c r="E28" s="372">
        <v>217</v>
      </c>
      <c r="F28" s="372">
        <v>31</v>
      </c>
      <c r="G28" s="372">
        <v>0</v>
      </c>
      <c r="H28" s="372">
        <v>0</v>
      </c>
      <c r="I28" s="372">
        <v>0</v>
      </c>
      <c r="J28" s="372">
        <v>0</v>
      </c>
      <c r="K28" s="438" t="s">
        <v>433</v>
      </c>
      <c r="L28" s="990"/>
      <c r="M28" s="61"/>
    </row>
    <row r="29" spans="1:14" ht="16.5" customHeight="1">
      <c r="A29" s="989"/>
      <c r="B29" s="440" t="s">
        <v>7</v>
      </c>
      <c r="C29" s="407">
        <f>SUM(C26:C28)</f>
        <v>823</v>
      </c>
      <c r="D29" s="407">
        <f t="shared" ref="D29:J29" si="3">SUM(D26:D28)</f>
        <v>102</v>
      </c>
      <c r="E29" s="407">
        <f t="shared" si="3"/>
        <v>750</v>
      </c>
      <c r="F29" s="407">
        <f t="shared" si="3"/>
        <v>102</v>
      </c>
      <c r="G29" s="407">
        <f t="shared" si="3"/>
        <v>0</v>
      </c>
      <c r="H29" s="407">
        <f t="shared" si="3"/>
        <v>0</v>
      </c>
      <c r="I29" s="407">
        <f t="shared" si="3"/>
        <v>0</v>
      </c>
      <c r="J29" s="407">
        <f t="shared" si="3"/>
        <v>0</v>
      </c>
      <c r="K29" s="408" t="s">
        <v>8</v>
      </c>
      <c r="L29" s="991"/>
      <c r="M29" s="61"/>
    </row>
    <row r="30" spans="1:14" s="50" customFormat="1" ht="24.75" customHeight="1">
      <c r="A30" s="992" t="s">
        <v>28</v>
      </c>
      <c r="B30" s="993"/>
      <c r="C30" s="409">
        <f>C17+C21+C25+C29</f>
        <v>54210</v>
      </c>
      <c r="D30" s="409">
        <f t="shared" ref="D30:J30" si="4">D17+D21+D25+D29</f>
        <v>58402</v>
      </c>
      <c r="E30" s="409">
        <f t="shared" si="4"/>
        <v>49673</v>
      </c>
      <c r="F30" s="409">
        <f t="shared" si="4"/>
        <v>56606</v>
      </c>
      <c r="G30" s="409">
        <f t="shared" si="4"/>
        <v>82172</v>
      </c>
      <c r="H30" s="409">
        <f t="shared" si="4"/>
        <v>72318</v>
      </c>
      <c r="I30" s="409">
        <f t="shared" si="4"/>
        <v>80229</v>
      </c>
      <c r="J30" s="409">
        <f t="shared" si="4"/>
        <v>71105</v>
      </c>
      <c r="K30" s="994" t="s">
        <v>526</v>
      </c>
      <c r="L30" s="995"/>
    </row>
    <row r="31" spans="1:14">
      <c r="A31" s="911" t="s">
        <v>820</v>
      </c>
      <c r="B31" s="911"/>
      <c r="J31" s="889" t="s">
        <v>802</v>
      </c>
      <c r="K31" s="889"/>
      <c r="L31" s="889"/>
      <c r="N31" s="66"/>
    </row>
  </sheetData>
  <mergeCells count="28">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 ref="A11:A17"/>
    <mergeCell ref="L11:L17"/>
    <mergeCell ref="A18:A21"/>
    <mergeCell ref="L18:L21"/>
    <mergeCell ref="A3:L3"/>
    <mergeCell ref="A22:A25"/>
    <mergeCell ref="L22:L25"/>
    <mergeCell ref="A26:A29"/>
    <mergeCell ref="L26:L29"/>
    <mergeCell ref="J31:L31"/>
    <mergeCell ref="A31:B31"/>
    <mergeCell ref="A30:B30"/>
    <mergeCell ref="K30:L30"/>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rightToLeft="1" view="pageBreakPreview" zoomScaleNormal="100" zoomScaleSheetLayoutView="100" workbookViewId="0">
      <selection activeCell="I6" sqref="I6:I7"/>
    </sheetView>
  </sheetViews>
  <sheetFormatPr defaultColWidth="9.140625" defaultRowHeight="13.5"/>
  <cols>
    <col min="1" max="1" width="30.7109375" style="68" customWidth="1"/>
    <col min="2" max="2" width="9.7109375" style="80" customWidth="1"/>
    <col min="3" max="3" width="13.42578125" style="80" customWidth="1"/>
    <col min="4" max="4" width="10.28515625" style="80" customWidth="1"/>
    <col min="5" max="5" width="10.42578125" style="80" customWidth="1"/>
    <col min="6" max="6" width="11.5703125" style="80" customWidth="1"/>
    <col min="7" max="7" width="11" style="80" customWidth="1"/>
    <col min="8" max="8" width="10.42578125" style="80" customWidth="1"/>
    <col min="9" max="9" width="30.7109375" style="80" customWidth="1"/>
    <col min="10" max="16384" width="9.140625" style="80"/>
  </cols>
  <sheetData>
    <row r="1" spans="1:12" s="83" customFormat="1" ht="20.25">
      <c r="A1" s="852" t="s">
        <v>1059</v>
      </c>
      <c r="B1" s="852"/>
      <c r="C1" s="852"/>
      <c r="D1" s="852"/>
      <c r="E1" s="852"/>
      <c r="F1" s="852"/>
      <c r="G1" s="852"/>
      <c r="H1" s="852"/>
      <c r="I1" s="852"/>
    </row>
    <row r="2" spans="1:12" s="83" customFormat="1" ht="20.25">
      <c r="A2" s="858" t="s">
        <v>1251</v>
      </c>
      <c r="B2" s="858"/>
      <c r="C2" s="858"/>
      <c r="D2" s="858"/>
      <c r="E2" s="858"/>
      <c r="F2" s="858"/>
      <c r="G2" s="858"/>
      <c r="H2" s="858"/>
      <c r="I2" s="858"/>
    </row>
    <row r="3" spans="1:12" ht="18" customHeight="1">
      <c r="A3" s="866" t="s">
        <v>1060</v>
      </c>
      <c r="B3" s="866"/>
      <c r="C3" s="866"/>
      <c r="D3" s="866"/>
      <c r="E3" s="866"/>
      <c r="F3" s="866"/>
      <c r="G3" s="866"/>
      <c r="H3" s="866"/>
      <c r="I3" s="866"/>
    </row>
    <row r="4" spans="1:12" ht="15.75">
      <c r="A4" s="867" t="s">
        <v>1249</v>
      </c>
      <c r="B4" s="867"/>
      <c r="C4" s="867"/>
      <c r="D4" s="867"/>
      <c r="E4" s="867"/>
      <c r="F4" s="867"/>
      <c r="G4" s="867"/>
      <c r="H4" s="867"/>
      <c r="I4" s="867"/>
    </row>
    <row r="5" spans="1:12" s="50" customFormat="1" ht="15.75">
      <c r="A5" s="10" t="s">
        <v>1356</v>
      </c>
      <c r="B5" s="81"/>
      <c r="C5" s="81"/>
      <c r="D5" s="81"/>
      <c r="E5" s="81"/>
      <c r="F5" s="81"/>
      <c r="G5" s="81"/>
      <c r="H5" s="81"/>
      <c r="I5" s="82" t="s">
        <v>562</v>
      </c>
      <c r="J5" s="81"/>
      <c r="K5" s="81"/>
      <c r="L5" s="81"/>
    </row>
    <row r="6" spans="1:12" ht="30.75" customHeight="1" thickBot="1">
      <c r="A6" s="1025" t="s">
        <v>829</v>
      </c>
      <c r="B6" s="1022" t="s">
        <v>528</v>
      </c>
      <c r="C6" s="1022" t="s">
        <v>823</v>
      </c>
      <c r="D6" s="1024" t="s">
        <v>832</v>
      </c>
      <c r="E6" s="1024"/>
      <c r="F6" s="1022" t="s">
        <v>825</v>
      </c>
      <c r="G6" s="1022" t="s">
        <v>826</v>
      </c>
      <c r="H6" s="1029" t="s">
        <v>831</v>
      </c>
      <c r="I6" s="1027" t="s">
        <v>830</v>
      </c>
    </row>
    <row r="7" spans="1:12" ht="29.25" customHeight="1">
      <c r="A7" s="1026"/>
      <c r="B7" s="1023"/>
      <c r="C7" s="1023"/>
      <c r="D7" s="460" t="s">
        <v>824</v>
      </c>
      <c r="E7" s="460" t="s">
        <v>645</v>
      </c>
      <c r="F7" s="1023"/>
      <c r="G7" s="1023"/>
      <c r="H7" s="1030"/>
      <c r="I7" s="1028"/>
    </row>
    <row r="8" spans="1:12" ht="24" customHeight="1" thickBot="1">
      <c r="A8" s="1008" t="s">
        <v>533</v>
      </c>
      <c r="B8" s="457" t="s">
        <v>827</v>
      </c>
      <c r="C8" s="458">
        <v>4155</v>
      </c>
      <c r="D8" s="458">
        <v>0</v>
      </c>
      <c r="E8" s="458">
        <v>469</v>
      </c>
      <c r="F8" s="458">
        <v>31</v>
      </c>
      <c r="G8" s="458">
        <v>182</v>
      </c>
      <c r="H8" s="459" t="s">
        <v>1002</v>
      </c>
      <c r="I8" s="1013" t="s">
        <v>350</v>
      </c>
    </row>
    <row r="9" spans="1:12" ht="24" customHeight="1" thickBot="1">
      <c r="A9" s="1009"/>
      <c r="B9" s="441" t="s">
        <v>828</v>
      </c>
      <c r="C9" s="442">
        <v>4732</v>
      </c>
      <c r="D9" s="442">
        <v>0</v>
      </c>
      <c r="E9" s="442">
        <v>556</v>
      </c>
      <c r="F9" s="442">
        <v>37</v>
      </c>
      <c r="G9" s="442">
        <v>217</v>
      </c>
      <c r="H9" s="443" t="s">
        <v>1003</v>
      </c>
      <c r="I9" s="1011"/>
    </row>
    <row r="10" spans="1:12" ht="24" customHeight="1" thickBot="1">
      <c r="A10" s="1009"/>
      <c r="B10" s="441" t="s">
        <v>1057</v>
      </c>
      <c r="C10" s="442">
        <v>53</v>
      </c>
      <c r="D10" s="442">
        <v>0</v>
      </c>
      <c r="E10" s="442">
        <v>20</v>
      </c>
      <c r="F10" s="442">
        <v>3</v>
      </c>
      <c r="G10" s="442">
        <v>6</v>
      </c>
      <c r="H10" s="443" t="s">
        <v>1058</v>
      </c>
      <c r="I10" s="1011"/>
    </row>
    <row r="11" spans="1:12" ht="24" customHeight="1" thickBot="1">
      <c r="A11" s="1010" t="s">
        <v>1093</v>
      </c>
      <c r="B11" s="444" t="s">
        <v>827</v>
      </c>
      <c r="C11" s="445">
        <v>27219</v>
      </c>
      <c r="D11" s="445">
        <v>822</v>
      </c>
      <c r="E11" s="445">
        <v>2414</v>
      </c>
      <c r="F11" s="445">
        <v>58</v>
      </c>
      <c r="G11" s="445">
        <v>1005</v>
      </c>
      <c r="H11" s="446" t="s">
        <v>1002</v>
      </c>
      <c r="I11" s="1014" t="s">
        <v>3</v>
      </c>
    </row>
    <row r="12" spans="1:12" ht="24" customHeight="1" thickBot="1">
      <c r="A12" s="1010"/>
      <c r="B12" s="444" t="s">
        <v>828</v>
      </c>
      <c r="C12" s="445">
        <v>29334</v>
      </c>
      <c r="D12" s="445">
        <v>0</v>
      </c>
      <c r="E12" s="445">
        <v>3423</v>
      </c>
      <c r="F12" s="445">
        <v>54</v>
      </c>
      <c r="G12" s="445">
        <v>1059</v>
      </c>
      <c r="H12" s="446" t="s">
        <v>1003</v>
      </c>
      <c r="I12" s="1014"/>
    </row>
    <row r="13" spans="1:12" ht="24" customHeight="1" thickBot="1">
      <c r="A13" s="1010"/>
      <c r="B13" s="444" t="s">
        <v>1057</v>
      </c>
      <c r="C13" s="445">
        <v>124</v>
      </c>
      <c r="D13" s="445">
        <v>0</v>
      </c>
      <c r="E13" s="445">
        <v>37</v>
      </c>
      <c r="F13" s="445">
        <v>3</v>
      </c>
      <c r="G13" s="445">
        <v>22</v>
      </c>
      <c r="H13" s="446" t="s">
        <v>1058</v>
      </c>
      <c r="I13" s="1014"/>
    </row>
    <row r="14" spans="1:12" ht="24" customHeight="1" thickBot="1">
      <c r="A14" s="1009" t="s">
        <v>478</v>
      </c>
      <c r="B14" s="441" t="s">
        <v>827</v>
      </c>
      <c r="C14" s="442">
        <v>13493</v>
      </c>
      <c r="D14" s="442">
        <v>1449</v>
      </c>
      <c r="E14" s="442">
        <v>0</v>
      </c>
      <c r="F14" s="442">
        <v>32</v>
      </c>
      <c r="G14" s="442">
        <v>494</v>
      </c>
      <c r="H14" s="443" t="s">
        <v>1002</v>
      </c>
      <c r="I14" s="1011" t="s">
        <v>154</v>
      </c>
    </row>
    <row r="15" spans="1:12" ht="24" customHeight="1" thickBot="1">
      <c r="A15" s="1009"/>
      <c r="B15" s="441" t="s">
        <v>828</v>
      </c>
      <c r="C15" s="442">
        <v>14827</v>
      </c>
      <c r="D15" s="442">
        <v>0</v>
      </c>
      <c r="E15" s="442">
        <v>1661</v>
      </c>
      <c r="F15" s="442">
        <v>32</v>
      </c>
      <c r="G15" s="442">
        <v>543</v>
      </c>
      <c r="H15" s="443" t="s">
        <v>1003</v>
      </c>
      <c r="I15" s="1011"/>
    </row>
    <row r="16" spans="1:12" ht="24" customHeight="1" thickBot="1">
      <c r="A16" s="1010" t="s">
        <v>932</v>
      </c>
      <c r="B16" s="444" t="s">
        <v>827</v>
      </c>
      <c r="C16" s="445">
        <v>12585</v>
      </c>
      <c r="D16" s="445">
        <v>1505</v>
      </c>
      <c r="E16" s="445">
        <v>0</v>
      </c>
      <c r="F16" s="445">
        <v>29</v>
      </c>
      <c r="G16" s="445">
        <v>501</v>
      </c>
      <c r="H16" s="446" t="s">
        <v>1002</v>
      </c>
      <c r="I16" s="1014" t="s">
        <v>455</v>
      </c>
    </row>
    <row r="17" spans="1:9" ht="24" customHeight="1" thickBot="1">
      <c r="A17" s="1010"/>
      <c r="B17" s="444" t="s">
        <v>828</v>
      </c>
      <c r="C17" s="445">
        <v>14105</v>
      </c>
      <c r="D17" s="445">
        <v>0</v>
      </c>
      <c r="E17" s="445">
        <v>1571</v>
      </c>
      <c r="F17" s="445">
        <v>29</v>
      </c>
      <c r="G17" s="445">
        <v>530</v>
      </c>
      <c r="H17" s="446" t="s">
        <v>1003</v>
      </c>
      <c r="I17" s="1014"/>
    </row>
    <row r="18" spans="1:9" ht="24" customHeight="1" thickBot="1">
      <c r="A18" s="1009" t="s">
        <v>349</v>
      </c>
      <c r="B18" s="441" t="s">
        <v>827</v>
      </c>
      <c r="C18" s="442">
        <v>823</v>
      </c>
      <c r="D18" s="442">
        <v>155</v>
      </c>
      <c r="E18" s="442">
        <v>0</v>
      </c>
      <c r="F18" s="442">
        <v>3</v>
      </c>
      <c r="G18" s="442">
        <v>40</v>
      </c>
      <c r="H18" s="443" t="s">
        <v>1002</v>
      </c>
      <c r="I18" s="1011" t="s">
        <v>786</v>
      </c>
    </row>
    <row r="19" spans="1:9" ht="24" customHeight="1">
      <c r="A19" s="1015"/>
      <c r="B19" s="451" t="s">
        <v>828</v>
      </c>
      <c r="C19" s="452">
        <v>102</v>
      </c>
      <c r="D19" s="452">
        <v>0</v>
      </c>
      <c r="E19" s="452">
        <v>21</v>
      </c>
      <c r="F19" s="452">
        <v>1</v>
      </c>
      <c r="G19" s="452">
        <v>6</v>
      </c>
      <c r="H19" s="453" t="s">
        <v>1003</v>
      </c>
      <c r="I19" s="1012"/>
    </row>
    <row r="20" spans="1:9" ht="21.75" customHeight="1" thickBot="1">
      <c r="A20" s="1020" t="s">
        <v>7</v>
      </c>
      <c r="B20" s="454" t="s">
        <v>827</v>
      </c>
      <c r="C20" s="455">
        <f>SUM(C8+C11+C14+C16+C18)</f>
        <v>58275</v>
      </c>
      <c r="D20" s="455">
        <f t="shared" ref="D20:G20" si="0">SUM(D8+D11+D14+D16+D18)</f>
        <v>3931</v>
      </c>
      <c r="E20" s="455">
        <f t="shared" si="0"/>
        <v>2883</v>
      </c>
      <c r="F20" s="455">
        <f t="shared" si="0"/>
        <v>153</v>
      </c>
      <c r="G20" s="455">
        <f t="shared" si="0"/>
        <v>2222</v>
      </c>
      <c r="H20" s="456" t="s">
        <v>1002</v>
      </c>
      <c r="I20" s="1018" t="s">
        <v>8</v>
      </c>
    </row>
    <row r="21" spans="1:9" ht="21.75" customHeight="1" thickBot="1">
      <c r="A21" s="1010"/>
      <c r="B21" s="444" t="s">
        <v>828</v>
      </c>
      <c r="C21" s="447">
        <f>SUM(C9+C12+C15+C17+C19)</f>
        <v>63100</v>
      </c>
      <c r="D21" s="447">
        <f t="shared" ref="D21:G21" si="1">SUM(D9+D12+D15+D17+D19)</f>
        <v>0</v>
      </c>
      <c r="E21" s="447">
        <f t="shared" si="1"/>
        <v>7232</v>
      </c>
      <c r="F21" s="447">
        <f t="shared" si="1"/>
        <v>153</v>
      </c>
      <c r="G21" s="447">
        <f t="shared" si="1"/>
        <v>2355</v>
      </c>
      <c r="H21" s="446" t="s">
        <v>1003</v>
      </c>
      <c r="I21" s="1014"/>
    </row>
    <row r="22" spans="1:9" ht="21.75" customHeight="1" thickBot="1">
      <c r="A22" s="1010"/>
      <c r="B22" s="444" t="s">
        <v>1057</v>
      </c>
      <c r="C22" s="447">
        <f>SUM(C10+C13)</f>
        <v>177</v>
      </c>
      <c r="D22" s="447">
        <f t="shared" ref="D22:G22" si="2">SUM(D10+D13)</f>
        <v>0</v>
      </c>
      <c r="E22" s="447">
        <f t="shared" si="2"/>
        <v>57</v>
      </c>
      <c r="F22" s="447">
        <f t="shared" si="2"/>
        <v>6</v>
      </c>
      <c r="G22" s="447">
        <f t="shared" si="2"/>
        <v>28</v>
      </c>
      <c r="H22" s="446" t="s">
        <v>1058</v>
      </c>
      <c r="I22" s="1014"/>
    </row>
    <row r="23" spans="1:9" ht="18" customHeight="1">
      <c r="A23" s="1021"/>
      <c r="B23" s="448" t="s">
        <v>7</v>
      </c>
      <c r="C23" s="449">
        <f>SUM(C20:C22)</f>
        <v>121552</v>
      </c>
      <c r="D23" s="449">
        <f t="shared" ref="D23:G23" si="3">SUM(D20:D22)</f>
        <v>3931</v>
      </c>
      <c r="E23" s="449">
        <f t="shared" si="3"/>
        <v>10172</v>
      </c>
      <c r="F23" s="449">
        <f t="shared" si="3"/>
        <v>312</v>
      </c>
      <c r="G23" s="449">
        <f t="shared" si="3"/>
        <v>4605</v>
      </c>
      <c r="H23" s="450" t="s">
        <v>8</v>
      </c>
      <c r="I23" s="1019"/>
    </row>
    <row r="24" spans="1:9" ht="12.75">
      <c r="A24" s="1016"/>
      <c r="B24" s="1016"/>
      <c r="C24" s="1016"/>
      <c r="D24" s="1016"/>
      <c r="E24" s="1016"/>
      <c r="F24" s="1016"/>
      <c r="G24" s="1017"/>
      <c r="H24" s="1017"/>
      <c r="I24" s="1017"/>
    </row>
    <row r="26" spans="1:9">
      <c r="B26" s="251"/>
    </row>
  </sheetData>
  <mergeCells count="26">
    <mergeCell ref="A24:F24"/>
    <mergeCell ref="G24:I24"/>
    <mergeCell ref="I20:I23"/>
    <mergeCell ref="A20:A23"/>
    <mergeCell ref="A1:I1"/>
    <mergeCell ref="G6:G7"/>
    <mergeCell ref="F6:F7"/>
    <mergeCell ref="C6:C7"/>
    <mergeCell ref="A2:I2"/>
    <mergeCell ref="A4:I4"/>
    <mergeCell ref="A3:I3"/>
    <mergeCell ref="D6:E6"/>
    <mergeCell ref="A6:A7"/>
    <mergeCell ref="B6:B7"/>
    <mergeCell ref="I6:I7"/>
    <mergeCell ref="H6:H7"/>
    <mergeCell ref="A8:A10"/>
    <mergeCell ref="A14:A15"/>
    <mergeCell ref="A11:A13"/>
    <mergeCell ref="I18:I19"/>
    <mergeCell ref="I8:I10"/>
    <mergeCell ref="I14:I15"/>
    <mergeCell ref="I11:I13"/>
    <mergeCell ref="A18:A19"/>
    <mergeCell ref="A16:A17"/>
    <mergeCell ref="I16:I1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showGridLines="0" rightToLeft="1" view="pageBreakPreview" zoomScaleNormal="100" zoomScaleSheetLayoutView="100" workbookViewId="0">
      <selection activeCell="R6" sqref="R6:S9"/>
    </sheetView>
  </sheetViews>
  <sheetFormatPr defaultColWidth="9.140625" defaultRowHeight="12.75"/>
  <cols>
    <col min="1" max="1" width="13.85546875" style="190" customWidth="1"/>
    <col min="2" max="2" width="9.140625" style="190"/>
    <col min="3" max="5" width="7.7109375" style="190" customWidth="1"/>
    <col min="6" max="6" width="8.28515625" style="190" bestFit="1" customWidth="1"/>
    <col min="7" max="7" width="8.28515625" style="190" customWidth="1"/>
    <col min="8" max="8" width="8.28515625" style="190" bestFit="1" customWidth="1"/>
    <col min="9" max="9" width="8.42578125" style="190" customWidth="1"/>
    <col min="10" max="10" width="8.85546875" style="190" customWidth="1"/>
    <col min="11" max="11" width="8.42578125" style="190" customWidth="1"/>
    <col min="12" max="12" width="8.28515625" style="190" customWidth="1"/>
    <col min="13" max="14" width="8.7109375" style="190" customWidth="1"/>
    <col min="15" max="15" width="8.28515625" style="190" bestFit="1" customWidth="1"/>
    <col min="16" max="16" width="8.28515625" style="190" customWidth="1"/>
    <col min="17" max="17" width="8.28515625" style="190" bestFit="1" customWidth="1"/>
    <col min="18" max="18" width="8.5703125" style="190" customWidth="1"/>
    <col min="19" max="19" width="16.85546875" style="190" customWidth="1"/>
    <col min="20" max="16384" width="9.140625" style="17"/>
  </cols>
  <sheetData>
    <row r="1" spans="1:19" s="15" customFormat="1" ht="20.100000000000001" customHeight="1">
      <c r="A1" s="852" t="s">
        <v>835</v>
      </c>
      <c r="B1" s="852"/>
      <c r="C1" s="852"/>
      <c r="D1" s="852"/>
      <c r="E1" s="852"/>
      <c r="F1" s="852"/>
      <c r="G1" s="852"/>
      <c r="H1" s="852"/>
      <c r="I1" s="852"/>
      <c r="J1" s="852"/>
      <c r="K1" s="852"/>
      <c r="L1" s="852"/>
      <c r="M1" s="852"/>
      <c r="N1" s="852"/>
      <c r="O1" s="852"/>
      <c r="P1" s="852"/>
      <c r="Q1" s="852"/>
      <c r="R1" s="852"/>
      <c r="S1" s="852"/>
    </row>
    <row r="2" spans="1:19" s="16" customFormat="1" ht="20.100000000000001" customHeight="1">
      <c r="A2" s="858" t="s">
        <v>1251</v>
      </c>
      <c r="B2" s="858"/>
      <c r="C2" s="858"/>
      <c r="D2" s="858"/>
      <c r="E2" s="858"/>
      <c r="F2" s="858"/>
      <c r="G2" s="858"/>
      <c r="H2" s="858"/>
      <c r="I2" s="858"/>
      <c r="J2" s="858"/>
      <c r="K2" s="858"/>
      <c r="L2" s="858"/>
      <c r="M2" s="858"/>
      <c r="N2" s="858"/>
      <c r="O2" s="858"/>
      <c r="P2" s="858"/>
      <c r="Q2" s="858"/>
      <c r="R2" s="858"/>
      <c r="S2" s="858"/>
    </row>
    <row r="3" spans="1:19" ht="20.100000000000001" customHeight="1">
      <c r="A3" s="866" t="s">
        <v>834</v>
      </c>
      <c r="B3" s="866"/>
      <c r="C3" s="866"/>
      <c r="D3" s="866"/>
      <c r="E3" s="866"/>
      <c r="F3" s="866"/>
      <c r="G3" s="866"/>
      <c r="H3" s="866"/>
      <c r="I3" s="866"/>
      <c r="J3" s="866"/>
      <c r="K3" s="866"/>
      <c r="L3" s="866"/>
      <c r="M3" s="866"/>
      <c r="N3" s="866"/>
      <c r="O3" s="866"/>
      <c r="P3" s="866"/>
      <c r="Q3" s="866"/>
      <c r="R3" s="866"/>
      <c r="S3" s="866"/>
    </row>
    <row r="4" spans="1:19" ht="20.100000000000001" customHeight="1">
      <c r="A4" s="867" t="s">
        <v>1249</v>
      </c>
      <c r="B4" s="867"/>
      <c r="C4" s="867"/>
      <c r="D4" s="867"/>
      <c r="E4" s="867"/>
      <c r="F4" s="867"/>
      <c r="G4" s="867"/>
      <c r="H4" s="867"/>
      <c r="I4" s="867"/>
      <c r="J4" s="867"/>
      <c r="K4" s="867"/>
      <c r="L4" s="867"/>
      <c r="M4" s="867"/>
      <c r="N4" s="867"/>
      <c r="O4" s="867"/>
      <c r="P4" s="867"/>
      <c r="Q4" s="867"/>
      <c r="R4" s="867"/>
      <c r="S4" s="867"/>
    </row>
    <row r="5" spans="1:19" ht="16.5" customHeight="1">
      <c r="A5" s="10" t="s">
        <v>563</v>
      </c>
      <c r="B5" s="13"/>
      <c r="C5" s="13"/>
      <c r="D5" s="13"/>
      <c r="E5" s="13"/>
      <c r="F5" s="13"/>
      <c r="G5" s="13"/>
      <c r="H5" s="13"/>
      <c r="I5" s="13"/>
      <c r="J5" s="13"/>
      <c r="K5" s="13"/>
      <c r="L5" s="13"/>
      <c r="M5" s="13"/>
      <c r="N5" s="13"/>
      <c r="O5" s="13"/>
      <c r="P5" s="13"/>
      <c r="Q5" s="13"/>
      <c r="R5" s="13"/>
      <c r="S5" s="24" t="s">
        <v>564</v>
      </c>
    </row>
    <row r="6" spans="1:19" s="185" customFormat="1" ht="18" customHeight="1" thickBot="1">
      <c r="A6" s="869" t="s">
        <v>990</v>
      </c>
      <c r="B6" s="869"/>
      <c r="C6" s="1031" t="s">
        <v>533</v>
      </c>
      <c r="D6" s="1031"/>
      <c r="E6" s="1031"/>
      <c r="F6" s="1031" t="s">
        <v>202</v>
      </c>
      <c r="G6" s="1031"/>
      <c r="H6" s="1031"/>
      <c r="I6" s="1031" t="s">
        <v>479</v>
      </c>
      <c r="J6" s="1031"/>
      <c r="K6" s="1031" t="s">
        <v>201</v>
      </c>
      <c r="L6" s="1031"/>
      <c r="M6" s="1033" t="s">
        <v>349</v>
      </c>
      <c r="N6" s="1033"/>
      <c r="O6" s="1042" t="s">
        <v>7</v>
      </c>
      <c r="P6" s="1042"/>
      <c r="Q6" s="1042"/>
      <c r="R6" s="856" t="s">
        <v>989</v>
      </c>
      <c r="S6" s="856"/>
    </row>
    <row r="7" spans="1:19" s="185" customFormat="1" ht="24" customHeight="1" thickBot="1">
      <c r="A7" s="1036"/>
      <c r="B7" s="1036"/>
      <c r="C7" s="1032" t="s">
        <v>350</v>
      </c>
      <c r="D7" s="1032"/>
      <c r="E7" s="1032"/>
      <c r="F7" s="1032" t="s">
        <v>308</v>
      </c>
      <c r="G7" s="1032"/>
      <c r="H7" s="1032"/>
      <c r="I7" s="1032" t="s">
        <v>154</v>
      </c>
      <c r="J7" s="1032"/>
      <c r="K7" s="1032" t="s">
        <v>833</v>
      </c>
      <c r="L7" s="1032"/>
      <c r="M7" s="1032" t="s">
        <v>786</v>
      </c>
      <c r="N7" s="1032"/>
      <c r="O7" s="1043" t="s">
        <v>8</v>
      </c>
      <c r="P7" s="1043"/>
      <c r="Q7" s="1043"/>
      <c r="R7" s="1041"/>
      <c r="S7" s="1041"/>
    </row>
    <row r="8" spans="1:19" s="185" customFormat="1" ht="16.5" customHeight="1" thickBot="1">
      <c r="A8" s="1036"/>
      <c r="B8" s="1036"/>
      <c r="C8" s="481" t="s">
        <v>827</v>
      </c>
      <c r="D8" s="481" t="s">
        <v>828</v>
      </c>
      <c r="E8" s="481" t="s">
        <v>1057</v>
      </c>
      <c r="F8" s="481" t="s">
        <v>827</v>
      </c>
      <c r="G8" s="481" t="s">
        <v>828</v>
      </c>
      <c r="H8" s="481" t="s">
        <v>1057</v>
      </c>
      <c r="I8" s="481" t="s">
        <v>827</v>
      </c>
      <c r="J8" s="481" t="s">
        <v>828</v>
      </c>
      <c r="K8" s="481" t="s">
        <v>827</v>
      </c>
      <c r="L8" s="481" t="s">
        <v>828</v>
      </c>
      <c r="M8" s="481" t="s">
        <v>827</v>
      </c>
      <c r="N8" s="481" t="s">
        <v>828</v>
      </c>
      <c r="O8" s="481" t="s">
        <v>827</v>
      </c>
      <c r="P8" s="481" t="s">
        <v>828</v>
      </c>
      <c r="Q8" s="481" t="s">
        <v>1057</v>
      </c>
      <c r="R8" s="1041"/>
      <c r="S8" s="1041"/>
    </row>
    <row r="9" spans="1:19" s="185" customFormat="1" ht="14.25" customHeight="1">
      <c r="A9" s="870"/>
      <c r="B9" s="870"/>
      <c r="C9" s="828" t="s">
        <v>1002</v>
      </c>
      <c r="D9" s="482" t="s">
        <v>1003</v>
      </c>
      <c r="E9" s="482" t="s">
        <v>1058</v>
      </c>
      <c r="F9" s="482" t="s">
        <v>1002</v>
      </c>
      <c r="G9" s="482" t="s">
        <v>1003</v>
      </c>
      <c r="H9" s="482" t="s">
        <v>1058</v>
      </c>
      <c r="I9" s="482" t="s">
        <v>1002</v>
      </c>
      <c r="J9" s="482" t="s">
        <v>1003</v>
      </c>
      <c r="K9" s="482" t="s">
        <v>1002</v>
      </c>
      <c r="L9" s="482" t="s">
        <v>1003</v>
      </c>
      <c r="M9" s="482" t="s">
        <v>1002</v>
      </c>
      <c r="N9" s="482" t="s">
        <v>1003</v>
      </c>
      <c r="O9" s="828" t="s">
        <v>1002</v>
      </c>
      <c r="P9" s="482" t="s">
        <v>1003</v>
      </c>
      <c r="Q9" s="482" t="s">
        <v>1058</v>
      </c>
      <c r="R9" s="857"/>
      <c r="S9" s="857"/>
    </row>
    <row r="10" spans="1:19" ht="18" customHeight="1" thickBot="1">
      <c r="A10" s="1047" t="s">
        <v>17</v>
      </c>
      <c r="B10" s="478" t="s">
        <v>18</v>
      </c>
      <c r="C10" s="829">
        <v>683</v>
      </c>
      <c r="D10" s="479">
        <v>696</v>
      </c>
      <c r="E10" s="479">
        <v>37</v>
      </c>
      <c r="F10" s="368">
        <v>6640</v>
      </c>
      <c r="G10" s="368">
        <v>7345</v>
      </c>
      <c r="H10" s="368">
        <v>80</v>
      </c>
      <c r="I10" s="368">
        <v>3903</v>
      </c>
      <c r="J10" s="368">
        <v>4094</v>
      </c>
      <c r="K10" s="368">
        <v>4428</v>
      </c>
      <c r="L10" s="368">
        <v>4255</v>
      </c>
      <c r="M10" s="368">
        <v>0</v>
      </c>
      <c r="N10" s="368">
        <v>102</v>
      </c>
      <c r="O10" s="379">
        <f t="shared" ref="O10" si="0">SUM(C10+F10+I10+K10+M10)</f>
        <v>15654</v>
      </c>
      <c r="P10" s="426">
        <f>SUM(D10+G10+J10+L10+N10)</f>
        <v>16492</v>
      </c>
      <c r="Q10" s="426">
        <f t="shared" ref="Q10:Q24" si="1">SUM(E10+H10)</f>
        <v>117</v>
      </c>
      <c r="R10" s="480" t="s">
        <v>19</v>
      </c>
      <c r="S10" s="1049" t="s">
        <v>20</v>
      </c>
    </row>
    <row r="11" spans="1:19" ht="18" customHeight="1" thickBot="1">
      <c r="A11" s="1048"/>
      <c r="B11" s="461" t="s">
        <v>6</v>
      </c>
      <c r="C11" s="464">
        <v>7</v>
      </c>
      <c r="D11" s="464">
        <v>7</v>
      </c>
      <c r="E11" s="462">
        <v>2</v>
      </c>
      <c r="F11" s="325">
        <v>14</v>
      </c>
      <c r="G11" s="325">
        <v>14</v>
      </c>
      <c r="H11" s="325">
        <v>2</v>
      </c>
      <c r="I11" s="325">
        <v>7</v>
      </c>
      <c r="J11" s="465">
        <v>7</v>
      </c>
      <c r="K11" s="465">
        <v>8</v>
      </c>
      <c r="L11" s="465">
        <v>8</v>
      </c>
      <c r="M11" s="325">
        <v>0</v>
      </c>
      <c r="N11" s="325">
        <v>1</v>
      </c>
      <c r="O11" s="381">
        <f t="shared" ref="O11" si="2">SUM(C11+F11+I11+K11+M11)</f>
        <v>36</v>
      </c>
      <c r="P11" s="381">
        <f t="shared" ref="P11" si="3">SUM(D11+G11+J11+L11+N11)</f>
        <v>37</v>
      </c>
      <c r="Q11" s="381">
        <f t="shared" ref="Q11" si="4">SUM(E11+H11)</f>
        <v>4</v>
      </c>
      <c r="R11" s="463" t="s">
        <v>21</v>
      </c>
      <c r="S11" s="1039"/>
    </row>
    <row r="12" spans="1:19" ht="18" customHeight="1" thickBot="1">
      <c r="A12" s="1044" t="s">
        <v>22</v>
      </c>
      <c r="B12" s="466" t="s">
        <v>18</v>
      </c>
      <c r="C12" s="467">
        <v>2173</v>
      </c>
      <c r="D12" s="467">
        <v>2471</v>
      </c>
      <c r="E12" s="467">
        <v>0</v>
      </c>
      <c r="F12" s="322">
        <v>11953</v>
      </c>
      <c r="G12" s="322">
        <v>12812</v>
      </c>
      <c r="H12" s="322">
        <v>0</v>
      </c>
      <c r="I12" s="322">
        <v>5910</v>
      </c>
      <c r="J12" s="322">
        <v>6184</v>
      </c>
      <c r="K12" s="322">
        <v>4652</v>
      </c>
      <c r="L12" s="322">
        <v>5241</v>
      </c>
      <c r="M12" s="322">
        <v>823</v>
      </c>
      <c r="N12" s="322">
        <v>0</v>
      </c>
      <c r="O12" s="323">
        <f>SUM(C12+F12+I12+K12+M12)</f>
        <v>25511</v>
      </c>
      <c r="P12" s="323">
        <f t="shared" ref="P12:P24" si="5">SUM(D12+G12+J12+L12+N12)</f>
        <v>26708</v>
      </c>
      <c r="Q12" s="323">
        <f t="shared" si="1"/>
        <v>0</v>
      </c>
      <c r="R12" s="468" t="s">
        <v>19</v>
      </c>
      <c r="S12" s="1040" t="s">
        <v>1094</v>
      </c>
    </row>
    <row r="13" spans="1:19" ht="18" customHeight="1" thickBot="1">
      <c r="A13" s="1044"/>
      <c r="B13" s="466" t="s">
        <v>6</v>
      </c>
      <c r="C13" s="467">
        <v>14</v>
      </c>
      <c r="D13" s="467">
        <v>16</v>
      </c>
      <c r="E13" s="467">
        <v>0</v>
      </c>
      <c r="F13" s="322">
        <v>20</v>
      </c>
      <c r="G13" s="322">
        <v>20</v>
      </c>
      <c r="H13" s="322">
        <v>0</v>
      </c>
      <c r="I13" s="322">
        <v>12</v>
      </c>
      <c r="J13" s="322">
        <v>10</v>
      </c>
      <c r="K13" s="322">
        <v>9</v>
      </c>
      <c r="L13" s="322">
        <v>9</v>
      </c>
      <c r="M13" s="322">
        <v>3</v>
      </c>
      <c r="N13" s="322">
        <v>0</v>
      </c>
      <c r="O13" s="323">
        <f t="shared" ref="O13:O24" si="6">SUM(C13+F13+I13+K13+M13)</f>
        <v>58</v>
      </c>
      <c r="P13" s="323">
        <f t="shared" si="5"/>
        <v>55</v>
      </c>
      <c r="Q13" s="323">
        <f t="shared" si="1"/>
        <v>0</v>
      </c>
      <c r="R13" s="468" t="s">
        <v>21</v>
      </c>
      <c r="S13" s="1040"/>
    </row>
    <row r="14" spans="1:19" ht="18" customHeight="1" thickBot="1">
      <c r="A14" s="1048" t="s">
        <v>23</v>
      </c>
      <c r="B14" s="461" t="s">
        <v>18</v>
      </c>
      <c r="C14" s="462">
        <v>286</v>
      </c>
      <c r="D14" s="462">
        <v>278</v>
      </c>
      <c r="E14" s="462">
        <v>0</v>
      </c>
      <c r="F14" s="325">
        <v>2273</v>
      </c>
      <c r="G14" s="325">
        <v>2052</v>
      </c>
      <c r="H14" s="325">
        <v>0</v>
      </c>
      <c r="I14" s="325">
        <v>1007</v>
      </c>
      <c r="J14" s="325">
        <v>1195</v>
      </c>
      <c r="K14" s="325">
        <v>1034</v>
      </c>
      <c r="L14" s="325">
        <v>1056</v>
      </c>
      <c r="M14" s="325">
        <v>0</v>
      </c>
      <c r="N14" s="325">
        <v>0</v>
      </c>
      <c r="O14" s="381">
        <f t="shared" si="6"/>
        <v>4600</v>
      </c>
      <c r="P14" s="381">
        <f t="shared" si="5"/>
        <v>4581</v>
      </c>
      <c r="Q14" s="381">
        <f t="shared" si="1"/>
        <v>0</v>
      </c>
      <c r="R14" s="463" t="s">
        <v>19</v>
      </c>
      <c r="S14" s="1039" t="s">
        <v>1095</v>
      </c>
    </row>
    <row r="15" spans="1:19" ht="18" customHeight="1" thickBot="1">
      <c r="A15" s="1048"/>
      <c r="B15" s="461" t="s">
        <v>6</v>
      </c>
      <c r="C15" s="464">
        <v>2</v>
      </c>
      <c r="D15" s="464">
        <v>2</v>
      </c>
      <c r="E15" s="462">
        <v>0</v>
      </c>
      <c r="F15" s="325">
        <v>5</v>
      </c>
      <c r="G15" s="325">
        <v>4</v>
      </c>
      <c r="H15" s="325">
        <v>0</v>
      </c>
      <c r="I15" s="464">
        <v>2</v>
      </c>
      <c r="J15" s="464">
        <v>3</v>
      </c>
      <c r="K15" s="464">
        <v>2</v>
      </c>
      <c r="L15" s="464">
        <v>2</v>
      </c>
      <c r="M15" s="464">
        <v>0</v>
      </c>
      <c r="N15" s="464">
        <v>0</v>
      </c>
      <c r="O15" s="381">
        <f t="shared" si="6"/>
        <v>11</v>
      </c>
      <c r="P15" s="381">
        <f t="shared" si="5"/>
        <v>11</v>
      </c>
      <c r="Q15" s="381">
        <f t="shared" si="1"/>
        <v>0</v>
      </c>
      <c r="R15" s="463" t="s">
        <v>21</v>
      </c>
      <c r="S15" s="1039"/>
    </row>
    <row r="16" spans="1:19" ht="18" customHeight="1" thickBot="1">
      <c r="A16" s="1044" t="s">
        <v>1098</v>
      </c>
      <c r="B16" s="466" t="s">
        <v>18</v>
      </c>
      <c r="C16" s="467">
        <v>396</v>
      </c>
      <c r="D16" s="467">
        <v>471</v>
      </c>
      <c r="E16" s="467">
        <v>0</v>
      </c>
      <c r="F16" s="322">
        <v>2435</v>
      </c>
      <c r="G16" s="322">
        <v>2359</v>
      </c>
      <c r="H16" s="322">
        <v>0</v>
      </c>
      <c r="I16" s="322">
        <v>756</v>
      </c>
      <c r="J16" s="322">
        <v>739</v>
      </c>
      <c r="K16" s="322">
        <v>1105</v>
      </c>
      <c r="L16" s="322">
        <v>795</v>
      </c>
      <c r="M16" s="322">
        <v>0</v>
      </c>
      <c r="N16" s="322">
        <v>0</v>
      </c>
      <c r="O16" s="323">
        <f t="shared" si="6"/>
        <v>4692</v>
      </c>
      <c r="P16" s="323">
        <f t="shared" si="5"/>
        <v>4364</v>
      </c>
      <c r="Q16" s="323">
        <f t="shared" si="1"/>
        <v>0</v>
      </c>
      <c r="R16" s="468" t="s">
        <v>19</v>
      </c>
      <c r="S16" s="1040" t="s">
        <v>24</v>
      </c>
    </row>
    <row r="17" spans="1:19" ht="18" customHeight="1" thickBot="1">
      <c r="A17" s="1044"/>
      <c r="B17" s="466" t="s">
        <v>6</v>
      </c>
      <c r="C17" s="467">
        <v>2</v>
      </c>
      <c r="D17" s="467">
        <v>3</v>
      </c>
      <c r="E17" s="467">
        <v>0</v>
      </c>
      <c r="F17" s="322">
        <v>4</v>
      </c>
      <c r="G17" s="322">
        <v>3</v>
      </c>
      <c r="H17" s="322">
        <v>0</v>
      </c>
      <c r="I17" s="322">
        <v>1</v>
      </c>
      <c r="J17" s="322">
        <v>1</v>
      </c>
      <c r="K17" s="322">
        <v>2</v>
      </c>
      <c r="L17" s="322">
        <v>1</v>
      </c>
      <c r="M17" s="322">
        <v>0</v>
      </c>
      <c r="N17" s="322">
        <v>0</v>
      </c>
      <c r="O17" s="323">
        <f t="shared" si="6"/>
        <v>9</v>
      </c>
      <c r="P17" s="323">
        <f t="shared" si="5"/>
        <v>8</v>
      </c>
      <c r="Q17" s="323">
        <f t="shared" si="1"/>
        <v>0</v>
      </c>
      <c r="R17" s="468" t="s">
        <v>21</v>
      </c>
      <c r="S17" s="1040"/>
    </row>
    <row r="18" spans="1:19" ht="18" customHeight="1" thickBot="1">
      <c r="A18" s="1048" t="s">
        <v>25</v>
      </c>
      <c r="B18" s="461" t="s">
        <v>18</v>
      </c>
      <c r="C18" s="462">
        <v>159</v>
      </c>
      <c r="D18" s="462">
        <v>170</v>
      </c>
      <c r="E18" s="462">
        <v>0</v>
      </c>
      <c r="F18" s="325">
        <v>775</v>
      </c>
      <c r="G18" s="325">
        <v>1239</v>
      </c>
      <c r="H18" s="325">
        <v>0</v>
      </c>
      <c r="I18" s="325">
        <v>476</v>
      </c>
      <c r="J18" s="325">
        <v>508</v>
      </c>
      <c r="K18" s="325">
        <v>484</v>
      </c>
      <c r="L18" s="325">
        <v>608</v>
      </c>
      <c r="M18" s="325">
        <v>0</v>
      </c>
      <c r="N18" s="325">
        <v>0</v>
      </c>
      <c r="O18" s="381">
        <f t="shared" si="6"/>
        <v>1894</v>
      </c>
      <c r="P18" s="381">
        <f t="shared" si="5"/>
        <v>2525</v>
      </c>
      <c r="Q18" s="381">
        <f t="shared" si="1"/>
        <v>0</v>
      </c>
      <c r="R18" s="463" t="s">
        <v>19</v>
      </c>
      <c r="S18" s="1039" t="s">
        <v>1096</v>
      </c>
    </row>
    <row r="19" spans="1:19" ht="18" customHeight="1" thickBot="1">
      <c r="A19" s="1048"/>
      <c r="B19" s="461" t="s">
        <v>6</v>
      </c>
      <c r="C19" s="464">
        <v>2</v>
      </c>
      <c r="D19" s="464">
        <v>2</v>
      </c>
      <c r="E19" s="462">
        <v>0</v>
      </c>
      <c r="F19" s="325">
        <v>3</v>
      </c>
      <c r="G19" s="325">
        <v>3</v>
      </c>
      <c r="H19" s="325">
        <v>0</v>
      </c>
      <c r="I19" s="464">
        <v>2</v>
      </c>
      <c r="J19" s="464">
        <v>2</v>
      </c>
      <c r="K19" s="464">
        <v>2</v>
      </c>
      <c r="L19" s="464">
        <v>2</v>
      </c>
      <c r="M19" s="464">
        <v>0</v>
      </c>
      <c r="N19" s="464">
        <v>0</v>
      </c>
      <c r="O19" s="381">
        <f t="shared" ref="O19" si="7">SUM(C19+F19+I19+K19+M19)</f>
        <v>9</v>
      </c>
      <c r="P19" s="381">
        <f t="shared" ref="P19" si="8">SUM(D19+G19+J19+L19+N19)</f>
        <v>9</v>
      </c>
      <c r="Q19" s="381">
        <f t="shared" ref="Q19" si="9">SUM(E19+H19)</f>
        <v>0</v>
      </c>
      <c r="R19" s="463" t="s">
        <v>21</v>
      </c>
      <c r="S19" s="1039"/>
    </row>
    <row r="20" spans="1:19" ht="18" customHeight="1" thickBot="1">
      <c r="A20" s="1044" t="s">
        <v>26</v>
      </c>
      <c r="B20" s="466" t="s">
        <v>18</v>
      </c>
      <c r="C20" s="467">
        <v>26</v>
      </c>
      <c r="D20" s="467">
        <v>36</v>
      </c>
      <c r="E20" s="467">
        <v>0</v>
      </c>
      <c r="F20" s="322">
        <v>435</v>
      </c>
      <c r="G20" s="322">
        <v>443</v>
      </c>
      <c r="H20" s="322">
        <v>0</v>
      </c>
      <c r="I20" s="322">
        <v>198</v>
      </c>
      <c r="J20" s="322">
        <v>186</v>
      </c>
      <c r="K20" s="322">
        <v>136</v>
      </c>
      <c r="L20" s="322">
        <v>140</v>
      </c>
      <c r="M20" s="322">
        <v>0</v>
      </c>
      <c r="N20" s="322">
        <v>0</v>
      </c>
      <c r="O20" s="323">
        <f t="shared" si="6"/>
        <v>795</v>
      </c>
      <c r="P20" s="323">
        <f t="shared" si="5"/>
        <v>805</v>
      </c>
      <c r="Q20" s="323">
        <f t="shared" si="1"/>
        <v>0</v>
      </c>
      <c r="R20" s="468" t="s">
        <v>19</v>
      </c>
      <c r="S20" s="1040" t="s">
        <v>1097</v>
      </c>
    </row>
    <row r="21" spans="1:19" ht="18" customHeight="1" thickBot="1">
      <c r="A21" s="1044"/>
      <c r="B21" s="466" t="s">
        <v>6</v>
      </c>
      <c r="C21" s="467">
        <v>1</v>
      </c>
      <c r="D21" s="467">
        <v>1</v>
      </c>
      <c r="E21" s="467">
        <v>0</v>
      </c>
      <c r="F21" s="322">
        <v>4</v>
      </c>
      <c r="G21" s="322">
        <v>2</v>
      </c>
      <c r="H21" s="322">
        <v>0</v>
      </c>
      <c r="I21" s="322">
        <v>2</v>
      </c>
      <c r="J21" s="322">
        <v>2</v>
      </c>
      <c r="K21" s="322">
        <v>1</v>
      </c>
      <c r="L21" s="322">
        <v>1</v>
      </c>
      <c r="M21" s="322">
        <v>0</v>
      </c>
      <c r="N21" s="322">
        <v>0</v>
      </c>
      <c r="O21" s="323">
        <f t="shared" si="6"/>
        <v>8</v>
      </c>
      <c r="P21" s="323">
        <f t="shared" si="5"/>
        <v>6</v>
      </c>
      <c r="Q21" s="323">
        <f t="shared" si="1"/>
        <v>0</v>
      </c>
      <c r="R21" s="468" t="s">
        <v>21</v>
      </c>
      <c r="S21" s="1040"/>
    </row>
    <row r="22" spans="1:19" ht="18" customHeight="1" thickBot="1">
      <c r="A22" s="1048" t="s">
        <v>199</v>
      </c>
      <c r="B22" s="461" t="s">
        <v>18</v>
      </c>
      <c r="C22" s="462">
        <v>255</v>
      </c>
      <c r="D22" s="462">
        <v>307</v>
      </c>
      <c r="E22" s="462">
        <v>16</v>
      </c>
      <c r="F22" s="325">
        <v>1620</v>
      </c>
      <c r="G22" s="325">
        <v>1892</v>
      </c>
      <c r="H22" s="325">
        <v>44</v>
      </c>
      <c r="I22" s="325">
        <v>705</v>
      </c>
      <c r="J22" s="325">
        <v>1398</v>
      </c>
      <c r="K22" s="325">
        <v>172</v>
      </c>
      <c r="L22" s="325">
        <v>1550</v>
      </c>
      <c r="M22" s="325">
        <v>0</v>
      </c>
      <c r="N22" s="325">
        <v>0</v>
      </c>
      <c r="O22" s="381">
        <f t="shared" si="6"/>
        <v>2752</v>
      </c>
      <c r="P22" s="381">
        <f t="shared" si="5"/>
        <v>5147</v>
      </c>
      <c r="Q22" s="381">
        <f t="shared" si="1"/>
        <v>60</v>
      </c>
      <c r="R22" s="463" t="s">
        <v>19</v>
      </c>
      <c r="S22" s="1039" t="s">
        <v>325</v>
      </c>
    </row>
    <row r="23" spans="1:19" ht="18" customHeight="1" thickBot="1">
      <c r="A23" s="1048"/>
      <c r="B23" s="461" t="s">
        <v>6</v>
      </c>
      <c r="C23" s="464">
        <v>2</v>
      </c>
      <c r="D23" s="464">
        <v>2</v>
      </c>
      <c r="E23" s="462">
        <v>1</v>
      </c>
      <c r="F23" s="325">
        <v>3</v>
      </c>
      <c r="G23" s="325">
        <v>3</v>
      </c>
      <c r="H23" s="325">
        <v>1</v>
      </c>
      <c r="I23" s="464">
        <v>2</v>
      </c>
      <c r="J23" s="464">
        <v>3</v>
      </c>
      <c r="K23" s="464">
        <v>1</v>
      </c>
      <c r="L23" s="464">
        <v>2</v>
      </c>
      <c r="M23" s="464">
        <v>0</v>
      </c>
      <c r="N23" s="464">
        <v>0</v>
      </c>
      <c r="O23" s="381">
        <f t="shared" ref="O23" si="10">SUM(C23+F23+I23+K23+M23)</f>
        <v>8</v>
      </c>
      <c r="P23" s="381">
        <f t="shared" ref="P23" si="11">SUM(D23+G23+J23+L23+N23)</f>
        <v>10</v>
      </c>
      <c r="Q23" s="381">
        <f t="shared" ref="Q23" si="12">SUM(E23+H23)</f>
        <v>2</v>
      </c>
      <c r="R23" s="463" t="s">
        <v>21</v>
      </c>
      <c r="S23" s="1039"/>
    </row>
    <row r="24" spans="1:19" ht="18" customHeight="1" thickBot="1">
      <c r="A24" s="1044" t="s">
        <v>1348</v>
      </c>
      <c r="B24" s="466" t="s">
        <v>18</v>
      </c>
      <c r="C24" s="467">
        <v>177</v>
      </c>
      <c r="D24" s="467">
        <v>303</v>
      </c>
      <c r="E24" s="467">
        <v>0</v>
      </c>
      <c r="F24" s="322">
        <v>1088</v>
      </c>
      <c r="G24" s="322">
        <v>1192</v>
      </c>
      <c r="H24" s="322">
        <v>0</v>
      </c>
      <c r="I24" s="322">
        <v>538</v>
      </c>
      <c r="J24" s="322">
        <v>523</v>
      </c>
      <c r="K24" s="322">
        <v>574</v>
      </c>
      <c r="L24" s="322">
        <v>460</v>
      </c>
      <c r="M24" s="322">
        <v>0</v>
      </c>
      <c r="N24" s="322">
        <v>0</v>
      </c>
      <c r="O24" s="323">
        <f t="shared" si="6"/>
        <v>2377</v>
      </c>
      <c r="P24" s="323">
        <f t="shared" si="5"/>
        <v>2478</v>
      </c>
      <c r="Q24" s="323">
        <f t="shared" si="1"/>
        <v>0</v>
      </c>
      <c r="R24" s="468" t="s">
        <v>19</v>
      </c>
      <c r="S24" s="1040" t="s">
        <v>536</v>
      </c>
    </row>
    <row r="25" spans="1:19" ht="18" customHeight="1">
      <c r="A25" s="1045"/>
      <c r="B25" s="472" t="s">
        <v>6</v>
      </c>
      <c r="C25" s="473">
        <v>1</v>
      </c>
      <c r="D25" s="473">
        <v>4</v>
      </c>
      <c r="E25" s="473">
        <v>0</v>
      </c>
      <c r="F25" s="372">
        <v>5</v>
      </c>
      <c r="G25" s="372">
        <v>5</v>
      </c>
      <c r="H25" s="372">
        <v>0</v>
      </c>
      <c r="I25" s="372">
        <v>4</v>
      </c>
      <c r="J25" s="372">
        <v>4</v>
      </c>
      <c r="K25" s="372">
        <v>4</v>
      </c>
      <c r="L25" s="372">
        <v>4</v>
      </c>
      <c r="M25" s="372">
        <v>0</v>
      </c>
      <c r="N25" s="372">
        <v>0</v>
      </c>
      <c r="O25" s="372">
        <f t="shared" ref="O25" si="13">SUM(C25+F25+I25+K25+M25)</f>
        <v>14</v>
      </c>
      <c r="P25" s="372">
        <f t="shared" ref="P25" si="14">SUM(D25+G25+J25+L25+N25)</f>
        <v>17</v>
      </c>
      <c r="Q25" s="372">
        <f t="shared" ref="Q25" si="15">SUM(E25+H25)</f>
        <v>0</v>
      </c>
      <c r="R25" s="474" t="s">
        <v>21</v>
      </c>
      <c r="S25" s="1046"/>
    </row>
    <row r="26" spans="1:19" ht="24.75" customHeight="1" thickBot="1">
      <c r="A26" s="1034" t="s">
        <v>7</v>
      </c>
      <c r="B26" s="475" t="s">
        <v>18</v>
      </c>
      <c r="C26" s="476">
        <f t="shared" ref="C26:Q26" si="16">SUM(C10+C12+C14+C16+C18+C20+C22+C24)</f>
        <v>4155</v>
      </c>
      <c r="D26" s="476">
        <f t="shared" si="16"/>
        <v>4732</v>
      </c>
      <c r="E26" s="476">
        <f t="shared" si="16"/>
        <v>53</v>
      </c>
      <c r="F26" s="476">
        <f t="shared" si="16"/>
        <v>27219</v>
      </c>
      <c r="G26" s="476">
        <f t="shared" si="16"/>
        <v>29334</v>
      </c>
      <c r="H26" s="476">
        <f t="shared" si="16"/>
        <v>124</v>
      </c>
      <c r="I26" s="476">
        <f t="shared" si="16"/>
        <v>13493</v>
      </c>
      <c r="J26" s="476">
        <f t="shared" si="16"/>
        <v>14827</v>
      </c>
      <c r="K26" s="476">
        <f t="shared" si="16"/>
        <v>12585</v>
      </c>
      <c r="L26" s="476">
        <f t="shared" si="16"/>
        <v>14105</v>
      </c>
      <c r="M26" s="476">
        <f t="shared" si="16"/>
        <v>823</v>
      </c>
      <c r="N26" s="476">
        <f t="shared" si="16"/>
        <v>102</v>
      </c>
      <c r="O26" s="476">
        <f t="shared" si="16"/>
        <v>58275</v>
      </c>
      <c r="P26" s="476">
        <f t="shared" si="16"/>
        <v>63100</v>
      </c>
      <c r="Q26" s="476">
        <f t="shared" si="16"/>
        <v>177</v>
      </c>
      <c r="R26" s="477" t="s">
        <v>19</v>
      </c>
      <c r="S26" s="1037" t="s">
        <v>27</v>
      </c>
    </row>
    <row r="27" spans="1:19" ht="24.75" customHeight="1">
      <c r="A27" s="1035"/>
      <c r="B27" s="469" t="s">
        <v>6</v>
      </c>
      <c r="C27" s="470">
        <f>SUM(C11+C13+C15+C17+C19+C21+C23+C25)</f>
        <v>31</v>
      </c>
      <c r="D27" s="470">
        <f t="shared" ref="D27:Q27" si="17">SUM(D11+D13+D15+D17+D19+D21+D23+D25)</f>
        <v>37</v>
      </c>
      <c r="E27" s="470">
        <f t="shared" si="17"/>
        <v>3</v>
      </c>
      <c r="F27" s="470">
        <f t="shared" si="17"/>
        <v>58</v>
      </c>
      <c r="G27" s="470">
        <f t="shared" si="17"/>
        <v>54</v>
      </c>
      <c r="H27" s="470">
        <f t="shared" si="17"/>
        <v>3</v>
      </c>
      <c r="I27" s="470">
        <f t="shared" si="17"/>
        <v>32</v>
      </c>
      <c r="J27" s="470">
        <f t="shared" si="17"/>
        <v>32</v>
      </c>
      <c r="K27" s="470">
        <f t="shared" si="17"/>
        <v>29</v>
      </c>
      <c r="L27" s="470">
        <f t="shared" si="17"/>
        <v>29</v>
      </c>
      <c r="M27" s="470">
        <f t="shared" si="17"/>
        <v>3</v>
      </c>
      <c r="N27" s="470">
        <f t="shared" si="17"/>
        <v>1</v>
      </c>
      <c r="O27" s="470">
        <f t="shared" si="17"/>
        <v>153</v>
      </c>
      <c r="P27" s="470">
        <f t="shared" si="17"/>
        <v>153</v>
      </c>
      <c r="Q27" s="470">
        <f t="shared" si="17"/>
        <v>6</v>
      </c>
      <c r="R27" s="471" t="s">
        <v>21</v>
      </c>
      <c r="S27" s="1038"/>
    </row>
    <row r="29" spans="1:19">
      <c r="C29" s="190">
        <v>4155</v>
      </c>
      <c r="D29" s="190">
        <v>4732</v>
      </c>
      <c r="E29" s="190">
        <v>53</v>
      </c>
      <c r="F29" s="190">
        <v>27219</v>
      </c>
      <c r="G29" s="190">
        <v>29334</v>
      </c>
      <c r="H29" s="190">
        <v>124</v>
      </c>
    </row>
    <row r="30" spans="1:19">
      <c r="C30" s="827">
        <f>SUM(C26-C29)</f>
        <v>0</v>
      </c>
      <c r="D30" s="827">
        <f>SUM(D26-D29)</f>
        <v>0</v>
      </c>
      <c r="F30" s="190">
        <v>27309</v>
      </c>
      <c r="G30" s="190">
        <v>29368</v>
      </c>
    </row>
    <row r="31" spans="1:19">
      <c r="F31" s="190">
        <f>SUM(F30-F29)</f>
        <v>90</v>
      </c>
      <c r="G31" s="190">
        <f>SUM(G30-G29)</f>
        <v>34</v>
      </c>
    </row>
  </sheetData>
  <mergeCells count="36">
    <mergeCell ref="A10:A11"/>
    <mergeCell ref="A14:A15"/>
    <mergeCell ref="A18:A19"/>
    <mergeCell ref="A22:A23"/>
    <mergeCell ref="S12:S13"/>
    <mergeCell ref="A20:A21"/>
    <mergeCell ref="A16:A17"/>
    <mergeCell ref="A12:A13"/>
    <mergeCell ref="S10:S11"/>
    <mergeCell ref="S14:S15"/>
    <mergeCell ref="A1:S1"/>
    <mergeCell ref="A26:A27"/>
    <mergeCell ref="A6:B9"/>
    <mergeCell ref="S26:S27"/>
    <mergeCell ref="S18:S19"/>
    <mergeCell ref="S22:S23"/>
    <mergeCell ref="S20:S21"/>
    <mergeCell ref="S16:S17"/>
    <mergeCell ref="M7:N7"/>
    <mergeCell ref="R6:S9"/>
    <mergeCell ref="K6:L6"/>
    <mergeCell ref="K7:L7"/>
    <mergeCell ref="O6:Q6"/>
    <mergeCell ref="O7:Q7"/>
    <mergeCell ref="A24:A25"/>
    <mergeCell ref="S24:S25"/>
    <mergeCell ref="F6:H6"/>
    <mergeCell ref="F7:H7"/>
    <mergeCell ref="I6:J6"/>
    <mergeCell ref="I7:J7"/>
    <mergeCell ref="A2:S2"/>
    <mergeCell ref="A4:S4"/>
    <mergeCell ref="A3:S3"/>
    <mergeCell ref="M6:N6"/>
    <mergeCell ref="C6:E6"/>
    <mergeCell ref="C7:E7"/>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rightToLeft="1" view="pageBreakPreview" zoomScaleNormal="100" zoomScaleSheetLayoutView="100" workbookViewId="0">
      <selection activeCell="K6" sqref="K6:K7"/>
    </sheetView>
  </sheetViews>
  <sheetFormatPr defaultColWidth="9.140625" defaultRowHeight="12.75"/>
  <cols>
    <col min="1" max="1" width="25.7109375" style="195" customWidth="1"/>
    <col min="2" max="9" width="9.7109375" style="195" customWidth="1"/>
    <col min="10" max="10" width="10.7109375" style="195" customWidth="1"/>
    <col min="11" max="11" width="26.140625" style="195" customWidth="1"/>
    <col min="12" max="16384" width="9.140625" style="193"/>
  </cols>
  <sheetData>
    <row r="1" spans="1:14" s="17" customFormat="1" ht="20.100000000000001" customHeight="1">
      <c r="A1" s="852" t="s">
        <v>1099</v>
      </c>
      <c r="B1" s="852"/>
      <c r="C1" s="852"/>
      <c r="D1" s="852"/>
      <c r="E1" s="852"/>
      <c r="F1" s="852"/>
      <c r="G1" s="852"/>
      <c r="H1" s="852"/>
      <c r="I1" s="852"/>
      <c r="J1" s="852"/>
      <c r="K1" s="852"/>
    </row>
    <row r="2" spans="1:14" s="18" customFormat="1" ht="20.100000000000001" customHeight="1">
      <c r="A2" s="858" t="s">
        <v>1251</v>
      </c>
      <c r="B2" s="858"/>
      <c r="C2" s="858"/>
      <c r="D2" s="858"/>
      <c r="E2" s="858"/>
      <c r="F2" s="858"/>
      <c r="G2" s="858"/>
      <c r="H2" s="858"/>
      <c r="I2" s="858"/>
      <c r="J2" s="858"/>
      <c r="K2" s="858"/>
    </row>
    <row r="3" spans="1:14" s="17" customFormat="1" ht="31.5" customHeight="1">
      <c r="A3" s="866" t="s">
        <v>988</v>
      </c>
      <c r="B3" s="866"/>
      <c r="C3" s="866"/>
      <c r="D3" s="866"/>
      <c r="E3" s="866"/>
      <c r="F3" s="866"/>
      <c r="G3" s="866"/>
      <c r="H3" s="866"/>
      <c r="I3" s="866"/>
      <c r="J3" s="866"/>
      <c r="K3" s="866"/>
    </row>
    <row r="4" spans="1:14" s="17" customFormat="1" ht="20.100000000000001" customHeight="1">
      <c r="A4" s="867" t="s">
        <v>1249</v>
      </c>
      <c r="B4" s="867"/>
      <c r="C4" s="867"/>
      <c r="D4" s="867"/>
      <c r="E4" s="867"/>
      <c r="F4" s="867"/>
      <c r="G4" s="867"/>
      <c r="H4" s="867"/>
      <c r="I4" s="867"/>
      <c r="J4" s="867"/>
      <c r="K4" s="867"/>
    </row>
    <row r="5" spans="1:14" s="17" customFormat="1" ht="20.100000000000001" customHeight="1">
      <c r="A5" s="10" t="s">
        <v>1357</v>
      </c>
      <c r="B5" s="13"/>
      <c r="C5" s="13"/>
      <c r="D5" s="13"/>
      <c r="E5" s="13"/>
      <c r="F5" s="13"/>
      <c r="G5" s="13"/>
      <c r="H5" s="13"/>
      <c r="I5" s="13"/>
      <c r="J5" s="13"/>
      <c r="K5" s="24" t="s">
        <v>565</v>
      </c>
    </row>
    <row r="6" spans="1:14" s="191" customFormat="1" ht="25.5" customHeight="1" thickBot="1">
      <c r="A6" s="1050" t="s">
        <v>836</v>
      </c>
      <c r="B6" s="855" t="s">
        <v>1085</v>
      </c>
      <c r="C6" s="855"/>
      <c r="D6" s="855"/>
      <c r="E6" s="855" t="s">
        <v>1086</v>
      </c>
      <c r="F6" s="855"/>
      <c r="G6" s="855"/>
      <c r="H6" s="855" t="s">
        <v>388</v>
      </c>
      <c r="I6" s="855"/>
      <c r="J6" s="855"/>
      <c r="K6" s="1052" t="s">
        <v>310</v>
      </c>
    </row>
    <row r="7" spans="1:14" s="191" customFormat="1" ht="25.5" customHeight="1" thickTop="1">
      <c r="A7" s="1051"/>
      <c r="B7" s="483" t="s">
        <v>644</v>
      </c>
      <c r="C7" s="483" t="s">
        <v>645</v>
      </c>
      <c r="D7" s="483" t="s">
        <v>392</v>
      </c>
      <c r="E7" s="483" t="s">
        <v>644</v>
      </c>
      <c r="F7" s="483" t="s">
        <v>645</v>
      </c>
      <c r="G7" s="483" t="s">
        <v>392</v>
      </c>
      <c r="H7" s="483" t="s">
        <v>644</v>
      </c>
      <c r="I7" s="483" t="s">
        <v>645</v>
      </c>
      <c r="J7" s="484" t="s">
        <v>391</v>
      </c>
      <c r="K7" s="1053"/>
      <c r="N7" s="279"/>
    </row>
    <row r="8" spans="1:14" ht="27" customHeight="1" thickBot="1">
      <c r="A8" s="485" t="s">
        <v>533</v>
      </c>
      <c r="B8" s="378">
        <v>0</v>
      </c>
      <c r="C8" s="378">
        <v>637</v>
      </c>
      <c r="D8" s="379">
        <f t="shared" ref="D8:D14" si="0">SUM(B8:C8)</f>
        <v>637</v>
      </c>
      <c r="E8" s="378">
        <v>0</v>
      </c>
      <c r="F8" s="378">
        <v>408</v>
      </c>
      <c r="G8" s="379">
        <f t="shared" ref="G8:G14" si="1">SUM(E8:F8)</f>
        <v>408</v>
      </c>
      <c r="H8" s="379">
        <f t="shared" ref="H8:I14" si="2">SUM(B8+E8)</f>
        <v>0</v>
      </c>
      <c r="I8" s="379">
        <f t="shared" si="2"/>
        <v>1045</v>
      </c>
      <c r="J8" s="379">
        <f t="shared" ref="J8:J14" si="3">SUM(H8:I8)</f>
        <v>1045</v>
      </c>
      <c r="K8" s="486" t="s">
        <v>350</v>
      </c>
    </row>
    <row r="9" spans="1:14" ht="27" customHeight="1" thickBot="1">
      <c r="A9" s="487" t="s">
        <v>1100</v>
      </c>
      <c r="B9" s="322">
        <v>48</v>
      </c>
      <c r="C9" s="322">
        <v>2151</v>
      </c>
      <c r="D9" s="323">
        <f t="shared" si="0"/>
        <v>2199</v>
      </c>
      <c r="E9" s="322">
        <v>774</v>
      </c>
      <c r="F9" s="322">
        <v>3723</v>
      </c>
      <c r="G9" s="323">
        <f t="shared" si="1"/>
        <v>4497</v>
      </c>
      <c r="H9" s="323">
        <f t="shared" si="2"/>
        <v>822</v>
      </c>
      <c r="I9" s="323">
        <f t="shared" si="2"/>
        <v>5874</v>
      </c>
      <c r="J9" s="323">
        <f t="shared" si="3"/>
        <v>6696</v>
      </c>
      <c r="K9" s="488" t="s">
        <v>308</v>
      </c>
    </row>
    <row r="10" spans="1:14" ht="27" customHeight="1" thickBot="1">
      <c r="A10" s="489" t="s">
        <v>479</v>
      </c>
      <c r="B10" s="325">
        <v>93</v>
      </c>
      <c r="C10" s="325">
        <v>550</v>
      </c>
      <c r="D10" s="381">
        <f t="shared" si="0"/>
        <v>643</v>
      </c>
      <c r="E10" s="325">
        <v>1356</v>
      </c>
      <c r="F10" s="325">
        <v>1111</v>
      </c>
      <c r="G10" s="381">
        <f t="shared" si="1"/>
        <v>2467</v>
      </c>
      <c r="H10" s="381">
        <f t="shared" si="2"/>
        <v>1449</v>
      </c>
      <c r="I10" s="381">
        <f t="shared" si="2"/>
        <v>1661</v>
      </c>
      <c r="J10" s="381">
        <f t="shared" si="3"/>
        <v>3110</v>
      </c>
      <c r="K10" s="490" t="s">
        <v>4</v>
      </c>
    </row>
    <row r="11" spans="1:14" ht="27" customHeight="1" thickBot="1">
      <c r="A11" s="487" t="s">
        <v>201</v>
      </c>
      <c r="B11" s="322">
        <v>55</v>
      </c>
      <c r="C11" s="322">
        <v>351</v>
      </c>
      <c r="D11" s="323">
        <f t="shared" si="0"/>
        <v>406</v>
      </c>
      <c r="E11" s="322">
        <v>1450</v>
      </c>
      <c r="F11" s="322">
        <v>1220</v>
      </c>
      <c r="G11" s="323">
        <f t="shared" si="1"/>
        <v>2670</v>
      </c>
      <c r="H11" s="323">
        <f t="shared" si="2"/>
        <v>1505</v>
      </c>
      <c r="I11" s="323">
        <f t="shared" si="2"/>
        <v>1571</v>
      </c>
      <c r="J11" s="323">
        <f t="shared" si="3"/>
        <v>3076</v>
      </c>
      <c r="K11" s="488" t="s">
        <v>5</v>
      </c>
    </row>
    <row r="12" spans="1:14" ht="27" customHeight="1">
      <c r="A12" s="491" t="s">
        <v>200</v>
      </c>
      <c r="B12" s="428">
        <v>17</v>
      </c>
      <c r="C12" s="428">
        <v>6</v>
      </c>
      <c r="D12" s="419">
        <f t="shared" si="0"/>
        <v>23</v>
      </c>
      <c r="E12" s="428">
        <v>138</v>
      </c>
      <c r="F12" s="428">
        <v>15</v>
      </c>
      <c r="G12" s="419">
        <f>SUM(E12:F12)</f>
        <v>153</v>
      </c>
      <c r="H12" s="419">
        <f t="shared" si="2"/>
        <v>155</v>
      </c>
      <c r="I12" s="419">
        <f t="shared" si="2"/>
        <v>21</v>
      </c>
      <c r="J12" s="419">
        <f t="shared" si="3"/>
        <v>176</v>
      </c>
      <c r="K12" s="492" t="s">
        <v>15</v>
      </c>
    </row>
    <row r="13" spans="1:14" ht="27" customHeight="1">
      <c r="A13" s="493" t="s">
        <v>131</v>
      </c>
      <c r="B13" s="494">
        <f>SUM(B8:B12)</f>
        <v>213</v>
      </c>
      <c r="C13" s="494">
        <f>SUM(C8:C12)</f>
        <v>3695</v>
      </c>
      <c r="D13" s="494">
        <f>SUM(B13:C13)</f>
        <v>3908</v>
      </c>
      <c r="E13" s="494">
        <f>SUM(E8:E12)</f>
        <v>3718</v>
      </c>
      <c r="F13" s="494">
        <f>SUM(F8:F12)</f>
        <v>6477</v>
      </c>
      <c r="G13" s="494">
        <f>SUM(E13:F13)</f>
        <v>10195</v>
      </c>
      <c r="H13" s="494">
        <f>SUM(B13+E13)</f>
        <v>3931</v>
      </c>
      <c r="I13" s="494">
        <f>SUM(C13+F13)</f>
        <v>10172</v>
      </c>
      <c r="J13" s="494">
        <f>SUM(H13:I13)</f>
        <v>14103</v>
      </c>
      <c r="K13" s="495" t="s">
        <v>33</v>
      </c>
    </row>
    <row r="14" spans="1:14" ht="27" customHeight="1">
      <c r="A14" s="496" t="s">
        <v>287</v>
      </c>
      <c r="B14" s="497">
        <v>599</v>
      </c>
      <c r="C14" s="497">
        <v>6446</v>
      </c>
      <c r="D14" s="497">
        <f t="shared" si="0"/>
        <v>7045</v>
      </c>
      <c r="E14" s="497">
        <v>2826</v>
      </c>
      <c r="F14" s="497">
        <v>2662</v>
      </c>
      <c r="G14" s="497">
        <f t="shared" si="1"/>
        <v>5488</v>
      </c>
      <c r="H14" s="497">
        <f t="shared" si="2"/>
        <v>3425</v>
      </c>
      <c r="I14" s="497">
        <f t="shared" si="2"/>
        <v>9108</v>
      </c>
      <c r="J14" s="497">
        <f t="shared" si="3"/>
        <v>12533</v>
      </c>
      <c r="K14" s="498" t="s">
        <v>132</v>
      </c>
    </row>
    <row r="15" spans="1:14" ht="30" customHeight="1">
      <c r="A15" s="499" t="s">
        <v>31</v>
      </c>
      <c r="B15" s="411">
        <f t="shared" ref="B15:J15" si="4">SUM(B13+B14)</f>
        <v>812</v>
      </c>
      <c r="C15" s="411">
        <f t="shared" si="4"/>
        <v>10141</v>
      </c>
      <c r="D15" s="411">
        <f t="shared" si="4"/>
        <v>10953</v>
      </c>
      <c r="E15" s="411">
        <f t="shared" si="4"/>
        <v>6544</v>
      </c>
      <c r="F15" s="411">
        <f t="shared" si="4"/>
        <v>9139</v>
      </c>
      <c r="G15" s="411">
        <f t="shared" si="4"/>
        <v>15683</v>
      </c>
      <c r="H15" s="411">
        <f t="shared" si="4"/>
        <v>7356</v>
      </c>
      <c r="I15" s="411">
        <f t="shared" si="4"/>
        <v>19280</v>
      </c>
      <c r="J15" s="411">
        <f t="shared" si="4"/>
        <v>26636</v>
      </c>
      <c r="K15" s="500" t="s">
        <v>14</v>
      </c>
    </row>
    <row r="18" spans="1:11" ht="12.75" customHeight="1">
      <c r="A18" s="194"/>
      <c r="B18" s="360"/>
      <c r="C18" s="8"/>
      <c r="D18" s="9"/>
      <c r="F18" s="193"/>
      <c r="G18" s="193"/>
      <c r="H18" s="193"/>
      <c r="I18" s="193"/>
      <c r="J18" s="193"/>
      <c r="K18" s="193"/>
    </row>
    <row r="19" spans="1:11" ht="12.75" customHeight="1">
      <c r="A19" s="194"/>
      <c r="B19" s="194"/>
      <c r="C19" s="194"/>
      <c r="D19" s="194"/>
      <c r="F19" s="193"/>
      <c r="G19" s="193"/>
      <c r="H19" s="193"/>
      <c r="I19" s="193"/>
      <c r="J19" s="193"/>
      <c r="K19" s="193"/>
    </row>
    <row r="20" spans="1:11">
      <c r="A20" s="194"/>
      <c r="B20" s="194"/>
      <c r="C20" s="194"/>
      <c r="D20" s="194"/>
      <c r="E20" s="194"/>
      <c r="F20" s="194"/>
      <c r="G20" s="104"/>
    </row>
    <row r="21" spans="1:11">
      <c r="A21" s="194"/>
      <c r="B21" s="194"/>
      <c r="C21" s="194"/>
      <c r="D21" s="194"/>
      <c r="E21" s="194"/>
      <c r="F21" s="194"/>
      <c r="G21" s="104"/>
    </row>
    <row r="22" spans="1:11">
      <c r="A22" s="194"/>
      <c r="B22" s="194"/>
      <c r="C22" s="194"/>
      <c r="D22" s="194"/>
      <c r="E22" s="194"/>
      <c r="F22" s="194"/>
      <c r="G22" s="104"/>
    </row>
    <row r="23" spans="1:11">
      <c r="A23" s="194"/>
      <c r="B23" s="194"/>
      <c r="C23" s="194"/>
      <c r="D23" s="194"/>
      <c r="E23" s="194"/>
      <c r="F23" s="194"/>
      <c r="G23" s="104"/>
    </row>
    <row r="24" spans="1:11">
      <c r="A24" s="194"/>
      <c r="B24" s="194"/>
      <c r="C24" s="194"/>
      <c r="D24" s="194"/>
      <c r="E24" s="194"/>
      <c r="F24" s="194"/>
      <c r="G24" s="104"/>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rightToLeft="1" view="pageBreakPreview" zoomScaleNormal="100" zoomScaleSheetLayoutView="100" workbookViewId="0">
      <selection activeCell="H6" sqref="H6:I8"/>
    </sheetView>
  </sheetViews>
  <sheetFormatPr defaultColWidth="9.140625" defaultRowHeight="14.25"/>
  <cols>
    <col min="1" max="1" width="15.140625" style="104" customWidth="1"/>
    <col min="2" max="2" width="11.140625" style="198" customWidth="1"/>
    <col min="3" max="7" width="14.28515625" style="104" customWidth="1"/>
    <col min="8" max="8" width="11.42578125" style="104" customWidth="1"/>
    <col min="9" max="9" width="16.140625" style="104" customWidth="1"/>
    <col min="10" max="16384" width="9.140625" style="11"/>
  </cols>
  <sheetData>
    <row r="1" spans="1:9" s="26" customFormat="1" ht="20.100000000000001" customHeight="1">
      <c r="A1" s="852" t="s">
        <v>295</v>
      </c>
      <c r="B1" s="852"/>
      <c r="C1" s="852"/>
      <c r="D1" s="852"/>
      <c r="E1" s="852"/>
      <c r="F1" s="852"/>
      <c r="G1" s="852"/>
      <c r="H1" s="852"/>
      <c r="I1" s="852"/>
    </row>
    <row r="2" spans="1:9" s="27" customFormat="1" ht="20.100000000000001" customHeight="1">
      <c r="A2" s="858" t="s">
        <v>1254</v>
      </c>
      <c r="B2" s="858"/>
      <c r="C2" s="858"/>
      <c r="D2" s="858"/>
      <c r="E2" s="858"/>
      <c r="F2" s="858"/>
      <c r="G2" s="858"/>
      <c r="H2" s="858"/>
      <c r="I2" s="858"/>
    </row>
    <row r="3" spans="1:9" s="26" customFormat="1" ht="20.100000000000001" customHeight="1">
      <c r="A3" s="866" t="s">
        <v>294</v>
      </c>
      <c r="B3" s="866"/>
      <c r="C3" s="866"/>
      <c r="D3" s="866"/>
      <c r="E3" s="866"/>
      <c r="F3" s="866"/>
      <c r="G3" s="866"/>
      <c r="H3" s="866"/>
      <c r="I3" s="866"/>
    </row>
    <row r="4" spans="1:9" s="26" customFormat="1" ht="20.100000000000001" customHeight="1">
      <c r="A4" s="867" t="s">
        <v>1255</v>
      </c>
      <c r="B4" s="867"/>
      <c r="C4" s="867"/>
      <c r="D4" s="867"/>
      <c r="E4" s="867"/>
      <c r="F4" s="867"/>
      <c r="G4" s="867"/>
      <c r="H4" s="867"/>
      <c r="I4" s="867"/>
    </row>
    <row r="5" spans="1:9" ht="20.100000000000001" customHeight="1">
      <c r="A5" s="10" t="s">
        <v>566</v>
      </c>
      <c r="B5" s="196"/>
      <c r="C5" s="197"/>
      <c r="D5" s="197"/>
      <c r="E5" s="197"/>
      <c r="F5" s="197"/>
      <c r="G5" s="197"/>
      <c r="H5" s="197"/>
      <c r="I5" s="24" t="s">
        <v>567</v>
      </c>
    </row>
    <row r="6" spans="1:9" s="191" customFormat="1" ht="22.5" customHeight="1" thickBot="1">
      <c r="A6" s="1057" t="s">
        <v>838</v>
      </c>
      <c r="B6" s="1057"/>
      <c r="C6" s="1066" t="s">
        <v>535</v>
      </c>
      <c r="D6" s="1066" t="s">
        <v>613</v>
      </c>
      <c r="E6" s="1066" t="s">
        <v>661</v>
      </c>
      <c r="F6" s="1063" t="s">
        <v>1019</v>
      </c>
      <c r="G6" s="1063" t="s">
        <v>1249</v>
      </c>
      <c r="H6" s="1060" t="s">
        <v>839</v>
      </c>
      <c r="I6" s="1060"/>
    </row>
    <row r="7" spans="1:9" s="191" customFormat="1" ht="22.5" customHeight="1" thickTop="1" thickBot="1">
      <c r="A7" s="1058"/>
      <c r="B7" s="1058"/>
      <c r="C7" s="1067"/>
      <c r="D7" s="1067"/>
      <c r="E7" s="1067"/>
      <c r="F7" s="1064"/>
      <c r="G7" s="1064"/>
      <c r="H7" s="1061"/>
      <c r="I7" s="1061"/>
    </row>
    <row r="8" spans="1:9" s="191" customFormat="1" ht="22.5" customHeight="1" thickTop="1">
      <c r="A8" s="1059"/>
      <c r="B8" s="1059"/>
      <c r="C8" s="1068"/>
      <c r="D8" s="1068"/>
      <c r="E8" s="1068"/>
      <c r="F8" s="1065"/>
      <c r="G8" s="1065"/>
      <c r="H8" s="1062"/>
      <c r="I8" s="1062"/>
    </row>
    <row r="9" spans="1:9" ht="21.75" customHeight="1" thickBot="1">
      <c r="A9" s="896" t="s">
        <v>986</v>
      </c>
      <c r="B9" s="501" t="s">
        <v>9</v>
      </c>
      <c r="C9" s="378">
        <v>5824</v>
      </c>
      <c r="D9" s="378">
        <v>6519</v>
      </c>
      <c r="E9" s="378">
        <v>6156</v>
      </c>
      <c r="F9" s="378">
        <v>6222</v>
      </c>
      <c r="G9" s="378">
        <v>5665</v>
      </c>
      <c r="H9" s="439" t="s">
        <v>548</v>
      </c>
      <c r="I9" s="894" t="s">
        <v>637</v>
      </c>
    </row>
    <row r="10" spans="1:9" ht="21.75" customHeight="1" thickBot="1">
      <c r="A10" s="868"/>
      <c r="B10" s="418" t="s">
        <v>547</v>
      </c>
      <c r="C10" s="428">
        <v>3790</v>
      </c>
      <c r="D10" s="428">
        <v>4298</v>
      </c>
      <c r="E10" s="428">
        <v>4070</v>
      </c>
      <c r="F10" s="428">
        <v>3860</v>
      </c>
      <c r="G10" s="428">
        <v>3644</v>
      </c>
      <c r="H10" s="420" t="s">
        <v>549</v>
      </c>
      <c r="I10" s="865"/>
    </row>
    <row r="11" spans="1:9" ht="21.75" customHeight="1" thickBot="1">
      <c r="A11" s="868"/>
      <c r="B11" s="410" t="s">
        <v>7</v>
      </c>
      <c r="C11" s="508">
        <f t="shared" ref="C11:D11" si="0">SUM(C10+C9)</f>
        <v>9614</v>
      </c>
      <c r="D11" s="508">
        <f t="shared" si="0"/>
        <v>10817</v>
      </c>
      <c r="E11" s="508">
        <f>SUM(E10+E9)</f>
        <v>10226</v>
      </c>
      <c r="F11" s="508">
        <f t="shared" ref="F11" si="1">SUM(F10+F9)</f>
        <v>10082</v>
      </c>
      <c r="G11" s="508">
        <f t="shared" ref="G11" si="2">SUM(G10+G9)</f>
        <v>9309</v>
      </c>
      <c r="H11" s="408" t="s">
        <v>8</v>
      </c>
      <c r="I11" s="865"/>
    </row>
    <row r="12" spans="1:9" ht="21.75" customHeight="1" thickBot="1">
      <c r="A12" s="873" t="s">
        <v>987</v>
      </c>
      <c r="B12" s="421" t="s">
        <v>9</v>
      </c>
      <c r="C12" s="422">
        <v>82736</v>
      </c>
      <c r="D12" s="422">
        <v>89555</v>
      </c>
      <c r="E12" s="422">
        <v>95197</v>
      </c>
      <c r="F12" s="422">
        <v>98914</v>
      </c>
      <c r="G12" s="422">
        <v>100419</v>
      </c>
      <c r="H12" s="424" t="s">
        <v>548</v>
      </c>
      <c r="I12" s="871" t="s">
        <v>837</v>
      </c>
    </row>
    <row r="13" spans="1:9" ht="21.75" customHeight="1" thickBot="1">
      <c r="A13" s="873"/>
      <c r="B13" s="504" t="s">
        <v>547</v>
      </c>
      <c r="C13" s="372">
        <v>73833</v>
      </c>
      <c r="D13" s="372">
        <v>80276</v>
      </c>
      <c r="E13" s="372">
        <v>85335</v>
      </c>
      <c r="F13" s="372">
        <v>88878</v>
      </c>
      <c r="G13" s="372">
        <v>90289</v>
      </c>
      <c r="H13" s="438" t="s">
        <v>549</v>
      </c>
      <c r="I13" s="871"/>
    </row>
    <row r="14" spans="1:9" ht="21.75" customHeight="1">
      <c r="A14" s="876"/>
      <c r="B14" s="429" t="s">
        <v>7</v>
      </c>
      <c r="C14" s="509">
        <f t="shared" ref="C14:D14" si="3">SUM(C13+C12)</f>
        <v>156569</v>
      </c>
      <c r="D14" s="509">
        <f t="shared" si="3"/>
        <v>169831</v>
      </c>
      <c r="E14" s="509">
        <f>SUM(E13+E12)</f>
        <v>180532</v>
      </c>
      <c r="F14" s="509">
        <f t="shared" ref="F14" si="4">SUM(F13+F12)</f>
        <v>187792</v>
      </c>
      <c r="G14" s="509">
        <f t="shared" ref="G14" si="5">SUM(G13+G12)</f>
        <v>190708</v>
      </c>
      <c r="H14" s="430" t="s">
        <v>8</v>
      </c>
      <c r="I14" s="880"/>
    </row>
    <row r="15" spans="1:9" ht="21.75" customHeight="1" thickBot="1">
      <c r="A15" s="1034" t="s">
        <v>29</v>
      </c>
      <c r="B15" s="506" t="s">
        <v>9</v>
      </c>
      <c r="C15" s="404">
        <f t="shared" ref="C15:D15" si="6">SUM(C12+C9)</f>
        <v>88560</v>
      </c>
      <c r="D15" s="404">
        <f t="shared" si="6"/>
        <v>96074</v>
      </c>
      <c r="E15" s="404">
        <f>SUM(E12+E9)</f>
        <v>101353</v>
      </c>
      <c r="F15" s="404">
        <f t="shared" ref="F15" si="7">SUM(F12+F9)</f>
        <v>105136</v>
      </c>
      <c r="G15" s="404">
        <f t="shared" ref="G15:G17" si="8">SUM(G12+G9)</f>
        <v>106084</v>
      </c>
      <c r="H15" s="507" t="s">
        <v>548</v>
      </c>
      <c r="I15" s="1037" t="s">
        <v>30</v>
      </c>
    </row>
    <row r="16" spans="1:9" ht="21.75" customHeight="1" thickBot="1">
      <c r="A16" s="1069"/>
      <c r="B16" s="741" t="s">
        <v>547</v>
      </c>
      <c r="C16" s="742">
        <f t="shared" ref="C16:D16" si="9">SUM(C13+C10)</f>
        <v>77623</v>
      </c>
      <c r="D16" s="742">
        <f t="shared" si="9"/>
        <v>84574</v>
      </c>
      <c r="E16" s="742">
        <f>SUM(E13+E10)</f>
        <v>89405</v>
      </c>
      <c r="F16" s="742">
        <f t="shared" ref="F16" si="10">SUM(F13+F10)</f>
        <v>92738</v>
      </c>
      <c r="G16" s="742">
        <f t="shared" si="8"/>
        <v>93933</v>
      </c>
      <c r="H16" s="743" t="s">
        <v>549</v>
      </c>
      <c r="I16" s="1070"/>
    </row>
    <row r="17" spans="1:10" ht="21.75" customHeight="1">
      <c r="A17" s="1035"/>
      <c r="B17" s="744" t="s">
        <v>28</v>
      </c>
      <c r="C17" s="497">
        <f t="shared" ref="C17:D17" si="11">SUM(C14+C11)</f>
        <v>166183</v>
      </c>
      <c r="D17" s="497">
        <f t="shared" si="11"/>
        <v>180648</v>
      </c>
      <c r="E17" s="497">
        <f>SUM(E14+E11)</f>
        <v>190758</v>
      </c>
      <c r="F17" s="497">
        <f t="shared" ref="F17" si="12">SUM(F14+F11)</f>
        <v>197874</v>
      </c>
      <c r="G17" s="497">
        <f t="shared" si="8"/>
        <v>200017</v>
      </c>
      <c r="H17" s="745" t="s">
        <v>526</v>
      </c>
      <c r="I17" s="1038"/>
    </row>
    <row r="18" spans="1:10" ht="15" customHeight="1">
      <c r="A18" s="935" t="s">
        <v>840</v>
      </c>
      <c r="B18" s="935"/>
      <c r="C18" s="935"/>
      <c r="D18" s="280"/>
      <c r="E18" s="1054" t="s">
        <v>841</v>
      </c>
      <c r="F18" s="1054"/>
      <c r="G18" s="1054"/>
      <c r="H18" s="1054"/>
      <c r="I18" s="1055"/>
    </row>
    <row r="19" spans="1:10" ht="14.25" customHeight="1">
      <c r="A19" s="911" t="s">
        <v>1101</v>
      </c>
      <c r="B19" s="911"/>
      <c r="C19" s="911"/>
      <c r="D19" s="911"/>
      <c r="E19" s="1056" t="s">
        <v>842</v>
      </c>
      <c r="F19" s="1056"/>
      <c r="G19" s="1056"/>
      <c r="H19" s="1056"/>
      <c r="I19" s="1056"/>
    </row>
    <row r="20" spans="1:10" ht="12.75">
      <c r="A20" s="194"/>
      <c r="B20" s="8"/>
      <c r="D20" s="195"/>
      <c r="E20" s="195"/>
      <c r="F20" s="195"/>
      <c r="G20" s="195"/>
      <c r="H20" s="195"/>
      <c r="I20" s="195"/>
      <c r="J20" s="195"/>
    </row>
    <row r="21" spans="1:10" ht="12.75">
      <c r="A21" s="194"/>
      <c r="B21" s="194"/>
      <c r="D21" s="195"/>
      <c r="E21" s="195"/>
      <c r="F21" s="195"/>
      <c r="G21" s="195"/>
      <c r="H21" s="195"/>
      <c r="I21" s="195"/>
      <c r="J21" s="195"/>
    </row>
    <row r="22" spans="1:10" ht="12.75">
      <c r="A22" s="194"/>
      <c r="B22" s="194"/>
      <c r="D22" s="195"/>
      <c r="E22" s="195"/>
      <c r="F22" s="195"/>
      <c r="G22" s="195"/>
      <c r="H22" s="195"/>
      <c r="I22" s="195"/>
      <c r="J22" s="195"/>
    </row>
    <row r="23" spans="1:10" ht="12.75">
      <c r="A23" s="194"/>
      <c r="B23" s="194"/>
      <c r="D23" s="195"/>
      <c r="E23" s="195"/>
      <c r="F23" s="195"/>
      <c r="G23" s="195"/>
      <c r="H23" s="195"/>
      <c r="I23" s="195"/>
      <c r="J23" s="195"/>
    </row>
    <row r="24" spans="1:10" ht="12.75">
      <c r="A24" s="194"/>
      <c r="B24" s="194"/>
      <c r="D24" s="195"/>
      <c r="E24" s="195"/>
      <c r="F24" s="195"/>
      <c r="G24" s="195"/>
      <c r="H24" s="195"/>
      <c r="I24" s="195"/>
      <c r="J24" s="195"/>
    </row>
    <row r="25" spans="1:10" ht="12.75">
      <c r="A25" s="194"/>
      <c r="B25" s="194"/>
      <c r="D25" s="195"/>
      <c r="E25" s="195"/>
      <c r="F25" s="195"/>
      <c r="G25" s="195"/>
      <c r="H25" s="195"/>
      <c r="I25" s="195"/>
      <c r="J25" s="195"/>
    </row>
    <row r="26" spans="1:10" ht="12.75">
      <c r="A26" s="194"/>
      <c r="B26" s="194"/>
      <c r="D26" s="195"/>
      <c r="E26" s="195"/>
      <c r="F26" s="195"/>
      <c r="G26" s="195"/>
      <c r="H26" s="195"/>
      <c r="I26" s="195"/>
      <c r="J26" s="195"/>
    </row>
    <row r="27" spans="1:10">
      <c r="C27" s="11"/>
      <c r="D27" s="11"/>
      <c r="E27" s="11"/>
      <c r="F27" s="11"/>
      <c r="G27" s="11"/>
      <c r="H27" s="11"/>
      <c r="I27" s="11"/>
    </row>
    <row r="28" spans="1:10">
      <c r="C28" s="11"/>
      <c r="D28" s="11"/>
      <c r="E28" s="11"/>
      <c r="F28" s="11"/>
      <c r="G28" s="11"/>
      <c r="H28" s="11"/>
      <c r="I28" s="11"/>
    </row>
    <row r="29" spans="1:10">
      <c r="C29" s="11"/>
      <c r="D29" s="11"/>
      <c r="E29" s="11"/>
      <c r="F29" s="11"/>
      <c r="G29" s="11"/>
      <c r="H29" s="11"/>
      <c r="I29" s="11"/>
    </row>
    <row r="30" spans="1:10">
      <c r="C30" s="11"/>
      <c r="D30" s="11"/>
      <c r="E30" s="11"/>
      <c r="F30" s="11"/>
      <c r="G30" s="11"/>
      <c r="H30" s="11"/>
      <c r="I30" s="11"/>
    </row>
  </sheetData>
  <mergeCells count="21">
    <mergeCell ref="I15:I17"/>
    <mergeCell ref="A9:A11"/>
    <mergeCell ref="I9:I11"/>
    <mergeCell ref="A12:A14"/>
    <mergeCell ref="I12:I14"/>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zoomScaleNormal="100" zoomScaleSheetLayoutView="100" workbookViewId="0">
      <selection activeCell="I11" sqref="I11"/>
    </sheetView>
  </sheetViews>
  <sheetFormatPr defaultColWidth="9.140625" defaultRowHeight="12.75"/>
  <cols>
    <col min="1" max="1" width="18.140625" style="104" customWidth="1"/>
    <col min="2" max="2" width="10.5703125" style="104" customWidth="1"/>
    <col min="3" max="3" width="7.7109375" style="104" customWidth="1"/>
    <col min="4" max="4" width="8.5703125" style="104" customWidth="1"/>
    <col min="5" max="6" width="8.7109375" style="104" customWidth="1"/>
    <col min="7" max="7" width="8.85546875" style="104" customWidth="1"/>
    <col min="8" max="8" width="9.28515625" style="104" customWidth="1"/>
    <col min="9" max="9" width="9.5703125" style="104" customWidth="1"/>
    <col min="10" max="10" width="8.7109375" style="104" customWidth="1"/>
    <col min="11" max="11" width="9.28515625" style="104" customWidth="1"/>
    <col min="12" max="12" width="10.7109375" style="104" customWidth="1"/>
    <col min="13" max="13" width="16.85546875" style="12" customWidth="1"/>
    <col min="14" max="16384" width="9.140625" style="11"/>
  </cols>
  <sheetData>
    <row r="1" spans="1:13" s="28" customFormat="1" ht="20.100000000000001" customHeight="1">
      <c r="A1" s="852" t="s">
        <v>843</v>
      </c>
      <c r="B1" s="852"/>
      <c r="C1" s="852"/>
      <c r="D1" s="852"/>
      <c r="E1" s="852"/>
      <c r="F1" s="852"/>
      <c r="G1" s="852"/>
      <c r="H1" s="852"/>
      <c r="I1" s="852"/>
      <c r="J1" s="852"/>
      <c r="K1" s="852"/>
      <c r="L1" s="852"/>
      <c r="M1" s="852"/>
    </row>
    <row r="2" spans="1:13" s="29" customFormat="1" ht="20.100000000000001" customHeight="1">
      <c r="A2" s="858" t="s">
        <v>1251</v>
      </c>
      <c r="B2" s="858"/>
      <c r="C2" s="858"/>
      <c r="D2" s="858"/>
      <c r="E2" s="858"/>
      <c r="F2" s="858"/>
      <c r="G2" s="858"/>
      <c r="H2" s="858"/>
      <c r="I2" s="858"/>
      <c r="J2" s="858"/>
      <c r="K2" s="858"/>
      <c r="L2" s="858"/>
      <c r="M2" s="858"/>
    </row>
    <row r="3" spans="1:13" s="26" customFormat="1" ht="20.100000000000001" customHeight="1">
      <c r="A3" s="866" t="s">
        <v>844</v>
      </c>
      <c r="B3" s="866"/>
      <c r="C3" s="866"/>
      <c r="D3" s="866"/>
      <c r="E3" s="866"/>
      <c r="F3" s="866"/>
      <c r="G3" s="866"/>
      <c r="H3" s="866"/>
      <c r="I3" s="866"/>
      <c r="J3" s="866"/>
      <c r="K3" s="866"/>
      <c r="L3" s="866"/>
      <c r="M3" s="866"/>
    </row>
    <row r="4" spans="1:13" s="26" customFormat="1" ht="20.100000000000001" customHeight="1">
      <c r="A4" s="867" t="s">
        <v>1249</v>
      </c>
      <c r="B4" s="867"/>
      <c r="C4" s="867"/>
      <c r="D4" s="867"/>
      <c r="E4" s="867"/>
      <c r="F4" s="867"/>
      <c r="G4" s="867"/>
      <c r="H4" s="867"/>
      <c r="I4" s="867"/>
      <c r="J4" s="867"/>
      <c r="K4" s="867"/>
      <c r="L4" s="867"/>
      <c r="M4" s="867"/>
    </row>
    <row r="5" spans="1:13" ht="20.100000000000001" customHeight="1">
      <c r="A5" s="10" t="s">
        <v>568</v>
      </c>
      <c r="B5" s="197"/>
      <c r="C5" s="197"/>
      <c r="D5" s="197"/>
      <c r="E5" s="197"/>
      <c r="F5" s="197"/>
      <c r="G5" s="197"/>
      <c r="H5" s="197"/>
      <c r="I5" s="197"/>
      <c r="J5" s="197"/>
      <c r="K5" s="197"/>
      <c r="L5" s="197"/>
      <c r="M5" s="24" t="s">
        <v>569</v>
      </c>
    </row>
    <row r="6" spans="1:13" s="191" customFormat="1" ht="18.75" customHeight="1" thickBot="1">
      <c r="A6" s="869" t="s">
        <v>1120</v>
      </c>
      <c r="B6" s="869"/>
      <c r="C6" s="1075" t="s">
        <v>133</v>
      </c>
      <c r="D6" s="1075" t="s">
        <v>134</v>
      </c>
      <c r="E6" s="1074" t="s">
        <v>1087</v>
      </c>
      <c r="F6" s="1074"/>
      <c r="G6" s="1074" t="s">
        <v>1088</v>
      </c>
      <c r="H6" s="1074"/>
      <c r="I6" s="1077" t="s">
        <v>388</v>
      </c>
      <c r="J6" s="1078"/>
      <c r="K6" s="859" t="s">
        <v>389</v>
      </c>
      <c r="L6" s="856" t="s">
        <v>1119</v>
      </c>
      <c r="M6" s="856"/>
    </row>
    <row r="7" spans="1:13" s="191" customFormat="1" ht="17.25" customHeight="1" thickBot="1">
      <c r="A7" s="1036"/>
      <c r="B7" s="1036"/>
      <c r="C7" s="1076"/>
      <c r="D7" s="1076"/>
      <c r="E7" s="1071" t="s">
        <v>644</v>
      </c>
      <c r="F7" s="1071" t="s">
        <v>645</v>
      </c>
      <c r="G7" s="1071" t="s">
        <v>644</v>
      </c>
      <c r="H7" s="1071" t="s">
        <v>645</v>
      </c>
      <c r="I7" s="1071" t="s">
        <v>644</v>
      </c>
      <c r="J7" s="1071" t="s">
        <v>645</v>
      </c>
      <c r="K7" s="1073"/>
      <c r="L7" s="1041"/>
      <c r="M7" s="1041"/>
    </row>
    <row r="8" spans="1:13" s="191" customFormat="1" ht="22.5" customHeight="1">
      <c r="A8" s="870"/>
      <c r="B8" s="870"/>
      <c r="C8" s="1072"/>
      <c r="D8" s="1072"/>
      <c r="E8" s="1072"/>
      <c r="F8" s="1072"/>
      <c r="G8" s="1072"/>
      <c r="H8" s="1072"/>
      <c r="I8" s="1072"/>
      <c r="J8" s="1072"/>
      <c r="K8" s="860"/>
      <c r="L8" s="857"/>
      <c r="M8" s="857"/>
    </row>
    <row r="9" spans="1:13" s="191" customFormat="1" ht="22.5" customHeight="1" thickBot="1">
      <c r="A9" s="872" t="s">
        <v>1103</v>
      </c>
      <c r="B9" s="425" t="s">
        <v>1114</v>
      </c>
      <c r="C9" s="368">
        <v>15</v>
      </c>
      <c r="D9" s="368">
        <v>69</v>
      </c>
      <c r="E9" s="368">
        <v>43</v>
      </c>
      <c r="F9" s="368">
        <v>31</v>
      </c>
      <c r="G9" s="368">
        <v>58</v>
      </c>
      <c r="H9" s="368">
        <v>49</v>
      </c>
      <c r="I9" s="426">
        <f t="shared" ref="I9:J13" si="0">SUM(E9+G9)</f>
        <v>101</v>
      </c>
      <c r="J9" s="426">
        <f t="shared" si="0"/>
        <v>80</v>
      </c>
      <c r="K9" s="510">
        <f>SUM(J9+I9)</f>
        <v>181</v>
      </c>
      <c r="L9" s="427" t="s">
        <v>1117</v>
      </c>
      <c r="M9" s="1079" t="s">
        <v>1109</v>
      </c>
    </row>
    <row r="10" spans="1:13" s="191" customFormat="1" ht="22.5" customHeight="1" thickBot="1">
      <c r="A10" s="868"/>
      <c r="B10" s="418" t="s">
        <v>1104</v>
      </c>
      <c r="C10" s="428">
        <v>182</v>
      </c>
      <c r="D10" s="428">
        <v>1138</v>
      </c>
      <c r="E10" s="428">
        <v>1155</v>
      </c>
      <c r="F10" s="428">
        <v>1027</v>
      </c>
      <c r="G10" s="428">
        <v>1682</v>
      </c>
      <c r="H10" s="428">
        <v>1337</v>
      </c>
      <c r="I10" s="419">
        <f t="shared" si="0"/>
        <v>2837</v>
      </c>
      <c r="J10" s="419">
        <f t="shared" si="0"/>
        <v>2364</v>
      </c>
      <c r="K10" s="511">
        <f>SUM(J10+I10)</f>
        <v>5201</v>
      </c>
      <c r="L10" s="420" t="s">
        <v>1116</v>
      </c>
      <c r="M10" s="1080"/>
    </row>
    <row r="11" spans="1:13" s="191" customFormat="1" ht="22.5" customHeight="1" thickBot="1">
      <c r="A11" s="868"/>
      <c r="B11" s="410" t="s">
        <v>7</v>
      </c>
      <c r="C11" s="508">
        <f t="shared" ref="C11:H11" si="1">SUM(C9:C10)</f>
        <v>197</v>
      </c>
      <c r="D11" s="508">
        <f t="shared" si="1"/>
        <v>1207</v>
      </c>
      <c r="E11" s="508">
        <f t="shared" si="1"/>
        <v>1198</v>
      </c>
      <c r="F11" s="508">
        <f t="shared" si="1"/>
        <v>1058</v>
      </c>
      <c r="G11" s="508">
        <f t="shared" si="1"/>
        <v>1740</v>
      </c>
      <c r="H11" s="508">
        <f t="shared" si="1"/>
        <v>1386</v>
      </c>
      <c r="I11" s="508">
        <f>SUM(E11+G11)</f>
        <v>2938</v>
      </c>
      <c r="J11" s="508">
        <f>SUM(F11+H11)</f>
        <v>2444</v>
      </c>
      <c r="K11" s="508">
        <f>SUM(J11+I11)</f>
        <v>5382</v>
      </c>
      <c r="L11" s="408" t="s">
        <v>27</v>
      </c>
      <c r="M11" s="1080"/>
    </row>
    <row r="12" spans="1:13" ht="21.95" customHeight="1" thickBot="1">
      <c r="A12" s="1081" t="s">
        <v>1105</v>
      </c>
      <c r="B12" s="421" t="s">
        <v>1114</v>
      </c>
      <c r="C12" s="422">
        <v>23</v>
      </c>
      <c r="D12" s="422">
        <v>149</v>
      </c>
      <c r="E12" s="422">
        <v>156</v>
      </c>
      <c r="F12" s="422">
        <v>111</v>
      </c>
      <c r="G12" s="422">
        <v>1551</v>
      </c>
      <c r="H12" s="422">
        <v>1469</v>
      </c>
      <c r="I12" s="423">
        <f t="shared" si="0"/>
        <v>1707</v>
      </c>
      <c r="J12" s="423">
        <f t="shared" si="0"/>
        <v>1580</v>
      </c>
      <c r="K12" s="513">
        <f t="shared" ref="K12:K22" si="2">SUM(J12+I12)</f>
        <v>3287</v>
      </c>
      <c r="L12" s="424" t="s">
        <v>1117</v>
      </c>
      <c r="M12" s="871" t="s">
        <v>1110</v>
      </c>
    </row>
    <row r="13" spans="1:13" ht="21.95" customHeight="1" thickBot="1">
      <c r="A13" s="1081"/>
      <c r="B13" s="504" t="s">
        <v>1104</v>
      </c>
      <c r="C13" s="372">
        <v>199</v>
      </c>
      <c r="D13" s="372">
        <v>1621</v>
      </c>
      <c r="E13" s="372">
        <v>4261</v>
      </c>
      <c r="F13" s="372">
        <v>3524</v>
      </c>
      <c r="G13" s="372">
        <v>15006</v>
      </c>
      <c r="H13" s="372">
        <v>14067</v>
      </c>
      <c r="I13" s="402">
        <f t="shared" si="0"/>
        <v>19267</v>
      </c>
      <c r="J13" s="402">
        <f t="shared" si="0"/>
        <v>17591</v>
      </c>
      <c r="K13" s="505">
        <f t="shared" si="2"/>
        <v>36858</v>
      </c>
      <c r="L13" s="438" t="s">
        <v>1116</v>
      </c>
      <c r="M13" s="871"/>
    </row>
    <row r="14" spans="1:13" ht="21.95" customHeight="1" thickBot="1">
      <c r="A14" s="1081"/>
      <c r="B14" s="429" t="s">
        <v>7</v>
      </c>
      <c r="C14" s="509">
        <f t="shared" ref="C14:H14" si="3">SUM(C12:C13)</f>
        <v>222</v>
      </c>
      <c r="D14" s="509">
        <f t="shared" si="3"/>
        <v>1770</v>
      </c>
      <c r="E14" s="509">
        <f t="shared" si="3"/>
        <v>4417</v>
      </c>
      <c r="F14" s="509">
        <f t="shared" si="3"/>
        <v>3635</v>
      </c>
      <c r="G14" s="509">
        <f t="shared" si="3"/>
        <v>16557</v>
      </c>
      <c r="H14" s="509">
        <f t="shared" si="3"/>
        <v>15536</v>
      </c>
      <c r="I14" s="509">
        <f>SUM(E14+G14)</f>
        <v>20974</v>
      </c>
      <c r="J14" s="509">
        <f>SUM(F14+H14)</f>
        <v>19171</v>
      </c>
      <c r="K14" s="509">
        <f>SUM(J14+I14)</f>
        <v>40145</v>
      </c>
      <c r="L14" s="430" t="s">
        <v>27</v>
      </c>
      <c r="M14" s="871"/>
    </row>
    <row r="15" spans="1:13" ht="21.95" customHeight="1" thickBot="1">
      <c r="A15" s="868" t="s">
        <v>1106</v>
      </c>
      <c r="B15" s="425" t="s">
        <v>1102</v>
      </c>
      <c r="C15" s="368">
        <v>8</v>
      </c>
      <c r="D15" s="368">
        <v>137</v>
      </c>
      <c r="E15" s="368">
        <v>737</v>
      </c>
      <c r="F15" s="368">
        <v>173</v>
      </c>
      <c r="G15" s="368">
        <v>1044</v>
      </c>
      <c r="H15" s="368">
        <v>970</v>
      </c>
      <c r="I15" s="426">
        <f t="shared" ref="I15:J22" si="4">SUM(E15+G15)</f>
        <v>1781</v>
      </c>
      <c r="J15" s="426">
        <f t="shared" si="4"/>
        <v>1143</v>
      </c>
      <c r="K15" s="510">
        <f t="shared" si="2"/>
        <v>2924</v>
      </c>
      <c r="L15" s="427" t="s">
        <v>1117</v>
      </c>
      <c r="M15" s="865" t="s">
        <v>1111</v>
      </c>
    </row>
    <row r="16" spans="1:13" ht="21.95" customHeight="1" thickBot="1">
      <c r="A16" s="868"/>
      <c r="B16" s="418" t="s">
        <v>1104</v>
      </c>
      <c r="C16" s="428">
        <v>167</v>
      </c>
      <c r="D16" s="428">
        <v>3974</v>
      </c>
      <c r="E16" s="428">
        <v>9316</v>
      </c>
      <c r="F16" s="428">
        <v>7547</v>
      </c>
      <c r="G16" s="428">
        <v>41900</v>
      </c>
      <c r="H16" s="428">
        <v>38739</v>
      </c>
      <c r="I16" s="419">
        <f t="shared" si="4"/>
        <v>51216</v>
      </c>
      <c r="J16" s="419">
        <f t="shared" si="4"/>
        <v>46286</v>
      </c>
      <c r="K16" s="511">
        <f t="shared" si="2"/>
        <v>97502</v>
      </c>
      <c r="L16" s="420" t="s">
        <v>1116</v>
      </c>
      <c r="M16" s="865"/>
    </row>
    <row r="17" spans="1:13" ht="21.95" customHeight="1" thickBot="1">
      <c r="A17" s="868"/>
      <c r="B17" s="410" t="s">
        <v>7</v>
      </c>
      <c r="C17" s="508">
        <f t="shared" ref="C17:H17" si="5">SUM(C15:C16)</f>
        <v>175</v>
      </c>
      <c r="D17" s="508">
        <f t="shared" si="5"/>
        <v>4111</v>
      </c>
      <c r="E17" s="508">
        <f t="shared" si="5"/>
        <v>10053</v>
      </c>
      <c r="F17" s="508">
        <f t="shared" si="5"/>
        <v>7720</v>
      </c>
      <c r="G17" s="508">
        <f t="shared" si="5"/>
        <v>42944</v>
      </c>
      <c r="H17" s="508">
        <f t="shared" si="5"/>
        <v>39709</v>
      </c>
      <c r="I17" s="508">
        <f>SUM(E17+G17)</f>
        <v>52997</v>
      </c>
      <c r="J17" s="508">
        <f>SUM(F17+H17)</f>
        <v>47429</v>
      </c>
      <c r="K17" s="508">
        <f>SUM(J17+I17)</f>
        <v>100426</v>
      </c>
      <c r="L17" s="408" t="s">
        <v>27</v>
      </c>
      <c r="M17" s="865"/>
    </row>
    <row r="18" spans="1:13" ht="21.95" customHeight="1" thickBot="1">
      <c r="A18" s="873" t="s">
        <v>1107</v>
      </c>
      <c r="B18" s="421" t="s">
        <v>1114</v>
      </c>
      <c r="C18" s="422">
        <v>7</v>
      </c>
      <c r="D18" s="422">
        <v>65</v>
      </c>
      <c r="E18" s="422">
        <v>674</v>
      </c>
      <c r="F18" s="422">
        <v>138</v>
      </c>
      <c r="G18" s="422">
        <v>311</v>
      </c>
      <c r="H18" s="422">
        <v>279</v>
      </c>
      <c r="I18" s="423">
        <f t="shared" si="4"/>
        <v>985</v>
      </c>
      <c r="J18" s="423">
        <f t="shared" si="4"/>
        <v>417</v>
      </c>
      <c r="K18" s="513">
        <f t="shared" si="2"/>
        <v>1402</v>
      </c>
      <c r="L18" s="424" t="s">
        <v>1117</v>
      </c>
      <c r="M18" s="871" t="s">
        <v>1112</v>
      </c>
    </row>
    <row r="19" spans="1:13" ht="21.95" customHeight="1" thickBot="1">
      <c r="A19" s="873"/>
      <c r="B19" s="504" t="s">
        <v>1104</v>
      </c>
      <c r="C19" s="372">
        <v>107</v>
      </c>
      <c r="D19" s="372">
        <v>1296</v>
      </c>
      <c r="E19" s="372">
        <v>3032</v>
      </c>
      <c r="F19" s="372">
        <v>2179</v>
      </c>
      <c r="G19" s="372">
        <v>13077</v>
      </c>
      <c r="H19" s="372">
        <v>12068</v>
      </c>
      <c r="I19" s="505">
        <f t="shared" si="4"/>
        <v>16109</v>
      </c>
      <c r="J19" s="505">
        <f t="shared" si="4"/>
        <v>14247</v>
      </c>
      <c r="K19" s="505">
        <f t="shared" si="2"/>
        <v>30356</v>
      </c>
      <c r="L19" s="438" t="s">
        <v>1116</v>
      </c>
      <c r="M19" s="871"/>
    </row>
    <row r="20" spans="1:13" ht="21.95" customHeight="1" thickBot="1">
      <c r="A20" s="873"/>
      <c r="B20" s="429" t="s">
        <v>16</v>
      </c>
      <c r="C20" s="509">
        <f t="shared" ref="C20:H20" si="6">SUM(C18:C19)</f>
        <v>114</v>
      </c>
      <c r="D20" s="509">
        <f t="shared" si="6"/>
        <v>1361</v>
      </c>
      <c r="E20" s="509">
        <f t="shared" si="6"/>
        <v>3706</v>
      </c>
      <c r="F20" s="509">
        <f t="shared" si="6"/>
        <v>2317</v>
      </c>
      <c r="G20" s="509">
        <f t="shared" si="6"/>
        <v>13388</v>
      </c>
      <c r="H20" s="509">
        <f t="shared" si="6"/>
        <v>12347</v>
      </c>
      <c r="I20" s="509">
        <f>SUM(E20+G20)</f>
        <v>17094</v>
      </c>
      <c r="J20" s="509">
        <f>SUM(F20+H20)</f>
        <v>14664</v>
      </c>
      <c r="K20" s="509">
        <f>SUM(J20+I20)</f>
        <v>31758</v>
      </c>
      <c r="L20" s="430" t="s">
        <v>8</v>
      </c>
      <c r="M20" s="871"/>
    </row>
    <row r="21" spans="1:13" ht="21.95" customHeight="1" thickBot="1">
      <c r="A21" s="868" t="s">
        <v>1108</v>
      </c>
      <c r="B21" s="425" t="s">
        <v>1114</v>
      </c>
      <c r="C21" s="368">
        <v>5</v>
      </c>
      <c r="D21" s="368">
        <v>60</v>
      </c>
      <c r="E21" s="368">
        <v>739</v>
      </c>
      <c r="F21" s="368">
        <v>74</v>
      </c>
      <c r="G21" s="368">
        <v>352</v>
      </c>
      <c r="H21" s="368">
        <v>350</v>
      </c>
      <c r="I21" s="510">
        <f t="shared" si="4"/>
        <v>1091</v>
      </c>
      <c r="J21" s="510">
        <f t="shared" si="4"/>
        <v>424</v>
      </c>
      <c r="K21" s="510">
        <f t="shared" si="2"/>
        <v>1515</v>
      </c>
      <c r="L21" s="427" t="s">
        <v>1115</v>
      </c>
      <c r="M21" s="865" t="s">
        <v>1113</v>
      </c>
    </row>
    <row r="22" spans="1:13" ht="21.95" customHeight="1" thickBot="1">
      <c r="A22" s="868"/>
      <c r="B22" s="418" t="s">
        <v>1104</v>
      </c>
      <c r="C22" s="428">
        <v>87</v>
      </c>
      <c r="D22" s="428">
        <v>1039</v>
      </c>
      <c r="E22" s="428">
        <v>1907</v>
      </c>
      <c r="F22" s="428">
        <v>1321</v>
      </c>
      <c r="G22" s="428">
        <v>9083</v>
      </c>
      <c r="H22" s="428">
        <v>8480</v>
      </c>
      <c r="I22" s="419">
        <f t="shared" si="4"/>
        <v>10990</v>
      </c>
      <c r="J22" s="419">
        <f t="shared" si="4"/>
        <v>9801</v>
      </c>
      <c r="K22" s="511">
        <f t="shared" si="2"/>
        <v>20791</v>
      </c>
      <c r="L22" s="420" t="s">
        <v>1118</v>
      </c>
      <c r="M22" s="865"/>
    </row>
    <row r="23" spans="1:13" ht="21.95" customHeight="1">
      <c r="A23" s="940"/>
      <c r="B23" s="410" t="s">
        <v>7</v>
      </c>
      <c r="C23" s="508">
        <f t="shared" ref="C23:H23" si="7">SUM(C21:C22)</f>
        <v>92</v>
      </c>
      <c r="D23" s="508">
        <f t="shared" si="7"/>
        <v>1099</v>
      </c>
      <c r="E23" s="508">
        <f t="shared" si="7"/>
        <v>2646</v>
      </c>
      <c r="F23" s="508">
        <f t="shared" si="7"/>
        <v>1395</v>
      </c>
      <c r="G23" s="508">
        <f t="shared" si="7"/>
        <v>9435</v>
      </c>
      <c r="H23" s="508">
        <f t="shared" si="7"/>
        <v>8830</v>
      </c>
      <c r="I23" s="508">
        <f>SUM(E23+G23)</f>
        <v>12081</v>
      </c>
      <c r="J23" s="508">
        <f>SUM(F23+H23)</f>
        <v>10225</v>
      </c>
      <c r="K23" s="508">
        <f>SUM(J23+I23)</f>
        <v>22306</v>
      </c>
      <c r="L23" s="408" t="s">
        <v>8</v>
      </c>
      <c r="M23" s="1086"/>
    </row>
    <row r="24" spans="1:13" ht="27.75" customHeight="1">
      <c r="A24" s="1082" t="s">
        <v>37</v>
      </c>
      <c r="B24" s="1083"/>
      <c r="C24" s="512">
        <f>SUM(C11+C14+C17+C20+C23)</f>
        <v>800</v>
      </c>
      <c r="D24" s="512">
        <f t="shared" ref="D24:K24" si="8">SUM(D11+D14+D17+D20+D23)</f>
        <v>9548</v>
      </c>
      <c r="E24" s="512">
        <f t="shared" si="8"/>
        <v>22020</v>
      </c>
      <c r="F24" s="512">
        <f t="shared" si="8"/>
        <v>16125</v>
      </c>
      <c r="G24" s="512">
        <f t="shared" si="8"/>
        <v>84064</v>
      </c>
      <c r="H24" s="512">
        <f t="shared" si="8"/>
        <v>77808</v>
      </c>
      <c r="I24" s="512">
        <f t="shared" si="8"/>
        <v>106084</v>
      </c>
      <c r="J24" s="512">
        <f t="shared" si="8"/>
        <v>93933</v>
      </c>
      <c r="K24" s="512">
        <f t="shared" si="8"/>
        <v>200017</v>
      </c>
      <c r="L24" s="1084" t="s">
        <v>14</v>
      </c>
      <c r="M24" s="1085"/>
    </row>
    <row r="48" spans="7:7">
      <c r="G48" s="199"/>
    </row>
  </sheetData>
  <mergeCells count="30">
    <mergeCell ref="A24:B24"/>
    <mergeCell ref="L24:M24"/>
    <mergeCell ref="M18:M20"/>
    <mergeCell ref="M21:M23"/>
    <mergeCell ref="A18:A20"/>
    <mergeCell ref="A21:A23"/>
    <mergeCell ref="M9:M11"/>
    <mergeCell ref="M12:M14"/>
    <mergeCell ref="M15:M17"/>
    <mergeCell ref="A6:B8"/>
    <mergeCell ref="L6:M8"/>
    <mergeCell ref="A9:A11"/>
    <mergeCell ref="A12:A14"/>
    <mergeCell ref="A15:A17"/>
    <mergeCell ref="A2:M2"/>
    <mergeCell ref="A1:M1"/>
    <mergeCell ref="A3:M3"/>
    <mergeCell ref="A4:M4"/>
    <mergeCell ref="E7:E8"/>
    <mergeCell ref="F7:F8"/>
    <mergeCell ref="K6:K8"/>
    <mergeCell ref="I7:I8"/>
    <mergeCell ref="J7:J8"/>
    <mergeCell ref="E6:F6"/>
    <mergeCell ref="C6:C8"/>
    <mergeCell ref="D6:D8"/>
    <mergeCell ref="G6:H6"/>
    <mergeCell ref="I6:J6"/>
    <mergeCell ref="G7:G8"/>
    <mergeCell ref="H7:H8"/>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rightToLeft="1" view="pageBreakPreview" zoomScaleNormal="100" zoomScaleSheetLayoutView="100" workbookViewId="0">
      <selection activeCell="G14" sqref="G14"/>
    </sheetView>
  </sheetViews>
  <sheetFormatPr defaultColWidth="9.140625" defaultRowHeight="12.75"/>
  <cols>
    <col min="1" max="1" width="13.42578125" style="190" customWidth="1"/>
    <col min="2" max="2" width="11.140625" style="190" customWidth="1"/>
    <col min="3" max="3" width="11" style="190" customWidth="1"/>
    <col min="4" max="8" width="13.7109375" style="190" customWidth="1"/>
    <col min="9" max="9" width="11.7109375" style="190" customWidth="1"/>
    <col min="10" max="10" width="14.5703125" style="190" customWidth="1"/>
    <col min="11" max="11" width="14.7109375" style="190" customWidth="1"/>
    <col min="12" max="16384" width="9.140625" style="17"/>
  </cols>
  <sheetData>
    <row r="1" spans="1:13" ht="20.25">
      <c r="A1" s="852" t="s">
        <v>1210</v>
      </c>
      <c r="B1" s="852"/>
      <c r="C1" s="852"/>
      <c r="D1" s="852"/>
      <c r="E1" s="852"/>
      <c r="F1" s="852"/>
      <c r="G1" s="852"/>
      <c r="H1" s="852"/>
      <c r="I1" s="852"/>
      <c r="J1" s="852"/>
      <c r="K1" s="852"/>
    </row>
    <row r="2" spans="1:13" s="18" customFormat="1" ht="20.25">
      <c r="A2" s="858" t="s">
        <v>1254</v>
      </c>
      <c r="B2" s="858"/>
      <c r="C2" s="858"/>
      <c r="D2" s="858"/>
      <c r="E2" s="858"/>
      <c r="F2" s="858"/>
      <c r="G2" s="858"/>
      <c r="H2" s="858"/>
      <c r="I2" s="858"/>
      <c r="J2" s="858"/>
      <c r="K2" s="858"/>
    </row>
    <row r="3" spans="1:13" ht="33" customHeight="1">
      <c r="A3" s="866" t="s">
        <v>642</v>
      </c>
      <c r="B3" s="866"/>
      <c r="C3" s="866"/>
      <c r="D3" s="866"/>
      <c r="E3" s="866"/>
      <c r="F3" s="866"/>
      <c r="G3" s="866"/>
      <c r="H3" s="866"/>
      <c r="I3" s="866"/>
      <c r="J3" s="866"/>
      <c r="K3" s="866"/>
    </row>
    <row r="4" spans="1:13" ht="15.75">
      <c r="A4" s="867" t="s">
        <v>1255</v>
      </c>
      <c r="B4" s="867"/>
      <c r="C4" s="867"/>
      <c r="D4" s="867"/>
      <c r="E4" s="867"/>
      <c r="F4" s="867"/>
      <c r="G4" s="867"/>
      <c r="H4" s="867"/>
      <c r="I4" s="867"/>
      <c r="J4" s="867"/>
      <c r="K4" s="867"/>
    </row>
    <row r="5" spans="1:13" ht="15.75">
      <c r="A5" s="10" t="s">
        <v>570</v>
      </c>
      <c r="B5" s="10"/>
      <c r="C5" s="13"/>
      <c r="D5" s="13"/>
      <c r="E5" s="13"/>
      <c r="F5" s="13"/>
      <c r="G5" s="13"/>
      <c r="H5" s="13"/>
      <c r="I5" s="13"/>
      <c r="J5" s="13"/>
      <c r="K5" s="24" t="s">
        <v>571</v>
      </c>
    </row>
    <row r="6" spans="1:13" s="185" customFormat="1" ht="22.5" customHeight="1" thickBot="1">
      <c r="A6" s="1107" t="s">
        <v>845</v>
      </c>
      <c r="B6" s="1108"/>
      <c r="C6" s="1108"/>
      <c r="D6" s="1031" t="s">
        <v>535</v>
      </c>
      <c r="E6" s="1031" t="s">
        <v>613</v>
      </c>
      <c r="F6" s="1031" t="s">
        <v>661</v>
      </c>
      <c r="G6" s="1033" t="s">
        <v>1019</v>
      </c>
      <c r="H6" s="1033" t="s">
        <v>1249</v>
      </c>
      <c r="I6" s="1101" t="s">
        <v>846</v>
      </c>
      <c r="J6" s="1101"/>
      <c r="K6" s="1102"/>
    </row>
    <row r="7" spans="1:13" s="185" customFormat="1" ht="22.5" customHeight="1" thickTop="1">
      <c r="A7" s="1109"/>
      <c r="B7" s="1110"/>
      <c r="C7" s="1110"/>
      <c r="D7" s="1105"/>
      <c r="E7" s="1105"/>
      <c r="F7" s="1105"/>
      <c r="G7" s="1106"/>
      <c r="H7" s="1106"/>
      <c r="I7" s="1103"/>
      <c r="J7" s="1103"/>
      <c r="K7" s="1104"/>
    </row>
    <row r="8" spans="1:13" s="26" customFormat="1" ht="15.95" customHeight="1" thickBot="1">
      <c r="A8" s="872" t="s">
        <v>173</v>
      </c>
      <c r="B8" s="1095" t="s">
        <v>32</v>
      </c>
      <c r="C8" s="832" t="s">
        <v>9</v>
      </c>
      <c r="D8" s="514">
        <v>269</v>
      </c>
      <c r="E8" s="514">
        <v>273</v>
      </c>
      <c r="F8" s="514">
        <v>264</v>
      </c>
      <c r="G8" s="514">
        <v>268</v>
      </c>
      <c r="H8" s="514">
        <v>242</v>
      </c>
      <c r="I8" s="833" t="s">
        <v>548</v>
      </c>
      <c r="J8" s="1096" t="s">
        <v>33</v>
      </c>
      <c r="K8" s="864" t="s">
        <v>174</v>
      </c>
      <c r="M8" s="342"/>
    </row>
    <row r="9" spans="1:13" s="26" customFormat="1" ht="15.95" customHeight="1" thickBot="1">
      <c r="A9" s="868"/>
      <c r="B9" s="1093"/>
      <c r="C9" s="620" t="s">
        <v>547</v>
      </c>
      <c r="D9" s="522">
        <v>379</v>
      </c>
      <c r="E9" s="522">
        <v>539</v>
      </c>
      <c r="F9" s="522">
        <v>390</v>
      </c>
      <c r="G9" s="522">
        <v>420</v>
      </c>
      <c r="H9" s="522">
        <v>443</v>
      </c>
      <c r="I9" s="619" t="s">
        <v>549</v>
      </c>
      <c r="J9" s="1097"/>
      <c r="K9" s="865"/>
      <c r="M9" s="342"/>
    </row>
    <row r="10" spans="1:13" s="26" customFormat="1" ht="15.95" customHeight="1" thickBot="1">
      <c r="A10" s="868"/>
      <c r="B10" s="1093"/>
      <c r="C10" s="836" t="s">
        <v>7</v>
      </c>
      <c r="D10" s="527">
        <f>SUM(D9+D8)</f>
        <v>648</v>
      </c>
      <c r="E10" s="527">
        <f>SUM(E9+E8)</f>
        <v>812</v>
      </c>
      <c r="F10" s="527">
        <f>SUM(F9+F8)</f>
        <v>654</v>
      </c>
      <c r="G10" s="527">
        <f>SUM(G9+G8)</f>
        <v>688</v>
      </c>
      <c r="H10" s="527">
        <f>SUM(H9+H8)</f>
        <v>685</v>
      </c>
      <c r="I10" s="837" t="s">
        <v>8</v>
      </c>
      <c r="J10" s="1097"/>
      <c r="K10" s="865"/>
    </row>
    <row r="11" spans="1:13" s="26" customFormat="1" ht="15" customHeight="1" thickBot="1">
      <c r="A11" s="868"/>
      <c r="B11" s="1093" t="s">
        <v>480</v>
      </c>
      <c r="C11" s="832" t="s">
        <v>9</v>
      </c>
      <c r="D11" s="514">
        <v>81</v>
      </c>
      <c r="E11" s="514">
        <v>108</v>
      </c>
      <c r="F11" s="514">
        <v>91</v>
      </c>
      <c r="G11" s="514">
        <v>96</v>
      </c>
      <c r="H11" s="514">
        <v>240</v>
      </c>
      <c r="I11" s="833" t="s">
        <v>548</v>
      </c>
      <c r="J11" s="1097" t="s">
        <v>132</v>
      </c>
      <c r="K11" s="865"/>
    </row>
    <row r="12" spans="1:13" s="26" customFormat="1" ht="15" customHeight="1" thickBot="1">
      <c r="A12" s="868"/>
      <c r="B12" s="1093"/>
      <c r="C12" s="620" t="s">
        <v>547</v>
      </c>
      <c r="D12" s="522">
        <v>225</v>
      </c>
      <c r="E12" s="522">
        <v>306</v>
      </c>
      <c r="F12" s="522">
        <v>241</v>
      </c>
      <c r="G12" s="522">
        <v>219</v>
      </c>
      <c r="H12" s="522">
        <v>337</v>
      </c>
      <c r="I12" s="619" t="s">
        <v>549</v>
      </c>
      <c r="J12" s="1097"/>
      <c r="K12" s="865"/>
    </row>
    <row r="13" spans="1:13" s="26" customFormat="1" ht="15" customHeight="1" thickBot="1">
      <c r="A13" s="868"/>
      <c r="B13" s="1093"/>
      <c r="C13" s="836" t="s">
        <v>7</v>
      </c>
      <c r="D13" s="527">
        <f>SUM(D12+D11)</f>
        <v>306</v>
      </c>
      <c r="E13" s="527">
        <f>SUM(E12+E11)</f>
        <v>414</v>
      </c>
      <c r="F13" s="527">
        <f>SUM(F12+F11)</f>
        <v>332</v>
      </c>
      <c r="G13" s="527">
        <f>SUM(G12+G11)</f>
        <v>315</v>
      </c>
      <c r="H13" s="527">
        <f>SUM(H12+H11)</f>
        <v>577</v>
      </c>
      <c r="I13" s="837" t="s">
        <v>8</v>
      </c>
      <c r="J13" s="1097"/>
      <c r="K13" s="865"/>
    </row>
    <row r="14" spans="1:13" s="26" customFormat="1" ht="15" customHeight="1" thickBot="1">
      <c r="A14" s="873" t="s">
        <v>171</v>
      </c>
      <c r="B14" s="1044" t="s">
        <v>34</v>
      </c>
      <c r="C14" s="421" t="s">
        <v>9</v>
      </c>
      <c r="D14" s="525">
        <v>2469</v>
      </c>
      <c r="E14" s="525">
        <v>2659</v>
      </c>
      <c r="F14" s="525">
        <v>2829</v>
      </c>
      <c r="G14" s="525">
        <v>3077</v>
      </c>
      <c r="H14" s="525">
        <v>2848</v>
      </c>
      <c r="I14" s="424" t="s">
        <v>548</v>
      </c>
      <c r="J14" s="1040" t="s">
        <v>33</v>
      </c>
      <c r="K14" s="871" t="s">
        <v>172</v>
      </c>
      <c r="M14" s="342"/>
    </row>
    <row r="15" spans="1:13" s="26" customFormat="1" ht="15" customHeight="1" thickBot="1">
      <c r="A15" s="873"/>
      <c r="B15" s="1044"/>
      <c r="C15" s="830" t="s">
        <v>547</v>
      </c>
      <c r="D15" s="521">
        <v>7721</v>
      </c>
      <c r="E15" s="521">
        <v>7730</v>
      </c>
      <c r="F15" s="521">
        <v>8419</v>
      </c>
      <c r="G15" s="521">
        <v>9250</v>
      </c>
      <c r="H15" s="521">
        <v>10068</v>
      </c>
      <c r="I15" s="831" t="s">
        <v>549</v>
      </c>
      <c r="J15" s="1040"/>
      <c r="K15" s="871"/>
      <c r="M15" s="342"/>
    </row>
    <row r="16" spans="1:13" s="26" customFormat="1" ht="15" customHeight="1" thickBot="1">
      <c r="A16" s="873"/>
      <c r="B16" s="1044"/>
      <c r="C16" s="429" t="s">
        <v>7</v>
      </c>
      <c r="D16" s="530">
        <f>SUM(D15+D14)</f>
        <v>10190</v>
      </c>
      <c r="E16" s="530">
        <f>SUM(E15+E14)</f>
        <v>10389</v>
      </c>
      <c r="F16" s="530">
        <f t="shared" ref="F16:G16" si="0">SUM(F15+F14)</f>
        <v>11248</v>
      </c>
      <c r="G16" s="530">
        <f t="shared" si="0"/>
        <v>12327</v>
      </c>
      <c r="H16" s="530">
        <f t="shared" ref="H16" si="1">SUM(H15+H14)</f>
        <v>12916</v>
      </c>
      <c r="I16" s="430" t="s">
        <v>8</v>
      </c>
      <c r="J16" s="1040"/>
      <c r="K16" s="871"/>
    </row>
    <row r="17" spans="1:11" s="26" customFormat="1" ht="15.95" customHeight="1" thickBot="1">
      <c r="A17" s="873"/>
      <c r="B17" s="1044" t="s">
        <v>481</v>
      </c>
      <c r="C17" s="421" t="s">
        <v>9</v>
      </c>
      <c r="D17" s="525">
        <v>659</v>
      </c>
      <c r="E17" s="525">
        <v>901</v>
      </c>
      <c r="F17" s="525">
        <v>911</v>
      </c>
      <c r="G17" s="525">
        <v>963</v>
      </c>
      <c r="H17" s="525">
        <v>2421</v>
      </c>
      <c r="I17" s="424" t="s">
        <v>548</v>
      </c>
      <c r="J17" s="1040" t="s">
        <v>132</v>
      </c>
      <c r="K17" s="871"/>
    </row>
    <row r="18" spans="1:11" s="26" customFormat="1" ht="15.95" customHeight="1" thickBot="1">
      <c r="A18" s="873"/>
      <c r="B18" s="1044"/>
      <c r="C18" s="830" t="s">
        <v>547</v>
      </c>
      <c r="D18" s="521">
        <v>3421</v>
      </c>
      <c r="E18" s="521">
        <v>4817</v>
      </c>
      <c r="F18" s="521">
        <v>3873</v>
      </c>
      <c r="G18" s="521">
        <v>3927</v>
      </c>
      <c r="H18" s="521">
        <v>5192</v>
      </c>
      <c r="I18" s="831" t="s">
        <v>549</v>
      </c>
      <c r="J18" s="1040"/>
      <c r="K18" s="871"/>
    </row>
    <row r="19" spans="1:11" s="26" customFormat="1" ht="15.95" customHeight="1">
      <c r="A19" s="876"/>
      <c r="B19" s="1045"/>
      <c r="C19" s="746" t="s">
        <v>7</v>
      </c>
      <c r="D19" s="747">
        <f>SUM(D18+D17)</f>
        <v>4080</v>
      </c>
      <c r="E19" s="747">
        <f>SUM(E18+E17)</f>
        <v>5718</v>
      </c>
      <c r="F19" s="747">
        <f>SUM(F18+F17)</f>
        <v>4784</v>
      </c>
      <c r="G19" s="747">
        <f>SUM(G18+G17)</f>
        <v>4890</v>
      </c>
      <c r="H19" s="747">
        <f>SUM(H18+H17)</f>
        <v>7613</v>
      </c>
      <c r="I19" s="748" t="s">
        <v>8</v>
      </c>
      <c r="J19" s="1046"/>
      <c r="K19" s="880"/>
    </row>
    <row r="20" spans="1:11" s="26" customFormat="1" ht="15.95" customHeight="1" thickBot="1">
      <c r="A20" s="896" t="s">
        <v>35</v>
      </c>
      <c r="B20" s="1099" t="s">
        <v>34</v>
      </c>
      <c r="C20" s="834" t="s">
        <v>9</v>
      </c>
      <c r="D20" s="749">
        <f t="shared" ref="D20:G20" si="2">SUM(D14+D8)</f>
        <v>2738</v>
      </c>
      <c r="E20" s="749">
        <f t="shared" si="2"/>
        <v>2932</v>
      </c>
      <c r="F20" s="749">
        <f t="shared" si="2"/>
        <v>3093</v>
      </c>
      <c r="G20" s="749">
        <f t="shared" si="2"/>
        <v>3345</v>
      </c>
      <c r="H20" s="749">
        <f t="shared" ref="H20:H21" si="3">SUM(H14+H8)</f>
        <v>3090</v>
      </c>
      <c r="I20" s="835" t="s">
        <v>548</v>
      </c>
      <c r="J20" s="1100" t="s">
        <v>33</v>
      </c>
      <c r="K20" s="894" t="s">
        <v>36</v>
      </c>
    </row>
    <row r="21" spans="1:11" s="26" customFormat="1" ht="15.95" customHeight="1" thickBot="1">
      <c r="A21" s="868"/>
      <c r="B21" s="1093"/>
      <c r="C21" s="620" t="s">
        <v>547</v>
      </c>
      <c r="D21" s="520">
        <f t="shared" ref="D21:G21" si="4">SUM(D15+D9)</f>
        <v>8100</v>
      </c>
      <c r="E21" s="520">
        <f t="shared" si="4"/>
        <v>8269</v>
      </c>
      <c r="F21" s="520">
        <f t="shared" si="4"/>
        <v>8809</v>
      </c>
      <c r="G21" s="520">
        <f t="shared" si="4"/>
        <v>9670</v>
      </c>
      <c r="H21" s="520">
        <f t="shared" si="3"/>
        <v>10511</v>
      </c>
      <c r="I21" s="619" t="s">
        <v>549</v>
      </c>
      <c r="J21" s="1097"/>
      <c r="K21" s="865"/>
    </row>
    <row r="22" spans="1:11" s="26" customFormat="1" ht="15.95" customHeight="1" thickBot="1">
      <c r="A22" s="868"/>
      <c r="B22" s="1093"/>
      <c r="C22" s="836" t="s">
        <v>7</v>
      </c>
      <c r="D22" s="527">
        <f>D20+D21</f>
        <v>10838</v>
      </c>
      <c r="E22" s="527">
        <f>E20+E21</f>
        <v>11201</v>
      </c>
      <c r="F22" s="527">
        <f>F20+F21</f>
        <v>11902</v>
      </c>
      <c r="G22" s="527">
        <f>G20+G21</f>
        <v>13015</v>
      </c>
      <c r="H22" s="527">
        <f>H20+H21</f>
        <v>13601</v>
      </c>
      <c r="I22" s="837" t="s">
        <v>8</v>
      </c>
      <c r="J22" s="1097"/>
      <c r="K22" s="865"/>
    </row>
    <row r="23" spans="1:11" s="26" customFormat="1" ht="15" customHeight="1" thickBot="1">
      <c r="A23" s="868"/>
      <c r="B23" s="1093" t="s">
        <v>481</v>
      </c>
      <c r="C23" s="832" t="s">
        <v>9</v>
      </c>
      <c r="D23" s="524">
        <f t="shared" ref="D23:G23" si="5">SUM(D17+D11)</f>
        <v>740</v>
      </c>
      <c r="E23" s="524">
        <f t="shared" si="5"/>
        <v>1009</v>
      </c>
      <c r="F23" s="524">
        <f t="shared" si="5"/>
        <v>1002</v>
      </c>
      <c r="G23" s="524">
        <f t="shared" si="5"/>
        <v>1059</v>
      </c>
      <c r="H23" s="524">
        <f t="shared" ref="H23:H24" si="6">SUM(H17+H11)</f>
        <v>2661</v>
      </c>
      <c r="I23" s="833" t="s">
        <v>548</v>
      </c>
      <c r="J23" s="1097" t="s">
        <v>132</v>
      </c>
      <c r="K23" s="865"/>
    </row>
    <row r="24" spans="1:11" s="26" customFormat="1" ht="15" customHeight="1" thickBot="1">
      <c r="A24" s="868"/>
      <c r="B24" s="1093"/>
      <c r="C24" s="620" t="s">
        <v>547</v>
      </c>
      <c r="D24" s="520">
        <f t="shared" ref="D24:G24" si="7">SUM(D18+D12)</f>
        <v>3646</v>
      </c>
      <c r="E24" s="520">
        <f t="shared" si="7"/>
        <v>5123</v>
      </c>
      <c r="F24" s="520">
        <f t="shared" si="7"/>
        <v>4114</v>
      </c>
      <c r="G24" s="520">
        <f t="shared" si="7"/>
        <v>4146</v>
      </c>
      <c r="H24" s="520">
        <f t="shared" si="6"/>
        <v>5529</v>
      </c>
      <c r="I24" s="619" t="s">
        <v>549</v>
      </c>
      <c r="J24" s="1097"/>
      <c r="K24" s="865"/>
    </row>
    <row r="25" spans="1:11" s="26" customFormat="1" ht="15" customHeight="1">
      <c r="A25" s="940"/>
      <c r="B25" s="1094"/>
      <c r="C25" s="836" t="s">
        <v>7</v>
      </c>
      <c r="D25" s="527">
        <f>SUM(D23:D24)</f>
        <v>4386</v>
      </c>
      <c r="E25" s="527">
        <f>SUM(E23:E24)</f>
        <v>6132</v>
      </c>
      <c r="F25" s="527">
        <f>SUM(F23:F24)</f>
        <v>5116</v>
      </c>
      <c r="G25" s="527">
        <f>SUM(G23:G24)</f>
        <v>5205</v>
      </c>
      <c r="H25" s="527">
        <f>SUM(H23:H24)</f>
        <v>8190</v>
      </c>
      <c r="I25" s="837" t="s">
        <v>8</v>
      </c>
      <c r="J25" s="1098"/>
      <c r="K25" s="1086"/>
    </row>
    <row r="26" spans="1:11" ht="20.25" customHeight="1" thickBot="1">
      <c r="A26" s="1087" t="s">
        <v>527</v>
      </c>
      <c r="B26" s="1087"/>
      <c r="C26" s="532" t="s">
        <v>9</v>
      </c>
      <c r="D26" s="523">
        <f t="shared" ref="D26:G26" si="8">SUM(D20+D23)</f>
        <v>3478</v>
      </c>
      <c r="E26" s="523">
        <f t="shared" si="8"/>
        <v>3941</v>
      </c>
      <c r="F26" s="523">
        <f t="shared" si="8"/>
        <v>4095</v>
      </c>
      <c r="G26" s="523">
        <f t="shared" si="8"/>
        <v>4404</v>
      </c>
      <c r="H26" s="523">
        <f t="shared" ref="H26:H28" si="9">SUM(H20+H23)</f>
        <v>5751</v>
      </c>
      <c r="I26" s="424" t="s">
        <v>548</v>
      </c>
      <c r="J26" s="1090" t="s">
        <v>14</v>
      </c>
      <c r="K26" s="1090"/>
    </row>
    <row r="27" spans="1:11" ht="20.25" customHeight="1" thickBot="1">
      <c r="A27" s="1088"/>
      <c r="B27" s="1088"/>
      <c r="C27" s="750" t="s">
        <v>547</v>
      </c>
      <c r="D27" s="756">
        <f t="shared" ref="D27:G27" si="10">SUM(D21+D24)</f>
        <v>11746</v>
      </c>
      <c r="E27" s="756">
        <f t="shared" si="10"/>
        <v>13392</v>
      </c>
      <c r="F27" s="756">
        <f t="shared" si="10"/>
        <v>12923</v>
      </c>
      <c r="G27" s="756">
        <f t="shared" si="10"/>
        <v>13816</v>
      </c>
      <c r="H27" s="756">
        <f t="shared" si="9"/>
        <v>16040</v>
      </c>
      <c r="I27" s="831" t="s">
        <v>549</v>
      </c>
      <c r="J27" s="1091"/>
      <c r="K27" s="1091"/>
    </row>
    <row r="28" spans="1:11" ht="20.25" customHeight="1">
      <c r="A28" s="1089"/>
      <c r="B28" s="1089"/>
      <c r="C28" s="752" t="s">
        <v>28</v>
      </c>
      <c r="D28" s="574">
        <f t="shared" ref="D28:G28" si="11">SUM(D22+D25)</f>
        <v>15224</v>
      </c>
      <c r="E28" s="574">
        <f t="shared" si="11"/>
        <v>17333</v>
      </c>
      <c r="F28" s="574">
        <f t="shared" si="11"/>
        <v>17018</v>
      </c>
      <c r="G28" s="574">
        <f t="shared" si="11"/>
        <v>18220</v>
      </c>
      <c r="H28" s="574">
        <f t="shared" si="9"/>
        <v>21791</v>
      </c>
      <c r="I28" s="754" t="s">
        <v>526</v>
      </c>
      <c r="J28" s="1092"/>
      <c r="K28" s="1092"/>
    </row>
  </sheetData>
  <mergeCells count="31">
    <mergeCell ref="A2:K2"/>
    <mergeCell ref="A1:K1"/>
    <mergeCell ref="A3:K3"/>
    <mergeCell ref="A4:K4"/>
    <mergeCell ref="J23:J25"/>
    <mergeCell ref="B20:B22"/>
    <mergeCell ref="J20:J22"/>
    <mergeCell ref="I6:K7"/>
    <mergeCell ref="J14:J16"/>
    <mergeCell ref="J17:J19"/>
    <mergeCell ref="D6:D7"/>
    <mergeCell ref="E6:E7"/>
    <mergeCell ref="F6:F7"/>
    <mergeCell ref="G6:G7"/>
    <mergeCell ref="H6:H7"/>
    <mergeCell ref="A6:C7"/>
    <mergeCell ref="K20:K25"/>
    <mergeCell ref="K14:K19"/>
    <mergeCell ref="K8:K13"/>
    <mergeCell ref="A26:B28"/>
    <mergeCell ref="J26:K28"/>
    <mergeCell ref="B23:B25"/>
    <mergeCell ref="B11:B13"/>
    <mergeCell ref="B8:B10"/>
    <mergeCell ref="A8:A13"/>
    <mergeCell ref="B14:B16"/>
    <mergeCell ref="B17:B19"/>
    <mergeCell ref="A14:A19"/>
    <mergeCell ref="A20:A25"/>
    <mergeCell ref="J8:J10"/>
    <mergeCell ref="J11:J1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rightToLeft="1" view="pageBreakPreview" zoomScaleNormal="100" zoomScaleSheetLayoutView="100" workbookViewId="0">
      <selection activeCell="A10" sqref="A10"/>
    </sheetView>
  </sheetViews>
  <sheetFormatPr defaultColWidth="9.140625" defaultRowHeight="12.75"/>
  <cols>
    <col min="1" max="1" width="25.7109375" style="195" customWidth="1"/>
    <col min="2" max="9" width="9.7109375" style="195" customWidth="1"/>
    <col min="10" max="10" width="10.7109375" style="195" customWidth="1"/>
    <col min="11" max="11" width="25.7109375" style="195" customWidth="1"/>
    <col min="12" max="16384" width="9.140625" style="193"/>
  </cols>
  <sheetData>
    <row r="1" spans="1:14" s="17" customFormat="1" ht="20.100000000000001" customHeight="1">
      <c r="A1" s="852" t="s">
        <v>848</v>
      </c>
      <c r="B1" s="852"/>
      <c r="C1" s="852"/>
      <c r="D1" s="852"/>
      <c r="E1" s="852"/>
      <c r="F1" s="852"/>
      <c r="G1" s="852"/>
      <c r="H1" s="852"/>
      <c r="I1" s="852"/>
      <c r="J1" s="852"/>
      <c r="K1" s="852"/>
    </row>
    <row r="2" spans="1:14" s="18" customFormat="1" ht="20.100000000000001" customHeight="1">
      <c r="A2" s="858" t="s">
        <v>1251</v>
      </c>
      <c r="B2" s="858"/>
      <c r="C2" s="858"/>
      <c r="D2" s="858"/>
      <c r="E2" s="858"/>
      <c r="F2" s="858"/>
      <c r="G2" s="858"/>
      <c r="H2" s="858"/>
      <c r="I2" s="858"/>
      <c r="J2" s="858"/>
      <c r="K2" s="858"/>
    </row>
    <row r="3" spans="1:14" s="17" customFormat="1" ht="34.5" customHeight="1">
      <c r="A3" s="866" t="s">
        <v>849</v>
      </c>
      <c r="B3" s="866"/>
      <c r="C3" s="866"/>
      <c r="D3" s="866"/>
      <c r="E3" s="866"/>
      <c r="F3" s="866"/>
      <c r="G3" s="866"/>
      <c r="H3" s="866"/>
      <c r="I3" s="866"/>
      <c r="J3" s="866"/>
      <c r="K3" s="866"/>
    </row>
    <row r="4" spans="1:14" s="17" customFormat="1" ht="20.100000000000001" customHeight="1">
      <c r="A4" s="867" t="s">
        <v>1249</v>
      </c>
      <c r="B4" s="867"/>
      <c r="C4" s="867"/>
      <c r="D4" s="867"/>
      <c r="E4" s="867"/>
      <c r="F4" s="867"/>
      <c r="G4" s="867"/>
      <c r="H4" s="867"/>
      <c r="I4" s="867"/>
      <c r="J4" s="867"/>
      <c r="K4" s="867"/>
    </row>
    <row r="5" spans="1:14" s="17" customFormat="1" ht="20.100000000000001" customHeight="1">
      <c r="A5" s="10" t="s">
        <v>573</v>
      </c>
      <c r="B5" s="13"/>
      <c r="C5" s="13"/>
      <c r="D5" s="13"/>
      <c r="E5" s="13"/>
      <c r="F5" s="13"/>
      <c r="G5" s="13"/>
      <c r="H5" s="13"/>
      <c r="I5" s="13"/>
      <c r="J5" s="13"/>
      <c r="K5" s="24" t="s">
        <v>572</v>
      </c>
    </row>
    <row r="6" spans="1:14" s="191" customFormat="1" ht="25.5" customHeight="1" thickBot="1">
      <c r="A6" s="869" t="s">
        <v>836</v>
      </c>
      <c r="B6" s="1074" t="s">
        <v>1087</v>
      </c>
      <c r="C6" s="1074"/>
      <c r="D6" s="1074"/>
      <c r="E6" s="1074" t="s">
        <v>1089</v>
      </c>
      <c r="F6" s="1074"/>
      <c r="G6" s="1074"/>
      <c r="H6" s="855" t="s">
        <v>388</v>
      </c>
      <c r="I6" s="855"/>
      <c r="J6" s="855"/>
      <c r="K6" s="1111" t="s">
        <v>985</v>
      </c>
    </row>
    <row r="7" spans="1:14" s="191" customFormat="1" ht="25.5" customHeight="1">
      <c r="A7" s="870"/>
      <c r="B7" s="483" t="s">
        <v>644</v>
      </c>
      <c r="C7" s="483" t="s">
        <v>645</v>
      </c>
      <c r="D7" s="483" t="s">
        <v>392</v>
      </c>
      <c r="E7" s="483" t="s">
        <v>644</v>
      </c>
      <c r="F7" s="483" t="s">
        <v>645</v>
      </c>
      <c r="G7" s="483" t="s">
        <v>392</v>
      </c>
      <c r="H7" s="483" t="s">
        <v>644</v>
      </c>
      <c r="I7" s="483" t="s">
        <v>645</v>
      </c>
      <c r="J7" s="484" t="s">
        <v>391</v>
      </c>
      <c r="K7" s="1112"/>
      <c r="N7" s="279"/>
    </row>
    <row r="8" spans="1:14" ht="23.25" customHeight="1" thickBot="1">
      <c r="A8" s="533" t="s">
        <v>847</v>
      </c>
      <c r="B8" s="368">
        <v>1</v>
      </c>
      <c r="C8" s="368">
        <v>7</v>
      </c>
      <c r="D8" s="426">
        <f t="shared" ref="D8:D13" si="0">SUM(B8:C8)</f>
        <v>8</v>
      </c>
      <c r="E8" s="368">
        <v>0</v>
      </c>
      <c r="F8" s="368">
        <v>3590</v>
      </c>
      <c r="G8" s="426">
        <f>SUM(E8:F8)</f>
        <v>3590</v>
      </c>
      <c r="H8" s="426">
        <f>SUM(B8+E8)</f>
        <v>1</v>
      </c>
      <c r="I8" s="426">
        <f>SUM(C8+F8)</f>
        <v>3597</v>
      </c>
      <c r="J8" s="426">
        <f>SUM(H8:I8)</f>
        <v>3598</v>
      </c>
      <c r="K8" s="534" t="s">
        <v>796</v>
      </c>
    </row>
    <row r="9" spans="1:14" ht="23.25" customHeight="1" thickBot="1">
      <c r="A9" s="487" t="s">
        <v>1100</v>
      </c>
      <c r="B9" s="322">
        <v>3</v>
      </c>
      <c r="C9" s="322">
        <v>13</v>
      </c>
      <c r="D9" s="323">
        <f t="shared" si="0"/>
        <v>16</v>
      </c>
      <c r="E9" s="322">
        <v>1852</v>
      </c>
      <c r="F9" s="322">
        <v>4529</v>
      </c>
      <c r="G9" s="323">
        <f t="shared" ref="G9:G13" si="1">SUM(E9:F9)</f>
        <v>6381</v>
      </c>
      <c r="H9" s="323">
        <f t="shared" ref="H9:I13" si="2">SUM(B9+E9)</f>
        <v>1855</v>
      </c>
      <c r="I9" s="323">
        <f t="shared" si="2"/>
        <v>4542</v>
      </c>
      <c r="J9" s="323">
        <f t="shared" ref="J9:J13" si="3">SUM(H9:I9)</f>
        <v>6397</v>
      </c>
      <c r="K9" s="488" t="s">
        <v>308</v>
      </c>
    </row>
    <row r="10" spans="1:14" ht="23.25" customHeight="1" thickBot="1">
      <c r="A10" s="489" t="s">
        <v>479</v>
      </c>
      <c r="B10" s="325">
        <v>0</v>
      </c>
      <c r="C10" s="325">
        <v>3</v>
      </c>
      <c r="D10" s="381">
        <f t="shared" si="0"/>
        <v>3</v>
      </c>
      <c r="E10" s="325">
        <v>680</v>
      </c>
      <c r="F10" s="325">
        <v>1391</v>
      </c>
      <c r="G10" s="381">
        <f t="shared" si="1"/>
        <v>2071</v>
      </c>
      <c r="H10" s="381">
        <f t="shared" si="2"/>
        <v>680</v>
      </c>
      <c r="I10" s="381">
        <f t="shared" si="2"/>
        <v>1394</v>
      </c>
      <c r="J10" s="381">
        <f t="shared" si="3"/>
        <v>2074</v>
      </c>
      <c r="K10" s="490" t="s">
        <v>4</v>
      </c>
    </row>
    <row r="11" spans="1:14" ht="23.25" customHeight="1">
      <c r="A11" s="539" t="s">
        <v>201</v>
      </c>
      <c r="B11" s="372">
        <v>1</v>
      </c>
      <c r="C11" s="372">
        <v>2</v>
      </c>
      <c r="D11" s="402">
        <f t="shared" si="0"/>
        <v>3</v>
      </c>
      <c r="E11" s="372">
        <v>553</v>
      </c>
      <c r="F11" s="372">
        <v>976</v>
      </c>
      <c r="G11" s="402">
        <f t="shared" si="1"/>
        <v>1529</v>
      </c>
      <c r="H11" s="402">
        <f t="shared" si="2"/>
        <v>554</v>
      </c>
      <c r="I11" s="402">
        <f t="shared" si="2"/>
        <v>978</v>
      </c>
      <c r="J11" s="402">
        <f t="shared" si="3"/>
        <v>1532</v>
      </c>
      <c r="K11" s="540" t="s">
        <v>5</v>
      </c>
    </row>
    <row r="12" spans="1:14" ht="23.25" customHeight="1">
      <c r="A12" s="541" t="s">
        <v>131</v>
      </c>
      <c r="B12" s="407">
        <f>SUM(B8:B11)</f>
        <v>5</v>
      </c>
      <c r="C12" s="407">
        <f>SUM(C8:C11)</f>
        <v>25</v>
      </c>
      <c r="D12" s="407">
        <f>SUM(B12:C12)</f>
        <v>30</v>
      </c>
      <c r="E12" s="407">
        <f>SUM(E8:E11)</f>
        <v>3085</v>
      </c>
      <c r="F12" s="407">
        <f>SUM(F8:F11)</f>
        <v>10486</v>
      </c>
      <c r="G12" s="407">
        <f>SUM(E12:F12)</f>
        <v>13571</v>
      </c>
      <c r="H12" s="407">
        <f>SUM(B12+E12)</f>
        <v>3090</v>
      </c>
      <c r="I12" s="407">
        <f>SUM(C12+F12)</f>
        <v>10511</v>
      </c>
      <c r="J12" s="407">
        <f>SUM(H12:I12)</f>
        <v>13601</v>
      </c>
      <c r="K12" s="542" t="s">
        <v>33</v>
      </c>
    </row>
    <row r="13" spans="1:14" ht="23.25" customHeight="1">
      <c r="A13" s="537" t="s">
        <v>287</v>
      </c>
      <c r="B13" s="411">
        <v>21</v>
      </c>
      <c r="C13" s="411">
        <v>71</v>
      </c>
      <c r="D13" s="411">
        <f t="shared" si="0"/>
        <v>92</v>
      </c>
      <c r="E13" s="411">
        <v>2640</v>
      </c>
      <c r="F13" s="411">
        <v>5458</v>
      </c>
      <c r="G13" s="411">
        <f t="shared" si="1"/>
        <v>8098</v>
      </c>
      <c r="H13" s="411">
        <f t="shared" si="2"/>
        <v>2661</v>
      </c>
      <c r="I13" s="411">
        <f t="shared" si="2"/>
        <v>5529</v>
      </c>
      <c r="J13" s="411">
        <f t="shared" si="3"/>
        <v>8190</v>
      </c>
      <c r="K13" s="538" t="s">
        <v>132</v>
      </c>
    </row>
    <row r="14" spans="1:14" ht="23.25" customHeight="1">
      <c r="A14" s="535" t="s">
        <v>31</v>
      </c>
      <c r="B14" s="407">
        <f t="shared" ref="B14:J14" si="4">SUM(B12+B13)</f>
        <v>26</v>
      </c>
      <c r="C14" s="407">
        <f t="shared" si="4"/>
        <v>96</v>
      </c>
      <c r="D14" s="407">
        <f t="shared" si="4"/>
        <v>122</v>
      </c>
      <c r="E14" s="407">
        <f t="shared" si="4"/>
        <v>5725</v>
      </c>
      <c r="F14" s="407">
        <f t="shared" si="4"/>
        <v>15944</v>
      </c>
      <c r="G14" s="407">
        <f t="shared" si="4"/>
        <v>21669</v>
      </c>
      <c r="H14" s="407">
        <f t="shared" si="4"/>
        <v>5751</v>
      </c>
      <c r="I14" s="407">
        <f t="shared" si="4"/>
        <v>16040</v>
      </c>
      <c r="J14" s="407">
        <f t="shared" si="4"/>
        <v>21791</v>
      </c>
      <c r="K14" s="536" t="s">
        <v>14</v>
      </c>
    </row>
    <row r="15" spans="1:14">
      <c r="A15" s="140" t="s">
        <v>785</v>
      </c>
      <c r="K15" s="143" t="s">
        <v>784</v>
      </c>
    </row>
    <row r="17" spans="1:7" s="195" customFormat="1">
      <c r="A17" s="194"/>
      <c r="B17" s="8"/>
      <c r="C17" s="8"/>
      <c r="D17" s="9"/>
      <c r="E17" s="8"/>
      <c r="F17" s="8"/>
      <c r="G17" s="104"/>
    </row>
    <row r="18" spans="1:7" s="195" customFormat="1">
      <c r="A18" s="194"/>
      <c r="B18" s="194"/>
      <c r="C18" s="194"/>
      <c r="D18" s="194"/>
      <c r="E18" s="194"/>
      <c r="F18" s="194"/>
      <c r="G18" s="104"/>
    </row>
    <row r="19" spans="1:7" s="195" customFormat="1">
      <c r="A19" s="194"/>
      <c r="B19" s="194"/>
      <c r="C19" s="194"/>
      <c r="D19" s="194"/>
      <c r="E19" s="194"/>
      <c r="F19" s="194"/>
      <c r="G19" s="104"/>
    </row>
    <row r="20" spans="1:7" s="195" customFormat="1">
      <c r="A20" s="194"/>
      <c r="B20" s="194"/>
      <c r="C20" s="194"/>
      <c r="D20" s="194"/>
      <c r="E20" s="194"/>
      <c r="F20" s="194"/>
      <c r="G20" s="104"/>
    </row>
    <row r="21" spans="1:7" s="195" customFormat="1">
      <c r="A21" s="194"/>
      <c r="B21" s="194"/>
      <c r="C21" s="194"/>
      <c r="D21" s="194"/>
      <c r="E21" s="194"/>
      <c r="F21" s="194"/>
      <c r="G21" s="104"/>
    </row>
    <row r="22" spans="1:7" s="195" customFormat="1">
      <c r="A22" s="194"/>
      <c r="B22" s="194"/>
      <c r="C22" s="194"/>
      <c r="D22" s="194"/>
      <c r="E22" s="194"/>
      <c r="F22" s="194"/>
      <c r="G22" s="104"/>
    </row>
  </sheetData>
  <mergeCells count="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rightToLeft="1" view="pageBreakPreview" zoomScaleNormal="100" zoomScaleSheetLayoutView="100" workbookViewId="0">
      <selection activeCell="B10" sqref="B10"/>
    </sheetView>
  </sheetViews>
  <sheetFormatPr defaultColWidth="9.140625" defaultRowHeight="12.75"/>
  <cols>
    <col min="1" max="1" width="17.5703125" style="190" customWidth="1"/>
    <col min="2" max="2" width="11.42578125" style="190" customWidth="1"/>
    <col min="3" max="7" width="13.140625" style="190" customWidth="1"/>
    <col min="8" max="8" width="11.7109375" style="190" customWidth="1"/>
    <col min="9" max="9" width="19" style="190" customWidth="1"/>
    <col min="10" max="16384" width="9.140625" style="17"/>
  </cols>
  <sheetData>
    <row r="1" spans="1:9" s="15" customFormat="1" ht="19.5" customHeight="1">
      <c r="A1" s="852" t="s">
        <v>302</v>
      </c>
      <c r="B1" s="852"/>
      <c r="C1" s="852"/>
      <c r="D1" s="852"/>
      <c r="E1" s="852"/>
      <c r="F1" s="852"/>
      <c r="G1" s="852"/>
      <c r="H1" s="852"/>
      <c r="I1" s="852"/>
    </row>
    <row r="2" spans="1:9" s="16" customFormat="1" ht="20.25">
      <c r="A2" s="858" t="s">
        <v>1254</v>
      </c>
      <c r="B2" s="858"/>
      <c r="C2" s="858"/>
      <c r="D2" s="858"/>
      <c r="E2" s="858"/>
      <c r="F2" s="858"/>
      <c r="G2" s="858"/>
      <c r="H2" s="858"/>
      <c r="I2" s="858"/>
    </row>
    <row r="3" spans="1:9" ht="33.75" customHeight="1">
      <c r="A3" s="866" t="s">
        <v>530</v>
      </c>
      <c r="B3" s="866"/>
      <c r="C3" s="866"/>
      <c r="D3" s="866"/>
      <c r="E3" s="866"/>
      <c r="F3" s="866"/>
      <c r="G3" s="866"/>
      <c r="H3" s="866"/>
      <c r="I3" s="866"/>
    </row>
    <row r="4" spans="1:9" ht="15.75">
      <c r="A4" s="867" t="s">
        <v>1255</v>
      </c>
      <c r="B4" s="867"/>
      <c r="C4" s="867"/>
      <c r="D4" s="867"/>
      <c r="E4" s="867"/>
      <c r="F4" s="867"/>
      <c r="G4" s="867"/>
      <c r="H4" s="867"/>
      <c r="I4" s="867"/>
    </row>
    <row r="5" spans="1:9" ht="15.75">
      <c r="A5" s="10" t="s">
        <v>574</v>
      </c>
      <c r="B5" s="13"/>
      <c r="C5" s="13"/>
      <c r="D5" s="13"/>
      <c r="E5" s="13"/>
      <c r="F5" s="13"/>
      <c r="G5" s="13"/>
      <c r="H5" s="13"/>
      <c r="I5" s="24" t="s">
        <v>575</v>
      </c>
    </row>
    <row r="6" spans="1:9" s="185" customFormat="1" ht="22.5" customHeight="1" thickBot="1">
      <c r="A6" s="1114" t="s">
        <v>851</v>
      </c>
      <c r="B6" s="1114"/>
      <c r="C6" s="1031" t="s">
        <v>535</v>
      </c>
      <c r="D6" s="1031" t="s">
        <v>613</v>
      </c>
      <c r="E6" s="1031" t="s">
        <v>661</v>
      </c>
      <c r="F6" s="1075" t="s">
        <v>1019</v>
      </c>
      <c r="G6" s="1075" t="s">
        <v>1249</v>
      </c>
      <c r="H6" s="856" t="s">
        <v>850</v>
      </c>
      <c r="I6" s="856"/>
    </row>
    <row r="7" spans="1:9" s="185" customFormat="1" ht="22.5" customHeight="1" thickBot="1">
      <c r="A7" s="1115"/>
      <c r="B7" s="1115"/>
      <c r="C7" s="1113"/>
      <c r="D7" s="1113"/>
      <c r="E7" s="1113"/>
      <c r="F7" s="1076"/>
      <c r="G7" s="1076"/>
      <c r="H7" s="1041"/>
      <c r="I7" s="1041"/>
    </row>
    <row r="8" spans="1:9" s="185" customFormat="1" ht="22.5" customHeight="1">
      <c r="A8" s="1116"/>
      <c r="B8" s="1116"/>
      <c r="C8" s="1105"/>
      <c r="D8" s="1105"/>
      <c r="E8" s="1105"/>
      <c r="F8" s="1072"/>
      <c r="G8" s="1072"/>
      <c r="H8" s="857"/>
      <c r="I8" s="857"/>
    </row>
    <row r="9" spans="1:9" s="185" customFormat="1" ht="21.95" customHeight="1" thickBot="1">
      <c r="A9" s="367"/>
      <c r="B9" s="425" t="s">
        <v>9</v>
      </c>
      <c r="C9" s="368">
        <v>358</v>
      </c>
      <c r="D9" s="368">
        <v>80</v>
      </c>
      <c r="E9" s="368">
        <v>49</v>
      </c>
      <c r="F9" s="368">
        <v>46</v>
      </c>
      <c r="G9" s="368">
        <v>52</v>
      </c>
      <c r="H9" s="427" t="s">
        <v>548</v>
      </c>
      <c r="I9" s="515"/>
    </row>
    <row r="10" spans="1:9" s="26" customFormat="1" ht="21.95" customHeight="1" thickBot="1">
      <c r="A10" s="318" t="s">
        <v>38</v>
      </c>
      <c r="B10" s="418" t="s">
        <v>547</v>
      </c>
      <c r="C10" s="428">
        <v>805</v>
      </c>
      <c r="D10" s="428">
        <v>399</v>
      </c>
      <c r="E10" s="428">
        <v>377</v>
      </c>
      <c r="F10" s="428">
        <v>314</v>
      </c>
      <c r="G10" s="428">
        <v>315</v>
      </c>
      <c r="H10" s="420" t="s">
        <v>549</v>
      </c>
      <c r="I10" s="382" t="s">
        <v>39</v>
      </c>
    </row>
    <row r="11" spans="1:9" s="26" customFormat="1" ht="21.95" customHeight="1" thickBot="1">
      <c r="A11" s="318"/>
      <c r="B11" s="410" t="s">
        <v>7</v>
      </c>
      <c r="C11" s="508">
        <f>SUM(C10+C9)</f>
        <v>1163</v>
      </c>
      <c r="D11" s="508">
        <f>SUM(D10+D9)</f>
        <v>479</v>
      </c>
      <c r="E11" s="508">
        <f>SUM(E10+E9)</f>
        <v>426</v>
      </c>
      <c r="F11" s="508">
        <f>SUM(F10+F9)</f>
        <v>360</v>
      </c>
      <c r="G11" s="508">
        <f>SUM(G10+G9)</f>
        <v>367</v>
      </c>
      <c r="H11" s="408" t="s">
        <v>8</v>
      </c>
      <c r="I11" s="382"/>
    </row>
    <row r="12" spans="1:9" s="26" customFormat="1" ht="21.95" customHeight="1" thickBot="1">
      <c r="A12" s="873" t="s">
        <v>482</v>
      </c>
      <c r="B12" s="421" t="s">
        <v>9</v>
      </c>
      <c r="C12" s="422">
        <v>1320</v>
      </c>
      <c r="D12" s="422">
        <v>230</v>
      </c>
      <c r="E12" s="422">
        <v>53</v>
      </c>
      <c r="F12" s="422">
        <v>74</v>
      </c>
      <c r="G12" s="422">
        <v>55</v>
      </c>
      <c r="H12" s="424" t="s">
        <v>548</v>
      </c>
      <c r="I12" s="871" t="s">
        <v>40</v>
      </c>
    </row>
    <row r="13" spans="1:9" s="26" customFormat="1" ht="21.95" customHeight="1" thickBot="1">
      <c r="A13" s="873"/>
      <c r="B13" s="504" t="s">
        <v>547</v>
      </c>
      <c r="C13" s="372">
        <v>639</v>
      </c>
      <c r="D13" s="372">
        <v>269</v>
      </c>
      <c r="E13" s="372">
        <v>266</v>
      </c>
      <c r="F13" s="372">
        <v>231</v>
      </c>
      <c r="G13" s="372">
        <v>224</v>
      </c>
      <c r="H13" s="438" t="s">
        <v>549</v>
      </c>
      <c r="I13" s="871"/>
    </row>
    <row r="14" spans="1:9" s="26" customFormat="1" ht="21.95" customHeight="1" thickBot="1">
      <c r="A14" s="873"/>
      <c r="B14" s="429" t="s">
        <v>7</v>
      </c>
      <c r="C14" s="509">
        <f>SUM(C13+C12)</f>
        <v>1959</v>
      </c>
      <c r="D14" s="509">
        <f>SUM(D13+D12)</f>
        <v>499</v>
      </c>
      <c r="E14" s="509">
        <f>SUM(E13+E12)</f>
        <v>319</v>
      </c>
      <c r="F14" s="509">
        <f>SUM(F13+F12)</f>
        <v>305</v>
      </c>
      <c r="G14" s="509">
        <f>SUM(G13+G12)</f>
        <v>279</v>
      </c>
      <c r="H14" s="430" t="s">
        <v>8</v>
      </c>
      <c r="I14" s="871"/>
    </row>
    <row r="15" spans="1:9" s="26" customFormat="1" ht="21.95" customHeight="1" thickBot="1">
      <c r="A15" s="318"/>
      <c r="B15" s="425" t="s">
        <v>9</v>
      </c>
      <c r="C15" s="368">
        <v>2021</v>
      </c>
      <c r="D15" s="368">
        <v>550</v>
      </c>
      <c r="E15" s="368">
        <v>188</v>
      </c>
      <c r="F15" s="368">
        <v>209</v>
      </c>
      <c r="G15" s="368">
        <v>318</v>
      </c>
      <c r="H15" s="427" t="s">
        <v>548</v>
      </c>
      <c r="I15" s="382"/>
    </row>
    <row r="16" spans="1:9" s="26" customFormat="1" ht="21.95" customHeight="1" thickBot="1">
      <c r="A16" s="318" t="s">
        <v>1238</v>
      </c>
      <c r="B16" s="418" t="s">
        <v>547</v>
      </c>
      <c r="C16" s="428">
        <v>1144</v>
      </c>
      <c r="D16" s="428">
        <v>650</v>
      </c>
      <c r="E16" s="428">
        <v>607</v>
      </c>
      <c r="F16" s="428">
        <v>404</v>
      </c>
      <c r="G16" s="428">
        <v>472</v>
      </c>
      <c r="H16" s="420" t="s">
        <v>549</v>
      </c>
      <c r="I16" s="382" t="s">
        <v>1239</v>
      </c>
    </row>
    <row r="17" spans="1:9" s="26" customFormat="1" ht="21.95" customHeight="1">
      <c r="A17" s="518"/>
      <c r="B17" s="410" t="s">
        <v>7</v>
      </c>
      <c r="C17" s="508">
        <f>SUM(C16+C15)</f>
        <v>3165</v>
      </c>
      <c r="D17" s="508">
        <f>SUM(D16+D15)</f>
        <v>1200</v>
      </c>
      <c r="E17" s="508">
        <f>SUM(E16+E15)</f>
        <v>795</v>
      </c>
      <c r="F17" s="508">
        <f>SUM(F16+F15)</f>
        <v>613</v>
      </c>
      <c r="G17" s="508">
        <f>SUM(G16+G15)</f>
        <v>790</v>
      </c>
      <c r="H17" s="408" t="s">
        <v>8</v>
      </c>
      <c r="I17" s="519"/>
    </row>
    <row r="18" spans="1:9" ht="21.75" customHeight="1" thickBot="1">
      <c r="A18" s="1087" t="s">
        <v>29</v>
      </c>
      <c r="B18" s="532" t="s">
        <v>9</v>
      </c>
      <c r="C18" s="547">
        <f t="shared" ref="C18:F18" si="0">SUM(C15+C12+C9)</f>
        <v>3699</v>
      </c>
      <c r="D18" s="547">
        <f t="shared" si="0"/>
        <v>860</v>
      </c>
      <c r="E18" s="547">
        <f t="shared" si="0"/>
        <v>290</v>
      </c>
      <c r="F18" s="547">
        <f t="shared" si="0"/>
        <v>329</v>
      </c>
      <c r="G18" s="547">
        <f t="shared" ref="G18:G20" si="1">SUM(G15+G12+G9)</f>
        <v>425</v>
      </c>
      <c r="H18" s="424" t="s">
        <v>548</v>
      </c>
      <c r="I18" s="1090" t="s">
        <v>30</v>
      </c>
    </row>
    <row r="19" spans="1:9" ht="21.75" customHeight="1" thickBot="1">
      <c r="A19" s="1088" t="s">
        <v>29</v>
      </c>
      <c r="B19" s="750" t="s">
        <v>547</v>
      </c>
      <c r="C19" s="751">
        <f t="shared" ref="C19:F19" si="2">SUM(C16+C13+C10)</f>
        <v>2588</v>
      </c>
      <c r="D19" s="751">
        <f t="shared" si="2"/>
        <v>1318</v>
      </c>
      <c r="E19" s="751">
        <f t="shared" si="2"/>
        <v>1250</v>
      </c>
      <c r="F19" s="751">
        <f t="shared" si="2"/>
        <v>949</v>
      </c>
      <c r="G19" s="751">
        <f t="shared" si="1"/>
        <v>1011</v>
      </c>
      <c r="H19" s="618" t="s">
        <v>549</v>
      </c>
      <c r="I19" s="1091"/>
    </row>
    <row r="20" spans="1:9" ht="25.5" customHeight="1">
      <c r="A20" s="1089"/>
      <c r="B20" s="752" t="s">
        <v>28</v>
      </c>
      <c r="C20" s="753">
        <f t="shared" ref="C20:F20" si="3">SUM(C17+C14+C11)</f>
        <v>6287</v>
      </c>
      <c r="D20" s="753">
        <f t="shared" si="3"/>
        <v>2178</v>
      </c>
      <c r="E20" s="753">
        <f t="shared" si="3"/>
        <v>1540</v>
      </c>
      <c r="F20" s="753">
        <f t="shared" si="3"/>
        <v>1278</v>
      </c>
      <c r="G20" s="753">
        <f t="shared" si="1"/>
        <v>1436</v>
      </c>
      <c r="H20" s="754" t="s">
        <v>526</v>
      </c>
      <c r="I20" s="1092"/>
    </row>
    <row r="21" spans="1:9">
      <c r="A21" s="935" t="s">
        <v>1122</v>
      </c>
      <c r="B21" s="935"/>
      <c r="I21" s="347" t="s">
        <v>1121</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showGridLines="0" rightToLeft="1" view="pageBreakPreview" zoomScaleNormal="100" zoomScaleSheetLayoutView="100" workbookViewId="0">
      <selection activeCell="A9" sqref="A9:A13"/>
    </sheetView>
  </sheetViews>
  <sheetFormatPr defaultColWidth="9.140625" defaultRowHeight="12.75"/>
  <cols>
    <col min="1" max="1" width="16" style="104" customWidth="1"/>
    <col min="2" max="2" width="16.28515625" style="104" customWidth="1"/>
    <col min="3" max="3" width="7.7109375" style="104" customWidth="1"/>
    <col min="4" max="4" width="8.28515625" style="104" customWidth="1"/>
    <col min="5" max="6" width="7.7109375" style="104" customWidth="1"/>
    <col min="7" max="7" width="8.140625" style="104" customWidth="1"/>
    <col min="8" max="9" width="7.7109375" style="104" customWidth="1"/>
    <col min="10" max="10" width="7.85546875" style="104" customWidth="1"/>
    <col min="11" max="11" width="8.140625" style="104" customWidth="1"/>
    <col min="12" max="12" width="14.85546875" style="104" customWidth="1"/>
    <col min="13" max="13" width="15.5703125" style="12" customWidth="1"/>
    <col min="14" max="16384" width="9.140625" style="11"/>
  </cols>
  <sheetData>
    <row r="1" spans="1:27" s="26" customFormat="1" ht="23.25">
      <c r="A1" s="852" t="s">
        <v>854</v>
      </c>
      <c r="B1" s="852"/>
      <c r="C1" s="852"/>
      <c r="D1" s="852"/>
      <c r="E1" s="852"/>
      <c r="F1" s="852"/>
      <c r="G1" s="852"/>
      <c r="H1" s="852"/>
      <c r="I1" s="852"/>
      <c r="J1" s="852"/>
      <c r="K1" s="852"/>
      <c r="L1" s="852"/>
      <c r="M1" s="852"/>
    </row>
    <row r="2" spans="1:27" s="27" customFormat="1" ht="20.25">
      <c r="A2" s="858" t="s">
        <v>1251</v>
      </c>
      <c r="B2" s="858"/>
      <c r="C2" s="858"/>
      <c r="D2" s="858"/>
      <c r="E2" s="858"/>
      <c r="F2" s="858"/>
      <c r="G2" s="858"/>
      <c r="H2" s="858"/>
      <c r="I2" s="858"/>
      <c r="J2" s="858"/>
      <c r="K2" s="858"/>
      <c r="L2" s="858"/>
      <c r="M2" s="858"/>
    </row>
    <row r="3" spans="1:27" s="26" customFormat="1" ht="34.5" customHeight="1">
      <c r="A3" s="866" t="s">
        <v>855</v>
      </c>
      <c r="B3" s="866"/>
      <c r="C3" s="866"/>
      <c r="D3" s="866"/>
      <c r="E3" s="866"/>
      <c r="F3" s="866"/>
      <c r="G3" s="866"/>
      <c r="H3" s="866"/>
      <c r="I3" s="866"/>
      <c r="J3" s="866"/>
      <c r="K3" s="866"/>
      <c r="L3" s="866"/>
      <c r="M3" s="866"/>
    </row>
    <row r="4" spans="1:27" s="26" customFormat="1" ht="15.75">
      <c r="A4" s="867" t="s">
        <v>1249</v>
      </c>
      <c r="B4" s="867"/>
      <c r="C4" s="867"/>
      <c r="D4" s="867"/>
      <c r="E4" s="867"/>
      <c r="F4" s="867"/>
      <c r="G4" s="867"/>
      <c r="H4" s="867"/>
      <c r="I4" s="867"/>
      <c r="J4" s="867"/>
      <c r="K4" s="867"/>
      <c r="L4" s="867"/>
      <c r="M4" s="867"/>
    </row>
    <row r="5" spans="1:27" ht="15.75">
      <c r="A5" s="10" t="s">
        <v>576</v>
      </c>
      <c r="B5" s="197"/>
      <c r="C5" s="197"/>
      <c r="D5" s="197"/>
      <c r="E5" s="197"/>
      <c r="F5" s="197"/>
      <c r="G5" s="197"/>
      <c r="H5" s="197"/>
      <c r="I5" s="197"/>
      <c r="J5" s="197"/>
      <c r="K5" s="197"/>
      <c r="L5" s="197"/>
      <c r="M5" s="24" t="s">
        <v>577</v>
      </c>
    </row>
    <row r="6" spans="1:27" s="191" customFormat="1" ht="18.75" customHeight="1" thickBot="1">
      <c r="A6" s="869" t="s">
        <v>853</v>
      </c>
      <c r="B6" s="869"/>
      <c r="C6" s="1074" t="s">
        <v>1087</v>
      </c>
      <c r="D6" s="1074"/>
      <c r="E6" s="1074"/>
      <c r="F6" s="1074" t="s">
        <v>1086</v>
      </c>
      <c r="G6" s="1074"/>
      <c r="H6" s="1074"/>
      <c r="I6" s="1078" t="s">
        <v>390</v>
      </c>
      <c r="J6" s="1078"/>
      <c r="K6" s="1078"/>
      <c r="L6" s="856" t="s">
        <v>1211</v>
      </c>
      <c r="M6" s="856"/>
    </row>
    <row r="7" spans="1:27" s="191" customFormat="1" ht="16.5" customHeight="1" thickBot="1">
      <c r="A7" s="1036"/>
      <c r="B7" s="1036"/>
      <c r="C7" s="1071" t="s">
        <v>644</v>
      </c>
      <c r="D7" s="1071" t="s">
        <v>852</v>
      </c>
      <c r="E7" s="1071" t="s">
        <v>392</v>
      </c>
      <c r="F7" s="1071" t="s">
        <v>644</v>
      </c>
      <c r="G7" s="1071" t="s">
        <v>852</v>
      </c>
      <c r="H7" s="1071" t="s">
        <v>392</v>
      </c>
      <c r="I7" s="1071" t="s">
        <v>644</v>
      </c>
      <c r="J7" s="1071" t="s">
        <v>852</v>
      </c>
      <c r="K7" s="1126" t="s">
        <v>391</v>
      </c>
      <c r="L7" s="1041"/>
      <c r="M7" s="1041"/>
    </row>
    <row r="8" spans="1:27" s="191" customFormat="1" ht="27.75" customHeight="1">
      <c r="A8" s="870"/>
      <c r="B8" s="870"/>
      <c r="C8" s="1072"/>
      <c r="D8" s="1072"/>
      <c r="E8" s="1072"/>
      <c r="F8" s="1072"/>
      <c r="G8" s="1072"/>
      <c r="H8" s="1072"/>
      <c r="I8" s="1072"/>
      <c r="J8" s="1072"/>
      <c r="K8" s="860"/>
      <c r="L8" s="857"/>
      <c r="M8" s="857"/>
    </row>
    <row r="9" spans="1:27" ht="15" customHeight="1" thickBot="1">
      <c r="A9" s="872" t="s">
        <v>1123</v>
      </c>
      <c r="B9" s="548" t="s">
        <v>42</v>
      </c>
      <c r="C9" s="368">
        <v>8</v>
      </c>
      <c r="D9" s="368">
        <v>71</v>
      </c>
      <c r="E9" s="510">
        <f>SUM(C9:D9)</f>
        <v>79</v>
      </c>
      <c r="F9" s="368">
        <v>1</v>
      </c>
      <c r="G9" s="368">
        <v>6</v>
      </c>
      <c r="H9" s="510">
        <f>SUM(F9:G9)</f>
        <v>7</v>
      </c>
      <c r="I9" s="510">
        <f t="shared" ref="I9:J12" si="0">SUM(C9+F9)</f>
        <v>9</v>
      </c>
      <c r="J9" s="510">
        <f t="shared" si="0"/>
        <v>77</v>
      </c>
      <c r="K9" s="510">
        <f>SUM(H9+E9)</f>
        <v>86</v>
      </c>
      <c r="L9" s="544" t="s">
        <v>43</v>
      </c>
      <c r="M9" s="864" t="s">
        <v>933</v>
      </c>
    </row>
    <row r="10" spans="1:27" ht="15" customHeight="1" thickBot="1">
      <c r="A10" s="868"/>
      <c r="B10" s="553" t="s">
        <v>44</v>
      </c>
      <c r="C10" s="322">
        <v>12</v>
      </c>
      <c r="D10" s="322">
        <v>57</v>
      </c>
      <c r="E10" s="323">
        <f t="shared" ref="E10:E12" si="1">SUM(C10:D10)</f>
        <v>69</v>
      </c>
      <c r="F10" s="322">
        <v>5</v>
      </c>
      <c r="G10" s="322">
        <v>9</v>
      </c>
      <c r="H10" s="323">
        <f t="shared" ref="H10:H12" si="2">SUM(F10:G10)</f>
        <v>14</v>
      </c>
      <c r="I10" s="503">
        <f t="shared" si="0"/>
        <v>17</v>
      </c>
      <c r="J10" s="503">
        <f t="shared" si="0"/>
        <v>66</v>
      </c>
      <c r="K10" s="503">
        <f>SUM(H10+E10)</f>
        <v>83</v>
      </c>
      <c r="L10" s="554" t="s">
        <v>45</v>
      </c>
      <c r="M10" s="865"/>
    </row>
    <row r="11" spans="1:27" ht="15" customHeight="1" thickBot="1">
      <c r="A11" s="868"/>
      <c r="B11" s="552" t="s">
        <v>46</v>
      </c>
      <c r="C11" s="325">
        <v>10</v>
      </c>
      <c r="D11" s="325">
        <v>85</v>
      </c>
      <c r="E11" s="502">
        <f t="shared" si="1"/>
        <v>95</v>
      </c>
      <c r="F11" s="325">
        <v>0</v>
      </c>
      <c r="G11" s="325">
        <v>8</v>
      </c>
      <c r="H11" s="502">
        <f t="shared" si="2"/>
        <v>8</v>
      </c>
      <c r="I11" s="502">
        <f t="shared" si="0"/>
        <v>10</v>
      </c>
      <c r="J11" s="502">
        <f t="shared" si="0"/>
        <v>93</v>
      </c>
      <c r="K11" s="502">
        <f>SUM(H11+E11)</f>
        <v>103</v>
      </c>
      <c r="L11" s="543" t="s">
        <v>47</v>
      </c>
      <c r="M11" s="865"/>
    </row>
    <row r="12" spans="1:27" ht="15" customHeight="1" thickBot="1">
      <c r="A12" s="868"/>
      <c r="B12" s="551" t="s">
        <v>48</v>
      </c>
      <c r="C12" s="372">
        <v>12</v>
      </c>
      <c r="D12" s="372">
        <v>70</v>
      </c>
      <c r="E12" s="402">
        <f t="shared" si="1"/>
        <v>82</v>
      </c>
      <c r="F12" s="372">
        <v>4</v>
      </c>
      <c r="G12" s="372">
        <v>9</v>
      </c>
      <c r="H12" s="402">
        <f t="shared" si="2"/>
        <v>13</v>
      </c>
      <c r="I12" s="505">
        <f t="shared" si="0"/>
        <v>16</v>
      </c>
      <c r="J12" s="505">
        <f t="shared" si="0"/>
        <v>79</v>
      </c>
      <c r="K12" s="505">
        <f>SUM(H12+E12)</f>
        <v>95</v>
      </c>
      <c r="L12" s="555" t="s">
        <v>49</v>
      </c>
      <c r="M12" s="865"/>
    </row>
    <row r="13" spans="1:27" ht="18" customHeight="1" thickBot="1">
      <c r="A13" s="868"/>
      <c r="B13" s="549" t="s">
        <v>29</v>
      </c>
      <c r="C13" s="407">
        <f t="shared" ref="C13:K13" si="3">SUM(C9:C12)</f>
        <v>42</v>
      </c>
      <c r="D13" s="407">
        <f t="shared" si="3"/>
        <v>283</v>
      </c>
      <c r="E13" s="508">
        <f t="shared" si="3"/>
        <v>325</v>
      </c>
      <c r="F13" s="407">
        <f t="shared" si="3"/>
        <v>10</v>
      </c>
      <c r="G13" s="407">
        <f t="shared" si="3"/>
        <v>32</v>
      </c>
      <c r="H13" s="508">
        <f t="shared" ref="H13" si="4">SUM(H9:H12)</f>
        <v>42</v>
      </c>
      <c r="I13" s="508">
        <f t="shared" si="3"/>
        <v>52</v>
      </c>
      <c r="J13" s="508">
        <f t="shared" si="3"/>
        <v>315</v>
      </c>
      <c r="K13" s="508">
        <f t="shared" si="3"/>
        <v>367</v>
      </c>
      <c r="L13" s="558" t="s">
        <v>30</v>
      </c>
      <c r="M13" s="865"/>
    </row>
    <row r="14" spans="1:27" ht="15" customHeight="1" thickBot="1">
      <c r="A14" s="954" t="s">
        <v>482</v>
      </c>
      <c r="B14" s="550" t="s">
        <v>10</v>
      </c>
      <c r="C14" s="422">
        <v>17</v>
      </c>
      <c r="D14" s="422">
        <v>59</v>
      </c>
      <c r="E14" s="423">
        <f t="shared" ref="E14:E16" si="5">SUM(C14:D14)</f>
        <v>76</v>
      </c>
      <c r="F14" s="422">
        <v>0</v>
      </c>
      <c r="G14" s="422">
        <v>16</v>
      </c>
      <c r="H14" s="423">
        <f t="shared" ref="H14:H16" si="6">SUM(F14:G14)</f>
        <v>16</v>
      </c>
      <c r="I14" s="513">
        <f t="shared" ref="I14:I23" si="7">SUM(C14+F14)</f>
        <v>17</v>
      </c>
      <c r="J14" s="513">
        <f t="shared" ref="J14:J24" si="8">SUM(D14+G14)</f>
        <v>75</v>
      </c>
      <c r="K14" s="513">
        <f>SUM(H14+E14)</f>
        <v>92</v>
      </c>
      <c r="L14" s="557" t="s">
        <v>43</v>
      </c>
      <c r="M14" s="871" t="s">
        <v>4</v>
      </c>
    </row>
    <row r="15" spans="1:27" ht="15" customHeight="1" thickBot="1">
      <c r="A15" s="954"/>
      <c r="B15" s="552" t="s">
        <v>11</v>
      </c>
      <c r="C15" s="325">
        <v>16</v>
      </c>
      <c r="D15" s="325">
        <v>48</v>
      </c>
      <c r="E15" s="502">
        <f t="shared" si="5"/>
        <v>64</v>
      </c>
      <c r="F15" s="325">
        <v>0</v>
      </c>
      <c r="G15" s="325">
        <v>16</v>
      </c>
      <c r="H15" s="502">
        <f t="shared" si="6"/>
        <v>16</v>
      </c>
      <c r="I15" s="502">
        <f t="shared" si="7"/>
        <v>16</v>
      </c>
      <c r="J15" s="502">
        <f t="shared" si="8"/>
        <v>64</v>
      </c>
      <c r="K15" s="502">
        <f>SUM(H15+E15)</f>
        <v>80</v>
      </c>
      <c r="L15" s="543" t="s">
        <v>45</v>
      </c>
      <c r="M15" s="871"/>
    </row>
    <row r="16" spans="1:27" ht="15" customHeight="1" thickBot="1">
      <c r="A16" s="954"/>
      <c r="B16" s="551" t="s">
        <v>12</v>
      </c>
      <c r="C16" s="372">
        <v>20</v>
      </c>
      <c r="D16" s="372">
        <v>76</v>
      </c>
      <c r="E16" s="402">
        <f t="shared" si="5"/>
        <v>96</v>
      </c>
      <c r="F16" s="372">
        <v>2</v>
      </c>
      <c r="G16" s="372">
        <v>9</v>
      </c>
      <c r="H16" s="402">
        <f t="shared" si="6"/>
        <v>11</v>
      </c>
      <c r="I16" s="505">
        <f t="shared" si="7"/>
        <v>22</v>
      </c>
      <c r="J16" s="505">
        <f t="shared" si="8"/>
        <v>85</v>
      </c>
      <c r="K16" s="505">
        <f>SUM(H16+E16)</f>
        <v>107</v>
      </c>
      <c r="L16" s="555" t="s">
        <v>47</v>
      </c>
      <c r="M16" s="871"/>
      <c r="O16" s="866"/>
      <c r="P16" s="866"/>
      <c r="Q16" s="866"/>
      <c r="R16" s="866"/>
      <c r="S16" s="866"/>
      <c r="T16" s="866"/>
      <c r="U16" s="866"/>
      <c r="V16" s="866"/>
      <c r="W16" s="866"/>
      <c r="X16" s="866"/>
      <c r="Y16" s="866"/>
      <c r="Z16" s="866"/>
      <c r="AA16" s="866"/>
    </row>
    <row r="17" spans="1:13" ht="18" customHeight="1" thickBot="1">
      <c r="A17" s="954"/>
      <c r="B17" s="549" t="s">
        <v>29</v>
      </c>
      <c r="C17" s="407">
        <f t="shared" ref="C17:G17" si="9">SUM(C14:C16)</f>
        <v>53</v>
      </c>
      <c r="D17" s="407">
        <f t="shared" si="9"/>
        <v>183</v>
      </c>
      <c r="E17" s="508">
        <f t="shared" si="9"/>
        <v>236</v>
      </c>
      <c r="F17" s="407">
        <f t="shared" si="9"/>
        <v>2</v>
      </c>
      <c r="G17" s="407">
        <f t="shared" si="9"/>
        <v>41</v>
      </c>
      <c r="H17" s="508">
        <f t="shared" ref="H17" si="10">SUM(H14:H16)</f>
        <v>43</v>
      </c>
      <c r="I17" s="508">
        <f>SUM(I14:I16)</f>
        <v>55</v>
      </c>
      <c r="J17" s="508">
        <f>SUM(J14:J16)</f>
        <v>224</v>
      </c>
      <c r="K17" s="508">
        <f>SUM(K14:K16)</f>
        <v>279</v>
      </c>
      <c r="L17" s="558" t="s">
        <v>30</v>
      </c>
      <c r="M17" s="871"/>
    </row>
    <row r="18" spans="1:13" ht="18" customHeight="1" thickBot="1">
      <c r="A18" s="868" t="s">
        <v>932</v>
      </c>
      <c r="B18" s="550" t="s">
        <v>10</v>
      </c>
      <c r="C18" s="422">
        <v>68</v>
      </c>
      <c r="D18" s="422">
        <v>165</v>
      </c>
      <c r="E18" s="423">
        <f>SUM(C18:D18)</f>
        <v>233</v>
      </c>
      <c r="F18" s="422">
        <v>3</v>
      </c>
      <c r="G18" s="422">
        <v>26</v>
      </c>
      <c r="H18" s="423">
        <f>SUM(F18:G18)</f>
        <v>29</v>
      </c>
      <c r="I18" s="513">
        <f t="shared" ref="I18:I19" si="11">SUM(C18+F18)</f>
        <v>71</v>
      </c>
      <c r="J18" s="513">
        <f t="shared" ref="J18:J20" si="12">SUM(D18+G18)</f>
        <v>191</v>
      </c>
      <c r="K18" s="513">
        <f>SUM(H18+E18)</f>
        <v>262</v>
      </c>
      <c r="L18" s="557" t="s">
        <v>43</v>
      </c>
      <c r="M18" s="865" t="s">
        <v>41</v>
      </c>
    </row>
    <row r="19" spans="1:13" ht="18" customHeight="1" thickBot="1">
      <c r="A19" s="868"/>
      <c r="B19" s="552" t="s">
        <v>435</v>
      </c>
      <c r="C19" s="325">
        <v>51</v>
      </c>
      <c r="D19" s="325">
        <v>76</v>
      </c>
      <c r="E19" s="502">
        <f>SUM(C19:D19)</f>
        <v>127</v>
      </c>
      <c r="F19" s="325">
        <v>0</v>
      </c>
      <c r="G19" s="325">
        <v>8</v>
      </c>
      <c r="H19" s="502">
        <f>SUM(F19:G19)</f>
        <v>8</v>
      </c>
      <c r="I19" s="502">
        <f t="shared" si="11"/>
        <v>51</v>
      </c>
      <c r="J19" s="502">
        <f t="shared" si="12"/>
        <v>84</v>
      </c>
      <c r="K19" s="502">
        <f>SUM(H19+E19)</f>
        <v>135</v>
      </c>
      <c r="L19" s="543" t="s">
        <v>519</v>
      </c>
      <c r="M19" s="865"/>
    </row>
    <row r="20" spans="1:13" ht="18" customHeight="1" thickBot="1">
      <c r="A20" s="868"/>
      <c r="B20" s="551" t="s">
        <v>438</v>
      </c>
      <c r="C20" s="372">
        <v>106</v>
      </c>
      <c r="D20" s="372">
        <v>164</v>
      </c>
      <c r="E20" s="402">
        <f>SUM(C20:D20)</f>
        <v>270</v>
      </c>
      <c r="F20" s="372">
        <v>6</v>
      </c>
      <c r="G20" s="372">
        <v>33</v>
      </c>
      <c r="H20" s="402">
        <f>SUM(F20:G20)</f>
        <v>39</v>
      </c>
      <c r="I20" s="505">
        <f>SUM(C20+F20)</f>
        <v>112</v>
      </c>
      <c r="J20" s="505">
        <f t="shared" si="12"/>
        <v>197</v>
      </c>
      <c r="K20" s="505">
        <f>SUM(H20+E20)</f>
        <v>309</v>
      </c>
      <c r="L20" s="555" t="s">
        <v>47</v>
      </c>
      <c r="M20" s="865"/>
    </row>
    <row r="21" spans="1:13" ht="18" customHeight="1" thickBot="1">
      <c r="A21" s="868"/>
      <c r="B21" s="549" t="s">
        <v>7</v>
      </c>
      <c r="C21" s="407">
        <f t="shared" ref="C21:K21" si="13">SUM(C18:C20)</f>
        <v>225</v>
      </c>
      <c r="D21" s="407">
        <f t="shared" si="13"/>
        <v>405</v>
      </c>
      <c r="E21" s="508">
        <f t="shared" si="13"/>
        <v>630</v>
      </c>
      <c r="F21" s="407">
        <f t="shared" si="13"/>
        <v>9</v>
      </c>
      <c r="G21" s="407">
        <f t="shared" si="13"/>
        <v>67</v>
      </c>
      <c r="H21" s="508">
        <f t="shared" ref="H21" si="14">SUM(H18:H20)</f>
        <v>76</v>
      </c>
      <c r="I21" s="508">
        <f t="shared" si="13"/>
        <v>234</v>
      </c>
      <c r="J21" s="508">
        <f t="shared" si="13"/>
        <v>472</v>
      </c>
      <c r="K21" s="508">
        <f t="shared" si="13"/>
        <v>706</v>
      </c>
      <c r="L21" s="558" t="s">
        <v>30</v>
      </c>
      <c r="M21" s="865"/>
    </row>
    <row r="22" spans="1:13" ht="15" customHeight="1" thickBot="1">
      <c r="A22" s="954" t="s">
        <v>349</v>
      </c>
      <c r="B22" s="550" t="s">
        <v>10</v>
      </c>
      <c r="C22" s="422">
        <v>55</v>
      </c>
      <c r="D22" s="422">
        <v>0</v>
      </c>
      <c r="E22" s="423">
        <f t="shared" ref="E22:E24" si="15">SUM(C22:D22)</f>
        <v>55</v>
      </c>
      <c r="F22" s="422">
        <v>3</v>
      </c>
      <c r="G22" s="422">
        <v>0</v>
      </c>
      <c r="H22" s="423">
        <f t="shared" ref="H22:H24" si="16">SUM(F22:G22)</f>
        <v>3</v>
      </c>
      <c r="I22" s="513">
        <f t="shared" si="7"/>
        <v>58</v>
      </c>
      <c r="J22" s="513">
        <f t="shared" si="8"/>
        <v>0</v>
      </c>
      <c r="K22" s="513">
        <f>SUM(H22+E22)</f>
        <v>58</v>
      </c>
      <c r="L22" s="557" t="s">
        <v>43</v>
      </c>
      <c r="M22" s="871" t="s">
        <v>786</v>
      </c>
    </row>
    <row r="23" spans="1:13" ht="15" customHeight="1" thickBot="1">
      <c r="A23" s="954"/>
      <c r="B23" s="552" t="s">
        <v>435</v>
      </c>
      <c r="C23" s="325">
        <v>19</v>
      </c>
      <c r="D23" s="325">
        <v>0</v>
      </c>
      <c r="E23" s="502">
        <f t="shared" si="15"/>
        <v>19</v>
      </c>
      <c r="F23" s="325">
        <v>3</v>
      </c>
      <c r="G23" s="325">
        <v>0</v>
      </c>
      <c r="H23" s="502">
        <f t="shared" si="16"/>
        <v>3</v>
      </c>
      <c r="I23" s="502">
        <f t="shared" si="7"/>
        <v>22</v>
      </c>
      <c r="J23" s="502">
        <f t="shared" si="8"/>
        <v>0</v>
      </c>
      <c r="K23" s="502">
        <f>SUM(H23+E23)</f>
        <v>22</v>
      </c>
      <c r="L23" s="543" t="s">
        <v>519</v>
      </c>
      <c r="M23" s="871"/>
    </row>
    <row r="24" spans="1:13" ht="15" customHeight="1" thickBot="1">
      <c r="A24" s="954"/>
      <c r="B24" s="551" t="s">
        <v>438</v>
      </c>
      <c r="C24" s="372">
        <v>4</v>
      </c>
      <c r="D24" s="372">
        <v>0</v>
      </c>
      <c r="E24" s="402">
        <f t="shared" si="15"/>
        <v>4</v>
      </c>
      <c r="F24" s="372">
        <v>0</v>
      </c>
      <c r="G24" s="372">
        <v>0</v>
      </c>
      <c r="H24" s="402">
        <f t="shared" si="16"/>
        <v>0</v>
      </c>
      <c r="I24" s="505">
        <f>SUM(C24+F24)</f>
        <v>4</v>
      </c>
      <c r="J24" s="505">
        <f t="shared" si="8"/>
        <v>0</v>
      </c>
      <c r="K24" s="505">
        <f>SUM(H24+E24)</f>
        <v>4</v>
      </c>
      <c r="L24" s="555" t="s">
        <v>47</v>
      </c>
      <c r="M24" s="871"/>
    </row>
    <row r="25" spans="1:13" ht="18" customHeight="1">
      <c r="A25" s="1117"/>
      <c r="B25" s="549" t="s">
        <v>7</v>
      </c>
      <c r="C25" s="407">
        <f t="shared" ref="C25:K25" si="17">SUM(C22:C24)</f>
        <v>78</v>
      </c>
      <c r="D25" s="407">
        <f t="shared" si="17"/>
        <v>0</v>
      </c>
      <c r="E25" s="508">
        <f t="shared" si="17"/>
        <v>78</v>
      </c>
      <c r="F25" s="407">
        <f t="shared" si="17"/>
        <v>6</v>
      </c>
      <c r="G25" s="407">
        <f t="shared" si="17"/>
        <v>0</v>
      </c>
      <c r="H25" s="508">
        <f t="shared" si="17"/>
        <v>6</v>
      </c>
      <c r="I25" s="508">
        <f t="shared" si="17"/>
        <v>84</v>
      </c>
      <c r="J25" s="508">
        <f t="shared" si="17"/>
        <v>0</v>
      </c>
      <c r="K25" s="508">
        <f t="shared" si="17"/>
        <v>84</v>
      </c>
      <c r="L25" s="558" t="s">
        <v>30</v>
      </c>
      <c r="M25" s="880"/>
    </row>
    <row r="26" spans="1:13" ht="27.75" customHeight="1">
      <c r="A26" s="1119" t="s">
        <v>37</v>
      </c>
      <c r="B26" s="1120"/>
      <c r="C26" s="556">
        <f>SUM(C25,C21,C17,C13)</f>
        <v>398</v>
      </c>
      <c r="D26" s="556">
        <f t="shared" ref="D26:K26" si="18">SUM(D25,D21,D17,D13)</f>
        <v>871</v>
      </c>
      <c r="E26" s="556">
        <f t="shared" si="18"/>
        <v>1269</v>
      </c>
      <c r="F26" s="556">
        <f t="shared" si="18"/>
        <v>27</v>
      </c>
      <c r="G26" s="556">
        <f t="shared" si="18"/>
        <v>140</v>
      </c>
      <c r="H26" s="556">
        <f t="shared" si="18"/>
        <v>167</v>
      </c>
      <c r="I26" s="556">
        <f t="shared" si="18"/>
        <v>425</v>
      </c>
      <c r="J26" s="556">
        <f t="shared" si="18"/>
        <v>1011</v>
      </c>
      <c r="K26" s="556">
        <f t="shared" si="18"/>
        <v>1436</v>
      </c>
      <c r="L26" s="1121" t="s">
        <v>14</v>
      </c>
      <c r="M26" s="1122"/>
    </row>
    <row r="27" spans="1:13" ht="15" customHeight="1">
      <c r="A27" s="1123" t="s">
        <v>50</v>
      </c>
      <c r="B27" s="1123"/>
      <c r="C27" s="1123"/>
      <c r="D27" s="1123"/>
      <c r="J27" s="1125" t="s">
        <v>51</v>
      </c>
      <c r="K27" s="1125"/>
      <c r="L27" s="1125"/>
      <c r="M27" s="1125"/>
    </row>
    <row r="28" spans="1:13" ht="12" customHeight="1">
      <c r="A28" s="1124" t="s">
        <v>1126</v>
      </c>
      <c r="B28" s="1124"/>
      <c r="C28" s="1124"/>
      <c r="D28" s="1124"/>
      <c r="J28" s="1118" t="s">
        <v>1131</v>
      </c>
      <c r="K28" s="1118"/>
      <c r="L28" s="1118"/>
      <c r="M28" s="1118"/>
    </row>
    <row r="29" spans="1:13" ht="12" customHeight="1">
      <c r="A29" s="1124" t="s">
        <v>1127</v>
      </c>
      <c r="B29" s="1124"/>
      <c r="C29" s="1124"/>
      <c r="D29" s="1124"/>
      <c r="J29" s="1118" t="s">
        <v>1130</v>
      </c>
      <c r="K29" s="1118"/>
      <c r="L29" s="1118"/>
      <c r="M29" s="1118"/>
    </row>
    <row r="30" spans="1:13" ht="12" customHeight="1">
      <c r="A30" s="1124" t="s">
        <v>1124</v>
      </c>
      <c r="B30" s="1124"/>
      <c r="C30" s="1124"/>
      <c r="D30" s="1124"/>
      <c r="J30" s="1118" t="s">
        <v>1128</v>
      </c>
      <c r="K30" s="1118"/>
      <c r="L30" s="1118"/>
      <c r="M30" s="1118"/>
    </row>
    <row r="31" spans="1:13" ht="12" customHeight="1">
      <c r="A31" s="1124" t="s">
        <v>1125</v>
      </c>
      <c r="B31" s="1124"/>
      <c r="C31" s="1124"/>
      <c r="D31" s="1124"/>
      <c r="J31" s="1118" t="s">
        <v>1129</v>
      </c>
      <c r="K31" s="1118"/>
      <c r="L31" s="1118"/>
      <c r="M31" s="1118"/>
    </row>
    <row r="32" spans="1:13">
      <c r="M32" s="2"/>
    </row>
    <row r="49" spans="5:5">
      <c r="E49" s="199"/>
    </row>
  </sheetData>
  <mergeCells count="39">
    <mergeCell ref="H7:H8"/>
    <mergeCell ref="K7:K8"/>
    <mergeCell ref="I7:I8"/>
    <mergeCell ref="J7:J8"/>
    <mergeCell ref="L6:M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J30:M30"/>
    <mergeCell ref="J31:M31"/>
    <mergeCell ref="A27:D27"/>
    <mergeCell ref="A29:D29"/>
    <mergeCell ref="A30:D30"/>
    <mergeCell ref="A31:D31"/>
    <mergeCell ref="A28:D28"/>
    <mergeCell ref="J27:M27"/>
    <mergeCell ref="J28:M28"/>
    <mergeCell ref="A22:A25"/>
    <mergeCell ref="M9:M13"/>
    <mergeCell ref="M14:M17"/>
    <mergeCell ref="M22:M25"/>
    <mergeCell ref="J29:M29"/>
    <mergeCell ref="A26:B26"/>
    <mergeCell ref="L26:M26"/>
    <mergeCell ref="A18:A21"/>
    <mergeCell ref="M18:M21"/>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125" customWidth="1"/>
    <col min="2" max="2" width="11.140625" style="125" customWidth="1"/>
    <col min="3" max="3" width="50.28515625" style="1" customWidth="1"/>
    <col min="4" max="256" width="9.140625" style="125"/>
    <col min="257" max="257" width="50.28515625" style="125" customWidth="1"/>
    <col min="258" max="258" width="11.140625" style="125" customWidth="1"/>
    <col min="259" max="259" width="50.28515625" style="125" customWidth="1"/>
    <col min="260" max="512" width="9.140625" style="125"/>
    <col min="513" max="513" width="50.28515625" style="125" customWidth="1"/>
    <col min="514" max="514" width="11.140625" style="125" customWidth="1"/>
    <col min="515" max="515" width="50.28515625" style="125" customWidth="1"/>
    <col min="516" max="768" width="9.140625" style="125"/>
    <col min="769" max="769" width="50.28515625" style="125" customWidth="1"/>
    <col min="770" max="770" width="11.140625" style="125" customWidth="1"/>
    <col min="771" max="771" width="50.28515625" style="125" customWidth="1"/>
    <col min="772" max="1024" width="9.140625" style="125"/>
    <col min="1025" max="1025" width="50.28515625" style="125" customWidth="1"/>
    <col min="1026" max="1026" width="11.140625" style="125" customWidth="1"/>
    <col min="1027" max="1027" width="50.28515625" style="125" customWidth="1"/>
    <col min="1028" max="1280" width="9.140625" style="125"/>
    <col min="1281" max="1281" width="50.28515625" style="125" customWidth="1"/>
    <col min="1282" max="1282" width="11.140625" style="125" customWidth="1"/>
    <col min="1283" max="1283" width="50.28515625" style="125" customWidth="1"/>
    <col min="1284" max="1536" width="9.140625" style="125"/>
    <col min="1537" max="1537" width="50.28515625" style="125" customWidth="1"/>
    <col min="1538" max="1538" width="11.140625" style="125" customWidth="1"/>
    <col min="1539" max="1539" width="50.28515625" style="125" customWidth="1"/>
    <col min="1540" max="1792" width="9.140625" style="125"/>
    <col min="1793" max="1793" width="50.28515625" style="125" customWidth="1"/>
    <col min="1794" max="1794" width="11.140625" style="125" customWidth="1"/>
    <col min="1795" max="1795" width="50.28515625" style="125" customWidth="1"/>
    <col min="1796" max="2048" width="9.140625" style="125"/>
    <col min="2049" max="2049" width="50.28515625" style="125" customWidth="1"/>
    <col min="2050" max="2050" width="11.140625" style="125" customWidth="1"/>
    <col min="2051" max="2051" width="50.28515625" style="125" customWidth="1"/>
    <col min="2052" max="2304" width="9.140625" style="125"/>
    <col min="2305" max="2305" width="50.28515625" style="125" customWidth="1"/>
    <col min="2306" max="2306" width="11.140625" style="125" customWidth="1"/>
    <col min="2307" max="2307" width="50.28515625" style="125" customWidth="1"/>
    <col min="2308" max="2560" width="9.140625" style="125"/>
    <col min="2561" max="2561" width="50.28515625" style="125" customWidth="1"/>
    <col min="2562" max="2562" width="11.140625" style="125" customWidth="1"/>
    <col min="2563" max="2563" width="50.28515625" style="125" customWidth="1"/>
    <col min="2564" max="2816" width="9.140625" style="125"/>
    <col min="2817" max="2817" width="50.28515625" style="125" customWidth="1"/>
    <col min="2818" max="2818" width="11.140625" style="125" customWidth="1"/>
    <col min="2819" max="2819" width="50.28515625" style="125" customWidth="1"/>
    <col min="2820" max="3072" width="9.140625" style="125"/>
    <col min="3073" max="3073" width="50.28515625" style="125" customWidth="1"/>
    <col min="3074" max="3074" width="11.140625" style="125" customWidth="1"/>
    <col min="3075" max="3075" width="50.28515625" style="125" customWidth="1"/>
    <col min="3076" max="3328" width="9.140625" style="125"/>
    <col min="3329" max="3329" width="50.28515625" style="125" customWidth="1"/>
    <col min="3330" max="3330" width="11.140625" style="125" customWidth="1"/>
    <col min="3331" max="3331" width="50.28515625" style="125" customWidth="1"/>
    <col min="3332" max="3584" width="9.140625" style="125"/>
    <col min="3585" max="3585" width="50.28515625" style="125" customWidth="1"/>
    <col min="3586" max="3586" width="11.140625" style="125" customWidth="1"/>
    <col min="3587" max="3587" width="50.28515625" style="125" customWidth="1"/>
    <col min="3588" max="3840" width="9.140625" style="125"/>
    <col min="3841" max="3841" width="50.28515625" style="125" customWidth="1"/>
    <col min="3842" max="3842" width="11.140625" style="125" customWidth="1"/>
    <col min="3843" max="3843" width="50.28515625" style="125" customWidth="1"/>
    <col min="3844" max="4096" width="9.140625" style="125"/>
    <col min="4097" max="4097" width="50.28515625" style="125" customWidth="1"/>
    <col min="4098" max="4098" width="11.140625" style="125" customWidth="1"/>
    <col min="4099" max="4099" width="50.28515625" style="125" customWidth="1"/>
    <col min="4100" max="4352" width="9.140625" style="125"/>
    <col min="4353" max="4353" width="50.28515625" style="125" customWidth="1"/>
    <col min="4354" max="4354" width="11.140625" style="125" customWidth="1"/>
    <col min="4355" max="4355" width="50.28515625" style="125" customWidth="1"/>
    <col min="4356" max="4608" width="9.140625" style="125"/>
    <col min="4609" max="4609" width="50.28515625" style="125" customWidth="1"/>
    <col min="4610" max="4610" width="11.140625" style="125" customWidth="1"/>
    <col min="4611" max="4611" width="50.28515625" style="125" customWidth="1"/>
    <col min="4612" max="4864" width="9.140625" style="125"/>
    <col min="4865" max="4865" width="50.28515625" style="125" customWidth="1"/>
    <col min="4866" max="4866" width="11.140625" style="125" customWidth="1"/>
    <col min="4867" max="4867" width="50.28515625" style="125" customWidth="1"/>
    <col min="4868" max="5120" width="9.140625" style="125"/>
    <col min="5121" max="5121" width="50.28515625" style="125" customWidth="1"/>
    <col min="5122" max="5122" width="11.140625" style="125" customWidth="1"/>
    <col min="5123" max="5123" width="50.28515625" style="125" customWidth="1"/>
    <col min="5124" max="5376" width="9.140625" style="125"/>
    <col min="5377" max="5377" width="50.28515625" style="125" customWidth="1"/>
    <col min="5378" max="5378" width="11.140625" style="125" customWidth="1"/>
    <col min="5379" max="5379" width="50.28515625" style="125" customWidth="1"/>
    <col min="5380" max="5632" width="9.140625" style="125"/>
    <col min="5633" max="5633" width="50.28515625" style="125" customWidth="1"/>
    <col min="5634" max="5634" width="11.140625" style="125" customWidth="1"/>
    <col min="5635" max="5635" width="50.28515625" style="125" customWidth="1"/>
    <col min="5636" max="5888" width="9.140625" style="125"/>
    <col min="5889" max="5889" width="50.28515625" style="125" customWidth="1"/>
    <col min="5890" max="5890" width="11.140625" style="125" customWidth="1"/>
    <col min="5891" max="5891" width="50.28515625" style="125" customWidth="1"/>
    <col min="5892" max="6144" width="9.140625" style="125"/>
    <col min="6145" max="6145" width="50.28515625" style="125" customWidth="1"/>
    <col min="6146" max="6146" width="11.140625" style="125" customWidth="1"/>
    <col min="6147" max="6147" width="50.28515625" style="125" customWidth="1"/>
    <col min="6148" max="6400" width="9.140625" style="125"/>
    <col min="6401" max="6401" width="50.28515625" style="125" customWidth="1"/>
    <col min="6402" max="6402" width="11.140625" style="125" customWidth="1"/>
    <col min="6403" max="6403" width="50.28515625" style="125" customWidth="1"/>
    <col min="6404" max="6656" width="9.140625" style="125"/>
    <col min="6657" max="6657" width="50.28515625" style="125" customWidth="1"/>
    <col min="6658" max="6658" width="11.140625" style="125" customWidth="1"/>
    <col min="6659" max="6659" width="50.28515625" style="125" customWidth="1"/>
    <col min="6660" max="6912" width="9.140625" style="125"/>
    <col min="6913" max="6913" width="50.28515625" style="125" customWidth="1"/>
    <col min="6914" max="6914" width="11.140625" style="125" customWidth="1"/>
    <col min="6915" max="6915" width="50.28515625" style="125" customWidth="1"/>
    <col min="6916" max="7168" width="9.140625" style="125"/>
    <col min="7169" max="7169" width="50.28515625" style="125" customWidth="1"/>
    <col min="7170" max="7170" width="11.140625" style="125" customWidth="1"/>
    <col min="7171" max="7171" width="50.28515625" style="125" customWidth="1"/>
    <col min="7172" max="7424" width="9.140625" style="125"/>
    <col min="7425" max="7425" width="50.28515625" style="125" customWidth="1"/>
    <col min="7426" max="7426" width="11.140625" style="125" customWidth="1"/>
    <col min="7427" max="7427" width="50.28515625" style="125" customWidth="1"/>
    <col min="7428" max="7680" width="9.140625" style="125"/>
    <col min="7681" max="7681" width="50.28515625" style="125" customWidth="1"/>
    <col min="7682" max="7682" width="11.140625" style="125" customWidth="1"/>
    <col min="7683" max="7683" width="50.28515625" style="125" customWidth="1"/>
    <col min="7684" max="7936" width="9.140625" style="125"/>
    <col min="7937" max="7937" width="50.28515625" style="125" customWidth="1"/>
    <col min="7938" max="7938" width="11.140625" style="125" customWidth="1"/>
    <col min="7939" max="7939" width="50.28515625" style="125" customWidth="1"/>
    <col min="7940" max="8192" width="9.140625" style="125"/>
    <col min="8193" max="8193" width="50.28515625" style="125" customWidth="1"/>
    <col min="8194" max="8194" width="11.140625" style="125" customWidth="1"/>
    <col min="8195" max="8195" width="50.28515625" style="125" customWidth="1"/>
    <col min="8196" max="8448" width="9.140625" style="125"/>
    <col min="8449" max="8449" width="50.28515625" style="125" customWidth="1"/>
    <col min="8450" max="8450" width="11.140625" style="125" customWidth="1"/>
    <col min="8451" max="8451" width="50.28515625" style="125" customWidth="1"/>
    <col min="8452" max="8704" width="9.140625" style="125"/>
    <col min="8705" max="8705" width="50.28515625" style="125" customWidth="1"/>
    <col min="8706" max="8706" width="11.140625" style="125" customWidth="1"/>
    <col min="8707" max="8707" width="50.28515625" style="125" customWidth="1"/>
    <col min="8708" max="8960" width="9.140625" style="125"/>
    <col min="8961" max="8961" width="50.28515625" style="125" customWidth="1"/>
    <col min="8962" max="8962" width="11.140625" style="125" customWidth="1"/>
    <col min="8963" max="8963" width="50.28515625" style="125" customWidth="1"/>
    <col min="8964" max="9216" width="9.140625" style="125"/>
    <col min="9217" max="9217" width="50.28515625" style="125" customWidth="1"/>
    <col min="9218" max="9218" width="11.140625" style="125" customWidth="1"/>
    <col min="9219" max="9219" width="50.28515625" style="125" customWidth="1"/>
    <col min="9220" max="9472" width="9.140625" style="125"/>
    <col min="9473" max="9473" width="50.28515625" style="125" customWidth="1"/>
    <col min="9474" max="9474" width="11.140625" style="125" customWidth="1"/>
    <col min="9475" max="9475" width="50.28515625" style="125" customWidth="1"/>
    <col min="9476" max="9728" width="9.140625" style="125"/>
    <col min="9729" max="9729" width="50.28515625" style="125" customWidth="1"/>
    <col min="9730" max="9730" width="11.140625" style="125" customWidth="1"/>
    <col min="9731" max="9731" width="50.28515625" style="125" customWidth="1"/>
    <col min="9732" max="9984" width="9.140625" style="125"/>
    <col min="9985" max="9985" width="50.28515625" style="125" customWidth="1"/>
    <col min="9986" max="9986" width="11.140625" style="125" customWidth="1"/>
    <col min="9987" max="9987" width="50.28515625" style="125" customWidth="1"/>
    <col min="9988" max="10240" width="9.140625" style="125"/>
    <col min="10241" max="10241" width="50.28515625" style="125" customWidth="1"/>
    <col min="10242" max="10242" width="11.140625" style="125" customWidth="1"/>
    <col min="10243" max="10243" width="50.28515625" style="125" customWidth="1"/>
    <col min="10244" max="10496" width="9.140625" style="125"/>
    <col min="10497" max="10497" width="50.28515625" style="125" customWidth="1"/>
    <col min="10498" max="10498" width="11.140625" style="125" customWidth="1"/>
    <col min="10499" max="10499" width="50.28515625" style="125" customWidth="1"/>
    <col min="10500" max="10752" width="9.140625" style="125"/>
    <col min="10753" max="10753" width="50.28515625" style="125" customWidth="1"/>
    <col min="10754" max="10754" width="11.140625" style="125" customWidth="1"/>
    <col min="10755" max="10755" width="50.28515625" style="125" customWidth="1"/>
    <col min="10756" max="11008" width="9.140625" style="125"/>
    <col min="11009" max="11009" width="50.28515625" style="125" customWidth="1"/>
    <col min="11010" max="11010" width="11.140625" style="125" customWidth="1"/>
    <col min="11011" max="11011" width="50.28515625" style="125" customWidth="1"/>
    <col min="11012" max="11264" width="9.140625" style="125"/>
    <col min="11265" max="11265" width="50.28515625" style="125" customWidth="1"/>
    <col min="11266" max="11266" width="11.140625" style="125" customWidth="1"/>
    <col min="11267" max="11267" width="50.28515625" style="125" customWidth="1"/>
    <col min="11268" max="11520" width="9.140625" style="125"/>
    <col min="11521" max="11521" width="50.28515625" style="125" customWidth="1"/>
    <col min="11522" max="11522" width="11.140625" style="125" customWidth="1"/>
    <col min="11523" max="11523" width="50.28515625" style="125" customWidth="1"/>
    <col min="11524" max="11776" width="9.140625" style="125"/>
    <col min="11777" max="11777" width="50.28515625" style="125" customWidth="1"/>
    <col min="11778" max="11778" width="11.140625" style="125" customWidth="1"/>
    <col min="11779" max="11779" width="50.28515625" style="125" customWidth="1"/>
    <col min="11780" max="12032" width="9.140625" style="125"/>
    <col min="12033" max="12033" width="50.28515625" style="125" customWidth="1"/>
    <col min="12034" max="12034" width="11.140625" style="125" customWidth="1"/>
    <col min="12035" max="12035" width="50.28515625" style="125" customWidth="1"/>
    <col min="12036" max="12288" width="9.140625" style="125"/>
    <col min="12289" max="12289" width="50.28515625" style="125" customWidth="1"/>
    <col min="12290" max="12290" width="11.140625" style="125" customWidth="1"/>
    <col min="12291" max="12291" width="50.28515625" style="125" customWidth="1"/>
    <col min="12292" max="12544" width="9.140625" style="125"/>
    <col min="12545" max="12545" width="50.28515625" style="125" customWidth="1"/>
    <col min="12546" max="12546" width="11.140625" style="125" customWidth="1"/>
    <col min="12547" max="12547" width="50.28515625" style="125" customWidth="1"/>
    <col min="12548" max="12800" width="9.140625" style="125"/>
    <col min="12801" max="12801" width="50.28515625" style="125" customWidth="1"/>
    <col min="12802" max="12802" width="11.140625" style="125" customWidth="1"/>
    <col min="12803" max="12803" width="50.28515625" style="125" customWidth="1"/>
    <col min="12804" max="13056" width="9.140625" style="125"/>
    <col min="13057" max="13057" width="50.28515625" style="125" customWidth="1"/>
    <col min="13058" max="13058" width="11.140625" style="125" customWidth="1"/>
    <col min="13059" max="13059" width="50.28515625" style="125" customWidth="1"/>
    <col min="13060" max="13312" width="9.140625" style="125"/>
    <col min="13313" max="13313" width="50.28515625" style="125" customWidth="1"/>
    <col min="13314" max="13314" width="11.140625" style="125" customWidth="1"/>
    <col min="13315" max="13315" width="50.28515625" style="125" customWidth="1"/>
    <col min="13316" max="13568" width="9.140625" style="125"/>
    <col min="13569" max="13569" width="50.28515625" style="125" customWidth="1"/>
    <col min="13570" max="13570" width="11.140625" style="125" customWidth="1"/>
    <col min="13571" max="13571" width="50.28515625" style="125" customWidth="1"/>
    <col min="13572" max="13824" width="9.140625" style="125"/>
    <col min="13825" max="13825" width="50.28515625" style="125" customWidth="1"/>
    <col min="13826" max="13826" width="11.140625" style="125" customWidth="1"/>
    <col min="13827" max="13827" width="50.28515625" style="125" customWidth="1"/>
    <col min="13828" max="14080" width="9.140625" style="125"/>
    <col min="14081" max="14081" width="50.28515625" style="125" customWidth="1"/>
    <col min="14082" max="14082" width="11.140625" style="125" customWidth="1"/>
    <col min="14083" max="14083" width="50.28515625" style="125" customWidth="1"/>
    <col min="14084" max="14336" width="9.140625" style="125"/>
    <col min="14337" max="14337" width="50.28515625" style="125" customWidth="1"/>
    <col min="14338" max="14338" width="11.140625" style="125" customWidth="1"/>
    <col min="14339" max="14339" width="50.28515625" style="125" customWidth="1"/>
    <col min="14340" max="14592" width="9.140625" style="125"/>
    <col min="14593" max="14593" width="50.28515625" style="125" customWidth="1"/>
    <col min="14594" max="14594" width="11.140625" style="125" customWidth="1"/>
    <col min="14595" max="14595" width="50.28515625" style="125" customWidth="1"/>
    <col min="14596" max="14848" width="9.140625" style="125"/>
    <col min="14849" max="14849" width="50.28515625" style="125" customWidth="1"/>
    <col min="14850" max="14850" width="11.140625" style="125" customWidth="1"/>
    <col min="14851" max="14851" width="50.28515625" style="125" customWidth="1"/>
    <col min="14852" max="15104" width="9.140625" style="125"/>
    <col min="15105" max="15105" width="50.28515625" style="125" customWidth="1"/>
    <col min="15106" max="15106" width="11.140625" style="125" customWidth="1"/>
    <col min="15107" max="15107" width="50.28515625" style="125" customWidth="1"/>
    <col min="15108" max="15360" width="9.140625" style="125"/>
    <col min="15361" max="15361" width="50.28515625" style="125" customWidth="1"/>
    <col min="15362" max="15362" width="11.140625" style="125" customWidth="1"/>
    <col min="15363" max="15363" width="50.28515625" style="125" customWidth="1"/>
    <col min="15364" max="15616" width="9.140625" style="125"/>
    <col min="15617" max="15617" width="50.28515625" style="125" customWidth="1"/>
    <col min="15618" max="15618" width="11.140625" style="125" customWidth="1"/>
    <col min="15619" max="15619" width="50.28515625" style="125" customWidth="1"/>
    <col min="15620" max="15872" width="9.140625" style="125"/>
    <col min="15873" max="15873" width="50.28515625" style="125" customWidth="1"/>
    <col min="15874" max="15874" width="11.140625" style="125" customWidth="1"/>
    <col min="15875" max="15875" width="50.28515625" style="125" customWidth="1"/>
    <col min="15876" max="16128" width="9.140625" style="125"/>
    <col min="16129" max="16129" width="50.28515625" style="125" customWidth="1"/>
    <col min="16130" max="16130" width="11.140625" style="125" customWidth="1"/>
    <col min="16131" max="16131" width="50.28515625" style="125" customWidth="1"/>
    <col min="16132" max="16384" width="9.140625" style="125"/>
  </cols>
  <sheetData>
    <row r="1" spans="1:3" s="127" customFormat="1" ht="26.25" customHeight="1">
      <c r="A1" s="124" t="s">
        <v>353</v>
      </c>
      <c r="B1" s="125"/>
      <c r="C1" s="126" t="s">
        <v>354</v>
      </c>
    </row>
    <row r="2" spans="1:3" s="127" customFormat="1" ht="21" customHeight="1">
      <c r="A2" s="128" t="s">
        <v>0</v>
      </c>
      <c r="B2" s="125"/>
      <c r="C2" s="126" t="s">
        <v>1</v>
      </c>
    </row>
    <row r="3" spans="1:3" ht="29.25" customHeight="1">
      <c r="A3" s="159" t="s">
        <v>355</v>
      </c>
      <c r="B3" s="160" t="s">
        <v>383</v>
      </c>
      <c r="C3" s="161" t="s">
        <v>356</v>
      </c>
    </row>
    <row r="4" spans="1:3" s="129" customFormat="1" ht="29.25" customHeight="1" thickBot="1">
      <c r="A4" s="158" t="s">
        <v>406</v>
      </c>
      <c r="B4" s="173">
        <v>1</v>
      </c>
      <c r="C4" s="151" t="s">
        <v>407</v>
      </c>
    </row>
    <row r="5" spans="1:3" s="129" customFormat="1" ht="25.5" customHeight="1" thickBot="1">
      <c r="A5" s="156" t="s">
        <v>190</v>
      </c>
      <c r="B5" s="174">
        <v>2</v>
      </c>
      <c r="C5" s="152" t="s">
        <v>291</v>
      </c>
    </row>
    <row r="6" spans="1:3" ht="26.25" customHeight="1" thickBot="1">
      <c r="A6" s="155" t="s">
        <v>288</v>
      </c>
      <c r="B6" s="175">
        <v>3</v>
      </c>
      <c r="C6" s="153" t="s">
        <v>307</v>
      </c>
    </row>
    <row r="7" spans="1:3" s="129" customFormat="1" ht="26.25" customHeight="1" thickBot="1">
      <c r="A7" s="156" t="s">
        <v>289</v>
      </c>
      <c r="B7" s="174">
        <v>4</v>
      </c>
      <c r="C7" s="152" t="s">
        <v>290</v>
      </c>
    </row>
    <row r="8" spans="1:3" s="129" customFormat="1" ht="26.25" customHeight="1" thickBot="1">
      <c r="A8" s="224" t="s">
        <v>448</v>
      </c>
      <c r="B8" s="225"/>
      <c r="C8" s="226" t="s">
        <v>447</v>
      </c>
    </row>
    <row r="9" spans="1:3" s="129" customFormat="1" ht="26.25" customHeight="1" thickBot="1">
      <c r="A9" s="156" t="s">
        <v>408</v>
      </c>
      <c r="B9" s="174">
        <v>6</v>
      </c>
      <c r="C9" s="152" t="s">
        <v>409</v>
      </c>
    </row>
    <row r="10" spans="1:3" s="129" customFormat="1" ht="26.25" customHeight="1" thickBot="1">
      <c r="A10" s="224" t="s">
        <v>450</v>
      </c>
      <c r="B10" s="225">
        <v>7</v>
      </c>
      <c r="C10" s="226" t="s">
        <v>451</v>
      </c>
    </row>
    <row r="11" spans="1:3" s="130" customFormat="1" ht="24.75" customHeight="1" thickBot="1">
      <c r="A11" s="166" t="s">
        <v>386</v>
      </c>
      <c r="B11" s="174"/>
      <c r="C11" s="167" t="s">
        <v>357</v>
      </c>
    </row>
    <row r="12" spans="1:3" s="129" customFormat="1" ht="21.95" customHeight="1" thickBot="1">
      <c r="A12" s="227" t="s">
        <v>375</v>
      </c>
      <c r="B12" s="225"/>
      <c r="C12" s="228" t="s">
        <v>376</v>
      </c>
    </row>
    <row r="13" spans="1:3" ht="24.75" customHeight="1" thickBot="1">
      <c r="A13" s="155" t="s">
        <v>412</v>
      </c>
      <c r="B13" s="175">
        <v>8</v>
      </c>
      <c r="C13" s="153" t="s">
        <v>413</v>
      </c>
    </row>
    <row r="14" spans="1:3" ht="27.75" customHeight="1" thickBot="1">
      <c r="A14" s="156" t="s">
        <v>292</v>
      </c>
      <c r="B14" s="175">
        <v>9</v>
      </c>
      <c r="C14" s="152" t="s">
        <v>309</v>
      </c>
    </row>
    <row r="15" spans="1:3" ht="37.5" customHeight="1" thickBot="1">
      <c r="A15" s="155" t="s">
        <v>293</v>
      </c>
      <c r="B15" s="175">
        <v>10</v>
      </c>
      <c r="C15" s="153" t="s">
        <v>326</v>
      </c>
    </row>
    <row r="16" spans="1:3" ht="21.95" customHeight="1" thickBot="1">
      <c r="A16" s="162" t="s">
        <v>377</v>
      </c>
      <c r="B16" s="174"/>
      <c r="C16" s="163" t="s">
        <v>378</v>
      </c>
    </row>
    <row r="17" spans="1:3" ht="23.25" thickBot="1">
      <c r="A17" s="155" t="s">
        <v>295</v>
      </c>
      <c r="B17" s="175">
        <v>11</v>
      </c>
      <c r="C17" s="153" t="s">
        <v>294</v>
      </c>
    </row>
    <row r="18" spans="1:3" ht="26.25" customHeight="1" thickBot="1">
      <c r="A18" s="156" t="s">
        <v>297</v>
      </c>
      <c r="B18" s="174">
        <v>12</v>
      </c>
      <c r="C18" s="152" t="s">
        <v>296</v>
      </c>
    </row>
    <row r="19" spans="1:3" ht="23.25" thickBot="1">
      <c r="A19" s="155" t="s">
        <v>299</v>
      </c>
      <c r="B19" s="175">
        <v>13</v>
      </c>
      <c r="C19" s="153" t="s">
        <v>298</v>
      </c>
    </row>
    <row r="20" spans="1:3" ht="29.25" customHeight="1" thickBot="1">
      <c r="A20" s="156" t="s">
        <v>300</v>
      </c>
      <c r="B20" s="174">
        <v>14</v>
      </c>
      <c r="C20" s="152" t="s">
        <v>301</v>
      </c>
    </row>
    <row r="21" spans="1:3" ht="21.95" customHeight="1" thickBot="1">
      <c r="A21" s="164" t="s">
        <v>384</v>
      </c>
      <c r="B21" s="175"/>
      <c r="C21" s="165" t="s">
        <v>385</v>
      </c>
    </row>
    <row r="22" spans="1:3" ht="34.5" thickBot="1">
      <c r="A22" s="156" t="s">
        <v>302</v>
      </c>
      <c r="B22" s="174">
        <v>15</v>
      </c>
      <c r="C22" s="152" t="s">
        <v>303</v>
      </c>
    </row>
    <row r="23" spans="1:3" ht="34.5" thickBot="1">
      <c r="A23" s="155" t="s">
        <v>410</v>
      </c>
      <c r="B23" s="175">
        <v>16</v>
      </c>
      <c r="C23" s="153" t="s">
        <v>411</v>
      </c>
    </row>
    <row r="24" spans="1:3" s="130" customFormat="1" ht="24.75" customHeight="1" thickBot="1">
      <c r="A24" s="166" t="s">
        <v>387</v>
      </c>
      <c r="B24" s="174"/>
      <c r="C24" s="167" t="s">
        <v>358</v>
      </c>
    </row>
    <row r="25" spans="1:3" ht="21.95" customHeight="1" thickBot="1">
      <c r="A25" s="168" t="s">
        <v>359</v>
      </c>
      <c r="B25" s="175"/>
      <c r="C25" s="169" t="s">
        <v>360</v>
      </c>
    </row>
    <row r="26" spans="1:3" ht="18" customHeight="1" thickBot="1">
      <c r="A26" s="156" t="s">
        <v>404</v>
      </c>
      <c r="B26" s="174">
        <v>17</v>
      </c>
      <c r="C26" s="152" t="s">
        <v>405</v>
      </c>
    </row>
    <row r="27" spans="1:3" ht="23.25" thickBot="1">
      <c r="A27" s="155" t="s">
        <v>403</v>
      </c>
      <c r="B27" s="175">
        <v>18</v>
      </c>
      <c r="C27" s="153" t="s">
        <v>402</v>
      </c>
    </row>
    <row r="28" spans="1:3" ht="26.25" customHeight="1" thickBot="1">
      <c r="A28" s="156" t="s">
        <v>304</v>
      </c>
      <c r="B28" s="174">
        <v>19</v>
      </c>
      <c r="C28" s="152" t="s">
        <v>397</v>
      </c>
    </row>
    <row r="29" spans="1:3" ht="25.5" customHeight="1" thickBot="1">
      <c r="A29" s="155" t="s">
        <v>95</v>
      </c>
      <c r="B29" s="175">
        <v>20</v>
      </c>
      <c r="C29" s="153" t="s">
        <v>96</v>
      </c>
    </row>
    <row r="30" spans="1:3" ht="25.5" customHeight="1" thickBot="1">
      <c r="A30" s="156" t="s">
        <v>401</v>
      </c>
      <c r="B30" s="174">
        <v>21</v>
      </c>
      <c r="C30" s="152" t="s">
        <v>415</v>
      </c>
    </row>
    <row r="31" spans="1:3" ht="23.25" thickBot="1">
      <c r="A31" s="155" t="s">
        <v>400</v>
      </c>
      <c r="B31" s="175">
        <v>22</v>
      </c>
      <c r="C31" s="153" t="s">
        <v>414</v>
      </c>
    </row>
    <row r="32" spans="1:3" ht="21.95" customHeight="1" thickBot="1">
      <c r="A32" s="170" t="s">
        <v>361</v>
      </c>
      <c r="B32" s="174"/>
      <c r="C32" s="171" t="s">
        <v>362</v>
      </c>
    </row>
    <row r="33" spans="1:3" ht="15.75" thickBot="1">
      <c r="A33" s="155" t="s">
        <v>363</v>
      </c>
      <c r="B33" s="175">
        <v>23</v>
      </c>
      <c r="C33" s="153" t="s">
        <v>364</v>
      </c>
    </row>
    <row r="34" spans="1:3" ht="15.75" thickBot="1">
      <c r="A34" s="156" t="s">
        <v>399</v>
      </c>
      <c r="B34" s="174">
        <v>24</v>
      </c>
      <c r="C34" s="152" t="s">
        <v>352</v>
      </c>
    </row>
    <row r="35" spans="1:3" ht="26.25" thickBot="1">
      <c r="A35" s="155" t="s">
        <v>365</v>
      </c>
      <c r="B35" s="175">
        <v>25</v>
      </c>
      <c r="C35" s="153" t="s">
        <v>366</v>
      </c>
    </row>
    <row r="36" spans="1:3" ht="21.95" customHeight="1" thickBot="1">
      <c r="A36" s="170" t="s">
        <v>367</v>
      </c>
      <c r="B36" s="174"/>
      <c r="C36" s="172" t="s">
        <v>368</v>
      </c>
    </row>
    <row r="37" spans="1:3" ht="23.25" thickBot="1">
      <c r="A37" s="155" t="s">
        <v>394</v>
      </c>
      <c r="B37" s="175">
        <v>26</v>
      </c>
      <c r="C37" s="153" t="s">
        <v>379</v>
      </c>
    </row>
    <row r="38" spans="1:3" ht="26.25" thickBot="1">
      <c r="A38" s="156" t="s">
        <v>395</v>
      </c>
      <c r="B38" s="174">
        <v>27</v>
      </c>
      <c r="C38" s="152" t="s">
        <v>306</v>
      </c>
    </row>
    <row r="39" spans="1:3" ht="23.25" thickBot="1">
      <c r="A39" s="155" t="s">
        <v>369</v>
      </c>
      <c r="B39" s="175">
        <v>28</v>
      </c>
      <c r="C39" s="153" t="s">
        <v>263</v>
      </c>
    </row>
    <row r="40" spans="1:3" ht="23.25" thickBot="1">
      <c r="A40" s="156" t="s">
        <v>398</v>
      </c>
      <c r="B40" s="174">
        <v>29</v>
      </c>
      <c r="C40" s="152" t="s">
        <v>370</v>
      </c>
    </row>
    <row r="41" spans="1:3" ht="23.25" thickBot="1">
      <c r="A41" s="155" t="s">
        <v>371</v>
      </c>
      <c r="B41" s="175">
        <v>30</v>
      </c>
      <c r="C41" s="153" t="s">
        <v>284</v>
      </c>
    </row>
    <row r="42" spans="1:3" ht="23.25" thickBot="1">
      <c r="A42" s="156" t="s">
        <v>372</v>
      </c>
      <c r="B42" s="174">
        <v>31</v>
      </c>
      <c r="C42" s="152" t="s">
        <v>286</v>
      </c>
    </row>
    <row r="43" spans="1:3" ht="22.5">
      <c r="A43" s="157" t="s">
        <v>373</v>
      </c>
      <c r="B43" s="176">
        <v>32</v>
      </c>
      <c r="C43" s="154" t="s">
        <v>374</v>
      </c>
    </row>
    <row r="44" spans="1:3" ht="15.75">
      <c r="A44" s="131"/>
      <c r="C44" s="132"/>
    </row>
    <row r="45" spans="1:3" ht="15.75">
      <c r="A45" s="131"/>
      <c r="C45" s="132"/>
    </row>
    <row r="46" spans="1:3" ht="15.75">
      <c r="A46" s="131"/>
      <c r="C46" s="132"/>
    </row>
  </sheetData>
  <pageMargins left="0.7" right="0.7" top="0.75" bottom="0.75" header="0.3" footer="0.3"/>
  <pageSetup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C12" sqref="C12"/>
    </sheetView>
  </sheetViews>
  <sheetFormatPr defaultColWidth="9.140625" defaultRowHeight="12.75"/>
  <cols>
    <col min="1" max="1" width="13.42578125" style="12" customWidth="1"/>
    <col min="2" max="2" width="10.28515625" style="12" customWidth="1"/>
    <col min="3" max="14" width="7.7109375" style="12" customWidth="1"/>
    <col min="15" max="15" width="11.5703125" style="12" customWidth="1"/>
    <col min="16" max="16" width="12.85546875" style="12" customWidth="1"/>
    <col min="17" max="16384" width="9.140625" style="26"/>
  </cols>
  <sheetData>
    <row r="1" spans="1:16" ht="24" customHeight="1">
      <c r="A1" s="852" t="s">
        <v>861</v>
      </c>
      <c r="B1" s="852"/>
      <c r="C1" s="852"/>
      <c r="D1" s="852"/>
      <c r="E1" s="852"/>
      <c r="F1" s="852"/>
      <c r="G1" s="852"/>
      <c r="H1" s="852"/>
      <c r="I1" s="852"/>
      <c r="J1" s="852"/>
      <c r="K1" s="852"/>
      <c r="L1" s="852"/>
      <c r="M1" s="852"/>
      <c r="N1" s="852"/>
      <c r="O1" s="852"/>
      <c r="P1" s="852"/>
    </row>
    <row r="2" spans="1:16" s="27" customFormat="1" ht="20.100000000000001" customHeight="1">
      <c r="A2" s="858" t="s">
        <v>1349</v>
      </c>
      <c r="B2" s="858"/>
      <c r="C2" s="858"/>
      <c r="D2" s="858"/>
      <c r="E2" s="858"/>
      <c r="F2" s="858"/>
      <c r="G2" s="858"/>
      <c r="H2" s="858"/>
      <c r="I2" s="858"/>
      <c r="J2" s="858"/>
      <c r="K2" s="858"/>
      <c r="L2" s="858"/>
      <c r="M2" s="858"/>
      <c r="N2" s="858"/>
      <c r="O2" s="858"/>
      <c r="P2" s="858"/>
    </row>
    <row r="3" spans="1:16" ht="34.5" customHeight="1">
      <c r="A3" s="866" t="s">
        <v>862</v>
      </c>
      <c r="B3" s="866"/>
      <c r="C3" s="866"/>
      <c r="D3" s="866"/>
      <c r="E3" s="866"/>
      <c r="F3" s="866"/>
      <c r="G3" s="866"/>
      <c r="H3" s="866"/>
      <c r="I3" s="866"/>
      <c r="J3" s="866"/>
      <c r="K3" s="866"/>
      <c r="L3" s="866"/>
      <c r="M3" s="866"/>
      <c r="N3" s="866"/>
      <c r="O3" s="866"/>
      <c r="P3" s="866"/>
    </row>
    <row r="4" spans="1:16" ht="20.100000000000001" customHeight="1">
      <c r="A4" s="866" t="s">
        <v>1350</v>
      </c>
      <c r="B4" s="866"/>
      <c r="C4" s="866"/>
      <c r="D4" s="866"/>
      <c r="E4" s="866"/>
      <c r="F4" s="866"/>
      <c r="G4" s="866"/>
      <c r="H4" s="866"/>
      <c r="I4" s="866"/>
      <c r="J4" s="866"/>
      <c r="K4" s="866"/>
      <c r="L4" s="866"/>
      <c r="M4" s="866"/>
      <c r="N4" s="866"/>
      <c r="O4" s="866"/>
      <c r="P4" s="866"/>
    </row>
    <row r="5" spans="1:16" ht="20.100000000000001" customHeight="1">
      <c r="A5" s="10" t="s">
        <v>579</v>
      </c>
      <c r="B5" s="10"/>
      <c r="C5" s="13"/>
      <c r="D5" s="13"/>
      <c r="E5" s="13"/>
      <c r="F5" s="13"/>
      <c r="G5" s="13"/>
      <c r="H5" s="13"/>
      <c r="I5" s="13"/>
      <c r="J5" s="13"/>
      <c r="K5" s="13"/>
      <c r="L5" s="13"/>
      <c r="M5" s="13"/>
      <c r="N5" s="13"/>
      <c r="O5" s="13"/>
      <c r="P5" s="24" t="s">
        <v>578</v>
      </c>
    </row>
    <row r="6" spans="1:16" s="185" customFormat="1" ht="25.5" customHeight="1" thickBot="1">
      <c r="A6" s="1133" t="s">
        <v>543</v>
      </c>
      <c r="B6" s="1137" t="s">
        <v>544</v>
      </c>
      <c r="C6" s="1145" t="s">
        <v>613</v>
      </c>
      <c r="D6" s="1146"/>
      <c r="E6" s="1147"/>
      <c r="F6" s="1145" t="s">
        <v>661</v>
      </c>
      <c r="G6" s="1146"/>
      <c r="H6" s="1147"/>
      <c r="I6" s="1136" t="s">
        <v>1019</v>
      </c>
      <c r="J6" s="1136"/>
      <c r="K6" s="1136"/>
      <c r="L6" s="1136" t="s">
        <v>1249</v>
      </c>
      <c r="M6" s="1136"/>
      <c r="N6" s="1136"/>
      <c r="O6" s="1140" t="s">
        <v>545</v>
      </c>
      <c r="P6" s="1130" t="s">
        <v>546</v>
      </c>
    </row>
    <row r="7" spans="1:16" s="185" customFormat="1" ht="19.5" customHeight="1" thickBot="1">
      <c r="A7" s="1134"/>
      <c r="B7" s="1138"/>
      <c r="C7" s="306" t="s">
        <v>9</v>
      </c>
      <c r="D7" s="306" t="s">
        <v>547</v>
      </c>
      <c r="E7" s="306" t="s">
        <v>7</v>
      </c>
      <c r="F7" s="306" t="s">
        <v>9</v>
      </c>
      <c r="G7" s="306" t="s">
        <v>547</v>
      </c>
      <c r="H7" s="306" t="s">
        <v>7</v>
      </c>
      <c r="I7" s="306" t="s">
        <v>9</v>
      </c>
      <c r="J7" s="306" t="s">
        <v>547</v>
      </c>
      <c r="K7" s="306" t="s">
        <v>7</v>
      </c>
      <c r="L7" s="306" t="s">
        <v>9</v>
      </c>
      <c r="M7" s="306" t="s">
        <v>547</v>
      </c>
      <c r="N7" s="306" t="s">
        <v>7</v>
      </c>
      <c r="O7" s="1141"/>
      <c r="P7" s="1131"/>
    </row>
    <row r="8" spans="1:16" s="185" customFormat="1" ht="19.5" customHeight="1">
      <c r="A8" s="1135"/>
      <c r="B8" s="1139"/>
      <c r="C8" s="307" t="s">
        <v>548</v>
      </c>
      <c r="D8" s="307" t="s">
        <v>549</v>
      </c>
      <c r="E8" s="307" t="s">
        <v>8</v>
      </c>
      <c r="F8" s="307" t="s">
        <v>548</v>
      </c>
      <c r="G8" s="307" t="s">
        <v>549</v>
      </c>
      <c r="H8" s="307" t="s">
        <v>8</v>
      </c>
      <c r="I8" s="307" t="s">
        <v>548</v>
      </c>
      <c r="J8" s="307" t="s">
        <v>549</v>
      </c>
      <c r="K8" s="307" t="s">
        <v>8</v>
      </c>
      <c r="L8" s="307" t="s">
        <v>548</v>
      </c>
      <c r="M8" s="307" t="s">
        <v>549</v>
      </c>
      <c r="N8" s="307" t="s">
        <v>8</v>
      </c>
      <c r="O8" s="1142"/>
      <c r="P8" s="1132"/>
    </row>
    <row r="9" spans="1:16" ht="24.95" customHeight="1" thickBot="1">
      <c r="A9" s="1143" t="s">
        <v>856</v>
      </c>
      <c r="B9" s="281" t="s">
        <v>1080</v>
      </c>
      <c r="C9" s="282">
        <v>28</v>
      </c>
      <c r="D9" s="282">
        <v>102</v>
      </c>
      <c r="E9" s="283">
        <f>C9+D9</f>
        <v>130</v>
      </c>
      <c r="F9" s="282">
        <v>21</v>
      </c>
      <c r="G9" s="282">
        <v>91</v>
      </c>
      <c r="H9" s="283">
        <f>F9+G9</f>
        <v>112</v>
      </c>
      <c r="I9" s="282">
        <v>13</v>
      </c>
      <c r="J9" s="282">
        <v>40</v>
      </c>
      <c r="K9" s="283">
        <f>I9+J9</f>
        <v>53</v>
      </c>
      <c r="L9" s="282">
        <v>19</v>
      </c>
      <c r="M9" s="282">
        <v>50</v>
      </c>
      <c r="N9" s="283">
        <f>L9+M9</f>
        <v>69</v>
      </c>
      <c r="O9" s="286" t="s">
        <v>90</v>
      </c>
      <c r="P9" s="1127" t="s">
        <v>863</v>
      </c>
    </row>
    <row r="10" spans="1:16" ht="24.95" customHeight="1" thickBot="1">
      <c r="A10" s="1144"/>
      <c r="B10" s="288" t="s">
        <v>1081</v>
      </c>
      <c r="C10" s="289">
        <v>7</v>
      </c>
      <c r="D10" s="289">
        <v>21</v>
      </c>
      <c r="E10" s="290">
        <f>C10+D10</f>
        <v>28</v>
      </c>
      <c r="F10" s="289">
        <v>1</v>
      </c>
      <c r="G10" s="289">
        <v>22</v>
      </c>
      <c r="H10" s="290">
        <f>F10+G10</f>
        <v>23</v>
      </c>
      <c r="I10" s="289">
        <v>1</v>
      </c>
      <c r="J10" s="289">
        <v>10</v>
      </c>
      <c r="K10" s="290">
        <f>I10+J10</f>
        <v>11</v>
      </c>
      <c r="L10" s="289">
        <v>1</v>
      </c>
      <c r="M10" s="289">
        <v>13</v>
      </c>
      <c r="N10" s="290">
        <f>L10+M10</f>
        <v>14</v>
      </c>
      <c r="O10" s="291" t="s">
        <v>885</v>
      </c>
      <c r="P10" s="1128"/>
    </row>
    <row r="11" spans="1:16" ht="24.95" customHeight="1" thickBot="1">
      <c r="A11" s="1144"/>
      <c r="B11" s="296" t="s">
        <v>7</v>
      </c>
      <c r="C11" s="284">
        <f t="shared" ref="C11:H11" si="0">SUM(C9:C10)</f>
        <v>35</v>
      </c>
      <c r="D11" s="284">
        <f t="shared" si="0"/>
        <v>123</v>
      </c>
      <c r="E11" s="284">
        <f t="shared" si="0"/>
        <v>158</v>
      </c>
      <c r="F11" s="284">
        <f t="shared" si="0"/>
        <v>22</v>
      </c>
      <c r="G11" s="284">
        <f t="shared" si="0"/>
        <v>113</v>
      </c>
      <c r="H11" s="284">
        <f t="shared" si="0"/>
        <v>135</v>
      </c>
      <c r="I11" s="284">
        <f t="shared" ref="I11:N11" si="1">SUM(I9:I10)</f>
        <v>14</v>
      </c>
      <c r="J11" s="284">
        <f t="shared" si="1"/>
        <v>50</v>
      </c>
      <c r="K11" s="284">
        <f t="shared" si="1"/>
        <v>64</v>
      </c>
      <c r="L11" s="284">
        <f t="shared" si="1"/>
        <v>20</v>
      </c>
      <c r="M11" s="284">
        <f t="shared" si="1"/>
        <v>63</v>
      </c>
      <c r="N11" s="284">
        <f t="shared" si="1"/>
        <v>83</v>
      </c>
      <c r="O11" s="297" t="s">
        <v>8</v>
      </c>
      <c r="P11" s="1129"/>
    </row>
    <row r="12" spans="1:16" ht="24.95" customHeight="1" thickBot="1">
      <c r="A12" s="1153" t="s">
        <v>857</v>
      </c>
      <c r="B12" s="292" t="s">
        <v>1080</v>
      </c>
      <c r="C12" s="293">
        <v>140</v>
      </c>
      <c r="D12" s="293">
        <v>100</v>
      </c>
      <c r="E12" s="294">
        <f>SUM(C12:D12)</f>
        <v>240</v>
      </c>
      <c r="F12" s="293">
        <v>86</v>
      </c>
      <c r="G12" s="293">
        <v>85</v>
      </c>
      <c r="H12" s="294">
        <f>SUM(F12:G12)</f>
        <v>171</v>
      </c>
      <c r="I12" s="293">
        <v>36</v>
      </c>
      <c r="J12" s="293">
        <v>96</v>
      </c>
      <c r="K12" s="294">
        <f>SUM(I12:J12)</f>
        <v>132</v>
      </c>
      <c r="L12" s="293">
        <v>96</v>
      </c>
      <c r="M12" s="293">
        <v>120</v>
      </c>
      <c r="N12" s="294">
        <f>SUM(L12:M12)</f>
        <v>216</v>
      </c>
      <c r="O12" s="295" t="s">
        <v>90</v>
      </c>
      <c r="P12" s="1155" t="s">
        <v>864</v>
      </c>
    </row>
    <row r="13" spans="1:16" ht="24.95" customHeight="1" thickBot="1">
      <c r="A13" s="1153"/>
      <c r="B13" s="298" t="s">
        <v>1081</v>
      </c>
      <c r="C13" s="299">
        <v>36</v>
      </c>
      <c r="D13" s="299">
        <v>57</v>
      </c>
      <c r="E13" s="300">
        <f>SUM(C13:D13)</f>
        <v>93</v>
      </c>
      <c r="F13" s="299">
        <v>44</v>
      </c>
      <c r="G13" s="299">
        <v>69</v>
      </c>
      <c r="H13" s="300">
        <f>SUM(F13:G13)</f>
        <v>113</v>
      </c>
      <c r="I13" s="299">
        <v>22</v>
      </c>
      <c r="J13" s="299">
        <v>58</v>
      </c>
      <c r="K13" s="300">
        <f>SUM(I13:J13)</f>
        <v>80</v>
      </c>
      <c r="L13" s="299">
        <v>56</v>
      </c>
      <c r="M13" s="299">
        <v>99</v>
      </c>
      <c r="N13" s="300">
        <f>SUM(L13:M13)</f>
        <v>155</v>
      </c>
      <c r="O13" s="301" t="s">
        <v>885</v>
      </c>
      <c r="P13" s="1156"/>
    </row>
    <row r="14" spans="1:16" ht="24.95" customHeight="1">
      <c r="A14" s="1154"/>
      <c r="B14" s="302" t="s">
        <v>7</v>
      </c>
      <c r="C14" s="303">
        <f t="shared" ref="C14:H14" si="2">SUM(C12:C13)</f>
        <v>176</v>
      </c>
      <c r="D14" s="303">
        <f t="shared" si="2"/>
        <v>157</v>
      </c>
      <c r="E14" s="303">
        <f t="shared" si="2"/>
        <v>333</v>
      </c>
      <c r="F14" s="303">
        <f t="shared" si="2"/>
        <v>130</v>
      </c>
      <c r="G14" s="303">
        <f t="shared" si="2"/>
        <v>154</v>
      </c>
      <c r="H14" s="303">
        <f t="shared" si="2"/>
        <v>284</v>
      </c>
      <c r="I14" s="303">
        <f t="shared" ref="I14:N14" si="3">SUM(I12:I13)</f>
        <v>58</v>
      </c>
      <c r="J14" s="303">
        <f t="shared" si="3"/>
        <v>154</v>
      </c>
      <c r="K14" s="303">
        <f t="shared" si="3"/>
        <v>212</v>
      </c>
      <c r="L14" s="303">
        <f t="shared" si="3"/>
        <v>152</v>
      </c>
      <c r="M14" s="303">
        <f t="shared" si="3"/>
        <v>219</v>
      </c>
      <c r="N14" s="303">
        <f t="shared" si="3"/>
        <v>371</v>
      </c>
      <c r="O14" s="304" t="s">
        <v>8</v>
      </c>
      <c r="P14" s="1157"/>
    </row>
    <row r="15" spans="1:16" ht="24.95" customHeight="1" thickBot="1">
      <c r="A15" s="1158" t="s">
        <v>28</v>
      </c>
      <c r="B15" s="281" t="s">
        <v>1080</v>
      </c>
      <c r="C15" s="283">
        <f t="shared" ref="C15:K15" si="4">SUM(C9+C12)</f>
        <v>168</v>
      </c>
      <c r="D15" s="283">
        <f t="shared" si="4"/>
        <v>202</v>
      </c>
      <c r="E15" s="283">
        <f t="shared" si="4"/>
        <v>370</v>
      </c>
      <c r="F15" s="283">
        <f t="shared" si="4"/>
        <v>107</v>
      </c>
      <c r="G15" s="283">
        <f t="shared" si="4"/>
        <v>176</v>
      </c>
      <c r="H15" s="283">
        <f t="shared" si="4"/>
        <v>283</v>
      </c>
      <c r="I15" s="283">
        <f t="shared" si="4"/>
        <v>49</v>
      </c>
      <c r="J15" s="283">
        <f t="shared" si="4"/>
        <v>136</v>
      </c>
      <c r="K15" s="283">
        <f t="shared" si="4"/>
        <v>185</v>
      </c>
      <c r="L15" s="283">
        <f t="shared" ref="L15:N16" si="5">SUM(L9+L12)</f>
        <v>115</v>
      </c>
      <c r="M15" s="283">
        <f t="shared" si="5"/>
        <v>170</v>
      </c>
      <c r="N15" s="283">
        <f t="shared" si="5"/>
        <v>285</v>
      </c>
      <c r="O15" s="287" t="s">
        <v>90</v>
      </c>
      <c r="P15" s="1161" t="s">
        <v>526</v>
      </c>
    </row>
    <row r="16" spans="1:16" ht="24.95" customHeight="1">
      <c r="A16" s="1159"/>
      <c r="B16" s="288" t="s">
        <v>1081</v>
      </c>
      <c r="C16" s="305">
        <f t="shared" ref="C16:K16" si="6">SUM(C10+C13)</f>
        <v>43</v>
      </c>
      <c r="D16" s="305">
        <f t="shared" si="6"/>
        <v>78</v>
      </c>
      <c r="E16" s="305">
        <f t="shared" si="6"/>
        <v>121</v>
      </c>
      <c r="F16" s="305">
        <f t="shared" si="6"/>
        <v>45</v>
      </c>
      <c r="G16" s="305">
        <f t="shared" si="6"/>
        <v>91</v>
      </c>
      <c r="H16" s="305">
        <f t="shared" si="6"/>
        <v>136</v>
      </c>
      <c r="I16" s="305">
        <f t="shared" si="6"/>
        <v>23</v>
      </c>
      <c r="J16" s="305">
        <f t="shared" si="6"/>
        <v>68</v>
      </c>
      <c r="K16" s="305">
        <f t="shared" si="6"/>
        <v>91</v>
      </c>
      <c r="L16" s="305">
        <f t="shared" si="5"/>
        <v>57</v>
      </c>
      <c r="M16" s="305">
        <f t="shared" si="5"/>
        <v>112</v>
      </c>
      <c r="N16" s="305">
        <f t="shared" si="5"/>
        <v>169</v>
      </c>
      <c r="O16" s="291" t="s">
        <v>885</v>
      </c>
      <c r="P16" s="1162"/>
    </row>
    <row r="17" spans="1:16" ht="24.95" customHeight="1">
      <c r="A17" s="1160"/>
      <c r="B17" s="296" t="s">
        <v>7</v>
      </c>
      <c r="C17" s="284">
        <f t="shared" ref="C17:H17" si="7">SUM(C15:C16)</f>
        <v>211</v>
      </c>
      <c r="D17" s="284">
        <f t="shared" si="7"/>
        <v>280</v>
      </c>
      <c r="E17" s="284">
        <f t="shared" si="7"/>
        <v>491</v>
      </c>
      <c r="F17" s="284">
        <f t="shared" si="7"/>
        <v>152</v>
      </c>
      <c r="G17" s="284">
        <f t="shared" si="7"/>
        <v>267</v>
      </c>
      <c r="H17" s="284">
        <f t="shared" si="7"/>
        <v>419</v>
      </c>
      <c r="I17" s="284">
        <f t="shared" ref="I17:N17" si="8">SUM(I15:I16)</f>
        <v>72</v>
      </c>
      <c r="J17" s="284">
        <f t="shared" si="8"/>
        <v>204</v>
      </c>
      <c r="K17" s="284">
        <f t="shared" si="8"/>
        <v>276</v>
      </c>
      <c r="L17" s="284">
        <f t="shared" si="8"/>
        <v>172</v>
      </c>
      <c r="M17" s="284">
        <f t="shared" si="8"/>
        <v>282</v>
      </c>
      <c r="N17" s="284">
        <f t="shared" si="8"/>
        <v>454</v>
      </c>
      <c r="O17" s="297" t="s">
        <v>8</v>
      </c>
      <c r="P17" s="1163"/>
    </row>
    <row r="18" spans="1:16" ht="13.5" customHeight="1">
      <c r="A18" s="1148" t="s">
        <v>858</v>
      </c>
      <c r="B18" s="1148"/>
      <c r="C18" s="1148"/>
      <c r="D18" s="1148"/>
      <c r="E18" s="1148"/>
      <c r="F18" s="1148"/>
      <c r="G18" s="285"/>
      <c r="H18" s="285"/>
      <c r="I18" s="285"/>
      <c r="J18" s="1150" t="s">
        <v>860</v>
      </c>
      <c r="K18" s="1150"/>
      <c r="L18" s="1150"/>
      <c r="M18" s="1150"/>
      <c r="N18" s="1150"/>
      <c r="O18" s="1150"/>
      <c r="P18" s="1151"/>
    </row>
    <row r="19" spans="1:16">
      <c r="A19" s="1149" t="s">
        <v>859</v>
      </c>
      <c r="B19" s="1149"/>
      <c r="C19" s="1149"/>
      <c r="D19" s="1149"/>
      <c r="E19" s="1149"/>
      <c r="F19" s="1149"/>
      <c r="G19" s="285"/>
      <c r="H19" s="285"/>
      <c r="I19" s="285"/>
      <c r="J19" s="1152" t="s">
        <v>1132</v>
      </c>
      <c r="K19" s="1152"/>
      <c r="L19" s="1152"/>
      <c r="M19" s="1152"/>
      <c r="N19" s="1152"/>
      <c r="O19" s="1152"/>
      <c r="P19" s="1152"/>
    </row>
    <row r="20" spans="1:16">
      <c r="C20" s="252"/>
      <c r="D20" s="252"/>
      <c r="F20" s="252"/>
      <c r="G20" s="252"/>
      <c r="I20" s="252"/>
      <c r="J20" s="252"/>
      <c r="L20" s="252"/>
      <c r="M20" s="252"/>
    </row>
  </sheetData>
  <mergeCells count="22">
    <mergeCell ref="A18:F18"/>
    <mergeCell ref="A19:F19"/>
    <mergeCell ref="J18:P18"/>
    <mergeCell ref="J19:P19"/>
    <mergeCell ref="A12:A14"/>
    <mergeCell ref="P12:P14"/>
    <mergeCell ref="A15:A17"/>
    <mergeCell ref="P15:P17"/>
    <mergeCell ref="P9:P11"/>
    <mergeCell ref="P6:P8"/>
    <mergeCell ref="A1:P1"/>
    <mergeCell ref="A2:P2"/>
    <mergeCell ref="A3:P3"/>
    <mergeCell ref="A4:P4"/>
    <mergeCell ref="A6:A8"/>
    <mergeCell ref="L6:N6"/>
    <mergeCell ref="I6:K6"/>
    <mergeCell ref="B6:B8"/>
    <mergeCell ref="O6:O8"/>
    <mergeCell ref="A9:A11"/>
    <mergeCell ref="F6:H6"/>
    <mergeCell ref="C6:E6"/>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zoomScaleNormal="100" zoomScaleSheetLayoutView="100" workbookViewId="0">
      <selection activeCell="M4" sqref="M4"/>
    </sheetView>
  </sheetViews>
  <sheetFormatPr defaultColWidth="9.140625" defaultRowHeight="12.75"/>
  <cols>
    <col min="1" max="1" width="26.140625" style="12" customWidth="1"/>
    <col min="2" max="11" width="8.5703125" style="12" customWidth="1"/>
    <col min="12" max="12" width="28.42578125" style="12" customWidth="1"/>
    <col min="13" max="16384" width="9.140625" style="26"/>
  </cols>
  <sheetData>
    <row r="1" spans="1:12" ht="24" customHeight="1">
      <c r="A1" s="852" t="s">
        <v>865</v>
      </c>
      <c r="B1" s="852"/>
      <c r="C1" s="852"/>
      <c r="D1" s="852"/>
      <c r="E1" s="852"/>
      <c r="F1" s="852"/>
      <c r="G1" s="852"/>
      <c r="H1" s="852"/>
      <c r="I1" s="852"/>
      <c r="J1" s="852"/>
      <c r="K1" s="852"/>
      <c r="L1" s="852"/>
    </row>
    <row r="2" spans="1:12" s="27" customFormat="1" ht="20.100000000000001" customHeight="1">
      <c r="A2" s="858" t="s">
        <v>1254</v>
      </c>
      <c r="B2" s="858"/>
      <c r="C2" s="858"/>
      <c r="D2" s="858"/>
      <c r="E2" s="858"/>
      <c r="F2" s="858"/>
      <c r="G2" s="858"/>
      <c r="H2" s="858"/>
      <c r="I2" s="858"/>
      <c r="J2" s="858"/>
      <c r="K2" s="858"/>
      <c r="L2" s="858"/>
    </row>
    <row r="3" spans="1:12" ht="20.100000000000001" customHeight="1">
      <c r="A3" s="866" t="s">
        <v>998</v>
      </c>
      <c r="B3" s="866"/>
      <c r="C3" s="866"/>
      <c r="D3" s="866"/>
      <c r="E3" s="866"/>
      <c r="F3" s="866"/>
      <c r="G3" s="866"/>
      <c r="H3" s="866"/>
      <c r="I3" s="866"/>
      <c r="J3" s="866"/>
      <c r="K3" s="866"/>
      <c r="L3" s="866"/>
    </row>
    <row r="4" spans="1:12" ht="20.100000000000001" customHeight="1">
      <c r="A4" s="866" t="s">
        <v>1254</v>
      </c>
      <c r="B4" s="866"/>
      <c r="C4" s="866"/>
      <c r="D4" s="866"/>
      <c r="E4" s="866"/>
      <c r="F4" s="866"/>
      <c r="G4" s="866"/>
      <c r="H4" s="866"/>
      <c r="I4" s="866"/>
      <c r="J4" s="866"/>
      <c r="K4" s="866"/>
      <c r="L4" s="866"/>
    </row>
    <row r="5" spans="1:12" ht="20.100000000000001" customHeight="1">
      <c r="A5" s="10" t="s">
        <v>872</v>
      </c>
      <c r="B5" s="13"/>
      <c r="C5" s="13"/>
      <c r="D5" s="13"/>
      <c r="E5" s="13"/>
      <c r="F5" s="13"/>
      <c r="G5" s="13"/>
      <c r="H5" s="13"/>
      <c r="I5" s="13"/>
      <c r="J5" s="13"/>
      <c r="K5" s="13"/>
      <c r="L5" s="24" t="s">
        <v>580</v>
      </c>
    </row>
    <row r="6" spans="1:12" s="185" customFormat="1" ht="20.25" customHeight="1" thickBot="1">
      <c r="A6" s="869" t="s">
        <v>931</v>
      </c>
      <c r="B6" s="853" t="s">
        <v>535</v>
      </c>
      <c r="C6" s="854"/>
      <c r="D6" s="853" t="s">
        <v>613</v>
      </c>
      <c r="E6" s="854"/>
      <c r="F6" s="853" t="s">
        <v>661</v>
      </c>
      <c r="G6" s="854"/>
      <c r="H6" s="1031" t="s">
        <v>1019</v>
      </c>
      <c r="I6" s="1031"/>
      <c r="J6" s="1031" t="s">
        <v>1249</v>
      </c>
      <c r="K6" s="1031"/>
      <c r="L6" s="856" t="s">
        <v>997</v>
      </c>
    </row>
    <row r="7" spans="1:12" s="185" customFormat="1" ht="16.5" customHeight="1" thickBot="1">
      <c r="A7" s="1036"/>
      <c r="B7" s="306" t="s">
        <v>9</v>
      </c>
      <c r="C7" s="306" t="s">
        <v>547</v>
      </c>
      <c r="D7" s="306" t="s">
        <v>9</v>
      </c>
      <c r="E7" s="306" t="s">
        <v>547</v>
      </c>
      <c r="F7" s="306" t="s">
        <v>9</v>
      </c>
      <c r="G7" s="306" t="s">
        <v>547</v>
      </c>
      <c r="H7" s="306" t="s">
        <v>9</v>
      </c>
      <c r="I7" s="306" t="s">
        <v>547</v>
      </c>
      <c r="J7" s="306" t="s">
        <v>9</v>
      </c>
      <c r="K7" s="306" t="s">
        <v>547</v>
      </c>
      <c r="L7" s="1041"/>
    </row>
    <row r="8" spans="1:12" s="185" customFormat="1" ht="16.5" customHeight="1">
      <c r="A8" s="870"/>
      <c r="B8" s="308" t="s">
        <v>548</v>
      </c>
      <c r="C8" s="308" t="s">
        <v>549</v>
      </c>
      <c r="D8" s="308" t="s">
        <v>548</v>
      </c>
      <c r="E8" s="308" t="s">
        <v>549</v>
      </c>
      <c r="F8" s="308" t="s">
        <v>548</v>
      </c>
      <c r="G8" s="308" t="s">
        <v>549</v>
      </c>
      <c r="H8" s="308" t="s">
        <v>548</v>
      </c>
      <c r="I8" s="308" t="s">
        <v>549</v>
      </c>
      <c r="J8" s="308" t="s">
        <v>548</v>
      </c>
      <c r="K8" s="308" t="s">
        <v>549</v>
      </c>
      <c r="L8" s="857"/>
    </row>
    <row r="9" spans="1:12" ht="24.95" customHeight="1" thickBot="1">
      <c r="A9" s="478" t="s">
        <v>68</v>
      </c>
      <c r="B9" s="368">
        <v>77</v>
      </c>
      <c r="C9" s="368">
        <v>1264</v>
      </c>
      <c r="D9" s="368">
        <v>62</v>
      </c>
      <c r="E9" s="368">
        <v>1413</v>
      </c>
      <c r="F9" s="368">
        <v>85</v>
      </c>
      <c r="G9" s="368">
        <v>1694</v>
      </c>
      <c r="H9" s="368">
        <v>74</v>
      </c>
      <c r="I9" s="368">
        <v>1929</v>
      </c>
      <c r="J9" s="368">
        <v>132</v>
      </c>
      <c r="K9" s="368">
        <v>2095</v>
      </c>
      <c r="L9" s="544" t="s">
        <v>69</v>
      </c>
    </row>
    <row r="10" spans="1:12" ht="24.95" customHeight="1" thickBot="1">
      <c r="A10" s="466" t="s">
        <v>483</v>
      </c>
      <c r="B10" s="322">
        <v>1099</v>
      </c>
      <c r="C10" s="322">
        <v>5386</v>
      </c>
      <c r="D10" s="322">
        <v>1000</v>
      </c>
      <c r="E10" s="322">
        <v>5387</v>
      </c>
      <c r="F10" s="322">
        <v>1064</v>
      </c>
      <c r="G10" s="322">
        <v>5058</v>
      </c>
      <c r="H10" s="322">
        <v>1091</v>
      </c>
      <c r="I10" s="322">
        <v>5389</v>
      </c>
      <c r="J10" s="322">
        <v>1005</v>
      </c>
      <c r="K10" s="322">
        <v>5504</v>
      </c>
      <c r="L10" s="554" t="s">
        <v>141</v>
      </c>
    </row>
    <row r="11" spans="1:12" ht="24.95" customHeight="1" thickBot="1">
      <c r="A11" s="461" t="s">
        <v>70</v>
      </c>
      <c r="B11" s="325">
        <v>206</v>
      </c>
      <c r="C11" s="325">
        <v>626</v>
      </c>
      <c r="D11" s="325">
        <v>188</v>
      </c>
      <c r="E11" s="325">
        <v>616</v>
      </c>
      <c r="F11" s="325">
        <v>200</v>
      </c>
      <c r="G11" s="325">
        <v>843</v>
      </c>
      <c r="H11" s="325">
        <v>177</v>
      </c>
      <c r="I11" s="325">
        <v>956</v>
      </c>
      <c r="J11" s="325">
        <v>143</v>
      </c>
      <c r="K11" s="325">
        <v>845</v>
      </c>
      <c r="L11" s="543" t="s">
        <v>71</v>
      </c>
    </row>
    <row r="12" spans="1:12" ht="24.95" customHeight="1" thickBot="1">
      <c r="A12" s="466" t="s">
        <v>72</v>
      </c>
      <c r="B12" s="322">
        <v>1465</v>
      </c>
      <c r="C12" s="322">
        <v>1238</v>
      </c>
      <c r="D12" s="322">
        <v>1467</v>
      </c>
      <c r="E12" s="322">
        <v>1400</v>
      </c>
      <c r="F12" s="322">
        <v>1396</v>
      </c>
      <c r="G12" s="322">
        <v>1442</v>
      </c>
      <c r="H12" s="322">
        <v>1389</v>
      </c>
      <c r="I12" s="322">
        <v>1443</v>
      </c>
      <c r="J12" s="322">
        <v>1334</v>
      </c>
      <c r="K12" s="322">
        <v>1615</v>
      </c>
      <c r="L12" s="554" t="s">
        <v>73</v>
      </c>
    </row>
    <row r="13" spans="1:12" ht="24.95" customHeight="1" thickBot="1">
      <c r="A13" s="461" t="s">
        <v>74</v>
      </c>
      <c r="B13" s="325">
        <v>1332</v>
      </c>
      <c r="C13" s="325">
        <v>2596</v>
      </c>
      <c r="D13" s="325">
        <v>1172</v>
      </c>
      <c r="E13" s="325">
        <v>2808</v>
      </c>
      <c r="F13" s="325">
        <v>1345</v>
      </c>
      <c r="G13" s="325">
        <v>3203</v>
      </c>
      <c r="H13" s="325">
        <v>1288</v>
      </c>
      <c r="I13" s="325">
        <v>3214</v>
      </c>
      <c r="J13" s="325">
        <v>1274</v>
      </c>
      <c r="K13" s="325">
        <v>3269</v>
      </c>
      <c r="L13" s="543" t="s">
        <v>873</v>
      </c>
    </row>
    <row r="14" spans="1:12" ht="24.95" customHeight="1" thickBot="1">
      <c r="A14" s="466" t="s">
        <v>142</v>
      </c>
      <c r="B14" s="322">
        <v>394</v>
      </c>
      <c r="C14" s="322">
        <v>762</v>
      </c>
      <c r="D14" s="322">
        <v>347</v>
      </c>
      <c r="E14" s="322">
        <v>806</v>
      </c>
      <c r="F14" s="322">
        <v>400</v>
      </c>
      <c r="G14" s="322">
        <v>947</v>
      </c>
      <c r="H14" s="322">
        <v>445</v>
      </c>
      <c r="I14" s="322">
        <v>1147</v>
      </c>
      <c r="J14" s="322">
        <v>472</v>
      </c>
      <c r="K14" s="322">
        <v>1306</v>
      </c>
      <c r="L14" s="554" t="s">
        <v>143</v>
      </c>
    </row>
    <row r="15" spans="1:12" ht="24.95" customHeight="1" thickBot="1">
      <c r="A15" s="461" t="s">
        <v>470</v>
      </c>
      <c r="B15" s="325">
        <v>0</v>
      </c>
      <c r="C15" s="325">
        <v>156</v>
      </c>
      <c r="D15" s="325">
        <v>0</v>
      </c>
      <c r="E15" s="325">
        <v>167</v>
      </c>
      <c r="F15" s="325">
        <v>0</v>
      </c>
      <c r="G15" s="325">
        <v>177</v>
      </c>
      <c r="H15" s="325">
        <v>0</v>
      </c>
      <c r="I15" s="325">
        <v>204</v>
      </c>
      <c r="J15" s="325">
        <v>0</v>
      </c>
      <c r="K15" s="325">
        <v>196</v>
      </c>
      <c r="L15" s="543" t="s">
        <v>643</v>
      </c>
    </row>
    <row r="16" spans="1:12" ht="24.95" customHeight="1" thickBot="1">
      <c r="A16" s="466" t="s">
        <v>662</v>
      </c>
      <c r="B16" s="322" t="s">
        <v>417</v>
      </c>
      <c r="C16" s="322" t="s">
        <v>417</v>
      </c>
      <c r="D16" s="322">
        <v>23</v>
      </c>
      <c r="E16" s="322">
        <v>64</v>
      </c>
      <c r="F16" s="322">
        <v>46</v>
      </c>
      <c r="G16" s="322">
        <v>126</v>
      </c>
      <c r="H16" s="322">
        <v>61</v>
      </c>
      <c r="I16" s="322">
        <v>169</v>
      </c>
      <c r="J16" s="322">
        <v>86</v>
      </c>
      <c r="K16" s="322">
        <v>215</v>
      </c>
      <c r="L16" s="554" t="s">
        <v>871</v>
      </c>
    </row>
    <row r="17" spans="1:12" ht="24.95" customHeight="1" thickBot="1">
      <c r="A17" s="461" t="s">
        <v>869</v>
      </c>
      <c r="B17" s="325" t="s">
        <v>417</v>
      </c>
      <c r="C17" s="325" t="s">
        <v>417</v>
      </c>
      <c r="D17" s="325" t="s">
        <v>417</v>
      </c>
      <c r="E17" s="325" t="s">
        <v>417</v>
      </c>
      <c r="F17" s="325">
        <v>0</v>
      </c>
      <c r="G17" s="325">
        <v>456</v>
      </c>
      <c r="H17" s="325">
        <v>0</v>
      </c>
      <c r="I17" s="325">
        <v>509</v>
      </c>
      <c r="J17" s="325">
        <v>0</v>
      </c>
      <c r="K17" s="325">
        <v>503</v>
      </c>
      <c r="L17" s="543" t="s">
        <v>870</v>
      </c>
    </row>
    <row r="18" spans="1:12" ht="24.95" customHeight="1" thickBot="1">
      <c r="A18" s="466" t="s">
        <v>764</v>
      </c>
      <c r="B18" s="322">
        <v>953</v>
      </c>
      <c r="C18" s="322">
        <v>2570</v>
      </c>
      <c r="D18" s="322">
        <v>1043</v>
      </c>
      <c r="E18" s="322">
        <v>2655</v>
      </c>
      <c r="F18" s="322">
        <v>1323</v>
      </c>
      <c r="G18" s="322">
        <v>3248</v>
      </c>
      <c r="H18" s="322">
        <v>1613</v>
      </c>
      <c r="I18" s="322">
        <v>3568</v>
      </c>
      <c r="J18" s="322">
        <v>1331</v>
      </c>
      <c r="K18" s="322">
        <v>3789</v>
      </c>
      <c r="L18" s="554" t="s">
        <v>1134</v>
      </c>
    </row>
    <row r="19" spans="1:12" ht="30" customHeight="1" thickBot="1">
      <c r="A19" s="461" t="s">
        <v>1139</v>
      </c>
      <c r="B19" s="325" t="s">
        <v>417</v>
      </c>
      <c r="C19" s="325" t="s">
        <v>417</v>
      </c>
      <c r="D19" s="325" t="s">
        <v>417</v>
      </c>
      <c r="E19" s="325" t="s">
        <v>417</v>
      </c>
      <c r="F19" s="325">
        <v>50</v>
      </c>
      <c r="G19" s="325">
        <v>1</v>
      </c>
      <c r="H19" s="325">
        <v>38</v>
      </c>
      <c r="I19" s="325">
        <v>1</v>
      </c>
      <c r="J19" s="325">
        <v>141</v>
      </c>
      <c r="K19" s="325">
        <v>2</v>
      </c>
      <c r="L19" s="543" t="s">
        <v>1133</v>
      </c>
    </row>
    <row r="20" spans="1:12" ht="24.95" customHeight="1" thickBot="1">
      <c r="A20" s="466" t="s">
        <v>139</v>
      </c>
      <c r="B20" s="322">
        <v>31</v>
      </c>
      <c r="C20" s="322">
        <v>89</v>
      </c>
      <c r="D20" s="322">
        <v>89</v>
      </c>
      <c r="E20" s="322">
        <v>253</v>
      </c>
      <c r="F20" s="322">
        <v>84</v>
      </c>
      <c r="G20" s="322">
        <v>201</v>
      </c>
      <c r="H20" s="322">
        <v>108</v>
      </c>
      <c r="I20" s="322">
        <v>136</v>
      </c>
      <c r="J20" s="322">
        <v>66</v>
      </c>
      <c r="K20" s="322">
        <v>186</v>
      </c>
      <c r="L20" s="554" t="s">
        <v>138</v>
      </c>
    </row>
    <row r="21" spans="1:12" ht="24.95" customHeight="1">
      <c r="A21" s="545" t="s">
        <v>128</v>
      </c>
      <c r="B21" s="428">
        <v>341</v>
      </c>
      <c r="C21" s="428">
        <v>544</v>
      </c>
      <c r="D21" s="428">
        <v>386</v>
      </c>
      <c r="E21" s="428">
        <v>571</v>
      </c>
      <c r="F21" s="428">
        <v>395</v>
      </c>
      <c r="G21" s="428">
        <v>642</v>
      </c>
      <c r="H21" s="428">
        <v>445</v>
      </c>
      <c r="I21" s="428">
        <v>706</v>
      </c>
      <c r="J21" s="428">
        <v>477</v>
      </c>
      <c r="K21" s="428">
        <v>751</v>
      </c>
      <c r="L21" s="546" t="s">
        <v>129</v>
      </c>
    </row>
    <row r="22" spans="1:12" ht="26.25" customHeight="1">
      <c r="A22" s="529" t="s">
        <v>29</v>
      </c>
      <c r="B22" s="559">
        <f t="shared" ref="B22:G22" si="0">SUM(B9:B21)</f>
        <v>5898</v>
      </c>
      <c r="C22" s="559">
        <f t="shared" si="0"/>
        <v>15231</v>
      </c>
      <c r="D22" s="559">
        <f t="shared" si="0"/>
        <v>5777</v>
      </c>
      <c r="E22" s="559">
        <f t="shared" si="0"/>
        <v>16140</v>
      </c>
      <c r="F22" s="559">
        <f t="shared" si="0"/>
        <v>6388</v>
      </c>
      <c r="G22" s="559">
        <f t="shared" si="0"/>
        <v>18038</v>
      </c>
      <c r="H22" s="559">
        <f>SUM(H9:H21)</f>
        <v>6729</v>
      </c>
      <c r="I22" s="559">
        <f>SUM(I9:I21)</f>
        <v>19371</v>
      </c>
      <c r="J22" s="559">
        <f>SUM(J9:J21)</f>
        <v>6461</v>
      </c>
      <c r="K22" s="559">
        <f>SUM(K9:K21)</f>
        <v>20276</v>
      </c>
      <c r="L22" s="531" t="s">
        <v>8</v>
      </c>
    </row>
    <row r="23" spans="1:12">
      <c r="A23" s="1164" t="s">
        <v>866</v>
      </c>
      <c r="B23" s="1164"/>
      <c r="J23" s="1169" t="s">
        <v>1136</v>
      </c>
      <c r="K23" s="1169"/>
      <c r="L23" s="1169"/>
    </row>
    <row r="24" spans="1:12">
      <c r="A24" s="1165" t="s">
        <v>1137</v>
      </c>
      <c r="B24" s="1165"/>
      <c r="K24" s="1167" t="s">
        <v>867</v>
      </c>
      <c r="L24" s="1167"/>
    </row>
    <row r="25" spans="1:12">
      <c r="A25" s="1166" t="s">
        <v>1138</v>
      </c>
      <c r="B25" s="1166"/>
      <c r="K25" s="1168" t="s">
        <v>868</v>
      </c>
      <c r="L25" s="1168"/>
    </row>
    <row r="26" spans="1:12">
      <c r="A26" s="1166" t="s">
        <v>1140</v>
      </c>
      <c r="B26" s="1166"/>
      <c r="K26" s="1168" t="s">
        <v>1135</v>
      </c>
      <c r="L26" s="1168"/>
    </row>
    <row r="27" spans="1:12">
      <c r="B27" s="252"/>
    </row>
  </sheetData>
  <mergeCells count="19">
    <mergeCell ref="A23:B23"/>
    <mergeCell ref="A24:B24"/>
    <mergeCell ref="A25:B25"/>
    <mergeCell ref="A26:B26"/>
    <mergeCell ref="K24:L24"/>
    <mergeCell ref="K25:L25"/>
    <mergeCell ref="K26:L26"/>
    <mergeCell ref="J23:L23"/>
    <mergeCell ref="H6:I6"/>
    <mergeCell ref="A1:L1"/>
    <mergeCell ref="D6:E6"/>
    <mergeCell ref="A3:L3"/>
    <mergeCell ref="J6:K6"/>
    <mergeCell ref="A6:A8"/>
    <mergeCell ref="A2:L2"/>
    <mergeCell ref="A4:L4"/>
    <mergeCell ref="L6:L8"/>
    <mergeCell ref="F6:G6"/>
    <mergeCell ref="B6:C6"/>
  </mergeCells>
  <phoneticPr fontId="19" type="noConversion"/>
  <printOptions horizontalCentered="1"/>
  <pageMargins left="0" right="0" top="0.74803149606299213" bottom="0" header="0" footer="0"/>
  <pageSetup paperSize="9" scale="96"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rightToLeft="1" view="pageBreakPreview" zoomScaleNormal="100" zoomScaleSheetLayoutView="100" workbookViewId="0">
      <selection activeCell="A9" sqref="A9:A15"/>
    </sheetView>
  </sheetViews>
  <sheetFormatPr defaultColWidth="9.140625" defaultRowHeight="12.75"/>
  <cols>
    <col min="1" max="1" width="16.42578125" style="12" customWidth="1"/>
    <col min="2" max="2" width="19.140625" style="12" customWidth="1"/>
    <col min="3" max="5" width="14" style="12" customWidth="1"/>
    <col min="6" max="6" width="19.42578125" style="12" customWidth="1"/>
    <col min="7" max="7" width="16.42578125" style="2" customWidth="1"/>
    <col min="8" max="16384" width="9.140625" style="26"/>
  </cols>
  <sheetData>
    <row r="1" spans="1:12" ht="23.25">
      <c r="A1" s="852" t="s">
        <v>874</v>
      </c>
      <c r="B1" s="852"/>
      <c r="C1" s="852"/>
      <c r="D1" s="852"/>
      <c r="E1" s="852"/>
      <c r="F1" s="852"/>
      <c r="G1" s="852"/>
    </row>
    <row r="2" spans="1:12" s="27" customFormat="1" ht="20.100000000000001" customHeight="1">
      <c r="A2" s="858" t="s">
        <v>1251</v>
      </c>
      <c r="B2" s="858"/>
      <c r="C2" s="858"/>
      <c r="D2" s="858"/>
      <c r="E2" s="858"/>
      <c r="F2" s="858"/>
      <c r="G2" s="858"/>
    </row>
    <row r="3" spans="1:12" ht="37.5" customHeight="1">
      <c r="A3" s="866" t="s">
        <v>875</v>
      </c>
      <c r="B3" s="866"/>
      <c r="C3" s="866"/>
      <c r="D3" s="866"/>
      <c r="E3" s="866"/>
      <c r="F3" s="866"/>
      <c r="G3" s="866"/>
    </row>
    <row r="4" spans="1:12" ht="20.100000000000001" customHeight="1">
      <c r="A4" s="867" t="s">
        <v>1251</v>
      </c>
      <c r="B4" s="867"/>
      <c r="C4" s="867"/>
      <c r="D4" s="867"/>
      <c r="E4" s="867"/>
      <c r="F4" s="867"/>
      <c r="G4" s="867"/>
    </row>
    <row r="5" spans="1:12" ht="20.100000000000001" customHeight="1">
      <c r="A5" s="10" t="s">
        <v>581</v>
      </c>
      <c r="B5" s="10"/>
      <c r="C5" s="13"/>
      <c r="D5" s="13"/>
      <c r="E5" s="13"/>
      <c r="F5" s="13"/>
      <c r="G5" s="24" t="s">
        <v>582</v>
      </c>
    </row>
    <row r="6" spans="1:12" ht="14.25" customHeight="1" thickBot="1">
      <c r="A6" s="1179" t="s">
        <v>1143</v>
      </c>
      <c r="B6" s="1179"/>
      <c r="C6" s="1170" t="s">
        <v>644</v>
      </c>
      <c r="D6" s="1170" t="s">
        <v>645</v>
      </c>
      <c r="E6" s="1170" t="s">
        <v>392</v>
      </c>
      <c r="F6" s="1176" t="s">
        <v>1142</v>
      </c>
      <c r="G6" s="1176"/>
    </row>
    <row r="7" spans="1:12" s="185" customFormat="1" ht="14.25" customHeight="1" thickBot="1">
      <c r="A7" s="1180"/>
      <c r="B7" s="1180"/>
      <c r="C7" s="1171"/>
      <c r="D7" s="1171"/>
      <c r="E7" s="1171"/>
      <c r="F7" s="1177"/>
      <c r="G7" s="1177"/>
    </row>
    <row r="8" spans="1:12" s="185" customFormat="1" ht="14.25" customHeight="1">
      <c r="A8" s="1181"/>
      <c r="B8" s="1181"/>
      <c r="C8" s="1172"/>
      <c r="D8" s="1172"/>
      <c r="E8" s="1172"/>
      <c r="F8" s="1178"/>
      <c r="G8" s="1178"/>
    </row>
    <row r="9" spans="1:12" ht="16.5" customHeight="1" thickBot="1">
      <c r="A9" s="872" t="s">
        <v>333</v>
      </c>
      <c r="B9" s="478" t="s">
        <v>52</v>
      </c>
      <c r="C9" s="368">
        <v>3830</v>
      </c>
      <c r="D9" s="368">
        <v>15341</v>
      </c>
      <c r="E9" s="510">
        <f t="shared" ref="E9:E14" si="0">SUM(C9+D9)</f>
        <v>19171</v>
      </c>
      <c r="F9" s="544" t="s">
        <v>53</v>
      </c>
      <c r="G9" s="1183" t="s">
        <v>534</v>
      </c>
      <c r="H9" s="26">
        <v>1274</v>
      </c>
      <c r="I9" s="26">
        <v>3654</v>
      </c>
      <c r="J9" s="26">
        <v>128</v>
      </c>
      <c r="K9" s="342"/>
      <c r="L9" s="342"/>
    </row>
    <row r="10" spans="1:12" ht="16.5" customHeight="1" thickBot="1">
      <c r="A10" s="868"/>
      <c r="B10" s="466" t="s">
        <v>1242</v>
      </c>
      <c r="C10" s="322">
        <v>7</v>
      </c>
      <c r="D10" s="322">
        <v>64</v>
      </c>
      <c r="E10" s="503">
        <f t="shared" si="0"/>
        <v>71</v>
      </c>
      <c r="F10" s="554" t="s">
        <v>60</v>
      </c>
      <c r="G10" s="1184"/>
      <c r="H10" s="26">
        <v>1</v>
      </c>
      <c r="I10" s="26">
        <v>5</v>
      </c>
      <c r="K10" s="342"/>
      <c r="L10" s="342"/>
    </row>
    <row r="11" spans="1:12" ht="16.5" customHeight="1" thickBot="1">
      <c r="A11" s="868"/>
      <c r="B11" s="461" t="s">
        <v>54</v>
      </c>
      <c r="C11" s="325">
        <v>63</v>
      </c>
      <c r="D11" s="325">
        <v>180</v>
      </c>
      <c r="E11" s="502">
        <f t="shared" si="0"/>
        <v>243</v>
      </c>
      <c r="F11" s="543" t="s">
        <v>55</v>
      </c>
      <c r="G11" s="1184"/>
      <c r="H11" s="26">
        <v>13</v>
      </c>
      <c r="I11" s="26">
        <v>20</v>
      </c>
      <c r="K11" s="342"/>
      <c r="L11" s="342"/>
    </row>
    <row r="12" spans="1:12" ht="16.5" customHeight="1" thickBot="1">
      <c r="A12" s="868"/>
      <c r="B12" s="466" t="s">
        <v>75</v>
      </c>
      <c r="C12" s="322">
        <v>8</v>
      </c>
      <c r="D12" s="322">
        <v>52</v>
      </c>
      <c r="E12" s="503">
        <f t="shared" si="0"/>
        <v>60</v>
      </c>
      <c r="F12" s="554" t="s">
        <v>76</v>
      </c>
      <c r="G12" s="1184"/>
      <c r="H12" s="26">
        <v>0</v>
      </c>
      <c r="I12" s="26">
        <v>1</v>
      </c>
      <c r="K12" s="342"/>
      <c r="L12" s="342"/>
    </row>
    <row r="13" spans="1:12" ht="16.5" customHeight="1" thickBot="1">
      <c r="A13" s="868"/>
      <c r="B13" s="461" t="s">
        <v>56</v>
      </c>
      <c r="C13" s="325">
        <v>84</v>
      </c>
      <c r="D13" s="325">
        <v>464</v>
      </c>
      <c r="E13" s="502">
        <f t="shared" si="0"/>
        <v>548</v>
      </c>
      <c r="F13" s="543" t="s">
        <v>57</v>
      </c>
      <c r="G13" s="1184"/>
      <c r="H13" s="26">
        <v>9</v>
      </c>
      <c r="I13" s="26">
        <v>27</v>
      </c>
      <c r="K13" s="342"/>
      <c r="L13" s="342"/>
    </row>
    <row r="14" spans="1:12" ht="16.5" customHeight="1" thickBot="1">
      <c r="A14" s="868"/>
      <c r="B14" s="472" t="s">
        <v>58</v>
      </c>
      <c r="C14" s="372">
        <v>36</v>
      </c>
      <c r="D14" s="372">
        <v>114</v>
      </c>
      <c r="E14" s="505">
        <f t="shared" si="0"/>
        <v>150</v>
      </c>
      <c r="F14" s="555" t="s">
        <v>59</v>
      </c>
      <c r="G14" s="1184"/>
      <c r="H14" s="26">
        <v>8</v>
      </c>
      <c r="I14" s="26">
        <v>19</v>
      </c>
      <c r="K14" s="342"/>
      <c r="L14" s="342"/>
    </row>
    <row r="15" spans="1:12" ht="16.5" customHeight="1">
      <c r="A15" s="949"/>
      <c r="B15" s="840" t="s">
        <v>7</v>
      </c>
      <c r="C15" s="841">
        <f>SUM(C9:C14)</f>
        <v>4028</v>
      </c>
      <c r="D15" s="841">
        <f t="shared" ref="D15:E15" si="1">SUM(D9:D14)</f>
        <v>16215</v>
      </c>
      <c r="E15" s="841">
        <f t="shared" si="1"/>
        <v>20243</v>
      </c>
      <c r="F15" s="842" t="s">
        <v>8</v>
      </c>
      <c r="G15" s="1185"/>
      <c r="K15" s="342"/>
      <c r="L15" s="342"/>
    </row>
    <row r="16" spans="1:12" ht="16.5" customHeight="1" thickBot="1">
      <c r="A16" s="1189" t="s">
        <v>334</v>
      </c>
      <c r="B16" s="843" t="s">
        <v>77</v>
      </c>
      <c r="C16" s="789">
        <v>49</v>
      </c>
      <c r="D16" s="789">
        <v>110</v>
      </c>
      <c r="E16" s="333">
        <f>SUM(C16:D16)</f>
        <v>159</v>
      </c>
      <c r="F16" s="844" t="s">
        <v>78</v>
      </c>
      <c r="G16" s="1186" t="s">
        <v>648</v>
      </c>
      <c r="H16" s="26">
        <v>1</v>
      </c>
      <c r="I16" s="26">
        <v>1</v>
      </c>
      <c r="K16" s="342"/>
      <c r="L16" s="342"/>
    </row>
    <row r="17" spans="1:12" ht="16.5" customHeight="1" thickBot="1">
      <c r="A17" s="1190"/>
      <c r="B17" s="461" t="s">
        <v>61</v>
      </c>
      <c r="C17" s="325">
        <v>274</v>
      </c>
      <c r="D17" s="325">
        <v>601</v>
      </c>
      <c r="E17" s="381">
        <f t="shared" ref="E17:E28" si="2">SUM(C17:D17)</f>
        <v>875</v>
      </c>
      <c r="F17" s="543" t="s">
        <v>62</v>
      </c>
      <c r="G17" s="1187"/>
      <c r="H17" s="26">
        <v>8</v>
      </c>
      <c r="I17" s="26">
        <v>27</v>
      </c>
      <c r="K17" s="342"/>
      <c r="L17" s="342"/>
    </row>
    <row r="18" spans="1:12" ht="16.5" customHeight="1" thickBot="1">
      <c r="A18" s="1190"/>
      <c r="B18" s="466" t="s">
        <v>63</v>
      </c>
      <c r="C18" s="322">
        <v>184</v>
      </c>
      <c r="D18" s="322">
        <v>438</v>
      </c>
      <c r="E18" s="323">
        <f t="shared" si="2"/>
        <v>622</v>
      </c>
      <c r="F18" s="554" t="s">
        <v>64</v>
      </c>
      <c r="G18" s="1187"/>
      <c r="H18" s="26">
        <v>1</v>
      </c>
      <c r="I18" s="26">
        <v>1</v>
      </c>
      <c r="K18" s="342"/>
      <c r="L18" s="342"/>
    </row>
    <row r="19" spans="1:12" ht="16.5" customHeight="1" thickBot="1">
      <c r="A19" s="1190"/>
      <c r="B19" s="461" t="s">
        <v>65</v>
      </c>
      <c r="C19" s="325">
        <v>224</v>
      </c>
      <c r="D19" s="325">
        <v>442</v>
      </c>
      <c r="E19" s="381">
        <f t="shared" si="2"/>
        <v>666</v>
      </c>
      <c r="F19" s="543" t="s">
        <v>66</v>
      </c>
      <c r="G19" s="1187"/>
      <c r="H19" s="26">
        <v>0</v>
      </c>
      <c r="I19" s="26">
        <v>2</v>
      </c>
      <c r="K19" s="342"/>
      <c r="L19" s="342"/>
    </row>
    <row r="20" spans="1:12" ht="16.5" customHeight="1" thickBot="1">
      <c r="A20" s="1190"/>
      <c r="B20" s="466" t="s">
        <v>83</v>
      </c>
      <c r="C20" s="322">
        <v>608</v>
      </c>
      <c r="D20" s="322">
        <v>642</v>
      </c>
      <c r="E20" s="323">
        <f t="shared" si="2"/>
        <v>1250</v>
      </c>
      <c r="F20" s="554" t="s">
        <v>84</v>
      </c>
      <c r="G20" s="1187"/>
      <c r="H20" s="26">
        <v>1</v>
      </c>
      <c r="I20" s="26">
        <v>3</v>
      </c>
      <c r="J20" s="26">
        <v>1</v>
      </c>
      <c r="K20" s="342"/>
      <c r="L20" s="342"/>
    </row>
    <row r="21" spans="1:12" ht="16.5" customHeight="1" thickBot="1">
      <c r="A21" s="1190"/>
      <c r="B21" s="461" t="s">
        <v>79</v>
      </c>
      <c r="C21" s="325">
        <v>206</v>
      </c>
      <c r="D21" s="325">
        <v>320</v>
      </c>
      <c r="E21" s="381">
        <f t="shared" si="2"/>
        <v>526</v>
      </c>
      <c r="F21" s="543" t="s">
        <v>80</v>
      </c>
      <c r="G21" s="1187"/>
      <c r="H21" s="26">
        <v>0</v>
      </c>
      <c r="I21" s="26">
        <v>1</v>
      </c>
      <c r="J21" s="26">
        <v>2</v>
      </c>
      <c r="K21" s="342"/>
      <c r="L21" s="342"/>
    </row>
    <row r="22" spans="1:12" ht="16.5" customHeight="1" thickBot="1">
      <c r="A22" s="1190"/>
      <c r="B22" s="466" t="s">
        <v>81</v>
      </c>
      <c r="C22" s="322">
        <v>17</v>
      </c>
      <c r="D22" s="322">
        <v>37</v>
      </c>
      <c r="E22" s="323">
        <f t="shared" si="2"/>
        <v>54</v>
      </c>
      <c r="F22" s="554" t="s">
        <v>82</v>
      </c>
      <c r="G22" s="1187"/>
      <c r="K22" s="342"/>
      <c r="L22" s="342"/>
    </row>
    <row r="23" spans="1:12" ht="16.5" customHeight="1" thickBot="1">
      <c r="A23" s="1190"/>
      <c r="B23" s="461" t="s">
        <v>85</v>
      </c>
      <c r="C23" s="325">
        <v>146</v>
      </c>
      <c r="D23" s="325">
        <v>326</v>
      </c>
      <c r="E23" s="381">
        <f t="shared" si="2"/>
        <v>472</v>
      </c>
      <c r="F23" s="543" t="s">
        <v>86</v>
      </c>
      <c r="G23" s="1187"/>
      <c r="H23" s="26">
        <v>0</v>
      </c>
      <c r="I23" s="26">
        <v>1</v>
      </c>
      <c r="J23" s="26">
        <v>2</v>
      </c>
      <c r="K23" s="342">
        <v>1</v>
      </c>
      <c r="L23" s="342"/>
    </row>
    <row r="24" spans="1:12" ht="16.5" customHeight="1" thickBot="1">
      <c r="A24" s="1190"/>
      <c r="B24" s="466" t="s">
        <v>327</v>
      </c>
      <c r="C24" s="322">
        <v>47</v>
      </c>
      <c r="D24" s="322">
        <v>81</v>
      </c>
      <c r="E24" s="323">
        <f t="shared" si="2"/>
        <v>128</v>
      </c>
      <c r="F24" s="554" t="s">
        <v>67</v>
      </c>
      <c r="G24" s="1187"/>
      <c r="K24" s="342"/>
      <c r="L24" s="342"/>
    </row>
    <row r="25" spans="1:12" ht="16.5" customHeight="1" thickBot="1">
      <c r="A25" s="1190"/>
      <c r="B25" s="461" t="s">
        <v>328</v>
      </c>
      <c r="C25" s="325">
        <v>32</v>
      </c>
      <c r="D25" s="325">
        <v>56</v>
      </c>
      <c r="E25" s="381">
        <f t="shared" si="2"/>
        <v>88</v>
      </c>
      <c r="F25" s="543" t="s">
        <v>329</v>
      </c>
      <c r="G25" s="1187"/>
      <c r="J25" s="26">
        <v>2</v>
      </c>
      <c r="K25" s="342"/>
      <c r="L25" s="342"/>
    </row>
    <row r="26" spans="1:12" ht="16.5" customHeight="1" thickBot="1">
      <c r="A26" s="1190"/>
      <c r="B26" s="466" t="s">
        <v>88</v>
      </c>
      <c r="C26" s="322">
        <v>14</v>
      </c>
      <c r="D26" s="322">
        <v>42</v>
      </c>
      <c r="E26" s="323">
        <f t="shared" si="2"/>
        <v>56</v>
      </c>
      <c r="F26" s="554" t="s">
        <v>89</v>
      </c>
      <c r="G26" s="1187"/>
      <c r="J26" s="26">
        <v>1</v>
      </c>
      <c r="K26" s="342"/>
      <c r="L26" s="342"/>
    </row>
    <row r="27" spans="1:12" ht="16.5" customHeight="1" thickBot="1">
      <c r="A27" s="1190"/>
      <c r="B27" s="461" t="s">
        <v>87</v>
      </c>
      <c r="C27" s="325">
        <v>33</v>
      </c>
      <c r="D27" s="325">
        <v>30</v>
      </c>
      <c r="E27" s="381">
        <f t="shared" si="2"/>
        <v>63</v>
      </c>
      <c r="F27" s="543" t="s">
        <v>330</v>
      </c>
      <c r="G27" s="1187"/>
      <c r="H27" s="26">
        <v>0</v>
      </c>
      <c r="I27" s="26">
        <v>1</v>
      </c>
      <c r="K27" s="342"/>
      <c r="L27" s="342"/>
    </row>
    <row r="28" spans="1:12" ht="16.5" customHeight="1" thickBot="1">
      <c r="A28" s="1190"/>
      <c r="B28" s="472" t="s">
        <v>1212</v>
      </c>
      <c r="C28" s="372">
        <v>67</v>
      </c>
      <c r="D28" s="372">
        <v>115</v>
      </c>
      <c r="E28" s="402">
        <f t="shared" si="2"/>
        <v>182</v>
      </c>
      <c r="F28" s="555" t="s">
        <v>646</v>
      </c>
      <c r="G28" s="1187"/>
      <c r="J28" s="26">
        <v>1</v>
      </c>
      <c r="K28" s="342"/>
      <c r="L28" s="342"/>
    </row>
    <row r="29" spans="1:12" ht="16.5" customHeight="1">
      <c r="A29" s="1191"/>
      <c r="B29" s="563" t="s">
        <v>7</v>
      </c>
      <c r="C29" s="407">
        <f>SUM(C16:C28)</f>
        <v>1901</v>
      </c>
      <c r="D29" s="407">
        <f t="shared" ref="D29:E29" si="3">SUM(D16:D28)</f>
        <v>3240</v>
      </c>
      <c r="E29" s="407">
        <f t="shared" si="3"/>
        <v>5141</v>
      </c>
      <c r="F29" s="558" t="s">
        <v>8</v>
      </c>
      <c r="G29" s="1188"/>
      <c r="K29" s="342"/>
      <c r="L29" s="342"/>
    </row>
    <row r="30" spans="1:12" ht="16.5" customHeight="1" thickBot="1">
      <c r="A30" s="1192" t="s">
        <v>335</v>
      </c>
      <c r="B30" s="562" t="s">
        <v>215</v>
      </c>
      <c r="C30" s="422">
        <v>18</v>
      </c>
      <c r="D30" s="422">
        <v>46</v>
      </c>
      <c r="E30" s="423">
        <f>SUM(C30:D30)</f>
        <v>64</v>
      </c>
      <c r="F30" s="557" t="s">
        <v>214</v>
      </c>
      <c r="G30" s="1183" t="s">
        <v>647</v>
      </c>
      <c r="H30" s="26">
        <v>0</v>
      </c>
      <c r="I30" s="26">
        <v>2</v>
      </c>
      <c r="K30" s="342"/>
      <c r="L30" s="342"/>
    </row>
    <row r="31" spans="1:12" ht="16.5" customHeight="1" thickBot="1">
      <c r="A31" s="1193"/>
      <c r="B31" s="461" t="s">
        <v>213</v>
      </c>
      <c r="C31" s="325">
        <v>8</v>
      </c>
      <c r="D31" s="325">
        <v>15</v>
      </c>
      <c r="E31" s="381">
        <f t="shared" ref="E31:E36" si="4">SUM(C31:D31)</f>
        <v>23</v>
      </c>
      <c r="F31" s="543" t="s">
        <v>212</v>
      </c>
      <c r="G31" s="1184"/>
      <c r="K31" s="342"/>
      <c r="L31" s="342"/>
    </row>
    <row r="32" spans="1:12" ht="16.5" customHeight="1" thickBot="1">
      <c r="A32" s="1193"/>
      <c r="B32" s="466" t="s">
        <v>282</v>
      </c>
      <c r="C32" s="322">
        <v>10</v>
      </c>
      <c r="D32" s="322">
        <v>28</v>
      </c>
      <c r="E32" s="323">
        <f t="shared" si="4"/>
        <v>38</v>
      </c>
      <c r="F32" s="554" t="s">
        <v>281</v>
      </c>
      <c r="G32" s="1184"/>
      <c r="H32" s="26">
        <v>0</v>
      </c>
      <c r="I32" s="26">
        <v>1</v>
      </c>
      <c r="K32" s="342"/>
      <c r="L32" s="342"/>
    </row>
    <row r="33" spans="1:12" ht="16.5" customHeight="1" thickBot="1">
      <c r="A33" s="1193"/>
      <c r="B33" s="461" t="s">
        <v>209</v>
      </c>
      <c r="C33" s="325">
        <v>109</v>
      </c>
      <c r="D33" s="325">
        <v>200</v>
      </c>
      <c r="E33" s="381">
        <f t="shared" si="4"/>
        <v>309</v>
      </c>
      <c r="F33" s="543" t="s">
        <v>208</v>
      </c>
      <c r="G33" s="1184"/>
      <c r="H33" s="26">
        <v>13</v>
      </c>
      <c r="I33" s="26">
        <v>21</v>
      </c>
      <c r="K33" s="342"/>
      <c r="L33" s="342"/>
    </row>
    <row r="34" spans="1:12" ht="16.5" customHeight="1" thickBot="1">
      <c r="A34" s="1193"/>
      <c r="B34" s="466" t="s">
        <v>207</v>
      </c>
      <c r="C34" s="322">
        <v>81</v>
      </c>
      <c r="D34" s="322">
        <v>155</v>
      </c>
      <c r="E34" s="323">
        <f t="shared" si="4"/>
        <v>236</v>
      </c>
      <c r="F34" s="554" t="s">
        <v>206</v>
      </c>
      <c r="G34" s="1184"/>
      <c r="H34" s="26">
        <v>1</v>
      </c>
      <c r="I34" s="26">
        <v>1</v>
      </c>
      <c r="J34" s="26">
        <v>1</v>
      </c>
      <c r="K34" s="342"/>
      <c r="L34" s="342"/>
    </row>
    <row r="35" spans="1:12" ht="16.5" customHeight="1" thickBot="1">
      <c r="A35" s="1193"/>
      <c r="B35" s="461" t="s">
        <v>331</v>
      </c>
      <c r="C35" s="325">
        <v>70</v>
      </c>
      <c r="D35" s="325">
        <v>127</v>
      </c>
      <c r="E35" s="381">
        <f t="shared" si="4"/>
        <v>197</v>
      </c>
      <c r="F35" s="543" t="s">
        <v>205</v>
      </c>
      <c r="G35" s="1184"/>
      <c r="H35" s="26">
        <v>1</v>
      </c>
      <c r="I35" s="26">
        <v>1</v>
      </c>
      <c r="J35" s="26">
        <v>1</v>
      </c>
      <c r="K35" s="342"/>
      <c r="L35" s="342"/>
    </row>
    <row r="36" spans="1:12" ht="16.5" customHeight="1" thickBot="1">
      <c r="A36" s="1193"/>
      <c r="B36" s="472" t="s">
        <v>204</v>
      </c>
      <c r="C36" s="372">
        <v>236</v>
      </c>
      <c r="D36" s="372">
        <v>250</v>
      </c>
      <c r="E36" s="402">
        <f t="shared" si="4"/>
        <v>486</v>
      </c>
      <c r="F36" s="555" t="s">
        <v>203</v>
      </c>
      <c r="G36" s="1184"/>
      <c r="J36" s="26">
        <v>2</v>
      </c>
      <c r="K36" s="342">
        <v>1</v>
      </c>
      <c r="L36" s="342"/>
    </row>
    <row r="37" spans="1:12" ht="16.5" customHeight="1">
      <c r="A37" s="1194"/>
      <c r="B37" s="563" t="s">
        <v>7</v>
      </c>
      <c r="C37" s="407">
        <f>SUM(C30:C36)</f>
        <v>532</v>
      </c>
      <c r="D37" s="407">
        <f t="shared" ref="D37:E37" si="5">SUM(D30:D36)</f>
        <v>821</v>
      </c>
      <c r="E37" s="407">
        <f t="shared" si="5"/>
        <v>1353</v>
      </c>
      <c r="F37" s="558" t="s">
        <v>8</v>
      </c>
      <c r="G37" s="1185"/>
      <c r="K37" s="342"/>
      <c r="L37" s="342"/>
    </row>
    <row r="38" spans="1:12" ht="24.75" customHeight="1">
      <c r="A38" s="1078" t="s">
        <v>28</v>
      </c>
      <c r="B38" s="1173"/>
      <c r="C38" s="561">
        <f>C15+C29+C37</f>
        <v>6461</v>
      </c>
      <c r="D38" s="561">
        <f>D15+D29+D37</f>
        <v>20276</v>
      </c>
      <c r="E38" s="561">
        <f>E15+E29+E37</f>
        <v>26737</v>
      </c>
      <c r="F38" s="1174" t="s">
        <v>14</v>
      </c>
      <c r="G38" s="1175"/>
    </row>
    <row r="39" spans="1:12" ht="15.75" customHeight="1">
      <c r="A39" s="141" t="s">
        <v>996</v>
      </c>
      <c r="B39" s="350"/>
      <c r="C39" s="202"/>
      <c r="D39" s="1182" t="s">
        <v>1141</v>
      </c>
      <c r="E39" s="1182"/>
      <c r="F39" s="1182"/>
      <c r="G39" s="1182"/>
    </row>
    <row r="40" spans="1:12">
      <c r="C40" s="248"/>
      <c r="D40" s="248"/>
      <c r="E40" s="248"/>
      <c r="F40" s="248"/>
    </row>
    <row r="41" spans="1:12">
      <c r="C41" s="248"/>
      <c r="D41" s="248"/>
    </row>
    <row r="42" spans="1:12">
      <c r="C42" s="248"/>
      <c r="D42" s="248"/>
      <c r="E42" s="248"/>
      <c r="F42" s="248"/>
    </row>
    <row r="43" spans="1:12">
      <c r="C43" s="248"/>
      <c r="D43" s="248"/>
      <c r="E43" s="248"/>
      <c r="F43" s="248"/>
    </row>
  </sheetData>
  <mergeCells count="18">
    <mergeCell ref="A38:B38"/>
    <mergeCell ref="F38:G38"/>
    <mergeCell ref="F6:G8"/>
    <mergeCell ref="A6:B8"/>
    <mergeCell ref="D39:G39"/>
    <mergeCell ref="A9:A15"/>
    <mergeCell ref="G9:G15"/>
    <mergeCell ref="G16:G29"/>
    <mergeCell ref="A16:A29"/>
    <mergeCell ref="A30:A37"/>
    <mergeCell ref="G30:G37"/>
    <mergeCell ref="A1:G1"/>
    <mergeCell ref="E6:E8"/>
    <mergeCell ref="C6:C8"/>
    <mergeCell ref="D6:D8"/>
    <mergeCell ref="A4:G4"/>
    <mergeCell ref="A2:G2"/>
    <mergeCell ref="A3:G3"/>
  </mergeCells>
  <phoneticPr fontId="19" type="noConversion"/>
  <printOptions horizontalCentered="1" verticalCentered="1"/>
  <pageMargins left="0" right="0" top="0" bottom="0" header="0" footer="0"/>
  <pageSetup paperSize="9" scale="8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GridLines="0" rightToLeft="1" view="pageBreakPreview" topLeftCell="A16" zoomScaleNormal="100" zoomScaleSheetLayoutView="100" workbookViewId="0">
      <selection activeCell="G42" sqref="G42"/>
    </sheetView>
  </sheetViews>
  <sheetFormatPr defaultColWidth="9.140625" defaultRowHeight="12.75"/>
  <cols>
    <col min="1" max="1" width="11.140625" style="65" customWidth="1"/>
    <col min="2" max="2" width="27.28515625" style="65" customWidth="1"/>
    <col min="3" max="11" width="9.5703125" style="65" customWidth="1"/>
    <col min="12" max="12" width="27.5703125" style="65" customWidth="1"/>
    <col min="13" max="13" width="12.7109375" style="65" customWidth="1"/>
    <col min="14" max="16384" width="9.140625" style="50"/>
  </cols>
  <sheetData>
    <row r="1" spans="1:16" s="54" customFormat="1" ht="20.25">
      <c r="A1" s="852" t="s">
        <v>877</v>
      </c>
      <c r="B1" s="852"/>
      <c r="C1" s="852"/>
      <c r="D1" s="852"/>
      <c r="E1" s="852"/>
      <c r="F1" s="852"/>
      <c r="G1" s="852"/>
      <c r="H1" s="852"/>
      <c r="I1" s="852"/>
      <c r="J1" s="852"/>
      <c r="K1" s="852"/>
      <c r="L1" s="852"/>
      <c r="M1" s="852"/>
    </row>
    <row r="2" spans="1:16" s="55" customFormat="1" ht="20.25">
      <c r="A2" s="858" t="s">
        <v>1251</v>
      </c>
      <c r="B2" s="858"/>
      <c r="C2" s="858"/>
      <c r="D2" s="858"/>
      <c r="E2" s="858"/>
      <c r="F2" s="858"/>
      <c r="G2" s="858"/>
      <c r="H2" s="858"/>
      <c r="I2" s="858"/>
      <c r="J2" s="858"/>
      <c r="K2" s="858"/>
      <c r="L2" s="858"/>
      <c r="M2" s="858"/>
    </row>
    <row r="3" spans="1:16" ht="31.5" customHeight="1">
      <c r="A3" s="866" t="s">
        <v>878</v>
      </c>
      <c r="B3" s="866"/>
      <c r="C3" s="866"/>
      <c r="D3" s="866"/>
      <c r="E3" s="866"/>
      <c r="F3" s="866"/>
      <c r="G3" s="866"/>
      <c r="H3" s="866"/>
      <c r="I3" s="866"/>
      <c r="J3" s="866"/>
      <c r="K3" s="866"/>
      <c r="L3" s="866"/>
      <c r="M3" s="866"/>
    </row>
    <row r="4" spans="1:16" ht="15.75">
      <c r="A4" s="867" t="s">
        <v>1249</v>
      </c>
      <c r="B4" s="867"/>
      <c r="C4" s="867"/>
      <c r="D4" s="867"/>
      <c r="E4" s="867"/>
      <c r="F4" s="867"/>
      <c r="G4" s="867"/>
      <c r="H4" s="867"/>
      <c r="I4" s="867"/>
      <c r="J4" s="867"/>
      <c r="K4" s="867"/>
      <c r="L4" s="867"/>
      <c r="M4" s="867"/>
    </row>
    <row r="5" spans="1:16" ht="20.100000000000001" customHeight="1">
      <c r="A5" s="10" t="s">
        <v>583</v>
      </c>
      <c r="B5" s="10"/>
      <c r="C5" s="13"/>
      <c r="D5" s="13"/>
      <c r="E5" s="13"/>
      <c r="F5" s="13"/>
      <c r="G5" s="13"/>
      <c r="H5" s="13"/>
      <c r="I5" s="13"/>
      <c r="J5" s="13"/>
      <c r="K5" s="13"/>
      <c r="L5" s="13"/>
      <c r="M5" s="24" t="s">
        <v>584</v>
      </c>
    </row>
    <row r="6" spans="1:16" s="139" customFormat="1" ht="24" customHeight="1" thickBot="1">
      <c r="A6" s="1179" t="s">
        <v>1154</v>
      </c>
      <c r="B6" s="1179"/>
      <c r="C6" s="855" t="s">
        <v>1091</v>
      </c>
      <c r="D6" s="855"/>
      <c r="E6" s="855"/>
      <c r="F6" s="855" t="s">
        <v>1090</v>
      </c>
      <c r="G6" s="855"/>
      <c r="H6" s="855"/>
      <c r="I6" s="1077" t="s">
        <v>392</v>
      </c>
      <c r="J6" s="1077"/>
      <c r="K6" s="1078"/>
      <c r="L6" s="1176" t="s">
        <v>1146</v>
      </c>
      <c r="M6" s="1176"/>
    </row>
    <row r="7" spans="1:16" s="139" customFormat="1" ht="17.25" customHeight="1" thickBot="1">
      <c r="A7" s="1180"/>
      <c r="B7" s="1180"/>
      <c r="C7" s="481" t="s">
        <v>9</v>
      </c>
      <c r="D7" s="481" t="s">
        <v>547</v>
      </c>
      <c r="E7" s="481" t="s">
        <v>7</v>
      </c>
      <c r="F7" s="481" t="s">
        <v>9</v>
      </c>
      <c r="G7" s="481" t="s">
        <v>547</v>
      </c>
      <c r="H7" s="481" t="s">
        <v>7</v>
      </c>
      <c r="I7" s="481" t="s">
        <v>9</v>
      </c>
      <c r="J7" s="481" t="s">
        <v>547</v>
      </c>
      <c r="K7" s="481" t="s">
        <v>7</v>
      </c>
      <c r="L7" s="1177"/>
      <c r="M7" s="1177"/>
    </row>
    <row r="8" spans="1:16" s="139" customFormat="1" ht="12" customHeight="1">
      <c r="A8" s="1181"/>
      <c r="B8" s="1181"/>
      <c r="C8" s="482" t="s">
        <v>548</v>
      </c>
      <c r="D8" s="482" t="s">
        <v>549</v>
      </c>
      <c r="E8" s="482" t="s">
        <v>8</v>
      </c>
      <c r="F8" s="482" t="s">
        <v>548</v>
      </c>
      <c r="G8" s="482" t="s">
        <v>549</v>
      </c>
      <c r="H8" s="482" t="s">
        <v>8</v>
      </c>
      <c r="I8" s="482" t="s">
        <v>548</v>
      </c>
      <c r="J8" s="482" t="s">
        <v>549</v>
      </c>
      <c r="K8" s="482" t="s">
        <v>8</v>
      </c>
      <c r="L8" s="1178"/>
      <c r="M8" s="1178"/>
    </row>
    <row r="9" spans="1:16" s="139" customFormat="1" ht="20.100000000000001" customHeight="1">
      <c r="A9" s="1195" t="s">
        <v>1144</v>
      </c>
      <c r="B9" s="1196"/>
      <c r="C9" s="772"/>
      <c r="D9" s="772"/>
      <c r="E9" s="772"/>
      <c r="F9" s="772"/>
      <c r="G9" s="772"/>
      <c r="H9" s="772"/>
      <c r="I9" s="772"/>
      <c r="J9" s="772"/>
      <c r="K9" s="772"/>
      <c r="L9" s="1197" t="s">
        <v>1145</v>
      </c>
      <c r="M9" s="1198"/>
    </row>
    <row r="10" spans="1:16" s="139" customFormat="1" ht="15" customHeight="1" thickBot="1">
      <c r="A10" s="768"/>
      <c r="B10" s="769" t="s">
        <v>430</v>
      </c>
      <c r="C10" s="422">
        <v>237</v>
      </c>
      <c r="D10" s="422">
        <v>406</v>
      </c>
      <c r="E10" s="513">
        <f>C10+D10</f>
        <v>643</v>
      </c>
      <c r="F10" s="422">
        <v>4</v>
      </c>
      <c r="G10" s="422">
        <v>12</v>
      </c>
      <c r="H10" s="513">
        <f>F10+G10</f>
        <v>16</v>
      </c>
      <c r="I10" s="513">
        <f>SUM(C10+F10)</f>
        <v>241</v>
      </c>
      <c r="J10" s="513">
        <f>SUM(D10+G10)</f>
        <v>418</v>
      </c>
      <c r="K10" s="513">
        <f>SUM(I10:J10)</f>
        <v>659</v>
      </c>
      <c r="L10" s="770" t="s">
        <v>431</v>
      </c>
      <c r="M10" s="771"/>
    </row>
    <row r="11" spans="1:16" s="139" customFormat="1" ht="15" customHeight="1">
      <c r="A11" s="781"/>
      <c r="B11" s="782" t="s">
        <v>1241</v>
      </c>
      <c r="C11" s="783">
        <v>11</v>
      </c>
      <c r="D11" s="783">
        <v>0</v>
      </c>
      <c r="E11" s="784">
        <f>SUM(C11:D11)</f>
        <v>11</v>
      </c>
      <c r="F11" s="783">
        <v>0</v>
      </c>
      <c r="G11" s="783">
        <v>1</v>
      </c>
      <c r="H11" s="784">
        <f>SUM(F11:G11)</f>
        <v>1</v>
      </c>
      <c r="I11" s="784">
        <f t="shared" ref="I11" si="0">SUM(C11+F11)</f>
        <v>11</v>
      </c>
      <c r="J11" s="784">
        <f t="shared" ref="J11" si="1">SUM(D11+G11)</f>
        <v>1</v>
      </c>
      <c r="K11" s="784">
        <f t="shared" ref="K11" si="2">SUM(I11:J11)</f>
        <v>12</v>
      </c>
      <c r="L11" s="785" t="s">
        <v>1158</v>
      </c>
      <c r="M11" s="786"/>
    </row>
    <row r="12" spans="1:16" s="139" customFormat="1" ht="15" customHeight="1" thickBot="1">
      <c r="A12" s="1203" t="s">
        <v>253</v>
      </c>
      <c r="B12" s="1204"/>
      <c r="C12" s="787"/>
      <c r="D12" s="787"/>
      <c r="E12" s="788"/>
      <c r="F12" s="787"/>
      <c r="G12" s="787"/>
      <c r="H12" s="788"/>
      <c r="I12" s="790"/>
      <c r="J12" s="790"/>
      <c r="K12" s="790"/>
      <c r="L12" s="1205" t="s">
        <v>1008</v>
      </c>
      <c r="M12" s="1206"/>
    </row>
    <row r="13" spans="1:16" ht="15" customHeight="1" thickBot="1">
      <c r="A13" s="777"/>
      <c r="B13" s="773" t="s">
        <v>91</v>
      </c>
      <c r="C13" s="774">
        <v>3</v>
      </c>
      <c r="D13" s="774">
        <v>198</v>
      </c>
      <c r="E13" s="775">
        <f t="shared" ref="E13:E19" si="3">C13+D13</f>
        <v>201</v>
      </c>
      <c r="F13" s="774">
        <v>6</v>
      </c>
      <c r="G13" s="774">
        <v>124</v>
      </c>
      <c r="H13" s="775">
        <f t="shared" ref="H13:H19" si="4">F13+G13</f>
        <v>130</v>
      </c>
      <c r="I13" s="775">
        <f t="shared" ref="I13:J21" si="5">SUM(C13+F13)</f>
        <v>9</v>
      </c>
      <c r="J13" s="775">
        <f t="shared" si="5"/>
        <v>322</v>
      </c>
      <c r="K13" s="775">
        <f t="shared" ref="K13:K21" si="6">SUM(I13:J13)</f>
        <v>331</v>
      </c>
      <c r="L13" s="776" t="s">
        <v>92</v>
      </c>
      <c r="M13" s="778"/>
    </row>
    <row r="14" spans="1:16" ht="15" customHeight="1" thickBot="1">
      <c r="A14" s="766"/>
      <c r="B14" s="564" t="s">
        <v>1149</v>
      </c>
      <c r="C14" s="322">
        <v>71</v>
      </c>
      <c r="D14" s="322">
        <v>540</v>
      </c>
      <c r="E14" s="503">
        <f t="shared" si="3"/>
        <v>611</v>
      </c>
      <c r="F14" s="322">
        <v>78</v>
      </c>
      <c r="G14" s="322">
        <v>260</v>
      </c>
      <c r="H14" s="503">
        <f t="shared" si="4"/>
        <v>338</v>
      </c>
      <c r="I14" s="503">
        <f t="shared" si="5"/>
        <v>149</v>
      </c>
      <c r="J14" s="503">
        <f t="shared" si="5"/>
        <v>800</v>
      </c>
      <c r="K14" s="503">
        <f t="shared" si="6"/>
        <v>949</v>
      </c>
      <c r="L14" s="565" t="s">
        <v>144</v>
      </c>
      <c r="M14" s="767"/>
      <c r="O14" s="50">
        <v>102</v>
      </c>
      <c r="P14" s="50">
        <v>384</v>
      </c>
    </row>
    <row r="15" spans="1:16" ht="15" customHeight="1" thickBot="1">
      <c r="A15" s="779"/>
      <c r="B15" s="773" t="s">
        <v>93</v>
      </c>
      <c r="C15" s="774">
        <v>13</v>
      </c>
      <c r="D15" s="774">
        <v>61</v>
      </c>
      <c r="E15" s="775">
        <f t="shared" si="3"/>
        <v>74</v>
      </c>
      <c r="F15" s="774">
        <v>17</v>
      </c>
      <c r="G15" s="774">
        <v>28</v>
      </c>
      <c r="H15" s="775">
        <f t="shared" si="4"/>
        <v>45</v>
      </c>
      <c r="I15" s="775">
        <f t="shared" si="5"/>
        <v>30</v>
      </c>
      <c r="J15" s="775">
        <f t="shared" si="5"/>
        <v>89</v>
      </c>
      <c r="K15" s="775">
        <f t="shared" si="6"/>
        <v>119</v>
      </c>
      <c r="L15" s="776" t="s">
        <v>161</v>
      </c>
      <c r="M15" s="780"/>
      <c r="O15" s="50">
        <v>52</v>
      </c>
      <c r="P15" s="50">
        <v>93</v>
      </c>
    </row>
    <row r="16" spans="1:16" ht="15" customHeight="1" thickBot="1">
      <c r="A16" s="766"/>
      <c r="B16" s="564" t="s">
        <v>94</v>
      </c>
      <c r="C16" s="322">
        <v>21</v>
      </c>
      <c r="D16" s="322">
        <v>106</v>
      </c>
      <c r="E16" s="503">
        <f t="shared" si="3"/>
        <v>127</v>
      </c>
      <c r="F16" s="322">
        <v>227</v>
      </c>
      <c r="G16" s="322">
        <v>100</v>
      </c>
      <c r="H16" s="503">
        <f t="shared" si="4"/>
        <v>327</v>
      </c>
      <c r="I16" s="503">
        <f t="shared" si="5"/>
        <v>248</v>
      </c>
      <c r="J16" s="503">
        <f t="shared" si="5"/>
        <v>206</v>
      </c>
      <c r="K16" s="503">
        <f t="shared" si="6"/>
        <v>454</v>
      </c>
      <c r="L16" s="565" t="s">
        <v>162</v>
      </c>
      <c r="M16" s="767"/>
      <c r="O16" s="50">
        <f>SUM(O14:O15)</f>
        <v>154</v>
      </c>
      <c r="P16" s="50">
        <f>SUM(P14:P15)</f>
        <v>477</v>
      </c>
    </row>
    <row r="17" spans="1:13" ht="15" customHeight="1" thickBot="1">
      <c r="A17" s="779"/>
      <c r="B17" s="773" t="s">
        <v>164</v>
      </c>
      <c r="C17" s="774">
        <v>154</v>
      </c>
      <c r="D17" s="774">
        <v>477</v>
      </c>
      <c r="E17" s="775">
        <f t="shared" si="3"/>
        <v>631</v>
      </c>
      <c r="F17" s="774">
        <v>59</v>
      </c>
      <c r="G17" s="774">
        <v>143</v>
      </c>
      <c r="H17" s="775">
        <f t="shared" si="4"/>
        <v>202</v>
      </c>
      <c r="I17" s="775">
        <f t="shared" si="5"/>
        <v>213</v>
      </c>
      <c r="J17" s="775">
        <f t="shared" si="5"/>
        <v>620</v>
      </c>
      <c r="K17" s="775">
        <f t="shared" si="6"/>
        <v>833</v>
      </c>
      <c r="L17" s="776" t="s">
        <v>163</v>
      </c>
      <c r="M17" s="780"/>
    </row>
    <row r="18" spans="1:13" ht="15" customHeight="1" thickBot="1">
      <c r="A18" s="766"/>
      <c r="B18" s="564" t="s">
        <v>145</v>
      </c>
      <c r="C18" s="322">
        <v>33</v>
      </c>
      <c r="D18" s="322">
        <v>141</v>
      </c>
      <c r="E18" s="503">
        <f t="shared" si="3"/>
        <v>174</v>
      </c>
      <c r="F18" s="322">
        <v>14</v>
      </c>
      <c r="G18" s="322">
        <v>28</v>
      </c>
      <c r="H18" s="503">
        <f t="shared" si="4"/>
        <v>42</v>
      </c>
      <c r="I18" s="503">
        <f t="shared" si="5"/>
        <v>47</v>
      </c>
      <c r="J18" s="503">
        <f t="shared" si="5"/>
        <v>169</v>
      </c>
      <c r="K18" s="503">
        <f t="shared" si="6"/>
        <v>216</v>
      </c>
      <c r="L18" s="565" t="s">
        <v>146</v>
      </c>
      <c r="M18" s="767"/>
    </row>
    <row r="19" spans="1:13" ht="15" customHeight="1" thickBot="1">
      <c r="A19" s="779"/>
      <c r="B19" s="773" t="s">
        <v>1150</v>
      </c>
      <c r="C19" s="774">
        <v>0</v>
      </c>
      <c r="D19" s="774">
        <v>19</v>
      </c>
      <c r="E19" s="775">
        <f t="shared" si="3"/>
        <v>19</v>
      </c>
      <c r="F19" s="774">
        <v>0</v>
      </c>
      <c r="G19" s="774">
        <v>79</v>
      </c>
      <c r="H19" s="775">
        <f t="shared" si="4"/>
        <v>79</v>
      </c>
      <c r="I19" s="775">
        <f t="shared" si="5"/>
        <v>0</v>
      </c>
      <c r="J19" s="775">
        <f t="shared" si="5"/>
        <v>98</v>
      </c>
      <c r="K19" s="775">
        <f t="shared" si="6"/>
        <v>98</v>
      </c>
      <c r="L19" s="776" t="s">
        <v>709</v>
      </c>
      <c r="M19" s="780"/>
    </row>
    <row r="20" spans="1:13" ht="15" customHeight="1" thickBot="1">
      <c r="A20" s="766"/>
      <c r="B20" s="799" t="s">
        <v>338</v>
      </c>
      <c r="C20" s="372">
        <v>0</v>
      </c>
      <c r="D20" s="372">
        <v>3</v>
      </c>
      <c r="E20" s="505">
        <f t="shared" ref="E20:E21" si="7">C20+D20</f>
        <v>3</v>
      </c>
      <c r="F20" s="372">
        <v>0</v>
      </c>
      <c r="G20" s="372">
        <v>19</v>
      </c>
      <c r="H20" s="505">
        <f t="shared" ref="H20:H21" si="8">F20+G20</f>
        <v>19</v>
      </c>
      <c r="I20" s="505">
        <f t="shared" ref="I20" si="9">SUM(C20+F20)</f>
        <v>0</v>
      </c>
      <c r="J20" s="505">
        <f t="shared" ref="J20" si="10">SUM(D20+G20)</f>
        <v>22</v>
      </c>
      <c r="K20" s="505">
        <f t="shared" ref="K20" si="11">SUM(I20:J20)</f>
        <v>22</v>
      </c>
      <c r="L20" s="800" t="s">
        <v>649</v>
      </c>
      <c r="M20" s="767"/>
    </row>
    <row r="21" spans="1:13" ht="27" customHeight="1">
      <c r="A21" s="849"/>
      <c r="B21" s="845" t="s">
        <v>1288</v>
      </c>
      <c r="C21" s="846">
        <v>9</v>
      </c>
      <c r="D21" s="846">
        <v>0</v>
      </c>
      <c r="E21" s="847">
        <f t="shared" si="7"/>
        <v>9</v>
      </c>
      <c r="F21" s="846">
        <v>0</v>
      </c>
      <c r="G21" s="846">
        <v>0</v>
      </c>
      <c r="H21" s="847">
        <f t="shared" si="8"/>
        <v>0</v>
      </c>
      <c r="I21" s="847">
        <f t="shared" si="5"/>
        <v>9</v>
      </c>
      <c r="J21" s="847">
        <f t="shared" si="5"/>
        <v>0</v>
      </c>
      <c r="K21" s="847">
        <f t="shared" si="6"/>
        <v>9</v>
      </c>
      <c r="L21" s="848" t="s">
        <v>1287</v>
      </c>
      <c r="M21" s="850"/>
    </row>
    <row r="22" spans="1:13" s="139" customFormat="1" ht="20.100000000000001" customHeight="1" thickBot="1">
      <c r="A22" s="1195" t="s">
        <v>1244</v>
      </c>
      <c r="B22" s="1196"/>
      <c r="C22" s="772"/>
      <c r="D22" s="772"/>
      <c r="E22" s="772"/>
      <c r="F22" s="772"/>
      <c r="G22" s="772"/>
      <c r="H22" s="772"/>
      <c r="I22" s="772"/>
      <c r="J22" s="772"/>
      <c r="K22" s="772"/>
      <c r="L22" s="1197" t="s">
        <v>250</v>
      </c>
      <c r="M22" s="1198"/>
    </row>
    <row r="23" spans="1:13" ht="15" customHeight="1" thickBot="1">
      <c r="A23" s="766"/>
      <c r="B23" s="564" t="s">
        <v>663</v>
      </c>
      <c r="C23" s="322">
        <v>0</v>
      </c>
      <c r="D23" s="322">
        <v>2</v>
      </c>
      <c r="E23" s="503">
        <f>C23+D23</f>
        <v>2</v>
      </c>
      <c r="F23" s="322">
        <v>0</v>
      </c>
      <c r="G23" s="322">
        <v>5</v>
      </c>
      <c r="H23" s="503">
        <f>F23+G23</f>
        <v>5</v>
      </c>
      <c r="I23" s="503">
        <f>SUM(C23+F23)</f>
        <v>0</v>
      </c>
      <c r="J23" s="503">
        <f>SUM(D23+G23)</f>
        <v>7</v>
      </c>
      <c r="K23" s="503">
        <f>SUM(I23:J23)</f>
        <v>7</v>
      </c>
      <c r="L23" s="565" t="s">
        <v>665</v>
      </c>
      <c r="M23" s="767"/>
    </row>
    <row r="24" spans="1:13" ht="15" customHeight="1" thickBot="1">
      <c r="A24" s="779"/>
      <c r="B24" s="773" t="s">
        <v>1151</v>
      </c>
      <c r="C24" s="774">
        <v>0</v>
      </c>
      <c r="D24" s="774">
        <v>5</v>
      </c>
      <c r="E24" s="775">
        <f>C24+D24</f>
        <v>5</v>
      </c>
      <c r="F24" s="774">
        <v>0</v>
      </c>
      <c r="G24" s="774">
        <v>6</v>
      </c>
      <c r="H24" s="775">
        <f t="shared" ref="H24:H60" si="12">F24+G24</f>
        <v>6</v>
      </c>
      <c r="I24" s="775">
        <f t="shared" ref="I24:J43" si="13">SUM(C24+F24)</f>
        <v>0</v>
      </c>
      <c r="J24" s="775">
        <f t="shared" si="13"/>
        <v>11</v>
      </c>
      <c r="K24" s="775">
        <f>SUM(I24:J24)</f>
        <v>11</v>
      </c>
      <c r="L24" s="776" t="s">
        <v>666</v>
      </c>
      <c r="M24" s="780"/>
    </row>
    <row r="25" spans="1:13" ht="15" customHeight="1" thickBot="1">
      <c r="A25" s="766"/>
      <c r="B25" s="564" t="s">
        <v>1034</v>
      </c>
      <c r="C25" s="322">
        <v>0</v>
      </c>
      <c r="D25" s="322">
        <v>1</v>
      </c>
      <c r="E25" s="503">
        <f>C25+D25</f>
        <v>1</v>
      </c>
      <c r="F25" s="322">
        <v>0</v>
      </c>
      <c r="G25" s="322">
        <v>0</v>
      </c>
      <c r="H25" s="503">
        <f t="shared" si="12"/>
        <v>0</v>
      </c>
      <c r="I25" s="503">
        <f t="shared" si="13"/>
        <v>0</v>
      </c>
      <c r="J25" s="503">
        <f t="shared" si="13"/>
        <v>1</v>
      </c>
      <c r="K25" s="503">
        <f>SUM(I25:J25)</f>
        <v>1</v>
      </c>
      <c r="L25" s="565" t="s">
        <v>1035</v>
      </c>
      <c r="M25" s="767"/>
    </row>
    <row r="26" spans="1:13" ht="15" customHeight="1">
      <c r="A26" s="779"/>
      <c r="B26" s="782" t="s">
        <v>664</v>
      </c>
      <c r="C26" s="783">
        <v>0</v>
      </c>
      <c r="D26" s="783">
        <v>4</v>
      </c>
      <c r="E26" s="784">
        <f t="shared" ref="E26:E60" si="14">C26+D26</f>
        <v>4</v>
      </c>
      <c r="F26" s="783">
        <v>7</v>
      </c>
      <c r="G26" s="783">
        <v>3</v>
      </c>
      <c r="H26" s="784">
        <f t="shared" si="12"/>
        <v>10</v>
      </c>
      <c r="I26" s="784">
        <f t="shared" si="13"/>
        <v>7</v>
      </c>
      <c r="J26" s="784">
        <f t="shared" si="13"/>
        <v>7</v>
      </c>
      <c r="K26" s="784">
        <f>SUM(I26:J26)</f>
        <v>14</v>
      </c>
      <c r="L26" s="785" t="s">
        <v>667</v>
      </c>
      <c r="M26" s="780"/>
    </row>
    <row r="27" spans="1:13" s="139" customFormat="1" ht="20.100000000000001" customHeight="1" thickBot="1">
      <c r="A27" s="1199" t="s">
        <v>1245</v>
      </c>
      <c r="B27" s="1200"/>
      <c r="C27" s="789"/>
      <c r="D27" s="789"/>
      <c r="E27" s="790"/>
      <c r="F27" s="789"/>
      <c r="G27" s="789"/>
      <c r="H27" s="790"/>
      <c r="I27" s="790"/>
      <c r="J27" s="790"/>
      <c r="K27" s="790"/>
      <c r="L27" s="1201" t="s">
        <v>668</v>
      </c>
      <c r="M27" s="1202"/>
    </row>
    <row r="28" spans="1:13" ht="15" customHeight="1" thickBot="1">
      <c r="A28" s="779"/>
      <c r="B28" s="773" t="s">
        <v>1036</v>
      </c>
      <c r="C28" s="774">
        <v>0</v>
      </c>
      <c r="D28" s="774">
        <v>0</v>
      </c>
      <c r="E28" s="775">
        <f t="shared" si="14"/>
        <v>0</v>
      </c>
      <c r="F28" s="774">
        <v>1</v>
      </c>
      <c r="G28" s="774">
        <v>2</v>
      </c>
      <c r="H28" s="775">
        <f t="shared" si="12"/>
        <v>3</v>
      </c>
      <c r="I28" s="775">
        <f t="shared" si="13"/>
        <v>1</v>
      </c>
      <c r="J28" s="775">
        <f t="shared" si="13"/>
        <v>2</v>
      </c>
      <c r="K28" s="775">
        <f t="shared" ref="K28:K43" si="15">SUM(I28:J28)</f>
        <v>3</v>
      </c>
      <c r="L28" s="776" t="s">
        <v>1037</v>
      </c>
      <c r="M28" s="780"/>
    </row>
    <row r="29" spans="1:13" ht="15" customHeight="1" thickBot="1">
      <c r="A29" s="766"/>
      <c r="B29" s="564" t="s">
        <v>1152</v>
      </c>
      <c r="C29" s="322">
        <v>1</v>
      </c>
      <c r="D29" s="322">
        <v>4</v>
      </c>
      <c r="E29" s="503">
        <f>C29+D29</f>
        <v>5</v>
      </c>
      <c r="F29" s="322">
        <v>1</v>
      </c>
      <c r="G29" s="322">
        <v>5</v>
      </c>
      <c r="H29" s="503">
        <f t="shared" si="12"/>
        <v>6</v>
      </c>
      <c r="I29" s="503">
        <f t="shared" si="13"/>
        <v>2</v>
      </c>
      <c r="J29" s="503">
        <f t="shared" si="13"/>
        <v>9</v>
      </c>
      <c r="K29" s="503">
        <f t="shared" si="15"/>
        <v>11</v>
      </c>
      <c r="L29" s="565" t="s">
        <v>673</v>
      </c>
      <c r="M29" s="767"/>
    </row>
    <row r="30" spans="1:13" ht="15" customHeight="1" thickBot="1">
      <c r="A30" s="779"/>
      <c r="B30" s="773" t="s">
        <v>670</v>
      </c>
      <c r="C30" s="774">
        <v>0</v>
      </c>
      <c r="D30" s="774">
        <v>1</v>
      </c>
      <c r="E30" s="775">
        <f>C30+D30</f>
        <v>1</v>
      </c>
      <c r="F30" s="774">
        <v>2</v>
      </c>
      <c r="G30" s="774">
        <v>4</v>
      </c>
      <c r="H30" s="775">
        <f t="shared" si="12"/>
        <v>6</v>
      </c>
      <c r="I30" s="775">
        <f t="shared" si="13"/>
        <v>2</v>
      </c>
      <c r="J30" s="775">
        <f t="shared" si="13"/>
        <v>5</v>
      </c>
      <c r="K30" s="775">
        <f t="shared" si="15"/>
        <v>7</v>
      </c>
      <c r="L30" s="776" t="s">
        <v>675</v>
      </c>
      <c r="M30" s="780"/>
    </row>
    <row r="31" spans="1:13" ht="15" customHeight="1" thickBot="1">
      <c r="A31" s="766"/>
      <c r="B31" s="564" t="s">
        <v>671</v>
      </c>
      <c r="C31" s="322">
        <v>0</v>
      </c>
      <c r="D31" s="322">
        <v>2</v>
      </c>
      <c r="E31" s="503">
        <f>C31+D31</f>
        <v>2</v>
      </c>
      <c r="F31" s="322">
        <v>1</v>
      </c>
      <c r="G31" s="322">
        <v>4</v>
      </c>
      <c r="H31" s="503">
        <f t="shared" si="12"/>
        <v>5</v>
      </c>
      <c r="I31" s="503">
        <f t="shared" si="13"/>
        <v>1</v>
      </c>
      <c r="J31" s="503">
        <f t="shared" si="13"/>
        <v>6</v>
      </c>
      <c r="K31" s="503">
        <f t="shared" si="15"/>
        <v>7</v>
      </c>
      <c r="L31" s="565" t="s">
        <v>676</v>
      </c>
      <c r="M31" s="767"/>
    </row>
    <row r="32" spans="1:13" ht="15" customHeight="1" thickBot="1">
      <c r="A32" s="779"/>
      <c r="B32" s="773" t="s">
        <v>672</v>
      </c>
      <c r="C32" s="774">
        <v>1</v>
      </c>
      <c r="D32" s="774">
        <v>1</v>
      </c>
      <c r="E32" s="775">
        <f t="shared" si="14"/>
        <v>2</v>
      </c>
      <c r="F32" s="774">
        <v>1</v>
      </c>
      <c r="G32" s="774">
        <v>2</v>
      </c>
      <c r="H32" s="775">
        <f t="shared" si="12"/>
        <v>3</v>
      </c>
      <c r="I32" s="775">
        <f t="shared" si="13"/>
        <v>2</v>
      </c>
      <c r="J32" s="775">
        <f t="shared" si="13"/>
        <v>3</v>
      </c>
      <c r="K32" s="775">
        <f t="shared" si="15"/>
        <v>5</v>
      </c>
      <c r="L32" s="776" t="s">
        <v>1157</v>
      </c>
      <c r="M32" s="780"/>
    </row>
    <row r="33" spans="1:13" ht="15" customHeight="1" thickBot="1">
      <c r="A33" s="766"/>
      <c r="B33" s="564" t="s">
        <v>677</v>
      </c>
      <c r="C33" s="322">
        <v>0</v>
      </c>
      <c r="D33" s="322">
        <v>1</v>
      </c>
      <c r="E33" s="503">
        <f>C33+D33</f>
        <v>1</v>
      </c>
      <c r="F33" s="322">
        <v>3</v>
      </c>
      <c r="G33" s="322">
        <v>2</v>
      </c>
      <c r="H33" s="503">
        <f t="shared" si="12"/>
        <v>5</v>
      </c>
      <c r="I33" s="503">
        <f t="shared" si="13"/>
        <v>3</v>
      </c>
      <c r="J33" s="503">
        <f t="shared" si="13"/>
        <v>3</v>
      </c>
      <c r="K33" s="503">
        <f t="shared" si="15"/>
        <v>6</v>
      </c>
      <c r="L33" s="565" t="s">
        <v>678</v>
      </c>
      <c r="M33" s="767"/>
    </row>
    <row r="34" spans="1:13" ht="15" customHeight="1" thickBot="1">
      <c r="A34" s="779"/>
      <c r="B34" s="773" t="s">
        <v>1153</v>
      </c>
      <c r="C34" s="774">
        <v>1</v>
      </c>
      <c r="D34" s="774">
        <v>2</v>
      </c>
      <c r="E34" s="775">
        <f t="shared" si="14"/>
        <v>3</v>
      </c>
      <c r="F34" s="774">
        <v>6</v>
      </c>
      <c r="G34" s="774">
        <v>2</v>
      </c>
      <c r="H34" s="775">
        <f t="shared" si="12"/>
        <v>8</v>
      </c>
      <c r="I34" s="775">
        <f t="shared" si="13"/>
        <v>7</v>
      </c>
      <c r="J34" s="775">
        <f t="shared" si="13"/>
        <v>4</v>
      </c>
      <c r="K34" s="775">
        <f t="shared" si="15"/>
        <v>11</v>
      </c>
      <c r="L34" s="776" t="s">
        <v>679</v>
      </c>
      <c r="M34" s="780"/>
    </row>
    <row r="35" spans="1:13" ht="15" customHeight="1" thickBot="1">
      <c r="A35" s="766"/>
      <c r="B35" s="564" t="s">
        <v>1038</v>
      </c>
      <c r="C35" s="322">
        <v>0</v>
      </c>
      <c r="D35" s="322">
        <v>5</v>
      </c>
      <c r="E35" s="503">
        <f>C35+D35</f>
        <v>5</v>
      </c>
      <c r="F35" s="322">
        <v>1</v>
      </c>
      <c r="G35" s="322">
        <v>5</v>
      </c>
      <c r="H35" s="503">
        <f>F35+G35</f>
        <v>6</v>
      </c>
      <c r="I35" s="503">
        <f t="shared" si="13"/>
        <v>1</v>
      </c>
      <c r="J35" s="503">
        <f t="shared" si="13"/>
        <v>10</v>
      </c>
      <c r="K35" s="503">
        <f t="shared" si="15"/>
        <v>11</v>
      </c>
      <c r="L35" s="565" t="s">
        <v>1039</v>
      </c>
      <c r="M35" s="767"/>
    </row>
    <row r="36" spans="1:13" ht="15" customHeight="1" thickBot="1">
      <c r="A36" s="779"/>
      <c r="B36" s="773" t="s">
        <v>680</v>
      </c>
      <c r="C36" s="774">
        <v>0</v>
      </c>
      <c r="D36" s="774">
        <v>2</v>
      </c>
      <c r="E36" s="775">
        <f t="shared" si="14"/>
        <v>2</v>
      </c>
      <c r="F36" s="774">
        <v>1</v>
      </c>
      <c r="G36" s="774">
        <v>3</v>
      </c>
      <c r="H36" s="775">
        <f t="shared" si="12"/>
        <v>4</v>
      </c>
      <c r="I36" s="775">
        <f t="shared" si="13"/>
        <v>1</v>
      </c>
      <c r="J36" s="775">
        <f t="shared" si="13"/>
        <v>5</v>
      </c>
      <c r="K36" s="775">
        <f t="shared" si="15"/>
        <v>6</v>
      </c>
      <c r="L36" s="776" t="s">
        <v>682</v>
      </c>
      <c r="M36" s="780"/>
    </row>
    <row r="37" spans="1:13" ht="15" customHeight="1">
      <c r="A37" s="1356"/>
      <c r="B37" s="1357" t="s">
        <v>681</v>
      </c>
      <c r="C37" s="383">
        <v>0</v>
      </c>
      <c r="D37" s="383">
        <v>5</v>
      </c>
      <c r="E37" s="1358">
        <f t="shared" si="14"/>
        <v>5</v>
      </c>
      <c r="F37" s="383">
        <v>1</v>
      </c>
      <c r="G37" s="383">
        <v>6</v>
      </c>
      <c r="H37" s="1358">
        <f>F37+G37</f>
        <v>7</v>
      </c>
      <c r="I37" s="1358">
        <f t="shared" si="13"/>
        <v>1</v>
      </c>
      <c r="J37" s="1358">
        <f t="shared" si="13"/>
        <v>11</v>
      </c>
      <c r="K37" s="1358">
        <f t="shared" si="15"/>
        <v>12</v>
      </c>
      <c r="L37" s="1359" t="s">
        <v>683</v>
      </c>
      <c r="M37" s="1360"/>
    </row>
    <row r="38" spans="1:13" ht="15" customHeight="1" thickBot="1">
      <c r="A38" s="1352"/>
      <c r="B38" s="1352" t="s">
        <v>1256</v>
      </c>
      <c r="C38" s="1353">
        <v>0</v>
      </c>
      <c r="D38" s="1353">
        <v>1</v>
      </c>
      <c r="E38" s="1354">
        <f t="shared" si="14"/>
        <v>1</v>
      </c>
      <c r="F38" s="1353">
        <v>0</v>
      </c>
      <c r="G38" s="1353">
        <v>4</v>
      </c>
      <c r="H38" s="1354">
        <f>F38+G38</f>
        <v>4</v>
      </c>
      <c r="I38" s="1354">
        <f t="shared" si="13"/>
        <v>0</v>
      </c>
      <c r="J38" s="1354">
        <f t="shared" si="13"/>
        <v>5</v>
      </c>
      <c r="K38" s="1354">
        <f t="shared" si="15"/>
        <v>5</v>
      </c>
      <c r="L38" s="1355" t="s">
        <v>1257</v>
      </c>
      <c r="M38" s="1355"/>
    </row>
    <row r="39" spans="1:13" ht="15" customHeight="1" thickBot="1">
      <c r="A39" s="766"/>
      <c r="B39" s="564" t="s">
        <v>664</v>
      </c>
      <c r="C39" s="322">
        <v>0</v>
      </c>
      <c r="D39" s="322">
        <v>0</v>
      </c>
      <c r="E39" s="503">
        <f t="shared" si="14"/>
        <v>0</v>
      </c>
      <c r="F39" s="322">
        <v>1</v>
      </c>
      <c r="G39" s="322">
        <v>1</v>
      </c>
      <c r="H39" s="503">
        <f>F39+G39</f>
        <v>2</v>
      </c>
      <c r="I39" s="503">
        <f t="shared" si="13"/>
        <v>1</v>
      </c>
      <c r="J39" s="503">
        <f t="shared" si="13"/>
        <v>1</v>
      </c>
      <c r="K39" s="503">
        <f t="shared" si="15"/>
        <v>2</v>
      </c>
      <c r="L39" s="565" t="s">
        <v>667</v>
      </c>
      <c r="M39" s="767"/>
    </row>
    <row r="40" spans="1:13" ht="15" customHeight="1" thickBot="1">
      <c r="A40" s="773"/>
      <c r="B40" s="773" t="s">
        <v>684</v>
      </c>
      <c r="C40" s="774">
        <v>0</v>
      </c>
      <c r="D40" s="774">
        <v>0</v>
      </c>
      <c r="E40" s="775">
        <f t="shared" si="14"/>
        <v>0</v>
      </c>
      <c r="F40" s="774">
        <v>12</v>
      </c>
      <c r="G40" s="774">
        <v>0</v>
      </c>
      <c r="H40" s="775">
        <f>F40+G40</f>
        <v>12</v>
      </c>
      <c r="I40" s="775">
        <f t="shared" si="13"/>
        <v>12</v>
      </c>
      <c r="J40" s="775">
        <f t="shared" si="13"/>
        <v>0</v>
      </c>
      <c r="K40" s="775">
        <f t="shared" si="15"/>
        <v>12</v>
      </c>
      <c r="L40" s="776" t="s">
        <v>690</v>
      </c>
      <c r="M40" s="776"/>
    </row>
    <row r="41" spans="1:13" ht="15" customHeight="1" thickBot="1">
      <c r="A41" s="766"/>
      <c r="B41" s="564" t="s">
        <v>685</v>
      </c>
      <c r="C41" s="322">
        <v>0</v>
      </c>
      <c r="D41" s="322">
        <v>0</v>
      </c>
      <c r="E41" s="503">
        <f>C41+D41</f>
        <v>0</v>
      </c>
      <c r="F41" s="322">
        <v>2</v>
      </c>
      <c r="G41" s="322">
        <v>5</v>
      </c>
      <c r="H41" s="503">
        <f>F41+G41</f>
        <v>7</v>
      </c>
      <c r="I41" s="503">
        <f t="shared" si="13"/>
        <v>2</v>
      </c>
      <c r="J41" s="503">
        <f t="shared" si="13"/>
        <v>5</v>
      </c>
      <c r="K41" s="503">
        <f t="shared" si="15"/>
        <v>7</v>
      </c>
      <c r="L41" s="565" t="s">
        <v>691</v>
      </c>
      <c r="M41" s="767"/>
    </row>
    <row r="42" spans="1:13" ht="15" customHeight="1" thickBot="1">
      <c r="A42" s="773"/>
      <c r="B42" s="773" t="s">
        <v>686</v>
      </c>
      <c r="C42" s="774">
        <v>0</v>
      </c>
      <c r="D42" s="774">
        <v>0</v>
      </c>
      <c r="E42" s="775">
        <f t="shared" si="14"/>
        <v>0</v>
      </c>
      <c r="F42" s="774">
        <v>2</v>
      </c>
      <c r="G42" s="774">
        <v>5</v>
      </c>
      <c r="H42" s="775">
        <f t="shared" si="12"/>
        <v>7</v>
      </c>
      <c r="I42" s="775">
        <f t="shared" si="13"/>
        <v>2</v>
      </c>
      <c r="J42" s="775">
        <f t="shared" si="13"/>
        <v>5</v>
      </c>
      <c r="K42" s="775">
        <f t="shared" si="15"/>
        <v>7</v>
      </c>
      <c r="L42" s="776" t="s">
        <v>692</v>
      </c>
      <c r="M42" s="776"/>
    </row>
    <row r="43" spans="1:13" ht="15" customHeight="1" thickBot="1">
      <c r="A43" s="766"/>
      <c r="B43" s="564" t="s">
        <v>1148</v>
      </c>
      <c r="C43" s="322">
        <v>9</v>
      </c>
      <c r="D43" s="322">
        <v>0</v>
      </c>
      <c r="E43" s="503">
        <f t="shared" si="14"/>
        <v>9</v>
      </c>
      <c r="F43" s="322">
        <v>5</v>
      </c>
      <c r="G43" s="322">
        <v>6</v>
      </c>
      <c r="H43" s="503">
        <f t="shared" si="12"/>
        <v>11</v>
      </c>
      <c r="I43" s="503">
        <f t="shared" si="13"/>
        <v>14</v>
      </c>
      <c r="J43" s="503">
        <f t="shared" si="13"/>
        <v>6</v>
      </c>
      <c r="K43" s="503">
        <f t="shared" si="15"/>
        <v>20</v>
      </c>
      <c r="L43" s="565" t="s">
        <v>693</v>
      </c>
      <c r="M43" s="767"/>
    </row>
    <row r="44" spans="1:13" ht="15" customHeight="1" thickBot="1">
      <c r="A44" s="773"/>
      <c r="B44" s="773" t="s">
        <v>687</v>
      </c>
      <c r="C44" s="774">
        <v>0</v>
      </c>
      <c r="D44" s="774">
        <v>0</v>
      </c>
      <c r="E44" s="775">
        <f t="shared" si="14"/>
        <v>0</v>
      </c>
      <c r="F44" s="774">
        <v>3</v>
      </c>
      <c r="G44" s="774">
        <v>9</v>
      </c>
      <c r="H44" s="775">
        <f t="shared" si="12"/>
        <v>12</v>
      </c>
      <c r="I44" s="775">
        <f t="shared" ref="I44:J60" si="16">SUM(C44+F44)</f>
        <v>3</v>
      </c>
      <c r="J44" s="775">
        <f t="shared" si="16"/>
        <v>9</v>
      </c>
      <c r="K44" s="775">
        <f t="shared" ref="K44:K60" si="17">SUM(I44:J44)</f>
        <v>12</v>
      </c>
      <c r="L44" s="776" t="s">
        <v>694</v>
      </c>
      <c r="M44" s="776"/>
    </row>
    <row r="45" spans="1:13" ht="15" customHeight="1" thickBot="1">
      <c r="A45" s="766"/>
      <c r="B45" s="564" t="s">
        <v>688</v>
      </c>
      <c r="C45" s="322">
        <v>0</v>
      </c>
      <c r="D45" s="322">
        <v>0</v>
      </c>
      <c r="E45" s="503">
        <f t="shared" si="14"/>
        <v>0</v>
      </c>
      <c r="F45" s="322">
        <v>9</v>
      </c>
      <c r="G45" s="322">
        <v>1</v>
      </c>
      <c r="H45" s="503">
        <f t="shared" si="12"/>
        <v>10</v>
      </c>
      <c r="I45" s="503">
        <f t="shared" si="16"/>
        <v>9</v>
      </c>
      <c r="J45" s="503">
        <f t="shared" si="16"/>
        <v>1</v>
      </c>
      <c r="K45" s="503">
        <f t="shared" si="17"/>
        <v>10</v>
      </c>
      <c r="L45" s="565" t="s">
        <v>695</v>
      </c>
      <c r="M45" s="767"/>
    </row>
    <row r="46" spans="1:13" ht="15" customHeight="1" thickBot="1">
      <c r="A46" s="773"/>
      <c r="B46" s="773" t="s">
        <v>689</v>
      </c>
      <c r="C46" s="774">
        <v>0</v>
      </c>
      <c r="D46" s="774">
        <v>3</v>
      </c>
      <c r="E46" s="775">
        <f t="shared" si="14"/>
        <v>3</v>
      </c>
      <c r="F46" s="774">
        <v>1</v>
      </c>
      <c r="G46" s="774">
        <v>2</v>
      </c>
      <c r="H46" s="775">
        <f t="shared" si="12"/>
        <v>3</v>
      </c>
      <c r="I46" s="775">
        <f t="shared" si="16"/>
        <v>1</v>
      </c>
      <c r="J46" s="775">
        <f t="shared" si="16"/>
        <v>5</v>
      </c>
      <c r="K46" s="775">
        <f t="shared" si="17"/>
        <v>6</v>
      </c>
      <c r="L46" s="776" t="s">
        <v>696</v>
      </c>
      <c r="M46" s="776"/>
    </row>
    <row r="47" spans="1:13" ht="15" customHeight="1" thickBot="1">
      <c r="A47" s="766"/>
      <c r="B47" s="564" t="s">
        <v>669</v>
      </c>
      <c r="C47" s="322">
        <v>0</v>
      </c>
      <c r="D47" s="322">
        <v>5</v>
      </c>
      <c r="E47" s="503">
        <f t="shared" si="14"/>
        <v>5</v>
      </c>
      <c r="F47" s="322">
        <v>0</v>
      </c>
      <c r="G47" s="322">
        <v>3</v>
      </c>
      <c r="H47" s="503">
        <f t="shared" si="12"/>
        <v>3</v>
      </c>
      <c r="I47" s="503">
        <f t="shared" si="16"/>
        <v>0</v>
      </c>
      <c r="J47" s="503">
        <f t="shared" si="16"/>
        <v>8</v>
      </c>
      <c r="K47" s="503">
        <f t="shared" si="17"/>
        <v>8</v>
      </c>
      <c r="L47" s="565" t="s">
        <v>674</v>
      </c>
      <c r="M47" s="767"/>
    </row>
    <row r="48" spans="1:13" ht="15" customHeight="1" thickBot="1">
      <c r="A48" s="773"/>
      <c r="B48" s="773" t="s">
        <v>697</v>
      </c>
      <c r="C48" s="774">
        <v>0</v>
      </c>
      <c r="D48" s="774">
        <v>0</v>
      </c>
      <c r="E48" s="775">
        <f t="shared" si="14"/>
        <v>0</v>
      </c>
      <c r="F48" s="774">
        <v>4</v>
      </c>
      <c r="G48" s="774">
        <v>5</v>
      </c>
      <c r="H48" s="775">
        <f t="shared" si="12"/>
        <v>9</v>
      </c>
      <c r="I48" s="775">
        <f t="shared" si="16"/>
        <v>4</v>
      </c>
      <c r="J48" s="775">
        <f t="shared" si="16"/>
        <v>5</v>
      </c>
      <c r="K48" s="775">
        <f t="shared" si="17"/>
        <v>9</v>
      </c>
      <c r="L48" s="776" t="s">
        <v>698</v>
      </c>
      <c r="M48" s="776"/>
    </row>
    <row r="49" spans="1:15" ht="15" customHeight="1" thickBot="1">
      <c r="A49" s="766"/>
      <c r="B49" s="564" t="s">
        <v>699</v>
      </c>
      <c r="C49" s="322">
        <v>5</v>
      </c>
      <c r="D49" s="322">
        <v>3</v>
      </c>
      <c r="E49" s="503">
        <f t="shared" si="14"/>
        <v>8</v>
      </c>
      <c r="F49" s="322">
        <v>2</v>
      </c>
      <c r="G49" s="322">
        <v>1</v>
      </c>
      <c r="H49" s="503">
        <f t="shared" si="12"/>
        <v>3</v>
      </c>
      <c r="I49" s="503">
        <f t="shared" si="16"/>
        <v>7</v>
      </c>
      <c r="J49" s="503">
        <f t="shared" si="16"/>
        <v>4</v>
      </c>
      <c r="K49" s="503">
        <f t="shared" si="17"/>
        <v>11</v>
      </c>
      <c r="L49" s="565" t="s">
        <v>701</v>
      </c>
      <c r="M49" s="767"/>
    </row>
    <row r="50" spans="1:15" ht="15" customHeight="1" thickBot="1">
      <c r="A50" s="773"/>
      <c r="B50" s="773" t="s">
        <v>700</v>
      </c>
      <c r="C50" s="774">
        <v>7</v>
      </c>
      <c r="D50" s="774">
        <v>4</v>
      </c>
      <c r="E50" s="775">
        <f t="shared" si="14"/>
        <v>11</v>
      </c>
      <c r="F50" s="774">
        <v>0</v>
      </c>
      <c r="G50" s="774">
        <v>0</v>
      </c>
      <c r="H50" s="775">
        <f t="shared" si="12"/>
        <v>0</v>
      </c>
      <c r="I50" s="775">
        <f t="shared" si="16"/>
        <v>7</v>
      </c>
      <c r="J50" s="775">
        <f t="shared" si="16"/>
        <v>4</v>
      </c>
      <c r="K50" s="775">
        <f t="shared" si="17"/>
        <v>11</v>
      </c>
      <c r="L50" s="776" t="s">
        <v>702</v>
      </c>
      <c r="M50" s="776"/>
    </row>
    <row r="51" spans="1:15" ht="15" customHeight="1" thickBot="1">
      <c r="A51" s="766"/>
      <c r="B51" s="564" t="s">
        <v>703</v>
      </c>
      <c r="C51" s="322">
        <v>0</v>
      </c>
      <c r="D51" s="322">
        <v>0</v>
      </c>
      <c r="E51" s="503">
        <f t="shared" si="14"/>
        <v>0</v>
      </c>
      <c r="F51" s="322">
        <v>0</v>
      </c>
      <c r="G51" s="322">
        <v>17</v>
      </c>
      <c r="H51" s="503">
        <f t="shared" si="12"/>
        <v>17</v>
      </c>
      <c r="I51" s="503">
        <f t="shared" si="16"/>
        <v>0</v>
      </c>
      <c r="J51" s="503">
        <f t="shared" si="16"/>
        <v>17</v>
      </c>
      <c r="K51" s="503">
        <f t="shared" si="17"/>
        <v>17</v>
      </c>
      <c r="L51" s="565" t="s">
        <v>704</v>
      </c>
      <c r="M51" s="767"/>
    </row>
    <row r="52" spans="1:15" ht="15" customHeight="1" thickBot="1">
      <c r="A52" s="773"/>
      <c r="B52" s="773" t="s">
        <v>705</v>
      </c>
      <c r="C52" s="774">
        <v>1</v>
      </c>
      <c r="D52" s="774">
        <v>5</v>
      </c>
      <c r="E52" s="775">
        <f t="shared" si="14"/>
        <v>6</v>
      </c>
      <c r="F52" s="774">
        <v>4</v>
      </c>
      <c r="G52" s="774">
        <v>3</v>
      </c>
      <c r="H52" s="775">
        <f t="shared" si="12"/>
        <v>7</v>
      </c>
      <c r="I52" s="775">
        <f t="shared" si="16"/>
        <v>5</v>
      </c>
      <c r="J52" s="775">
        <f t="shared" si="16"/>
        <v>8</v>
      </c>
      <c r="K52" s="775">
        <f t="shared" si="17"/>
        <v>13</v>
      </c>
      <c r="L52" s="776" t="s">
        <v>1156</v>
      </c>
      <c r="M52" s="776"/>
    </row>
    <row r="53" spans="1:15" ht="15" customHeight="1">
      <c r="A53" s="766"/>
      <c r="B53" s="799" t="s">
        <v>706</v>
      </c>
      <c r="C53" s="372">
        <v>3</v>
      </c>
      <c r="D53" s="372">
        <v>2</v>
      </c>
      <c r="E53" s="505">
        <f t="shared" si="14"/>
        <v>5</v>
      </c>
      <c r="F53" s="372">
        <v>0</v>
      </c>
      <c r="G53" s="372">
        <v>0</v>
      </c>
      <c r="H53" s="505">
        <f t="shared" si="12"/>
        <v>0</v>
      </c>
      <c r="I53" s="505">
        <f t="shared" si="16"/>
        <v>3</v>
      </c>
      <c r="J53" s="505">
        <f t="shared" si="16"/>
        <v>2</v>
      </c>
      <c r="K53" s="505">
        <f t="shared" si="17"/>
        <v>5</v>
      </c>
      <c r="L53" s="800" t="s">
        <v>1155</v>
      </c>
      <c r="M53" s="767"/>
    </row>
    <row r="54" spans="1:15" s="139" customFormat="1" ht="20.100000000000001" customHeight="1" thickBot="1">
      <c r="A54" s="1195" t="s">
        <v>1246</v>
      </c>
      <c r="B54" s="1196"/>
      <c r="C54" s="801"/>
      <c r="D54" s="801"/>
      <c r="E54" s="801"/>
      <c r="F54" s="801"/>
      <c r="G54" s="801"/>
      <c r="H54" s="801"/>
      <c r="I54" s="801"/>
      <c r="J54" s="801"/>
      <c r="K54" s="801"/>
      <c r="L54" s="1197" t="s">
        <v>707</v>
      </c>
      <c r="M54" s="1198"/>
    </row>
    <row r="55" spans="1:15" ht="15" customHeight="1" thickBot="1">
      <c r="A55" s="766"/>
      <c r="B55" s="564" t="s">
        <v>708</v>
      </c>
      <c r="C55" s="322">
        <v>0</v>
      </c>
      <c r="D55" s="322">
        <v>0</v>
      </c>
      <c r="E55" s="503">
        <f t="shared" si="14"/>
        <v>0</v>
      </c>
      <c r="F55" s="322">
        <v>0</v>
      </c>
      <c r="G55" s="322">
        <v>2</v>
      </c>
      <c r="H55" s="503">
        <f t="shared" si="12"/>
        <v>2</v>
      </c>
      <c r="I55" s="503">
        <f t="shared" si="16"/>
        <v>0</v>
      </c>
      <c r="J55" s="503">
        <f t="shared" si="16"/>
        <v>2</v>
      </c>
      <c r="K55" s="503">
        <f t="shared" si="17"/>
        <v>2</v>
      </c>
      <c r="L55" s="565" t="s">
        <v>1147</v>
      </c>
      <c r="M55" s="767"/>
    </row>
    <row r="56" spans="1:15" ht="15" customHeight="1" thickBot="1">
      <c r="A56" s="779"/>
      <c r="B56" s="773" t="s">
        <v>684</v>
      </c>
      <c r="C56" s="774">
        <v>0</v>
      </c>
      <c r="D56" s="774">
        <v>0</v>
      </c>
      <c r="E56" s="775">
        <f t="shared" si="14"/>
        <v>0</v>
      </c>
      <c r="F56" s="774">
        <v>1</v>
      </c>
      <c r="G56" s="774">
        <v>0</v>
      </c>
      <c r="H56" s="775">
        <f t="shared" si="12"/>
        <v>1</v>
      </c>
      <c r="I56" s="775">
        <f t="shared" si="16"/>
        <v>1</v>
      </c>
      <c r="J56" s="775">
        <f t="shared" si="16"/>
        <v>0</v>
      </c>
      <c r="K56" s="775">
        <f t="shared" si="17"/>
        <v>1</v>
      </c>
      <c r="L56" s="776" t="s">
        <v>690</v>
      </c>
      <c r="M56" s="780"/>
    </row>
    <row r="57" spans="1:15" ht="15" customHeight="1" thickBot="1">
      <c r="A57" s="766"/>
      <c r="B57" s="564" t="s">
        <v>1259</v>
      </c>
      <c r="C57" s="322">
        <v>0</v>
      </c>
      <c r="D57" s="322">
        <v>0</v>
      </c>
      <c r="E57" s="503">
        <f t="shared" si="14"/>
        <v>0</v>
      </c>
      <c r="F57" s="322">
        <v>1</v>
      </c>
      <c r="G57" s="322">
        <v>0</v>
      </c>
      <c r="H57" s="503">
        <f t="shared" si="12"/>
        <v>1</v>
      </c>
      <c r="I57" s="503">
        <f t="shared" si="16"/>
        <v>1</v>
      </c>
      <c r="J57" s="503">
        <f t="shared" si="16"/>
        <v>0</v>
      </c>
      <c r="K57" s="503">
        <f t="shared" si="17"/>
        <v>1</v>
      </c>
      <c r="L57" s="565" t="s">
        <v>1261</v>
      </c>
      <c r="M57" s="767"/>
      <c r="O57" s="50" t="s">
        <v>684</v>
      </c>
    </row>
    <row r="58" spans="1:15" ht="15" customHeight="1" thickBot="1">
      <c r="A58" s="779"/>
      <c r="B58" s="773" t="s">
        <v>686</v>
      </c>
      <c r="C58" s="774">
        <v>0</v>
      </c>
      <c r="D58" s="774">
        <v>0</v>
      </c>
      <c r="E58" s="775">
        <f t="shared" si="14"/>
        <v>0</v>
      </c>
      <c r="F58" s="774">
        <v>3</v>
      </c>
      <c r="G58" s="774">
        <v>2</v>
      </c>
      <c r="H58" s="775">
        <f t="shared" si="12"/>
        <v>5</v>
      </c>
      <c r="I58" s="775">
        <f t="shared" si="16"/>
        <v>3</v>
      </c>
      <c r="J58" s="775">
        <f t="shared" si="16"/>
        <v>2</v>
      </c>
      <c r="K58" s="775">
        <f t="shared" si="17"/>
        <v>5</v>
      </c>
      <c r="L58" s="776" t="s">
        <v>692</v>
      </c>
      <c r="M58" s="780"/>
      <c r="O58" s="50" t="s">
        <v>1259</v>
      </c>
    </row>
    <row r="59" spans="1:15" ht="15" customHeight="1" thickBot="1">
      <c r="A59" s="766"/>
      <c r="B59" s="564" t="s">
        <v>1258</v>
      </c>
      <c r="C59" s="322">
        <v>0</v>
      </c>
      <c r="D59" s="322">
        <v>1</v>
      </c>
      <c r="E59" s="503">
        <f t="shared" si="14"/>
        <v>1</v>
      </c>
      <c r="F59" s="322">
        <v>0</v>
      </c>
      <c r="G59" s="322">
        <v>0</v>
      </c>
      <c r="H59" s="503">
        <f t="shared" si="12"/>
        <v>0</v>
      </c>
      <c r="I59" s="503">
        <f t="shared" si="16"/>
        <v>0</v>
      </c>
      <c r="J59" s="503">
        <f t="shared" si="16"/>
        <v>1</v>
      </c>
      <c r="K59" s="503">
        <f t="shared" si="17"/>
        <v>1</v>
      </c>
      <c r="L59" s="565" t="s">
        <v>693</v>
      </c>
      <c r="M59" s="767"/>
      <c r="O59" s="50" t="s">
        <v>686</v>
      </c>
    </row>
    <row r="60" spans="1:15" ht="15" customHeight="1">
      <c r="A60" s="779"/>
      <c r="B60" s="782" t="s">
        <v>1260</v>
      </c>
      <c r="C60" s="783">
        <v>0</v>
      </c>
      <c r="D60" s="783">
        <v>0</v>
      </c>
      <c r="E60" s="784">
        <f t="shared" si="14"/>
        <v>0</v>
      </c>
      <c r="F60" s="783">
        <v>0</v>
      </c>
      <c r="G60" s="783">
        <v>1</v>
      </c>
      <c r="H60" s="784">
        <f t="shared" si="12"/>
        <v>1</v>
      </c>
      <c r="I60" s="784">
        <f t="shared" si="16"/>
        <v>0</v>
      </c>
      <c r="J60" s="784">
        <f t="shared" si="16"/>
        <v>1</v>
      </c>
      <c r="K60" s="784">
        <f t="shared" si="17"/>
        <v>1</v>
      </c>
      <c r="L60" s="785" t="s">
        <v>1262</v>
      </c>
      <c r="M60" s="780"/>
      <c r="O60" s="50" t="s">
        <v>1258</v>
      </c>
    </row>
    <row r="61" spans="1:15" ht="25.5" customHeight="1">
      <c r="A61" s="952" t="s">
        <v>13</v>
      </c>
      <c r="B61" s="952"/>
      <c r="C61" s="411">
        <f>SUM(C10:C60)</f>
        <v>580</v>
      </c>
      <c r="D61" s="411">
        <f t="shared" ref="D61:K61" si="18">SUM(D10:D60)</f>
        <v>2010</v>
      </c>
      <c r="E61" s="411">
        <f t="shared" si="18"/>
        <v>2590</v>
      </c>
      <c r="F61" s="411">
        <f t="shared" si="18"/>
        <v>480</v>
      </c>
      <c r="G61" s="411">
        <f t="shared" si="18"/>
        <v>910</v>
      </c>
      <c r="H61" s="411">
        <f t="shared" si="18"/>
        <v>1390</v>
      </c>
      <c r="I61" s="411">
        <f t="shared" si="18"/>
        <v>1060</v>
      </c>
      <c r="J61" s="411">
        <f t="shared" si="18"/>
        <v>2920</v>
      </c>
      <c r="K61" s="411">
        <f t="shared" si="18"/>
        <v>3980</v>
      </c>
      <c r="L61" s="953" t="s">
        <v>14</v>
      </c>
      <c r="M61" s="953"/>
      <c r="N61" s="65"/>
      <c r="O61" s="50" t="s">
        <v>1260</v>
      </c>
    </row>
    <row r="62" spans="1:15" ht="24.95" customHeight="1">
      <c r="A62" s="50"/>
      <c r="B62" s="50"/>
      <c r="N62" s="65"/>
    </row>
    <row r="63" spans="1:15" ht="24.95" customHeight="1">
      <c r="A63" s="50"/>
      <c r="B63" s="50"/>
      <c r="N63" s="65"/>
    </row>
    <row r="64" spans="1:15" ht="24.95" customHeight="1">
      <c r="A64" s="65" t="s">
        <v>168</v>
      </c>
    </row>
    <row r="65" spans="1:1" ht="24.95" customHeight="1">
      <c r="A65" s="65" t="s">
        <v>639</v>
      </c>
    </row>
    <row r="66" spans="1:1" ht="13.5" customHeight="1">
      <c r="A66" s="65" t="s">
        <v>169</v>
      </c>
    </row>
    <row r="67" spans="1:1">
      <c r="A67" s="65" t="s">
        <v>640</v>
      </c>
    </row>
  </sheetData>
  <mergeCells count="21">
    <mergeCell ref="L6:M8"/>
    <mergeCell ref="A12:B12"/>
    <mergeCell ref="A1:M1"/>
    <mergeCell ref="A2:M2"/>
    <mergeCell ref="A3:M3"/>
    <mergeCell ref="A4:M4"/>
    <mergeCell ref="C6:E6"/>
    <mergeCell ref="F6:H6"/>
    <mergeCell ref="I6:K6"/>
    <mergeCell ref="A6:B8"/>
    <mergeCell ref="A9:B9"/>
    <mergeCell ref="L9:M9"/>
    <mergeCell ref="L12:M12"/>
    <mergeCell ref="L61:M61"/>
    <mergeCell ref="A61:B61"/>
    <mergeCell ref="A22:B22"/>
    <mergeCell ref="L22:M22"/>
    <mergeCell ref="A27:B27"/>
    <mergeCell ref="L27:M27"/>
    <mergeCell ref="A54:B54"/>
    <mergeCell ref="L54:M54"/>
  </mergeCells>
  <printOptions horizontalCentered="1" verticalCentered="1"/>
  <pageMargins left="0" right="0" top="0.55118110236220474" bottom="0" header="0" footer="0"/>
  <pageSetup paperSize="9" scale="85" orientation="landscape" r:id="rId1"/>
  <headerFooter alignWithMargins="0"/>
  <rowBreaks count="1" manualBreakCount="1">
    <brk id="37"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rightToLeft="1" view="pageBreakPreview" topLeftCell="A91" zoomScale="90" zoomScaleNormal="100" zoomScaleSheetLayoutView="90" workbookViewId="0">
      <selection activeCell="M17" sqref="M17"/>
    </sheetView>
  </sheetViews>
  <sheetFormatPr defaultColWidth="9.140625" defaultRowHeight="15"/>
  <cols>
    <col min="1" max="1" width="9.5703125" style="205" customWidth="1"/>
    <col min="2" max="2" width="28" style="205" customWidth="1"/>
    <col min="3" max="3" width="7.85546875" style="65" customWidth="1"/>
    <col min="4" max="4" width="10.140625" style="65" customWidth="1"/>
    <col min="5" max="5" width="7.85546875" style="65" customWidth="1"/>
    <col min="6" max="6" width="10.140625" style="65" customWidth="1"/>
    <col min="7" max="7" width="7.85546875" style="65" customWidth="1"/>
    <col min="8" max="8" width="10.140625" style="65" customWidth="1"/>
    <col min="9" max="9" width="7.85546875" style="65" customWidth="1"/>
    <col min="10" max="10" width="10.140625" style="65" customWidth="1"/>
    <col min="11" max="11" width="7.85546875" style="65" customWidth="1"/>
    <col min="12" max="12" width="10.140625" style="65" customWidth="1"/>
    <col min="13" max="13" width="29.5703125" style="65" customWidth="1"/>
    <col min="14" max="14" width="14.5703125" style="65" customWidth="1"/>
    <col min="15" max="16384" width="9.140625" style="50"/>
  </cols>
  <sheetData>
    <row r="1" spans="1:14" s="54" customFormat="1" ht="20.100000000000001" customHeight="1">
      <c r="A1" s="852" t="s">
        <v>890</v>
      </c>
      <c r="B1" s="852"/>
      <c r="C1" s="852"/>
      <c r="D1" s="852"/>
      <c r="E1" s="852"/>
      <c r="F1" s="852"/>
      <c r="G1" s="852"/>
      <c r="H1" s="852"/>
      <c r="I1" s="852"/>
      <c r="J1" s="852"/>
      <c r="K1" s="852"/>
      <c r="L1" s="852"/>
      <c r="M1" s="852"/>
      <c r="N1" s="852"/>
    </row>
    <row r="2" spans="1:14" s="55" customFormat="1" ht="20.100000000000001" customHeight="1">
      <c r="A2" s="858" t="s">
        <v>1254</v>
      </c>
      <c r="B2" s="858"/>
      <c r="C2" s="858"/>
      <c r="D2" s="858"/>
      <c r="E2" s="858"/>
      <c r="F2" s="858"/>
      <c r="G2" s="858"/>
      <c r="H2" s="858"/>
      <c r="I2" s="858"/>
      <c r="J2" s="858"/>
      <c r="K2" s="858"/>
      <c r="L2" s="858"/>
      <c r="M2" s="858"/>
      <c r="N2" s="858"/>
    </row>
    <row r="3" spans="1:14" ht="32.25" customHeight="1">
      <c r="A3" s="866" t="s">
        <v>999</v>
      </c>
      <c r="B3" s="866"/>
      <c r="C3" s="866"/>
      <c r="D3" s="866"/>
      <c r="E3" s="866"/>
      <c r="F3" s="866"/>
      <c r="G3" s="866"/>
      <c r="H3" s="866"/>
      <c r="I3" s="866"/>
      <c r="J3" s="866"/>
      <c r="K3" s="866"/>
      <c r="L3" s="866"/>
      <c r="M3" s="866"/>
      <c r="N3" s="866"/>
    </row>
    <row r="4" spans="1:14" ht="20.100000000000001" customHeight="1">
      <c r="A4" s="867" t="s">
        <v>1254</v>
      </c>
      <c r="B4" s="867"/>
      <c r="C4" s="867"/>
      <c r="D4" s="867"/>
      <c r="E4" s="867"/>
      <c r="F4" s="867"/>
      <c r="G4" s="867"/>
      <c r="H4" s="867"/>
      <c r="I4" s="867"/>
      <c r="J4" s="867"/>
      <c r="K4" s="867"/>
      <c r="L4" s="867"/>
      <c r="M4" s="867"/>
      <c r="N4" s="867"/>
    </row>
    <row r="5" spans="1:14" ht="20.100000000000001" customHeight="1">
      <c r="A5" s="10" t="s">
        <v>586</v>
      </c>
      <c r="B5" s="10"/>
      <c r="C5" s="81"/>
      <c r="D5" s="81"/>
      <c r="E5" s="81"/>
      <c r="F5" s="81"/>
      <c r="G5" s="81"/>
      <c r="H5" s="81"/>
      <c r="I5" s="81"/>
      <c r="J5" s="81"/>
      <c r="K5" s="81"/>
      <c r="L5" s="81"/>
      <c r="M5" s="81"/>
      <c r="N5" s="82" t="s">
        <v>585</v>
      </c>
    </row>
    <row r="6" spans="1:14" s="185" customFormat="1" ht="23.25" customHeight="1" thickBot="1">
      <c r="A6" s="1179" t="s">
        <v>1247</v>
      </c>
      <c r="B6" s="1179"/>
      <c r="C6" s="853" t="s">
        <v>535</v>
      </c>
      <c r="D6" s="854"/>
      <c r="E6" s="853" t="s">
        <v>613</v>
      </c>
      <c r="F6" s="854"/>
      <c r="G6" s="853" t="s">
        <v>661</v>
      </c>
      <c r="H6" s="854"/>
      <c r="I6" s="855" t="s">
        <v>1019</v>
      </c>
      <c r="J6" s="855"/>
      <c r="K6" s="855" t="s">
        <v>1249</v>
      </c>
      <c r="L6" s="855"/>
      <c r="M6" s="1176" t="s">
        <v>1248</v>
      </c>
      <c r="N6" s="1176"/>
    </row>
    <row r="7" spans="1:14" s="185" customFormat="1" ht="15.75" customHeight="1" thickBot="1">
      <c r="A7" s="1180"/>
      <c r="B7" s="1180"/>
      <c r="C7" s="763" t="s">
        <v>1080</v>
      </c>
      <c r="D7" s="763" t="s">
        <v>1081</v>
      </c>
      <c r="E7" s="763" t="s">
        <v>1080</v>
      </c>
      <c r="F7" s="763" t="s">
        <v>1081</v>
      </c>
      <c r="G7" s="763" t="s">
        <v>1080</v>
      </c>
      <c r="H7" s="763" t="s">
        <v>1081</v>
      </c>
      <c r="I7" s="763" t="s">
        <v>1080</v>
      </c>
      <c r="J7" s="763" t="s">
        <v>1081</v>
      </c>
      <c r="K7" s="481" t="s">
        <v>1080</v>
      </c>
      <c r="L7" s="481" t="s">
        <v>1081</v>
      </c>
      <c r="M7" s="1177"/>
      <c r="N7" s="1177"/>
    </row>
    <row r="8" spans="1:14" s="185" customFormat="1" ht="18.75" customHeight="1">
      <c r="A8" s="1181"/>
      <c r="B8" s="1181"/>
      <c r="C8" s="762" t="s">
        <v>90</v>
      </c>
      <c r="D8" s="762" t="s">
        <v>885</v>
      </c>
      <c r="E8" s="762" t="s">
        <v>90</v>
      </c>
      <c r="F8" s="762" t="s">
        <v>885</v>
      </c>
      <c r="G8" s="762" t="s">
        <v>90</v>
      </c>
      <c r="H8" s="762" t="s">
        <v>885</v>
      </c>
      <c r="I8" s="762" t="s">
        <v>90</v>
      </c>
      <c r="J8" s="762" t="s">
        <v>885</v>
      </c>
      <c r="K8" s="482" t="s">
        <v>90</v>
      </c>
      <c r="L8" s="482" t="s">
        <v>885</v>
      </c>
      <c r="M8" s="1178"/>
      <c r="N8" s="1178"/>
    </row>
    <row r="9" spans="1:14" s="26" customFormat="1" ht="15.75" customHeight="1" thickBot="1">
      <c r="A9" s="1213" t="s">
        <v>122</v>
      </c>
      <c r="B9" s="698" t="s">
        <v>650</v>
      </c>
      <c r="C9" s="791">
        <v>1</v>
      </c>
      <c r="D9" s="791">
        <v>0</v>
      </c>
      <c r="E9" s="791">
        <v>1</v>
      </c>
      <c r="F9" s="791">
        <v>0</v>
      </c>
      <c r="G9" s="791">
        <v>0</v>
      </c>
      <c r="H9" s="791">
        <v>0</v>
      </c>
      <c r="I9" s="791">
        <v>0</v>
      </c>
      <c r="J9" s="791">
        <v>0</v>
      </c>
      <c r="K9" s="791">
        <v>0</v>
      </c>
      <c r="L9" s="791">
        <v>0</v>
      </c>
      <c r="M9" s="792" t="s">
        <v>653</v>
      </c>
      <c r="N9" s="1225" t="s">
        <v>1011</v>
      </c>
    </row>
    <row r="10" spans="1:14" s="26" customFormat="1" ht="15.75" customHeight="1" thickBot="1">
      <c r="A10" s="1214"/>
      <c r="B10" s="568" t="s">
        <v>651</v>
      </c>
      <c r="C10" s="517">
        <v>0</v>
      </c>
      <c r="D10" s="517">
        <v>1</v>
      </c>
      <c r="E10" s="517">
        <v>0</v>
      </c>
      <c r="F10" s="517">
        <v>0</v>
      </c>
      <c r="G10" s="517">
        <v>0</v>
      </c>
      <c r="H10" s="517">
        <v>0</v>
      </c>
      <c r="I10" s="517">
        <v>0</v>
      </c>
      <c r="J10" s="517">
        <v>0</v>
      </c>
      <c r="K10" s="517">
        <v>0</v>
      </c>
      <c r="L10" s="517">
        <v>0</v>
      </c>
      <c r="M10" s="569" t="s">
        <v>654</v>
      </c>
      <c r="N10" s="1222"/>
    </row>
    <row r="11" spans="1:14" s="26" customFormat="1" ht="15.75" customHeight="1" thickBot="1">
      <c r="A11" s="1214"/>
      <c r="B11" s="566" t="s">
        <v>1163</v>
      </c>
      <c r="C11" s="516">
        <v>8</v>
      </c>
      <c r="D11" s="516">
        <v>0</v>
      </c>
      <c r="E11" s="516">
        <v>45</v>
      </c>
      <c r="F11" s="516">
        <v>15</v>
      </c>
      <c r="G11" s="516">
        <v>109</v>
      </c>
      <c r="H11" s="516">
        <v>49</v>
      </c>
      <c r="I11" s="516">
        <v>109</v>
      </c>
      <c r="J11" s="516">
        <v>46</v>
      </c>
      <c r="K11" s="516">
        <v>117</v>
      </c>
      <c r="L11" s="516">
        <v>39</v>
      </c>
      <c r="M11" s="567" t="s">
        <v>655</v>
      </c>
      <c r="N11" s="1222"/>
    </row>
    <row r="12" spans="1:14" s="26" customFormat="1" ht="15.75" customHeight="1" thickBot="1">
      <c r="A12" s="1214"/>
      <c r="B12" s="568" t="s">
        <v>652</v>
      </c>
      <c r="C12" s="517">
        <v>0</v>
      </c>
      <c r="D12" s="517">
        <v>0</v>
      </c>
      <c r="E12" s="517">
        <v>20</v>
      </c>
      <c r="F12" s="517">
        <v>22</v>
      </c>
      <c r="G12" s="517">
        <v>53</v>
      </c>
      <c r="H12" s="517">
        <v>62</v>
      </c>
      <c r="I12" s="517">
        <v>63</v>
      </c>
      <c r="J12" s="517">
        <v>81</v>
      </c>
      <c r="K12" s="517">
        <v>64</v>
      </c>
      <c r="L12" s="517">
        <v>85</v>
      </c>
      <c r="M12" s="569" t="s">
        <v>656</v>
      </c>
      <c r="N12" s="1222"/>
    </row>
    <row r="13" spans="1:14" s="26" customFormat="1" ht="15.75" customHeight="1" thickBot="1">
      <c r="A13" s="1214"/>
      <c r="B13" s="566" t="s">
        <v>1263</v>
      </c>
      <c r="C13" s="516" t="s">
        <v>460</v>
      </c>
      <c r="D13" s="516" t="s">
        <v>460</v>
      </c>
      <c r="E13" s="516" t="s">
        <v>460</v>
      </c>
      <c r="F13" s="516" t="s">
        <v>460</v>
      </c>
      <c r="G13" s="516" t="s">
        <v>460</v>
      </c>
      <c r="H13" s="516" t="s">
        <v>460</v>
      </c>
      <c r="I13" s="516" t="s">
        <v>460</v>
      </c>
      <c r="J13" s="516" t="s">
        <v>460</v>
      </c>
      <c r="K13" s="516">
        <v>20</v>
      </c>
      <c r="L13" s="516">
        <v>6</v>
      </c>
      <c r="M13" s="567" t="s">
        <v>1264</v>
      </c>
      <c r="N13" s="1222"/>
    </row>
    <row r="14" spans="1:14" s="26" customFormat="1" ht="15.75" customHeight="1" thickBot="1">
      <c r="A14" s="1214"/>
      <c r="B14" s="568" t="s">
        <v>1265</v>
      </c>
      <c r="C14" s="517">
        <v>0</v>
      </c>
      <c r="D14" s="517">
        <v>0</v>
      </c>
      <c r="E14" s="517">
        <v>1</v>
      </c>
      <c r="F14" s="517">
        <v>2</v>
      </c>
      <c r="G14" s="517">
        <v>4</v>
      </c>
      <c r="H14" s="517">
        <v>1</v>
      </c>
      <c r="I14" s="517">
        <v>4</v>
      </c>
      <c r="J14" s="517">
        <v>1</v>
      </c>
      <c r="K14" s="517">
        <v>2</v>
      </c>
      <c r="L14" s="517">
        <v>5</v>
      </c>
      <c r="M14" s="569" t="s">
        <v>1273</v>
      </c>
      <c r="N14" s="1222"/>
    </row>
    <row r="15" spans="1:14" s="26" customFormat="1" ht="15.75" customHeight="1" thickBot="1">
      <c r="A15" s="1214"/>
      <c r="B15" s="566" t="s">
        <v>1266</v>
      </c>
      <c r="C15" s="516">
        <v>0</v>
      </c>
      <c r="D15" s="516">
        <v>0</v>
      </c>
      <c r="E15" s="516">
        <v>7</v>
      </c>
      <c r="F15" s="516">
        <v>5</v>
      </c>
      <c r="G15" s="516">
        <v>2</v>
      </c>
      <c r="H15" s="516">
        <v>17</v>
      </c>
      <c r="I15" s="516">
        <v>7</v>
      </c>
      <c r="J15" s="516">
        <v>6</v>
      </c>
      <c r="K15" s="516">
        <v>4</v>
      </c>
      <c r="L15" s="516">
        <v>10</v>
      </c>
      <c r="M15" s="567" t="s">
        <v>1274</v>
      </c>
      <c r="N15" s="1222"/>
    </row>
    <row r="16" spans="1:14" s="26" customFormat="1" ht="18" customHeight="1" thickBot="1">
      <c r="A16" s="1214"/>
      <c r="B16" s="568" t="s">
        <v>1267</v>
      </c>
      <c r="C16" s="517">
        <v>0</v>
      </c>
      <c r="D16" s="517">
        <v>0</v>
      </c>
      <c r="E16" s="517">
        <v>1</v>
      </c>
      <c r="F16" s="517">
        <v>7</v>
      </c>
      <c r="G16" s="517">
        <v>4</v>
      </c>
      <c r="H16" s="517">
        <v>12</v>
      </c>
      <c r="I16" s="517">
        <v>0</v>
      </c>
      <c r="J16" s="517">
        <v>7</v>
      </c>
      <c r="K16" s="517">
        <v>5</v>
      </c>
      <c r="L16" s="517">
        <v>6</v>
      </c>
      <c r="M16" s="569" t="s">
        <v>1275</v>
      </c>
      <c r="N16" s="1222"/>
    </row>
    <row r="17" spans="1:14" s="26" customFormat="1" ht="24" customHeight="1" thickBot="1">
      <c r="A17" s="1214"/>
      <c r="B17" s="566" t="s">
        <v>1268</v>
      </c>
      <c r="C17" s="516">
        <v>0</v>
      </c>
      <c r="D17" s="516">
        <v>1</v>
      </c>
      <c r="E17" s="516">
        <v>0</v>
      </c>
      <c r="F17" s="516">
        <v>10</v>
      </c>
      <c r="G17" s="516">
        <v>0</v>
      </c>
      <c r="H17" s="516">
        <v>0</v>
      </c>
      <c r="I17" s="516">
        <v>1</v>
      </c>
      <c r="J17" s="516">
        <v>3</v>
      </c>
      <c r="K17" s="516">
        <v>1</v>
      </c>
      <c r="L17" s="516">
        <v>0</v>
      </c>
      <c r="M17" s="567" t="s">
        <v>1280</v>
      </c>
      <c r="N17" s="1222"/>
    </row>
    <row r="18" spans="1:14" s="26" customFormat="1" ht="24.75" customHeight="1" thickBot="1">
      <c r="A18" s="1214"/>
      <c r="B18" s="568" t="s">
        <v>1269</v>
      </c>
      <c r="C18" s="517">
        <v>4</v>
      </c>
      <c r="D18" s="517">
        <v>6</v>
      </c>
      <c r="E18" s="517">
        <v>3</v>
      </c>
      <c r="F18" s="517">
        <v>11</v>
      </c>
      <c r="G18" s="517">
        <v>9</v>
      </c>
      <c r="H18" s="517">
        <v>3</v>
      </c>
      <c r="I18" s="517">
        <v>3</v>
      </c>
      <c r="J18" s="517">
        <v>7</v>
      </c>
      <c r="K18" s="517">
        <v>5</v>
      </c>
      <c r="L18" s="517">
        <v>7</v>
      </c>
      <c r="M18" s="569" t="s">
        <v>1276</v>
      </c>
      <c r="N18" s="1222"/>
    </row>
    <row r="19" spans="1:14" s="26" customFormat="1" ht="18" customHeight="1" thickBot="1">
      <c r="A19" s="1214"/>
      <c r="B19" s="566" t="s">
        <v>1270</v>
      </c>
      <c r="C19" s="516">
        <v>0</v>
      </c>
      <c r="D19" s="516">
        <v>6</v>
      </c>
      <c r="E19" s="516">
        <v>1</v>
      </c>
      <c r="F19" s="516">
        <v>11</v>
      </c>
      <c r="G19" s="516">
        <v>1</v>
      </c>
      <c r="H19" s="516">
        <v>9</v>
      </c>
      <c r="I19" s="516">
        <v>1</v>
      </c>
      <c r="J19" s="516">
        <v>2</v>
      </c>
      <c r="K19" s="516">
        <v>0</v>
      </c>
      <c r="L19" s="516">
        <v>2</v>
      </c>
      <c r="M19" s="567" t="s">
        <v>1277</v>
      </c>
      <c r="N19" s="1222"/>
    </row>
    <row r="20" spans="1:14" s="26" customFormat="1" ht="24.75" customHeight="1" thickBot="1">
      <c r="A20" s="1214"/>
      <c r="B20" s="568" t="s">
        <v>1271</v>
      </c>
      <c r="C20" s="517" t="s">
        <v>460</v>
      </c>
      <c r="D20" s="517" t="s">
        <v>460</v>
      </c>
      <c r="E20" s="517" t="s">
        <v>460</v>
      </c>
      <c r="F20" s="517" t="s">
        <v>460</v>
      </c>
      <c r="G20" s="517">
        <v>1</v>
      </c>
      <c r="H20" s="517">
        <v>2</v>
      </c>
      <c r="I20" s="517">
        <v>1</v>
      </c>
      <c r="J20" s="517">
        <v>7</v>
      </c>
      <c r="K20" s="517">
        <v>2</v>
      </c>
      <c r="L20" s="517">
        <v>4</v>
      </c>
      <c r="M20" s="569" t="s">
        <v>1278</v>
      </c>
      <c r="N20" s="1222"/>
    </row>
    <row r="21" spans="1:14" s="26" customFormat="1" ht="21.75" customHeight="1" thickBot="1">
      <c r="A21" s="1214"/>
      <c r="B21" s="573" t="s">
        <v>1272</v>
      </c>
      <c r="C21" s="522" t="s">
        <v>460</v>
      </c>
      <c r="D21" s="522" t="s">
        <v>460</v>
      </c>
      <c r="E21" s="522" t="s">
        <v>460</v>
      </c>
      <c r="F21" s="522" t="s">
        <v>460</v>
      </c>
      <c r="G21" s="522" t="s">
        <v>460</v>
      </c>
      <c r="H21" s="522" t="s">
        <v>460</v>
      </c>
      <c r="I21" s="522" t="s">
        <v>460</v>
      </c>
      <c r="J21" s="522" t="s">
        <v>460</v>
      </c>
      <c r="K21" s="522">
        <v>1</v>
      </c>
      <c r="L21" s="522">
        <v>4</v>
      </c>
      <c r="M21" s="579" t="s">
        <v>1279</v>
      </c>
      <c r="N21" s="1222"/>
    </row>
    <row r="22" spans="1:14" s="26" customFormat="1" ht="18" customHeight="1">
      <c r="A22" s="1215"/>
      <c r="B22" s="797" t="s">
        <v>29</v>
      </c>
      <c r="C22" s="574">
        <f t="shared" ref="C22:H22" si="0">SUM(C9:C21)</f>
        <v>13</v>
      </c>
      <c r="D22" s="574">
        <f t="shared" si="0"/>
        <v>14</v>
      </c>
      <c r="E22" s="574">
        <f t="shared" si="0"/>
        <v>79</v>
      </c>
      <c r="F22" s="574">
        <f t="shared" si="0"/>
        <v>83</v>
      </c>
      <c r="G22" s="574">
        <f t="shared" si="0"/>
        <v>183</v>
      </c>
      <c r="H22" s="574">
        <f t="shared" si="0"/>
        <v>155</v>
      </c>
      <c r="I22" s="574">
        <f>SUM(I9:I21)</f>
        <v>189</v>
      </c>
      <c r="J22" s="574">
        <f>SUM(J9:J21)</f>
        <v>160</v>
      </c>
      <c r="K22" s="574">
        <f>SUM(K9:K21)</f>
        <v>221</v>
      </c>
      <c r="L22" s="574">
        <f>SUM(L9:L21)</f>
        <v>168</v>
      </c>
      <c r="M22" s="798" t="s">
        <v>30</v>
      </c>
      <c r="N22" s="1224"/>
    </row>
    <row r="23" spans="1:14" s="26" customFormat="1" ht="18" customHeight="1" thickBot="1">
      <c r="A23" s="1226" t="s">
        <v>484</v>
      </c>
      <c r="B23" s="698" t="s">
        <v>1165</v>
      </c>
      <c r="C23" s="791">
        <v>37</v>
      </c>
      <c r="D23" s="791">
        <v>12</v>
      </c>
      <c r="E23" s="791">
        <v>23</v>
      </c>
      <c r="F23" s="791">
        <v>15</v>
      </c>
      <c r="G23" s="791">
        <v>26</v>
      </c>
      <c r="H23" s="791">
        <v>13</v>
      </c>
      <c r="I23" s="791">
        <v>17</v>
      </c>
      <c r="J23" s="791">
        <v>11</v>
      </c>
      <c r="K23" s="791">
        <v>21</v>
      </c>
      <c r="L23" s="791">
        <v>9</v>
      </c>
      <c r="M23" s="792" t="s">
        <v>239</v>
      </c>
      <c r="N23" s="1229" t="s">
        <v>1012</v>
      </c>
    </row>
    <row r="24" spans="1:14" s="26" customFormat="1" ht="18" customHeight="1" thickBot="1">
      <c r="A24" s="1227"/>
      <c r="B24" s="568" t="s">
        <v>238</v>
      </c>
      <c r="C24" s="517">
        <v>11</v>
      </c>
      <c r="D24" s="517">
        <v>4</v>
      </c>
      <c r="E24" s="517">
        <v>44</v>
      </c>
      <c r="F24" s="517">
        <v>13</v>
      </c>
      <c r="G24" s="517">
        <v>71</v>
      </c>
      <c r="H24" s="517">
        <v>8</v>
      </c>
      <c r="I24" s="517">
        <v>52</v>
      </c>
      <c r="J24" s="517">
        <v>11</v>
      </c>
      <c r="K24" s="517">
        <v>37</v>
      </c>
      <c r="L24" s="517">
        <v>6</v>
      </c>
      <c r="M24" s="569" t="s">
        <v>237</v>
      </c>
      <c r="N24" s="1230"/>
    </row>
    <row r="25" spans="1:14" s="26" customFormat="1" ht="18" customHeight="1" thickBot="1">
      <c r="A25" s="1227"/>
      <c r="B25" s="566" t="s">
        <v>236</v>
      </c>
      <c r="C25" s="516">
        <v>1</v>
      </c>
      <c r="D25" s="516">
        <v>0</v>
      </c>
      <c r="E25" s="516">
        <v>0</v>
      </c>
      <c r="F25" s="516">
        <v>0</v>
      </c>
      <c r="G25" s="516">
        <v>0</v>
      </c>
      <c r="H25" s="516">
        <v>0</v>
      </c>
      <c r="I25" s="516">
        <v>0</v>
      </c>
      <c r="J25" s="516">
        <v>0</v>
      </c>
      <c r="K25" s="516">
        <v>0</v>
      </c>
      <c r="L25" s="516">
        <v>0</v>
      </c>
      <c r="M25" s="567" t="s">
        <v>235</v>
      </c>
      <c r="N25" s="1230"/>
    </row>
    <row r="26" spans="1:14" s="26" customFormat="1" ht="18" customHeight="1" thickBot="1">
      <c r="A26" s="1227"/>
      <c r="B26" s="568" t="s">
        <v>1213</v>
      </c>
      <c r="C26" s="517">
        <v>18</v>
      </c>
      <c r="D26" s="517">
        <v>6</v>
      </c>
      <c r="E26" s="517">
        <v>86</v>
      </c>
      <c r="F26" s="517">
        <v>44</v>
      </c>
      <c r="G26" s="517">
        <v>127</v>
      </c>
      <c r="H26" s="517">
        <v>41</v>
      </c>
      <c r="I26" s="517">
        <v>122</v>
      </c>
      <c r="J26" s="517">
        <v>23</v>
      </c>
      <c r="K26" s="517">
        <v>102</v>
      </c>
      <c r="L26" s="517">
        <v>12</v>
      </c>
      <c r="M26" s="569" t="s">
        <v>234</v>
      </c>
      <c r="N26" s="1230"/>
    </row>
    <row r="27" spans="1:14" s="26" customFormat="1" ht="18" customHeight="1" thickBot="1">
      <c r="A27" s="1227"/>
      <c r="B27" s="566" t="s">
        <v>233</v>
      </c>
      <c r="C27" s="516">
        <v>24</v>
      </c>
      <c r="D27" s="516">
        <v>7</v>
      </c>
      <c r="E27" s="516">
        <v>68</v>
      </c>
      <c r="F27" s="516">
        <v>27</v>
      </c>
      <c r="G27" s="516">
        <v>75</v>
      </c>
      <c r="H27" s="516">
        <v>19</v>
      </c>
      <c r="I27" s="516">
        <v>74</v>
      </c>
      <c r="J27" s="516">
        <v>10</v>
      </c>
      <c r="K27" s="516">
        <v>71</v>
      </c>
      <c r="L27" s="516">
        <v>5</v>
      </c>
      <c r="M27" s="567" t="s">
        <v>232</v>
      </c>
      <c r="N27" s="1230"/>
    </row>
    <row r="28" spans="1:14" s="26" customFormat="1" ht="18" customHeight="1" thickBot="1">
      <c r="A28" s="1227"/>
      <c r="B28" s="568" t="s">
        <v>1164</v>
      </c>
      <c r="C28" s="517">
        <v>23</v>
      </c>
      <c r="D28" s="517">
        <v>22</v>
      </c>
      <c r="E28" s="517">
        <v>25</v>
      </c>
      <c r="F28" s="517">
        <v>32</v>
      </c>
      <c r="G28" s="517">
        <v>35</v>
      </c>
      <c r="H28" s="517">
        <v>31</v>
      </c>
      <c r="I28" s="517">
        <v>37</v>
      </c>
      <c r="J28" s="517">
        <v>31</v>
      </c>
      <c r="K28" s="517">
        <v>36</v>
      </c>
      <c r="L28" s="517">
        <v>33</v>
      </c>
      <c r="M28" s="569" t="s">
        <v>231</v>
      </c>
      <c r="N28" s="1230"/>
    </row>
    <row r="29" spans="1:14" s="26" customFormat="1" ht="18" customHeight="1" thickBot="1">
      <c r="A29" s="1227"/>
      <c r="B29" s="566" t="s">
        <v>339</v>
      </c>
      <c r="C29" s="516">
        <v>32</v>
      </c>
      <c r="D29" s="516">
        <v>20</v>
      </c>
      <c r="E29" s="516">
        <v>69</v>
      </c>
      <c r="F29" s="516">
        <v>27</v>
      </c>
      <c r="G29" s="516">
        <v>93</v>
      </c>
      <c r="H29" s="516">
        <v>20</v>
      </c>
      <c r="I29" s="516">
        <v>93</v>
      </c>
      <c r="J29" s="516">
        <v>22</v>
      </c>
      <c r="K29" s="516">
        <v>88</v>
      </c>
      <c r="L29" s="516">
        <v>14</v>
      </c>
      <c r="M29" s="567" t="s">
        <v>340</v>
      </c>
      <c r="N29" s="1230"/>
    </row>
    <row r="30" spans="1:14" s="26" customFormat="1" ht="18" customHeight="1" thickBot="1">
      <c r="A30" s="1227"/>
      <c r="B30" s="568" t="s">
        <v>485</v>
      </c>
      <c r="C30" s="517">
        <v>40</v>
      </c>
      <c r="D30" s="517">
        <v>42</v>
      </c>
      <c r="E30" s="517">
        <v>45</v>
      </c>
      <c r="F30" s="517">
        <v>75</v>
      </c>
      <c r="G30" s="517">
        <v>70</v>
      </c>
      <c r="H30" s="517">
        <v>84</v>
      </c>
      <c r="I30" s="517">
        <v>86</v>
      </c>
      <c r="J30" s="517">
        <v>84</v>
      </c>
      <c r="K30" s="517">
        <v>95</v>
      </c>
      <c r="L30" s="517">
        <v>59</v>
      </c>
      <c r="M30" s="569" t="s">
        <v>657</v>
      </c>
      <c r="N30" s="1230"/>
    </row>
    <row r="31" spans="1:14" s="26" customFormat="1" ht="18" customHeight="1" thickBot="1">
      <c r="A31" s="1227"/>
      <c r="B31" s="566" t="s">
        <v>614</v>
      </c>
      <c r="C31" s="516">
        <v>0</v>
      </c>
      <c r="D31" s="516">
        <v>0</v>
      </c>
      <c r="E31" s="516">
        <v>11</v>
      </c>
      <c r="F31" s="516">
        <v>9</v>
      </c>
      <c r="G31" s="516">
        <v>40</v>
      </c>
      <c r="H31" s="516">
        <v>22</v>
      </c>
      <c r="I31" s="516">
        <v>82</v>
      </c>
      <c r="J31" s="516">
        <v>50</v>
      </c>
      <c r="K31" s="516">
        <v>94</v>
      </c>
      <c r="L31" s="516">
        <v>31</v>
      </c>
      <c r="M31" s="567" t="s">
        <v>889</v>
      </c>
      <c r="N31" s="1230"/>
    </row>
    <row r="32" spans="1:14" s="26" customFormat="1" ht="18" customHeight="1" thickBot="1">
      <c r="A32" s="1227"/>
      <c r="B32" s="575" t="s">
        <v>710</v>
      </c>
      <c r="C32" s="521">
        <v>0</v>
      </c>
      <c r="D32" s="521">
        <v>0</v>
      </c>
      <c r="E32" s="521">
        <v>5</v>
      </c>
      <c r="F32" s="521">
        <v>6</v>
      </c>
      <c r="G32" s="521">
        <v>18</v>
      </c>
      <c r="H32" s="521">
        <v>22</v>
      </c>
      <c r="I32" s="521">
        <v>36</v>
      </c>
      <c r="J32" s="521">
        <v>27</v>
      </c>
      <c r="K32" s="521">
        <v>30</v>
      </c>
      <c r="L32" s="521">
        <v>24</v>
      </c>
      <c r="M32" s="576" t="s">
        <v>723</v>
      </c>
      <c r="N32" s="1230"/>
    </row>
    <row r="33" spans="1:14" s="26" customFormat="1" ht="16.5" customHeight="1" thickBot="1">
      <c r="A33" s="1227"/>
      <c r="B33" s="566" t="s">
        <v>711</v>
      </c>
      <c r="C33" s="516">
        <v>1</v>
      </c>
      <c r="D33" s="516">
        <v>7</v>
      </c>
      <c r="E33" s="516">
        <v>2</v>
      </c>
      <c r="F33" s="516">
        <v>21</v>
      </c>
      <c r="G33" s="516">
        <v>8</v>
      </c>
      <c r="H33" s="516">
        <v>25</v>
      </c>
      <c r="I33" s="516">
        <v>1</v>
      </c>
      <c r="J33" s="516">
        <v>41</v>
      </c>
      <c r="K33" s="516">
        <v>5</v>
      </c>
      <c r="L33" s="516">
        <v>36</v>
      </c>
      <c r="M33" s="567" t="s">
        <v>724</v>
      </c>
      <c r="N33" s="1230"/>
    </row>
    <row r="34" spans="1:14" s="26" customFormat="1" ht="16.5" customHeight="1">
      <c r="A34" s="1228"/>
      <c r="B34" s="580" t="s">
        <v>712</v>
      </c>
      <c r="C34" s="581">
        <v>2</v>
      </c>
      <c r="D34" s="581">
        <v>8</v>
      </c>
      <c r="E34" s="581">
        <v>1</v>
      </c>
      <c r="F34" s="581">
        <v>11</v>
      </c>
      <c r="G34" s="581">
        <v>2</v>
      </c>
      <c r="H34" s="581">
        <v>11</v>
      </c>
      <c r="I34" s="581">
        <v>3</v>
      </c>
      <c r="J34" s="581">
        <v>30</v>
      </c>
      <c r="K34" s="581">
        <v>8</v>
      </c>
      <c r="L34" s="581">
        <v>27</v>
      </c>
      <c r="M34" s="582" t="s">
        <v>725</v>
      </c>
      <c r="N34" s="1231"/>
    </row>
    <row r="35" spans="1:14" s="26" customFormat="1" ht="15.75" customHeight="1" thickBot="1">
      <c r="A35" s="1235" t="s">
        <v>484</v>
      </c>
      <c r="B35" s="571" t="s">
        <v>1166</v>
      </c>
      <c r="C35" s="514">
        <v>1</v>
      </c>
      <c r="D35" s="514">
        <v>13</v>
      </c>
      <c r="E35" s="514">
        <v>5</v>
      </c>
      <c r="F35" s="514">
        <v>20</v>
      </c>
      <c r="G35" s="514">
        <v>0</v>
      </c>
      <c r="H35" s="514">
        <v>0</v>
      </c>
      <c r="I35" s="514">
        <v>0</v>
      </c>
      <c r="J35" s="514">
        <v>0</v>
      </c>
      <c r="K35" s="514">
        <v>0</v>
      </c>
      <c r="L35" s="514">
        <v>0</v>
      </c>
      <c r="M35" s="572" t="s">
        <v>726</v>
      </c>
      <c r="N35" s="1232" t="s">
        <v>1012</v>
      </c>
    </row>
    <row r="36" spans="1:14" s="26" customFormat="1" ht="15.75" customHeight="1" thickBot="1">
      <c r="A36" s="1236"/>
      <c r="B36" s="568" t="s">
        <v>713</v>
      </c>
      <c r="C36" s="517">
        <v>0</v>
      </c>
      <c r="D36" s="517">
        <v>0</v>
      </c>
      <c r="E36" s="517">
        <v>1</v>
      </c>
      <c r="F36" s="517">
        <v>14</v>
      </c>
      <c r="G36" s="517">
        <v>1</v>
      </c>
      <c r="H36" s="517">
        <v>3</v>
      </c>
      <c r="I36" s="517">
        <v>0</v>
      </c>
      <c r="J36" s="517">
        <v>0</v>
      </c>
      <c r="K36" s="517">
        <v>0</v>
      </c>
      <c r="L36" s="517">
        <v>0</v>
      </c>
      <c r="M36" s="569" t="s">
        <v>727</v>
      </c>
      <c r="N36" s="1233"/>
    </row>
    <row r="37" spans="1:14" s="26" customFormat="1" ht="15.75" customHeight="1" thickBot="1">
      <c r="A37" s="1236"/>
      <c r="B37" s="566" t="s">
        <v>714</v>
      </c>
      <c r="C37" s="516">
        <v>3</v>
      </c>
      <c r="D37" s="516">
        <v>11</v>
      </c>
      <c r="E37" s="516">
        <v>6</v>
      </c>
      <c r="F37" s="516">
        <v>13</v>
      </c>
      <c r="G37" s="516">
        <v>1</v>
      </c>
      <c r="H37" s="516">
        <v>0</v>
      </c>
      <c r="I37" s="516">
        <v>0</v>
      </c>
      <c r="J37" s="516">
        <v>0</v>
      </c>
      <c r="K37" s="516">
        <v>0</v>
      </c>
      <c r="L37" s="516">
        <v>0</v>
      </c>
      <c r="M37" s="567" t="s">
        <v>728</v>
      </c>
      <c r="N37" s="1233"/>
    </row>
    <row r="38" spans="1:14" s="26" customFormat="1" ht="15.75" customHeight="1" thickBot="1">
      <c r="A38" s="1236"/>
      <c r="B38" s="568" t="s">
        <v>715</v>
      </c>
      <c r="C38" s="517">
        <v>8</v>
      </c>
      <c r="D38" s="517">
        <v>7</v>
      </c>
      <c r="E38" s="517">
        <v>4</v>
      </c>
      <c r="F38" s="517">
        <v>8</v>
      </c>
      <c r="G38" s="517">
        <v>6</v>
      </c>
      <c r="H38" s="517">
        <v>19</v>
      </c>
      <c r="I38" s="517">
        <v>7</v>
      </c>
      <c r="J38" s="517">
        <v>20</v>
      </c>
      <c r="K38" s="517">
        <v>10</v>
      </c>
      <c r="L38" s="517">
        <v>20</v>
      </c>
      <c r="M38" s="569" t="s">
        <v>729</v>
      </c>
      <c r="N38" s="1233"/>
    </row>
    <row r="39" spans="1:14" s="26" customFormat="1" ht="15.75" customHeight="1" thickBot="1">
      <c r="A39" s="1236"/>
      <c r="B39" s="566" t="s">
        <v>716</v>
      </c>
      <c r="C39" s="516">
        <v>1</v>
      </c>
      <c r="D39" s="516">
        <v>8</v>
      </c>
      <c r="E39" s="516">
        <v>4</v>
      </c>
      <c r="F39" s="516">
        <v>13</v>
      </c>
      <c r="G39" s="516">
        <v>4</v>
      </c>
      <c r="H39" s="516">
        <v>25</v>
      </c>
      <c r="I39" s="516">
        <v>7</v>
      </c>
      <c r="J39" s="516">
        <v>48</v>
      </c>
      <c r="K39" s="516">
        <v>5</v>
      </c>
      <c r="L39" s="516">
        <v>32</v>
      </c>
      <c r="M39" s="567" t="s">
        <v>730</v>
      </c>
      <c r="N39" s="1233"/>
    </row>
    <row r="40" spans="1:14" s="26" customFormat="1" ht="15.75" customHeight="1" thickBot="1">
      <c r="A40" s="1236"/>
      <c r="B40" s="568" t="s">
        <v>717</v>
      </c>
      <c r="C40" s="517">
        <v>5</v>
      </c>
      <c r="D40" s="517">
        <v>6</v>
      </c>
      <c r="E40" s="517">
        <v>8</v>
      </c>
      <c r="F40" s="517">
        <v>15</v>
      </c>
      <c r="G40" s="517">
        <v>11</v>
      </c>
      <c r="H40" s="517">
        <v>24</v>
      </c>
      <c r="I40" s="517">
        <v>9</v>
      </c>
      <c r="J40" s="517">
        <v>29</v>
      </c>
      <c r="K40" s="517">
        <v>9</v>
      </c>
      <c r="L40" s="517">
        <v>30</v>
      </c>
      <c r="M40" s="569" t="s">
        <v>731</v>
      </c>
      <c r="N40" s="1233"/>
    </row>
    <row r="41" spans="1:14" s="26" customFormat="1" ht="27.75" customHeight="1" thickBot="1">
      <c r="A41" s="1236"/>
      <c r="B41" s="566" t="s">
        <v>1162</v>
      </c>
      <c r="C41" s="516">
        <v>1</v>
      </c>
      <c r="D41" s="516">
        <v>6</v>
      </c>
      <c r="E41" s="516">
        <v>2</v>
      </c>
      <c r="F41" s="516">
        <v>3</v>
      </c>
      <c r="G41" s="516">
        <v>3</v>
      </c>
      <c r="H41" s="516">
        <v>5</v>
      </c>
      <c r="I41" s="516">
        <v>1</v>
      </c>
      <c r="J41" s="516">
        <v>6</v>
      </c>
      <c r="K41" s="516">
        <v>1</v>
      </c>
      <c r="L41" s="516">
        <v>6</v>
      </c>
      <c r="M41" s="567" t="s">
        <v>732</v>
      </c>
      <c r="N41" s="1233"/>
    </row>
    <row r="42" spans="1:14" s="26" customFormat="1" ht="23.25" thickBot="1">
      <c r="A42" s="1236"/>
      <c r="B42" s="568" t="s">
        <v>718</v>
      </c>
      <c r="C42" s="517">
        <v>0</v>
      </c>
      <c r="D42" s="517">
        <v>7</v>
      </c>
      <c r="E42" s="517">
        <v>0</v>
      </c>
      <c r="F42" s="517">
        <v>2</v>
      </c>
      <c r="G42" s="517">
        <v>0</v>
      </c>
      <c r="H42" s="517">
        <v>1</v>
      </c>
      <c r="I42" s="517">
        <v>0</v>
      </c>
      <c r="J42" s="517">
        <v>0</v>
      </c>
      <c r="K42" s="517">
        <v>0</v>
      </c>
      <c r="L42" s="517">
        <v>0</v>
      </c>
      <c r="M42" s="569" t="s">
        <v>733</v>
      </c>
      <c r="N42" s="1233"/>
    </row>
    <row r="43" spans="1:14" s="26" customFormat="1" ht="23.25" customHeight="1" thickBot="1">
      <c r="A43" s="1236"/>
      <c r="B43" s="566" t="s">
        <v>719</v>
      </c>
      <c r="C43" s="516" t="s">
        <v>460</v>
      </c>
      <c r="D43" s="516" t="s">
        <v>460</v>
      </c>
      <c r="E43" s="516">
        <v>2</v>
      </c>
      <c r="F43" s="516">
        <v>4</v>
      </c>
      <c r="G43" s="516">
        <v>0</v>
      </c>
      <c r="H43" s="516">
        <v>0</v>
      </c>
      <c r="I43" s="516">
        <v>0</v>
      </c>
      <c r="J43" s="516">
        <v>0</v>
      </c>
      <c r="K43" s="516">
        <v>0</v>
      </c>
      <c r="L43" s="516">
        <v>0</v>
      </c>
      <c r="M43" s="567" t="s">
        <v>734</v>
      </c>
      <c r="N43" s="1233"/>
    </row>
    <row r="44" spans="1:14" s="26" customFormat="1" ht="15.75" customHeight="1" thickBot="1">
      <c r="A44" s="1236"/>
      <c r="B44" s="568" t="s">
        <v>720</v>
      </c>
      <c r="C44" s="517">
        <v>5</v>
      </c>
      <c r="D44" s="517">
        <v>7</v>
      </c>
      <c r="E44" s="517">
        <v>3</v>
      </c>
      <c r="F44" s="517">
        <v>8</v>
      </c>
      <c r="G44" s="517">
        <v>5</v>
      </c>
      <c r="H44" s="517">
        <v>9</v>
      </c>
      <c r="I44" s="517">
        <v>4</v>
      </c>
      <c r="J44" s="517">
        <v>4</v>
      </c>
      <c r="K44" s="517">
        <v>2</v>
      </c>
      <c r="L44" s="517">
        <v>5</v>
      </c>
      <c r="M44" s="569" t="s">
        <v>735</v>
      </c>
      <c r="N44" s="1233"/>
    </row>
    <row r="45" spans="1:14" s="26" customFormat="1" ht="23.25" thickBot="1">
      <c r="A45" s="1236"/>
      <c r="B45" s="566" t="s">
        <v>721</v>
      </c>
      <c r="C45" s="516">
        <v>6</v>
      </c>
      <c r="D45" s="516">
        <v>5</v>
      </c>
      <c r="E45" s="516">
        <v>2</v>
      </c>
      <c r="F45" s="516">
        <v>2</v>
      </c>
      <c r="G45" s="516">
        <v>2</v>
      </c>
      <c r="H45" s="516">
        <v>4</v>
      </c>
      <c r="I45" s="516">
        <v>6</v>
      </c>
      <c r="J45" s="516">
        <v>4</v>
      </c>
      <c r="K45" s="516">
        <v>5</v>
      </c>
      <c r="L45" s="516">
        <v>6</v>
      </c>
      <c r="M45" s="567" t="s">
        <v>736</v>
      </c>
      <c r="N45" s="1233"/>
    </row>
    <row r="46" spans="1:14" s="26" customFormat="1" ht="25.5" customHeight="1" thickBot="1">
      <c r="A46" s="1236"/>
      <c r="B46" s="568" t="s">
        <v>722</v>
      </c>
      <c r="C46" s="517">
        <v>1</v>
      </c>
      <c r="D46" s="517">
        <v>3</v>
      </c>
      <c r="E46" s="517">
        <v>2</v>
      </c>
      <c r="F46" s="517">
        <v>7</v>
      </c>
      <c r="G46" s="517">
        <v>1</v>
      </c>
      <c r="H46" s="517">
        <v>4</v>
      </c>
      <c r="I46" s="517">
        <v>0</v>
      </c>
      <c r="J46" s="517">
        <v>6</v>
      </c>
      <c r="K46" s="517">
        <v>2</v>
      </c>
      <c r="L46" s="517">
        <v>3</v>
      </c>
      <c r="M46" s="569" t="s">
        <v>888</v>
      </c>
      <c r="N46" s="1233"/>
    </row>
    <row r="47" spans="1:14" s="26" customFormat="1" ht="12" customHeight="1" thickBot="1">
      <c r="A47" s="1236"/>
      <c r="B47" s="566" t="s">
        <v>1040</v>
      </c>
      <c r="C47" s="516" t="s">
        <v>460</v>
      </c>
      <c r="D47" s="516" t="s">
        <v>460</v>
      </c>
      <c r="E47" s="516" t="s">
        <v>460</v>
      </c>
      <c r="F47" s="516" t="s">
        <v>460</v>
      </c>
      <c r="G47" s="516" t="s">
        <v>460</v>
      </c>
      <c r="H47" s="516" t="s">
        <v>460</v>
      </c>
      <c r="I47" s="516">
        <v>1</v>
      </c>
      <c r="J47" s="516">
        <v>1</v>
      </c>
      <c r="K47" s="516">
        <v>0</v>
      </c>
      <c r="L47" s="516">
        <v>3</v>
      </c>
      <c r="M47" s="567" t="s">
        <v>1043</v>
      </c>
      <c r="N47" s="1233"/>
    </row>
    <row r="48" spans="1:14" s="26" customFormat="1" ht="24.75" customHeight="1">
      <c r="A48" s="1236"/>
      <c r="B48" s="575" t="s">
        <v>1041</v>
      </c>
      <c r="C48" s="521" t="s">
        <v>460</v>
      </c>
      <c r="D48" s="521" t="s">
        <v>460</v>
      </c>
      <c r="E48" s="521" t="s">
        <v>460</v>
      </c>
      <c r="F48" s="521" t="s">
        <v>460</v>
      </c>
      <c r="G48" s="521">
        <v>1</v>
      </c>
      <c r="H48" s="521">
        <v>0</v>
      </c>
      <c r="I48" s="521">
        <v>1</v>
      </c>
      <c r="J48" s="521">
        <v>1</v>
      </c>
      <c r="K48" s="521">
        <v>0</v>
      </c>
      <c r="L48" s="521">
        <v>2</v>
      </c>
      <c r="M48" s="576" t="s">
        <v>1042</v>
      </c>
      <c r="N48" s="1233"/>
    </row>
    <row r="49" spans="1:14" s="26" customFormat="1" ht="18" customHeight="1">
      <c r="A49" s="1237"/>
      <c r="B49" s="526" t="s">
        <v>29</v>
      </c>
      <c r="C49" s="527">
        <f t="shared" ref="C49:H49" si="1">SUM(C23:C48)</f>
        <v>220</v>
      </c>
      <c r="D49" s="527">
        <f t="shared" si="1"/>
        <v>201</v>
      </c>
      <c r="E49" s="527">
        <f t="shared" si="1"/>
        <v>418</v>
      </c>
      <c r="F49" s="527">
        <f t="shared" si="1"/>
        <v>389</v>
      </c>
      <c r="G49" s="527">
        <f t="shared" si="1"/>
        <v>600</v>
      </c>
      <c r="H49" s="527">
        <f t="shared" si="1"/>
        <v>390</v>
      </c>
      <c r="I49" s="527">
        <f>SUM(I23:I48)</f>
        <v>639</v>
      </c>
      <c r="J49" s="527">
        <f>SUM(J23:J48)</f>
        <v>459</v>
      </c>
      <c r="K49" s="527">
        <f>SUM(K23:K48)</f>
        <v>621</v>
      </c>
      <c r="L49" s="527">
        <f>SUM(L23:L48)</f>
        <v>363</v>
      </c>
      <c r="M49" s="528" t="s">
        <v>30</v>
      </c>
      <c r="N49" s="1234"/>
    </row>
    <row r="50" spans="1:14" s="26" customFormat="1" ht="13.5" customHeight="1" thickBot="1">
      <c r="A50" s="1216" t="s">
        <v>230</v>
      </c>
      <c r="B50" s="577" t="s">
        <v>229</v>
      </c>
      <c r="C50" s="525">
        <v>51</v>
      </c>
      <c r="D50" s="525">
        <v>17</v>
      </c>
      <c r="E50" s="525">
        <v>33</v>
      </c>
      <c r="F50" s="525">
        <v>25</v>
      </c>
      <c r="G50" s="525">
        <v>0</v>
      </c>
      <c r="H50" s="525">
        <v>0</v>
      </c>
      <c r="I50" s="525">
        <v>0</v>
      </c>
      <c r="J50" s="525">
        <v>0</v>
      </c>
      <c r="K50" s="525">
        <v>0</v>
      </c>
      <c r="L50" s="525">
        <v>0</v>
      </c>
      <c r="M50" s="578" t="s">
        <v>126</v>
      </c>
      <c r="N50" s="1221" t="s">
        <v>1013</v>
      </c>
    </row>
    <row r="51" spans="1:14" s="26" customFormat="1" ht="13.5" customHeight="1" thickBot="1">
      <c r="A51" s="1214"/>
      <c r="B51" s="566" t="s">
        <v>124</v>
      </c>
      <c r="C51" s="516">
        <v>2</v>
      </c>
      <c r="D51" s="516">
        <v>1</v>
      </c>
      <c r="E51" s="516">
        <v>1</v>
      </c>
      <c r="F51" s="516">
        <v>0</v>
      </c>
      <c r="G51" s="516">
        <v>0</v>
      </c>
      <c r="H51" s="516">
        <v>0</v>
      </c>
      <c r="I51" s="516">
        <v>0</v>
      </c>
      <c r="J51" s="516">
        <v>0</v>
      </c>
      <c r="K51" s="516">
        <v>0</v>
      </c>
      <c r="L51" s="516">
        <v>0</v>
      </c>
      <c r="M51" s="567" t="s">
        <v>125</v>
      </c>
      <c r="N51" s="1222"/>
    </row>
    <row r="52" spans="1:14" s="26" customFormat="1" ht="16.5" customHeight="1" thickBot="1">
      <c r="A52" s="1214"/>
      <c r="B52" s="568" t="s">
        <v>159</v>
      </c>
      <c r="C52" s="517">
        <v>40</v>
      </c>
      <c r="D52" s="517">
        <v>18</v>
      </c>
      <c r="E52" s="517">
        <v>42</v>
      </c>
      <c r="F52" s="517">
        <v>32</v>
      </c>
      <c r="G52" s="517">
        <v>45</v>
      </c>
      <c r="H52" s="517">
        <v>45</v>
      </c>
      <c r="I52" s="517">
        <v>42</v>
      </c>
      <c r="J52" s="517">
        <v>34</v>
      </c>
      <c r="K52" s="517">
        <v>32</v>
      </c>
      <c r="L52" s="517">
        <v>21</v>
      </c>
      <c r="M52" s="569" t="s">
        <v>160</v>
      </c>
      <c r="N52" s="1222"/>
    </row>
    <row r="53" spans="1:14" s="26" customFormat="1" ht="16.5" customHeight="1" thickBot="1">
      <c r="A53" s="1214"/>
      <c r="B53" s="566" t="s">
        <v>737</v>
      </c>
      <c r="C53" s="516" t="s">
        <v>460</v>
      </c>
      <c r="D53" s="516" t="s">
        <v>460</v>
      </c>
      <c r="E53" s="516" t="s">
        <v>460</v>
      </c>
      <c r="F53" s="516" t="s">
        <v>460</v>
      </c>
      <c r="G53" s="516">
        <v>53</v>
      </c>
      <c r="H53" s="516">
        <v>39</v>
      </c>
      <c r="I53" s="516">
        <v>65</v>
      </c>
      <c r="J53" s="516">
        <v>43</v>
      </c>
      <c r="K53" s="516">
        <v>42</v>
      </c>
      <c r="L53" s="516">
        <v>24</v>
      </c>
      <c r="M53" s="567" t="s">
        <v>738</v>
      </c>
      <c r="N53" s="1222"/>
    </row>
    <row r="54" spans="1:14" s="26" customFormat="1" ht="16.5" customHeight="1" thickBot="1">
      <c r="A54" s="1214"/>
      <c r="B54" s="568" t="s">
        <v>1167</v>
      </c>
      <c r="C54" s="517">
        <v>3</v>
      </c>
      <c r="D54" s="517">
        <v>2</v>
      </c>
      <c r="E54" s="517">
        <v>0</v>
      </c>
      <c r="F54" s="517">
        <v>2</v>
      </c>
      <c r="G54" s="517">
        <v>5</v>
      </c>
      <c r="H54" s="517">
        <v>6</v>
      </c>
      <c r="I54" s="517">
        <v>5</v>
      </c>
      <c r="J54" s="517">
        <v>7</v>
      </c>
      <c r="K54" s="517">
        <v>6</v>
      </c>
      <c r="L54" s="517">
        <v>7</v>
      </c>
      <c r="M54" s="569" t="s">
        <v>1160</v>
      </c>
      <c r="N54" s="1222"/>
    </row>
    <row r="55" spans="1:14" s="26" customFormat="1" ht="27.75" customHeight="1" thickBot="1">
      <c r="A55" s="1214"/>
      <c r="B55" s="573" t="s">
        <v>1214</v>
      </c>
      <c r="C55" s="522" t="s">
        <v>460</v>
      </c>
      <c r="D55" s="522" t="s">
        <v>460</v>
      </c>
      <c r="E55" s="522">
        <v>1</v>
      </c>
      <c r="F55" s="522">
        <v>1</v>
      </c>
      <c r="G55" s="522">
        <v>8</v>
      </c>
      <c r="H55" s="522">
        <v>5</v>
      </c>
      <c r="I55" s="522">
        <v>9</v>
      </c>
      <c r="J55" s="522">
        <v>3</v>
      </c>
      <c r="K55" s="522">
        <v>5</v>
      </c>
      <c r="L55" s="522">
        <v>0</v>
      </c>
      <c r="M55" s="579" t="s">
        <v>739</v>
      </c>
      <c r="N55" s="1222"/>
    </row>
    <row r="56" spans="1:14" s="26" customFormat="1" ht="18" customHeight="1">
      <c r="A56" s="1215"/>
      <c r="B56" s="757" t="s">
        <v>29</v>
      </c>
      <c r="C56" s="530">
        <f>SUM(C50:C54)</f>
        <v>96</v>
      </c>
      <c r="D56" s="530">
        <f>SUM(D50:D54)</f>
        <v>38</v>
      </c>
      <c r="E56" s="530">
        <f t="shared" ref="E56:J56" si="2">SUM(E50:E55)</f>
        <v>77</v>
      </c>
      <c r="F56" s="530">
        <f t="shared" si="2"/>
        <v>60</v>
      </c>
      <c r="G56" s="530">
        <f t="shared" si="2"/>
        <v>111</v>
      </c>
      <c r="H56" s="530">
        <f t="shared" si="2"/>
        <v>95</v>
      </c>
      <c r="I56" s="530">
        <f t="shared" si="2"/>
        <v>121</v>
      </c>
      <c r="J56" s="530">
        <f t="shared" si="2"/>
        <v>87</v>
      </c>
      <c r="K56" s="530">
        <f t="shared" ref="K56:L56" si="3">SUM(K50:K55)</f>
        <v>85</v>
      </c>
      <c r="L56" s="530">
        <f t="shared" si="3"/>
        <v>52</v>
      </c>
      <c r="M56" s="758" t="s">
        <v>8</v>
      </c>
      <c r="N56" s="1224"/>
    </row>
    <row r="57" spans="1:14" s="26" customFormat="1" ht="15.95" customHeight="1" thickBot="1">
      <c r="A57" s="1213" t="s">
        <v>147</v>
      </c>
      <c r="B57" s="698" t="s">
        <v>228</v>
      </c>
      <c r="C57" s="791">
        <v>82</v>
      </c>
      <c r="D57" s="791">
        <v>24</v>
      </c>
      <c r="E57" s="791">
        <v>121</v>
      </c>
      <c r="F57" s="791">
        <v>34</v>
      </c>
      <c r="G57" s="791">
        <v>129</v>
      </c>
      <c r="H57" s="791">
        <v>27</v>
      </c>
      <c r="I57" s="791">
        <v>166</v>
      </c>
      <c r="J57" s="791">
        <v>27</v>
      </c>
      <c r="K57" s="791">
        <v>174</v>
      </c>
      <c r="L57" s="791">
        <v>42</v>
      </c>
      <c r="M57" s="792" t="s">
        <v>158</v>
      </c>
      <c r="N57" s="1218" t="s">
        <v>1014</v>
      </c>
    </row>
    <row r="58" spans="1:14" s="26" customFormat="1" ht="15.95" customHeight="1" thickBot="1">
      <c r="A58" s="1214"/>
      <c r="B58" s="568" t="s">
        <v>740</v>
      </c>
      <c r="C58" s="517" t="s">
        <v>460</v>
      </c>
      <c r="D58" s="517" t="s">
        <v>460</v>
      </c>
      <c r="E58" s="517" t="s">
        <v>460</v>
      </c>
      <c r="F58" s="517" t="s">
        <v>460</v>
      </c>
      <c r="G58" s="517">
        <v>8</v>
      </c>
      <c r="H58" s="517">
        <v>1</v>
      </c>
      <c r="I58" s="517">
        <v>17</v>
      </c>
      <c r="J58" s="517">
        <v>1</v>
      </c>
      <c r="K58" s="517">
        <v>8</v>
      </c>
      <c r="L58" s="517">
        <v>3</v>
      </c>
      <c r="M58" s="569" t="s">
        <v>742</v>
      </c>
      <c r="N58" s="1219"/>
    </row>
    <row r="59" spans="1:14" s="26" customFormat="1" ht="15.95" customHeight="1" thickBot="1">
      <c r="A59" s="1214"/>
      <c r="B59" s="573" t="s">
        <v>741</v>
      </c>
      <c r="C59" s="522" t="s">
        <v>460</v>
      </c>
      <c r="D59" s="522" t="s">
        <v>460</v>
      </c>
      <c r="E59" s="522" t="s">
        <v>460</v>
      </c>
      <c r="F59" s="522" t="s">
        <v>460</v>
      </c>
      <c r="G59" s="522">
        <v>8</v>
      </c>
      <c r="H59" s="522">
        <v>2</v>
      </c>
      <c r="I59" s="522">
        <v>8</v>
      </c>
      <c r="J59" s="522">
        <v>2</v>
      </c>
      <c r="K59" s="522">
        <v>11</v>
      </c>
      <c r="L59" s="522">
        <v>0</v>
      </c>
      <c r="M59" s="579" t="s">
        <v>743</v>
      </c>
      <c r="N59" s="1219"/>
    </row>
    <row r="60" spans="1:14" s="26" customFormat="1" ht="15.95" customHeight="1">
      <c r="A60" s="1215"/>
      <c r="B60" s="838" t="s">
        <v>29</v>
      </c>
      <c r="C60" s="530">
        <f t="shared" ref="C60:F60" si="4">SUM(C57:C57)</f>
        <v>82</v>
      </c>
      <c r="D60" s="530">
        <f t="shared" si="4"/>
        <v>24</v>
      </c>
      <c r="E60" s="530">
        <f t="shared" si="4"/>
        <v>121</v>
      </c>
      <c r="F60" s="530">
        <f t="shared" si="4"/>
        <v>34</v>
      </c>
      <c r="G60" s="530">
        <f t="shared" ref="G60:L60" si="5">SUM(G57:G59)</f>
        <v>145</v>
      </c>
      <c r="H60" s="530">
        <f t="shared" si="5"/>
        <v>30</v>
      </c>
      <c r="I60" s="530">
        <f t="shared" si="5"/>
        <v>191</v>
      </c>
      <c r="J60" s="530">
        <f t="shared" si="5"/>
        <v>30</v>
      </c>
      <c r="K60" s="530">
        <f t="shared" si="5"/>
        <v>193</v>
      </c>
      <c r="L60" s="530">
        <f t="shared" si="5"/>
        <v>45</v>
      </c>
      <c r="M60" s="839" t="s">
        <v>30</v>
      </c>
      <c r="N60" s="1220"/>
    </row>
    <row r="61" spans="1:14" s="26" customFormat="1" ht="15.95" customHeight="1" thickBot="1">
      <c r="A61" s="1216" t="s">
        <v>227</v>
      </c>
      <c r="B61" s="571" t="s">
        <v>226</v>
      </c>
      <c r="C61" s="514">
        <v>4</v>
      </c>
      <c r="D61" s="514">
        <v>26</v>
      </c>
      <c r="E61" s="514">
        <v>8</v>
      </c>
      <c r="F61" s="514">
        <v>23</v>
      </c>
      <c r="G61" s="514">
        <v>9</v>
      </c>
      <c r="H61" s="514">
        <v>44</v>
      </c>
      <c r="I61" s="514">
        <v>8</v>
      </c>
      <c r="J61" s="514">
        <v>43</v>
      </c>
      <c r="K61" s="514">
        <v>11</v>
      </c>
      <c r="L61" s="514">
        <v>60</v>
      </c>
      <c r="M61" s="572" t="s">
        <v>225</v>
      </c>
      <c r="N61" s="1221" t="s">
        <v>1015</v>
      </c>
    </row>
    <row r="62" spans="1:14" s="26" customFormat="1" ht="15.95" customHeight="1" thickBot="1">
      <c r="A62" s="1214"/>
      <c r="B62" s="568" t="s">
        <v>224</v>
      </c>
      <c r="C62" s="517">
        <v>4</v>
      </c>
      <c r="D62" s="517">
        <v>29</v>
      </c>
      <c r="E62" s="517">
        <v>12</v>
      </c>
      <c r="F62" s="517">
        <v>46</v>
      </c>
      <c r="G62" s="517">
        <v>5</v>
      </c>
      <c r="H62" s="517">
        <v>51</v>
      </c>
      <c r="I62" s="517">
        <v>9</v>
      </c>
      <c r="J62" s="517">
        <v>64</v>
      </c>
      <c r="K62" s="517">
        <v>12</v>
      </c>
      <c r="L62" s="517">
        <v>63</v>
      </c>
      <c r="M62" s="569" t="s">
        <v>223</v>
      </c>
      <c r="N62" s="1222"/>
    </row>
    <row r="63" spans="1:14" s="26" customFormat="1" ht="15.95" customHeight="1" thickBot="1">
      <c r="A63" s="1214"/>
      <c r="B63" s="566" t="s">
        <v>222</v>
      </c>
      <c r="C63" s="516">
        <v>7</v>
      </c>
      <c r="D63" s="516">
        <v>32</v>
      </c>
      <c r="E63" s="516">
        <v>5</v>
      </c>
      <c r="F63" s="516">
        <v>24</v>
      </c>
      <c r="G63" s="516">
        <v>5</v>
      </c>
      <c r="H63" s="516">
        <v>72</v>
      </c>
      <c r="I63" s="516">
        <v>4</v>
      </c>
      <c r="J63" s="516">
        <v>70</v>
      </c>
      <c r="K63" s="516">
        <v>1</v>
      </c>
      <c r="L63" s="516">
        <v>73</v>
      </c>
      <c r="M63" s="567" t="s">
        <v>221</v>
      </c>
      <c r="N63" s="1222"/>
    </row>
    <row r="64" spans="1:14" s="26" customFormat="1" ht="15.95" customHeight="1" thickBot="1">
      <c r="A64" s="1214"/>
      <c r="B64" s="568" t="s">
        <v>332</v>
      </c>
      <c r="C64" s="517">
        <v>5</v>
      </c>
      <c r="D64" s="517">
        <v>8</v>
      </c>
      <c r="E64" s="517">
        <v>5</v>
      </c>
      <c r="F64" s="517">
        <v>9</v>
      </c>
      <c r="G64" s="517">
        <v>9</v>
      </c>
      <c r="H64" s="517">
        <v>12</v>
      </c>
      <c r="I64" s="517">
        <v>14</v>
      </c>
      <c r="J64" s="517">
        <v>9</v>
      </c>
      <c r="K64" s="517">
        <v>12</v>
      </c>
      <c r="L64" s="517">
        <v>11</v>
      </c>
      <c r="M64" s="569" t="s">
        <v>419</v>
      </c>
      <c r="N64" s="1222"/>
    </row>
    <row r="65" spans="1:14" s="26" customFormat="1" ht="15.95" customHeight="1" thickBot="1">
      <c r="A65" s="1214"/>
      <c r="B65" s="566" t="s">
        <v>420</v>
      </c>
      <c r="C65" s="516">
        <v>8</v>
      </c>
      <c r="D65" s="516">
        <v>31</v>
      </c>
      <c r="E65" s="516">
        <v>6</v>
      </c>
      <c r="F65" s="516">
        <v>41</v>
      </c>
      <c r="G65" s="516">
        <v>9</v>
      </c>
      <c r="H65" s="516">
        <v>48</v>
      </c>
      <c r="I65" s="516">
        <v>18</v>
      </c>
      <c r="J65" s="516">
        <v>48</v>
      </c>
      <c r="K65" s="516">
        <v>22</v>
      </c>
      <c r="L65" s="516">
        <v>59</v>
      </c>
      <c r="M65" s="567" t="s">
        <v>423</v>
      </c>
      <c r="N65" s="1222"/>
    </row>
    <row r="66" spans="1:14" s="26" customFormat="1" ht="15.95" customHeight="1" thickBot="1">
      <c r="A66" s="1214"/>
      <c r="B66" s="568" t="s">
        <v>421</v>
      </c>
      <c r="C66" s="517">
        <v>11</v>
      </c>
      <c r="D66" s="517">
        <v>21</v>
      </c>
      <c r="E66" s="517">
        <v>7</v>
      </c>
      <c r="F66" s="517">
        <v>8</v>
      </c>
      <c r="G66" s="517">
        <v>8</v>
      </c>
      <c r="H66" s="517">
        <v>18</v>
      </c>
      <c r="I66" s="517">
        <v>12</v>
      </c>
      <c r="J66" s="517">
        <v>30</v>
      </c>
      <c r="K66" s="517">
        <v>4</v>
      </c>
      <c r="L66" s="517">
        <v>18</v>
      </c>
      <c r="M66" s="569" t="s">
        <v>424</v>
      </c>
      <c r="N66" s="1222"/>
    </row>
    <row r="67" spans="1:14" s="26" customFormat="1" ht="15.95" customHeight="1" thickBot="1">
      <c r="A67" s="1214"/>
      <c r="B67" s="566" t="s">
        <v>1168</v>
      </c>
      <c r="C67" s="516">
        <v>11</v>
      </c>
      <c r="D67" s="516">
        <v>9</v>
      </c>
      <c r="E67" s="516">
        <v>4</v>
      </c>
      <c r="F67" s="516">
        <v>9</v>
      </c>
      <c r="G67" s="516">
        <v>13</v>
      </c>
      <c r="H67" s="516">
        <v>29</v>
      </c>
      <c r="I67" s="516">
        <v>15</v>
      </c>
      <c r="J67" s="516">
        <v>34</v>
      </c>
      <c r="K67" s="516">
        <v>19</v>
      </c>
      <c r="L67" s="516">
        <v>30</v>
      </c>
      <c r="M67" s="567" t="s">
        <v>425</v>
      </c>
      <c r="N67" s="1222"/>
    </row>
    <row r="68" spans="1:14" s="26" customFormat="1" ht="26.25" customHeight="1" thickBot="1">
      <c r="A68" s="1214"/>
      <c r="B68" s="568" t="s">
        <v>422</v>
      </c>
      <c r="C68" s="517">
        <v>22</v>
      </c>
      <c r="D68" s="517">
        <v>18</v>
      </c>
      <c r="E68" s="517">
        <v>12</v>
      </c>
      <c r="F68" s="517">
        <v>16</v>
      </c>
      <c r="G68" s="517">
        <v>45</v>
      </c>
      <c r="H68" s="517">
        <v>24</v>
      </c>
      <c r="I68" s="517">
        <v>47</v>
      </c>
      <c r="J68" s="517">
        <v>15</v>
      </c>
      <c r="K68" s="517">
        <v>46</v>
      </c>
      <c r="L68" s="517">
        <v>13</v>
      </c>
      <c r="M68" s="569" t="s">
        <v>426</v>
      </c>
      <c r="N68" s="1222"/>
    </row>
    <row r="69" spans="1:14" s="26" customFormat="1" ht="15.95" customHeight="1" thickBot="1">
      <c r="A69" s="1214"/>
      <c r="B69" s="566" t="s">
        <v>1169</v>
      </c>
      <c r="C69" s="516">
        <v>1</v>
      </c>
      <c r="D69" s="516">
        <v>10</v>
      </c>
      <c r="E69" s="516">
        <v>3</v>
      </c>
      <c r="F69" s="516">
        <v>7</v>
      </c>
      <c r="G69" s="516">
        <v>2</v>
      </c>
      <c r="H69" s="516">
        <v>11</v>
      </c>
      <c r="I69" s="516">
        <v>1</v>
      </c>
      <c r="J69" s="516">
        <v>15</v>
      </c>
      <c r="K69" s="516">
        <v>0</v>
      </c>
      <c r="L69" s="516">
        <v>7</v>
      </c>
      <c r="M69" s="567" t="s">
        <v>427</v>
      </c>
      <c r="N69" s="1222"/>
    </row>
    <row r="70" spans="1:14" s="26" customFormat="1" ht="23.25" customHeight="1" thickBot="1">
      <c r="A70" s="1214"/>
      <c r="B70" s="568" t="s">
        <v>1170</v>
      </c>
      <c r="C70" s="517">
        <v>3</v>
      </c>
      <c r="D70" s="517">
        <v>17</v>
      </c>
      <c r="E70" s="517">
        <v>5</v>
      </c>
      <c r="F70" s="517">
        <v>18</v>
      </c>
      <c r="G70" s="517">
        <v>6</v>
      </c>
      <c r="H70" s="517">
        <v>15</v>
      </c>
      <c r="I70" s="517">
        <v>7</v>
      </c>
      <c r="J70" s="517">
        <v>16</v>
      </c>
      <c r="K70" s="517">
        <v>9</v>
      </c>
      <c r="L70" s="517">
        <v>11</v>
      </c>
      <c r="M70" s="569" t="s">
        <v>428</v>
      </c>
      <c r="N70" s="1222"/>
    </row>
    <row r="71" spans="1:14" s="26" customFormat="1" ht="24.75" customHeight="1" thickBot="1">
      <c r="A71" s="1214"/>
      <c r="B71" s="566" t="s">
        <v>467</v>
      </c>
      <c r="C71" s="516">
        <v>0</v>
      </c>
      <c r="D71" s="516">
        <v>2</v>
      </c>
      <c r="E71" s="516">
        <v>1</v>
      </c>
      <c r="F71" s="516">
        <v>4</v>
      </c>
      <c r="G71" s="516">
        <v>3</v>
      </c>
      <c r="H71" s="516">
        <v>10</v>
      </c>
      <c r="I71" s="516">
        <v>0</v>
      </c>
      <c r="J71" s="516">
        <v>7</v>
      </c>
      <c r="K71" s="516">
        <v>3</v>
      </c>
      <c r="L71" s="516">
        <v>3</v>
      </c>
      <c r="M71" s="567" t="s">
        <v>1161</v>
      </c>
      <c r="N71" s="1222"/>
    </row>
    <row r="72" spans="1:14" s="26" customFormat="1" ht="15.95" customHeight="1" thickBot="1">
      <c r="A72" s="1214"/>
      <c r="B72" s="568" t="s">
        <v>1172</v>
      </c>
      <c r="C72" s="517">
        <v>0</v>
      </c>
      <c r="D72" s="517">
        <v>2</v>
      </c>
      <c r="E72" s="517">
        <v>0</v>
      </c>
      <c r="F72" s="517">
        <v>6</v>
      </c>
      <c r="G72" s="517">
        <v>0</v>
      </c>
      <c r="H72" s="517">
        <v>5</v>
      </c>
      <c r="I72" s="517">
        <v>0</v>
      </c>
      <c r="J72" s="517">
        <v>7</v>
      </c>
      <c r="K72" s="517">
        <v>0</v>
      </c>
      <c r="L72" s="517">
        <v>7</v>
      </c>
      <c r="M72" s="569" t="s">
        <v>516</v>
      </c>
      <c r="N72" s="1222"/>
    </row>
    <row r="73" spans="1:14" s="26" customFormat="1" ht="24.75" customHeight="1" thickBot="1">
      <c r="A73" s="1214"/>
      <c r="B73" s="566" t="s">
        <v>517</v>
      </c>
      <c r="C73" s="516">
        <v>2</v>
      </c>
      <c r="D73" s="516">
        <v>5</v>
      </c>
      <c r="E73" s="516">
        <v>0</v>
      </c>
      <c r="F73" s="516">
        <v>4</v>
      </c>
      <c r="G73" s="516">
        <v>1</v>
      </c>
      <c r="H73" s="516">
        <v>7</v>
      </c>
      <c r="I73" s="516">
        <v>1</v>
      </c>
      <c r="J73" s="516">
        <v>6</v>
      </c>
      <c r="K73" s="516">
        <v>0</v>
      </c>
      <c r="L73" s="516">
        <v>12</v>
      </c>
      <c r="M73" s="567" t="s">
        <v>518</v>
      </c>
      <c r="N73" s="1222"/>
    </row>
    <row r="74" spans="1:14" s="26" customFormat="1" ht="15.95" customHeight="1" thickBot="1">
      <c r="A74" s="1214"/>
      <c r="B74" s="568" t="s">
        <v>538</v>
      </c>
      <c r="C74" s="517">
        <v>0</v>
      </c>
      <c r="D74" s="517">
        <v>1</v>
      </c>
      <c r="E74" s="517">
        <v>0</v>
      </c>
      <c r="F74" s="517">
        <v>5</v>
      </c>
      <c r="G74" s="517">
        <v>0</v>
      </c>
      <c r="H74" s="517">
        <v>5</v>
      </c>
      <c r="I74" s="517">
        <v>0</v>
      </c>
      <c r="J74" s="517">
        <v>10</v>
      </c>
      <c r="K74" s="517">
        <v>0</v>
      </c>
      <c r="L74" s="517">
        <v>12</v>
      </c>
      <c r="M74" s="569" t="s">
        <v>537</v>
      </c>
      <c r="N74" s="1222"/>
    </row>
    <row r="75" spans="1:14" s="26" customFormat="1" ht="24.75" customHeight="1" thickBot="1">
      <c r="A75" s="1214"/>
      <c r="B75" s="566" t="s">
        <v>540</v>
      </c>
      <c r="C75" s="516">
        <v>0</v>
      </c>
      <c r="D75" s="516">
        <v>3</v>
      </c>
      <c r="E75" s="516">
        <v>0</v>
      </c>
      <c r="F75" s="516">
        <v>2</v>
      </c>
      <c r="G75" s="516">
        <v>0</v>
      </c>
      <c r="H75" s="516">
        <v>4</v>
      </c>
      <c r="I75" s="516">
        <v>0</v>
      </c>
      <c r="J75" s="516">
        <v>7</v>
      </c>
      <c r="K75" s="516">
        <v>0</v>
      </c>
      <c r="L75" s="516">
        <v>10</v>
      </c>
      <c r="M75" s="567" t="s">
        <v>541</v>
      </c>
      <c r="N75" s="1222"/>
    </row>
    <row r="76" spans="1:14" s="26" customFormat="1" ht="15.95" customHeight="1" thickBot="1">
      <c r="A76" s="1214"/>
      <c r="B76" s="568" t="s">
        <v>539</v>
      </c>
      <c r="C76" s="517">
        <v>0</v>
      </c>
      <c r="D76" s="517">
        <v>1</v>
      </c>
      <c r="E76" s="517">
        <v>0</v>
      </c>
      <c r="F76" s="517">
        <v>0</v>
      </c>
      <c r="G76" s="517">
        <v>1</v>
      </c>
      <c r="H76" s="517">
        <v>0</v>
      </c>
      <c r="I76" s="517">
        <v>0</v>
      </c>
      <c r="J76" s="517">
        <v>1</v>
      </c>
      <c r="K76" s="517">
        <v>0</v>
      </c>
      <c r="L76" s="517">
        <v>0</v>
      </c>
      <c r="M76" s="569" t="s">
        <v>887</v>
      </c>
      <c r="N76" s="1222"/>
    </row>
    <row r="77" spans="1:14" s="26" customFormat="1" ht="15.95" customHeight="1" thickBot="1">
      <c r="A77" s="1214"/>
      <c r="B77" s="566" t="s">
        <v>615</v>
      </c>
      <c r="C77" s="516" t="s">
        <v>460</v>
      </c>
      <c r="D77" s="516" t="s">
        <v>460</v>
      </c>
      <c r="E77" s="516">
        <v>0</v>
      </c>
      <c r="F77" s="516">
        <v>1</v>
      </c>
      <c r="G77" s="516">
        <v>0</v>
      </c>
      <c r="H77" s="516">
        <v>1</v>
      </c>
      <c r="I77" s="516">
        <v>0</v>
      </c>
      <c r="J77" s="516">
        <v>0</v>
      </c>
      <c r="K77" s="516">
        <v>0</v>
      </c>
      <c r="L77" s="516">
        <v>1</v>
      </c>
      <c r="M77" s="567" t="s">
        <v>886</v>
      </c>
      <c r="N77" s="1222"/>
    </row>
    <row r="78" spans="1:14" s="26" customFormat="1" ht="25.5" customHeight="1" thickBot="1">
      <c r="A78" s="1214"/>
      <c r="B78" s="568" t="s">
        <v>744</v>
      </c>
      <c r="C78" s="517" t="s">
        <v>460</v>
      </c>
      <c r="D78" s="517" t="s">
        <v>460</v>
      </c>
      <c r="E78" s="517" t="s">
        <v>460</v>
      </c>
      <c r="F78" s="517" t="s">
        <v>460</v>
      </c>
      <c r="G78" s="517">
        <v>0</v>
      </c>
      <c r="H78" s="517">
        <v>1</v>
      </c>
      <c r="I78" s="517">
        <v>0</v>
      </c>
      <c r="J78" s="517">
        <v>0</v>
      </c>
      <c r="K78" s="517">
        <v>0</v>
      </c>
      <c r="L78" s="517">
        <v>0</v>
      </c>
      <c r="M78" s="569" t="s">
        <v>1176</v>
      </c>
      <c r="N78" s="1222"/>
    </row>
    <row r="79" spans="1:14" s="26" customFormat="1" ht="15.95" customHeight="1" thickBot="1">
      <c r="A79" s="1214"/>
      <c r="B79" s="566" t="s">
        <v>1044</v>
      </c>
      <c r="C79" s="516" t="s">
        <v>460</v>
      </c>
      <c r="D79" s="516" t="s">
        <v>460</v>
      </c>
      <c r="E79" s="516" t="s">
        <v>460</v>
      </c>
      <c r="F79" s="516" t="s">
        <v>460</v>
      </c>
      <c r="G79" s="516" t="s">
        <v>460</v>
      </c>
      <c r="H79" s="516" t="s">
        <v>460</v>
      </c>
      <c r="I79" s="516">
        <v>0</v>
      </c>
      <c r="J79" s="516">
        <v>1</v>
      </c>
      <c r="K79" s="516">
        <v>0</v>
      </c>
      <c r="L79" s="516">
        <v>0</v>
      </c>
      <c r="M79" s="567" t="s">
        <v>1046</v>
      </c>
      <c r="N79" s="1222"/>
    </row>
    <row r="80" spans="1:14" s="26" customFormat="1" ht="15.95" customHeight="1" thickBot="1">
      <c r="A80" s="1214"/>
      <c r="B80" s="568" t="s">
        <v>1045</v>
      </c>
      <c r="C80" s="517" t="s">
        <v>460</v>
      </c>
      <c r="D80" s="517" t="s">
        <v>460</v>
      </c>
      <c r="E80" s="517" t="s">
        <v>460</v>
      </c>
      <c r="F80" s="517" t="s">
        <v>460</v>
      </c>
      <c r="G80" s="517" t="s">
        <v>460</v>
      </c>
      <c r="H80" s="517" t="s">
        <v>460</v>
      </c>
      <c r="I80" s="517">
        <v>0</v>
      </c>
      <c r="J80" s="517">
        <v>2</v>
      </c>
      <c r="K80" s="517">
        <v>0</v>
      </c>
      <c r="L80" s="517">
        <v>5</v>
      </c>
      <c r="M80" s="569" t="s">
        <v>1047</v>
      </c>
      <c r="N80" s="1222"/>
    </row>
    <row r="81" spans="1:18" s="26" customFormat="1" ht="21.75" customHeight="1" thickBot="1">
      <c r="A81" s="1214"/>
      <c r="B81" s="566" t="s">
        <v>1171</v>
      </c>
      <c r="C81" s="516" t="s">
        <v>460</v>
      </c>
      <c r="D81" s="516" t="s">
        <v>460</v>
      </c>
      <c r="E81" s="516" t="s">
        <v>460</v>
      </c>
      <c r="F81" s="516" t="s">
        <v>460</v>
      </c>
      <c r="G81" s="516" t="s">
        <v>460</v>
      </c>
      <c r="H81" s="516" t="s">
        <v>460</v>
      </c>
      <c r="I81" s="516">
        <v>3</v>
      </c>
      <c r="J81" s="516">
        <v>0</v>
      </c>
      <c r="K81" s="516">
        <v>1</v>
      </c>
      <c r="L81" s="516">
        <v>0</v>
      </c>
      <c r="M81" s="567" t="s">
        <v>1048</v>
      </c>
      <c r="N81" s="1222"/>
    </row>
    <row r="82" spans="1:18" s="26" customFormat="1" ht="21.75" customHeight="1" thickBot="1">
      <c r="A82" s="1214"/>
      <c r="B82" s="568" t="s">
        <v>1281</v>
      </c>
      <c r="C82" s="517" t="s">
        <v>460</v>
      </c>
      <c r="D82" s="517" t="s">
        <v>460</v>
      </c>
      <c r="E82" s="517" t="s">
        <v>460</v>
      </c>
      <c r="F82" s="517" t="s">
        <v>460</v>
      </c>
      <c r="G82" s="517" t="s">
        <v>460</v>
      </c>
      <c r="H82" s="517" t="s">
        <v>460</v>
      </c>
      <c r="I82" s="517" t="s">
        <v>460</v>
      </c>
      <c r="J82" s="517" t="s">
        <v>460</v>
      </c>
      <c r="K82" s="517">
        <v>0</v>
      </c>
      <c r="L82" s="517">
        <v>1</v>
      </c>
      <c r="M82" s="569" t="s">
        <v>1282</v>
      </c>
      <c r="N82" s="1222"/>
    </row>
    <row r="83" spans="1:18" s="26" customFormat="1" ht="20.25" customHeight="1" thickBot="1">
      <c r="A83" s="1214"/>
      <c r="B83" s="573" t="s">
        <v>1283</v>
      </c>
      <c r="C83" s="522" t="s">
        <v>460</v>
      </c>
      <c r="D83" s="522" t="s">
        <v>460</v>
      </c>
      <c r="E83" s="522" t="s">
        <v>460</v>
      </c>
      <c r="F83" s="522" t="s">
        <v>460</v>
      </c>
      <c r="G83" s="522" t="s">
        <v>460</v>
      </c>
      <c r="H83" s="522" t="s">
        <v>460</v>
      </c>
      <c r="I83" s="522" t="s">
        <v>460</v>
      </c>
      <c r="J83" s="522" t="s">
        <v>460</v>
      </c>
      <c r="K83" s="522">
        <v>0</v>
      </c>
      <c r="L83" s="522">
        <v>1</v>
      </c>
      <c r="M83" s="579" t="s">
        <v>1284</v>
      </c>
      <c r="N83" s="1222"/>
    </row>
    <row r="84" spans="1:18" s="26" customFormat="1" ht="23.25" customHeight="1">
      <c r="A84" s="1217"/>
      <c r="B84" s="797" t="s">
        <v>29</v>
      </c>
      <c r="C84" s="530">
        <f t="shared" ref="C84:J84" si="6">SUM(C61:C83)</f>
        <v>78</v>
      </c>
      <c r="D84" s="530">
        <f t="shared" si="6"/>
        <v>215</v>
      </c>
      <c r="E84" s="530">
        <f t="shared" si="6"/>
        <v>68</v>
      </c>
      <c r="F84" s="530">
        <f t="shared" si="6"/>
        <v>223</v>
      </c>
      <c r="G84" s="530">
        <f t="shared" si="6"/>
        <v>116</v>
      </c>
      <c r="H84" s="530">
        <f t="shared" si="6"/>
        <v>357</v>
      </c>
      <c r="I84" s="530">
        <f t="shared" si="6"/>
        <v>139</v>
      </c>
      <c r="J84" s="530">
        <f t="shared" si="6"/>
        <v>385</v>
      </c>
      <c r="K84" s="530">
        <f t="shared" ref="K84:L84" si="7">SUM(K61:K83)</f>
        <v>140</v>
      </c>
      <c r="L84" s="530">
        <f t="shared" si="7"/>
        <v>397</v>
      </c>
      <c r="M84" s="798" t="s">
        <v>30</v>
      </c>
      <c r="N84" s="1223"/>
    </row>
    <row r="85" spans="1:18" s="26" customFormat="1" ht="18.95" customHeight="1" thickBot="1">
      <c r="A85" s="1213" t="s">
        <v>220</v>
      </c>
      <c r="B85" s="571" t="s">
        <v>219</v>
      </c>
      <c r="C85" s="514">
        <v>48</v>
      </c>
      <c r="D85" s="514">
        <v>51</v>
      </c>
      <c r="E85" s="514">
        <v>111</v>
      </c>
      <c r="F85" s="514">
        <v>77</v>
      </c>
      <c r="G85" s="514">
        <v>179</v>
      </c>
      <c r="H85" s="514">
        <v>84</v>
      </c>
      <c r="I85" s="514">
        <v>163</v>
      </c>
      <c r="J85" s="514">
        <v>67</v>
      </c>
      <c r="K85" s="514">
        <v>158</v>
      </c>
      <c r="L85" s="514">
        <v>69</v>
      </c>
      <c r="M85" s="572" t="s">
        <v>218</v>
      </c>
      <c r="N85" s="1218" t="s">
        <v>1016</v>
      </c>
    </row>
    <row r="86" spans="1:18" s="26" customFormat="1" ht="18.95" customHeight="1" thickBot="1">
      <c r="A86" s="1214"/>
      <c r="B86" s="568" t="s">
        <v>217</v>
      </c>
      <c r="C86" s="517">
        <v>45</v>
      </c>
      <c r="D86" s="517">
        <v>12</v>
      </c>
      <c r="E86" s="517">
        <v>71</v>
      </c>
      <c r="F86" s="517">
        <v>20</v>
      </c>
      <c r="G86" s="517">
        <v>154</v>
      </c>
      <c r="H86" s="517">
        <v>39</v>
      </c>
      <c r="I86" s="517">
        <v>152</v>
      </c>
      <c r="J86" s="517">
        <v>34</v>
      </c>
      <c r="K86" s="517">
        <v>120</v>
      </c>
      <c r="L86" s="517">
        <v>32</v>
      </c>
      <c r="M86" s="569" t="s">
        <v>216</v>
      </c>
      <c r="N86" s="1219"/>
    </row>
    <row r="87" spans="1:18" s="26" customFormat="1" ht="18.95" customHeight="1" thickBot="1">
      <c r="A87" s="1214"/>
      <c r="B87" s="566" t="s">
        <v>745</v>
      </c>
      <c r="C87" s="516">
        <v>29</v>
      </c>
      <c r="D87" s="516">
        <v>13</v>
      </c>
      <c r="E87" s="516">
        <v>57</v>
      </c>
      <c r="F87" s="516">
        <v>23</v>
      </c>
      <c r="G87" s="516">
        <v>142</v>
      </c>
      <c r="H87" s="516">
        <v>50</v>
      </c>
      <c r="I87" s="516">
        <v>153</v>
      </c>
      <c r="J87" s="516">
        <v>43</v>
      </c>
      <c r="K87" s="516">
        <v>131</v>
      </c>
      <c r="L87" s="516">
        <v>45</v>
      </c>
      <c r="M87" s="567" t="s">
        <v>746</v>
      </c>
      <c r="N87" s="1219"/>
      <c r="P87" s="26">
        <v>15</v>
      </c>
    </row>
    <row r="88" spans="1:18" s="26" customFormat="1" ht="27.75" customHeight="1" thickBot="1">
      <c r="A88" s="1214"/>
      <c r="B88" s="568" t="s">
        <v>1173</v>
      </c>
      <c r="C88" s="517" t="s">
        <v>460</v>
      </c>
      <c r="D88" s="517" t="s">
        <v>460</v>
      </c>
      <c r="E88" s="517">
        <v>0</v>
      </c>
      <c r="F88" s="517">
        <v>1</v>
      </c>
      <c r="G88" s="517">
        <v>15</v>
      </c>
      <c r="H88" s="517">
        <v>14</v>
      </c>
      <c r="I88" s="517">
        <v>9</v>
      </c>
      <c r="J88" s="517">
        <v>12</v>
      </c>
      <c r="K88" s="517">
        <v>11</v>
      </c>
      <c r="L88" s="517">
        <v>16</v>
      </c>
      <c r="M88" s="569" t="s">
        <v>616</v>
      </c>
      <c r="N88" s="1219"/>
      <c r="P88" s="26">
        <v>94</v>
      </c>
      <c r="R88" s="26">
        <v>17</v>
      </c>
    </row>
    <row r="89" spans="1:18" s="26" customFormat="1" ht="18.95" customHeight="1" thickBot="1">
      <c r="A89" s="1214"/>
      <c r="B89" s="566" t="s">
        <v>617</v>
      </c>
      <c r="C89" s="516">
        <v>41</v>
      </c>
      <c r="D89" s="516">
        <v>30</v>
      </c>
      <c r="E89" s="516">
        <v>66</v>
      </c>
      <c r="F89" s="516">
        <v>45</v>
      </c>
      <c r="G89" s="516">
        <v>89</v>
      </c>
      <c r="H89" s="516">
        <v>47</v>
      </c>
      <c r="I89" s="516">
        <v>78</v>
      </c>
      <c r="J89" s="516">
        <v>37</v>
      </c>
      <c r="K89" s="516">
        <v>66</v>
      </c>
      <c r="L89" s="516">
        <v>40</v>
      </c>
      <c r="M89" s="567" t="s">
        <v>618</v>
      </c>
      <c r="N89" s="1219"/>
      <c r="P89" s="26">
        <v>3</v>
      </c>
      <c r="R89" s="26">
        <v>28</v>
      </c>
    </row>
    <row r="90" spans="1:18" s="26" customFormat="1" ht="26.25" customHeight="1" thickBot="1">
      <c r="A90" s="1214"/>
      <c r="B90" s="568" t="s">
        <v>1175</v>
      </c>
      <c r="C90" s="517">
        <v>13</v>
      </c>
      <c r="D90" s="517">
        <v>10</v>
      </c>
      <c r="E90" s="517">
        <v>6</v>
      </c>
      <c r="F90" s="517">
        <v>8</v>
      </c>
      <c r="G90" s="517">
        <v>9</v>
      </c>
      <c r="H90" s="517">
        <v>7</v>
      </c>
      <c r="I90" s="517">
        <v>9</v>
      </c>
      <c r="J90" s="517">
        <v>21</v>
      </c>
      <c r="K90" s="517">
        <v>3</v>
      </c>
      <c r="L90" s="517">
        <v>8</v>
      </c>
      <c r="M90" s="569" t="s">
        <v>619</v>
      </c>
      <c r="N90" s="1219"/>
      <c r="P90" s="26">
        <v>19</v>
      </c>
    </row>
    <row r="91" spans="1:18" s="26" customFormat="1" ht="18.95" customHeight="1" thickBot="1">
      <c r="A91" s="1214"/>
      <c r="B91" s="566" t="s">
        <v>620</v>
      </c>
      <c r="C91" s="516">
        <v>6</v>
      </c>
      <c r="D91" s="516">
        <v>7</v>
      </c>
      <c r="E91" s="516">
        <v>0</v>
      </c>
      <c r="F91" s="516">
        <v>11</v>
      </c>
      <c r="G91" s="516">
        <v>4</v>
      </c>
      <c r="H91" s="516">
        <v>6</v>
      </c>
      <c r="I91" s="516">
        <v>2</v>
      </c>
      <c r="J91" s="516">
        <v>8</v>
      </c>
      <c r="K91" s="516">
        <v>1</v>
      </c>
      <c r="L91" s="516">
        <v>5</v>
      </c>
      <c r="M91" s="567" t="s">
        <v>621</v>
      </c>
      <c r="N91" s="1219"/>
    </row>
    <row r="92" spans="1:18" s="26" customFormat="1" ht="18.95" customHeight="1" thickBot="1">
      <c r="A92" s="1214"/>
      <c r="B92" s="575" t="s">
        <v>1049</v>
      </c>
      <c r="C92" s="521" t="s">
        <v>460</v>
      </c>
      <c r="D92" s="521" t="s">
        <v>460</v>
      </c>
      <c r="E92" s="521" t="s">
        <v>460</v>
      </c>
      <c r="F92" s="521" t="s">
        <v>460</v>
      </c>
      <c r="G92" s="521" t="s">
        <v>460</v>
      </c>
      <c r="H92" s="521" t="s">
        <v>460</v>
      </c>
      <c r="I92" s="521">
        <v>6</v>
      </c>
      <c r="J92" s="521">
        <v>15</v>
      </c>
      <c r="K92" s="521">
        <v>5</v>
      </c>
      <c r="L92" s="521">
        <v>6</v>
      </c>
      <c r="M92" s="576" t="s">
        <v>1050</v>
      </c>
      <c r="N92" s="1219"/>
    </row>
    <row r="93" spans="1:18" s="26" customFormat="1" ht="18.95" customHeight="1">
      <c r="A93" s="1215"/>
      <c r="B93" s="526" t="s">
        <v>29</v>
      </c>
      <c r="C93" s="527">
        <f t="shared" ref="C93:H93" si="8">SUM(C85:C92)</f>
        <v>182</v>
      </c>
      <c r="D93" s="527">
        <f t="shared" si="8"/>
        <v>123</v>
      </c>
      <c r="E93" s="527">
        <f t="shared" si="8"/>
        <v>311</v>
      </c>
      <c r="F93" s="527">
        <f t="shared" si="8"/>
        <v>185</v>
      </c>
      <c r="G93" s="527">
        <f t="shared" si="8"/>
        <v>592</v>
      </c>
      <c r="H93" s="527">
        <f t="shared" si="8"/>
        <v>247</v>
      </c>
      <c r="I93" s="527">
        <f>SUM(I85:I92)</f>
        <v>572</v>
      </c>
      <c r="J93" s="527">
        <f>SUM(J85:J92)</f>
        <v>237</v>
      </c>
      <c r="K93" s="527">
        <f>SUM(K85:K92)</f>
        <v>495</v>
      </c>
      <c r="L93" s="527">
        <f>SUM(L85:L92)</f>
        <v>221</v>
      </c>
      <c r="M93" s="528" t="s">
        <v>30</v>
      </c>
      <c r="N93" s="1220"/>
    </row>
    <row r="94" spans="1:18" s="26" customFormat="1" ht="18.95" customHeight="1" thickBot="1">
      <c r="A94" s="1216" t="s">
        <v>747</v>
      </c>
      <c r="B94" s="577" t="s">
        <v>748</v>
      </c>
      <c r="C94" s="588" t="s">
        <v>460</v>
      </c>
      <c r="D94" s="588" t="s">
        <v>460</v>
      </c>
      <c r="E94" s="588" t="s">
        <v>460</v>
      </c>
      <c r="F94" s="588" t="s">
        <v>460</v>
      </c>
      <c r="G94" s="588">
        <v>1</v>
      </c>
      <c r="H94" s="588">
        <v>30</v>
      </c>
      <c r="I94" s="588">
        <v>2</v>
      </c>
      <c r="J94" s="588">
        <v>22</v>
      </c>
      <c r="K94" s="588">
        <v>4</v>
      </c>
      <c r="L94" s="588">
        <v>38</v>
      </c>
      <c r="M94" s="578" t="s">
        <v>751</v>
      </c>
      <c r="N94" s="1221" t="s">
        <v>1017</v>
      </c>
    </row>
    <row r="95" spans="1:18" s="26" customFormat="1" ht="18.95" customHeight="1" thickBot="1">
      <c r="A95" s="1214"/>
      <c r="B95" s="566" t="s">
        <v>749</v>
      </c>
      <c r="C95" s="516" t="s">
        <v>460</v>
      </c>
      <c r="D95" s="516" t="s">
        <v>460</v>
      </c>
      <c r="E95" s="516" t="s">
        <v>460</v>
      </c>
      <c r="F95" s="516" t="s">
        <v>460</v>
      </c>
      <c r="G95" s="516">
        <v>2</v>
      </c>
      <c r="H95" s="516">
        <v>15</v>
      </c>
      <c r="I95" s="516">
        <v>4</v>
      </c>
      <c r="J95" s="516">
        <v>22</v>
      </c>
      <c r="K95" s="516">
        <v>4</v>
      </c>
      <c r="L95" s="516">
        <v>25</v>
      </c>
      <c r="M95" s="567" t="s">
        <v>752</v>
      </c>
      <c r="N95" s="1222"/>
    </row>
    <row r="96" spans="1:18" s="26" customFormat="1" ht="18.95" customHeight="1" thickBot="1">
      <c r="A96" s="1214"/>
      <c r="B96" s="568" t="s">
        <v>750</v>
      </c>
      <c r="C96" s="570" t="s">
        <v>460</v>
      </c>
      <c r="D96" s="570" t="s">
        <v>460</v>
      </c>
      <c r="E96" s="570" t="s">
        <v>460</v>
      </c>
      <c r="F96" s="570" t="s">
        <v>460</v>
      </c>
      <c r="G96" s="570">
        <v>4</v>
      </c>
      <c r="H96" s="570">
        <v>20</v>
      </c>
      <c r="I96" s="570">
        <v>4</v>
      </c>
      <c r="J96" s="570">
        <v>33</v>
      </c>
      <c r="K96" s="570">
        <v>11</v>
      </c>
      <c r="L96" s="570">
        <v>16</v>
      </c>
      <c r="M96" s="569" t="s">
        <v>882</v>
      </c>
      <c r="N96" s="1222"/>
    </row>
    <row r="97" spans="1:14" s="26" customFormat="1" ht="25.5" customHeight="1" thickBot="1">
      <c r="A97" s="1214"/>
      <c r="B97" s="566" t="s">
        <v>753</v>
      </c>
      <c r="C97" s="516" t="s">
        <v>460</v>
      </c>
      <c r="D97" s="516" t="s">
        <v>460</v>
      </c>
      <c r="E97" s="516" t="s">
        <v>460</v>
      </c>
      <c r="F97" s="516" t="s">
        <v>460</v>
      </c>
      <c r="G97" s="516">
        <v>0</v>
      </c>
      <c r="H97" s="516">
        <v>2</v>
      </c>
      <c r="I97" s="516">
        <v>3</v>
      </c>
      <c r="J97" s="516">
        <v>7</v>
      </c>
      <c r="K97" s="516">
        <v>5</v>
      </c>
      <c r="L97" s="516">
        <v>3</v>
      </c>
      <c r="M97" s="567" t="s">
        <v>881</v>
      </c>
      <c r="N97" s="1222"/>
    </row>
    <row r="98" spans="1:14" s="26" customFormat="1" ht="18.95" customHeight="1" thickBot="1">
      <c r="A98" s="1214"/>
      <c r="B98" s="575" t="s">
        <v>754</v>
      </c>
      <c r="C98" s="587" t="s">
        <v>460</v>
      </c>
      <c r="D98" s="587" t="s">
        <v>460</v>
      </c>
      <c r="E98" s="587" t="s">
        <v>460</v>
      </c>
      <c r="F98" s="587" t="s">
        <v>460</v>
      </c>
      <c r="G98" s="587">
        <v>1</v>
      </c>
      <c r="H98" s="587">
        <v>2</v>
      </c>
      <c r="I98" s="587">
        <v>2</v>
      </c>
      <c r="J98" s="587">
        <v>8</v>
      </c>
      <c r="K98" s="587">
        <v>0</v>
      </c>
      <c r="L98" s="587">
        <v>9</v>
      </c>
      <c r="M98" s="576" t="s">
        <v>880</v>
      </c>
      <c r="N98" s="1222"/>
    </row>
    <row r="99" spans="1:14" s="26" customFormat="1" ht="18.95" customHeight="1">
      <c r="A99" s="1215"/>
      <c r="B99" s="526" t="s">
        <v>29</v>
      </c>
      <c r="C99" s="589" t="s">
        <v>460</v>
      </c>
      <c r="D99" s="589" t="s">
        <v>460</v>
      </c>
      <c r="E99" s="589" t="s">
        <v>460</v>
      </c>
      <c r="F99" s="589" t="s">
        <v>460</v>
      </c>
      <c r="G99" s="589">
        <f t="shared" ref="G99:L99" si="9">SUM(G94:G98)</f>
        <v>8</v>
      </c>
      <c r="H99" s="589">
        <f t="shared" si="9"/>
        <v>69</v>
      </c>
      <c r="I99" s="589">
        <f t="shared" si="9"/>
        <v>15</v>
      </c>
      <c r="J99" s="589">
        <f t="shared" si="9"/>
        <v>92</v>
      </c>
      <c r="K99" s="589">
        <f t="shared" si="9"/>
        <v>24</v>
      </c>
      <c r="L99" s="589">
        <f t="shared" si="9"/>
        <v>91</v>
      </c>
      <c r="M99" s="528" t="s">
        <v>30</v>
      </c>
      <c r="N99" s="1224"/>
    </row>
    <row r="100" spans="1:14" s="26" customFormat="1" ht="18.95" customHeight="1" thickBot="1">
      <c r="A100" s="1213" t="s">
        <v>453</v>
      </c>
      <c r="B100" s="793" t="s">
        <v>879</v>
      </c>
      <c r="C100" s="794">
        <v>1</v>
      </c>
      <c r="D100" s="794">
        <v>20</v>
      </c>
      <c r="E100" s="794">
        <v>1</v>
      </c>
      <c r="F100" s="794">
        <v>24</v>
      </c>
      <c r="G100" s="794">
        <v>3</v>
      </c>
      <c r="H100" s="794">
        <v>21</v>
      </c>
      <c r="I100" s="794">
        <v>0</v>
      </c>
      <c r="J100" s="794">
        <v>23</v>
      </c>
      <c r="K100" s="794">
        <v>3</v>
      </c>
      <c r="L100" s="794">
        <v>19</v>
      </c>
      <c r="M100" s="795" t="s">
        <v>883</v>
      </c>
      <c r="N100" s="1218" t="s">
        <v>1018</v>
      </c>
    </row>
    <row r="101" spans="1:14" s="26" customFormat="1" ht="18.95" customHeight="1" thickBot="1">
      <c r="A101" s="1214"/>
      <c r="B101" s="566" t="s">
        <v>1174</v>
      </c>
      <c r="C101" s="516">
        <v>0</v>
      </c>
      <c r="D101" s="516">
        <v>12</v>
      </c>
      <c r="E101" s="516">
        <v>0</v>
      </c>
      <c r="F101" s="516">
        <v>7</v>
      </c>
      <c r="G101" s="516">
        <v>3</v>
      </c>
      <c r="H101" s="516">
        <v>14</v>
      </c>
      <c r="I101" s="516">
        <v>4</v>
      </c>
      <c r="J101" s="516">
        <v>14</v>
      </c>
      <c r="K101" s="516">
        <v>0</v>
      </c>
      <c r="L101" s="516">
        <v>10</v>
      </c>
      <c r="M101" s="567" t="s">
        <v>429</v>
      </c>
      <c r="N101" s="1219"/>
    </row>
    <row r="102" spans="1:14" s="26" customFormat="1" ht="18.95" customHeight="1" thickBot="1">
      <c r="A102" s="1214"/>
      <c r="B102" s="575" t="s">
        <v>515</v>
      </c>
      <c r="C102" s="521">
        <v>0</v>
      </c>
      <c r="D102" s="521">
        <v>1</v>
      </c>
      <c r="E102" s="521">
        <v>0</v>
      </c>
      <c r="F102" s="521">
        <v>6</v>
      </c>
      <c r="G102" s="521">
        <v>0</v>
      </c>
      <c r="H102" s="521">
        <v>8</v>
      </c>
      <c r="I102" s="521">
        <v>2</v>
      </c>
      <c r="J102" s="521">
        <v>5</v>
      </c>
      <c r="K102" s="521">
        <v>0</v>
      </c>
      <c r="L102" s="521">
        <v>6</v>
      </c>
      <c r="M102" s="576" t="s">
        <v>884</v>
      </c>
      <c r="N102" s="1219"/>
    </row>
    <row r="103" spans="1:14" s="26" customFormat="1" ht="18.95" customHeight="1" thickBot="1">
      <c r="A103" s="1214"/>
      <c r="B103" s="573" t="s">
        <v>1285</v>
      </c>
      <c r="C103" s="522" t="s">
        <v>460</v>
      </c>
      <c r="D103" s="522" t="s">
        <v>460</v>
      </c>
      <c r="E103" s="522" t="s">
        <v>460</v>
      </c>
      <c r="F103" s="522" t="s">
        <v>460</v>
      </c>
      <c r="G103" s="522" t="s">
        <v>460</v>
      </c>
      <c r="H103" s="522" t="s">
        <v>460</v>
      </c>
      <c r="I103" s="522" t="s">
        <v>460</v>
      </c>
      <c r="J103" s="522" t="s">
        <v>460</v>
      </c>
      <c r="K103" s="522">
        <v>0</v>
      </c>
      <c r="L103" s="522">
        <v>1</v>
      </c>
      <c r="M103" s="579" t="s">
        <v>1286</v>
      </c>
      <c r="N103" s="1219"/>
    </row>
    <row r="104" spans="1:14" s="26" customFormat="1" ht="18.95" customHeight="1">
      <c r="A104" s="1215"/>
      <c r="B104" s="797" t="s">
        <v>29</v>
      </c>
      <c r="C104" s="530">
        <f t="shared" ref="C104:H104" si="10">SUM(C100:C103)</f>
        <v>1</v>
      </c>
      <c r="D104" s="530">
        <f t="shared" si="10"/>
        <v>33</v>
      </c>
      <c r="E104" s="530">
        <f t="shared" si="10"/>
        <v>1</v>
      </c>
      <c r="F104" s="530">
        <f t="shared" si="10"/>
        <v>37</v>
      </c>
      <c r="G104" s="530">
        <f t="shared" si="10"/>
        <v>6</v>
      </c>
      <c r="H104" s="530">
        <f t="shared" si="10"/>
        <v>43</v>
      </c>
      <c r="I104" s="530">
        <f>SUM(I100:I103)</f>
        <v>6</v>
      </c>
      <c r="J104" s="530">
        <f>SUM(J100:J103)</f>
        <v>42</v>
      </c>
      <c r="K104" s="530">
        <f>SUM(K100:K103)</f>
        <v>3</v>
      </c>
      <c r="L104" s="530">
        <f>SUM(L100:L103)</f>
        <v>36</v>
      </c>
      <c r="M104" s="798" t="s">
        <v>30</v>
      </c>
      <c r="N104" s="1220"/>
    </row>
    <row r="105" spans="1:14" s="26" customFormat="1" ht="18.95" customHeight="1">
      <c r="A105" s="1207" t="s">
        <v>430</v>
      </c>
      <c r="B105" s="1207"/>
      <c r="C105" s="589">
        <v>121</v>
      </c>
      <c r="D105" s="589">
        <v>0</v>
      </c>
      <c r="E105" s="589">
        <v>196</v>
      </c>
      <c r="F105" s="589">
        <v>0</v>
      </c>
      <c r="G105" s="589">
        <v>663</v>
      </c>
      <c r="H105" s="589">
        <v>3</v>
      </c>
      <c r="I105" s="589">
        <v>841</v>
      </c>
      <c r="J105" s="589">
        <v>11</v>
      </c>
      <c r="K105" s="589">
        <v>788</v>
      </c>
      <c r="L105" s="589">
        <v>16</v>
      </c>
      <c r="M105" s="1211" t="s">
        <v>431</v>
      </c>
      <c r="N105" s="1211"/>
    </row>
    <row r="106" spans="1:14" s="26" customFormat="1" ht="20.25" customHeight="1">
      <c r="A106" s="1208" t="s">
        <v>1159</v>
      </c>
      <c r="B106" s="1208"/>
      <c r="C106" s="796">
        <v>0</v>
      </c>
      <c r="D106" s="796">
        <v>0</v>
      </c>
      <c r="E106" s="796">
        <v>0</v>
      </c>
      <c r="F106" s="796">
        <v>0</v>
      </c>
      <c r="G106" s="796">
        <v>0</v>
      </c>
      <c r="H106" s="796">
        <v>0</v>
      </c>
      <c r="I106" s="796">
        <v>20</v>
      </c>
      <c r="J106" s="796">
        <v>1</v>
      </c>
      <c r="K106" s="796">
        <v>20</v>
      </c>
      <c r="L106" s="796">
        <v>1</v>
      </c>
      <c r="M106" s="1212" t="s">
        <v>1051</v>
      </c>
      <c r="N106" s="1212"/>
    </row>
    <row r="107" spans="1:14" ht="21" customHeight="1">
      <c r="A107" s="1210" t="s">
        <v>13</v>
      </c>
      <c r="B107" s="1210"/>
      <c r="C107" s="583">
        <f t="shared" ref="C107:F107" si="11">C22+C49+C56+C60+C84+C93+C104+C105+C106</f>
        <v>793</v>
      </c>
      <c r="D107" s="583">
        <f t="shared" si="11"/>
        <v>648</v>
      </c>
      <c r="E107" s="583">
        <f t="shared" si="11"/>
        <v>1271</v>
      </c>
      <c r="F107" s="583">
        <f t="shared" si="11"/>
        <v>1011</v>
      </c>
      <c r="G107" s="583">
        <f t="shared" ref="G107:L107" si="12">G22+G49+G56+G60+G84+G93+G99+G104+G105+G106</f>
        <v>2424</v>
      </c>
      <c r="H107" s="583">
        <f t="shared" si="12"/>
        <v>1389</v>
      </c>
      <c r="I107" s="583">
        <f t="shared" si="12"/>
        <v>2733</v>
      </c>
      <c r="J107" s="583">
        <f t="shared" si="12"/>
        <v>1504</v>
      </c>
      <c r="K107" s="583">
        <f t="shared" si="12"/>
        <v>2590</v>
      </c>
      <c r="L107" s="583">
        <f t="shared" si="12"/>
        <v>1390</v>
      </c>
      <c r="M107" s="1209" t="s">
        <v>14</v>
      </c>
      <c r="N107" s="1209"/>
    </row>
    <row r="108" spans="1:14">
      <c r="A108" s="584"/>
      <c r="B108" s="584"/>
      <c r="C108" s="585"/>
      <c r="D108" s="585"/>
      <c r="E108" s="585"/>
      <c r="F108" s="585"/>
      <c r="G108" s="585"/>
      <c r="H108" s="585"/>
      <c r="I108" s="585"/>
      <c r="J108" s="585"/>
      <c r="K108" s="585"/>
      <c r="L108" s="585"/>
      <c r="M108" s="585"/>
      <c r="N108" s="586"/>
    </row>
    <row r="109" spans="1:14">
      <c r="I109" s="65" t="s">
        <v>432</v>
      </c>
    </row>
    <row r="110" spans="1:14">
      <c r="C110" s="65">
        <v>627</v>
      </c>
      <c r="D110" s="65">
        <v>541</v>
      </c>
      <c r="E110" s="65">
        <v>672</v>
      </c>
      <c r="F110" s="65">
        <v>648</v>
      </c>
      <c r="G110" s="65">
        <v>1075</v>
      </c>
      <c r="H110" s="65">
        <v>1011</v>
      </c>
      <c r="I110" s="65">
        <v>1761</v>
      </c>
      <c r="J110" s="65">
        <v>1386</v>
      </c>
      <c r="K110" s="65">
        <v>1892</v>
      </c>
      <c r="L110" s="65">
        <v>1493</v>
      </c>
    </row>
    <row r="112" spans="1:14" ht="21" customHeight="1">
      <c r="A112" s="12"/>
      <c r="B112" s="12"/>
      <c r="C112" s="194" t="s">
        <v>135</v>
      </c>
      <c r="D112" s="194" t="s">
        <v>136</v>
      </c>
      <c r="E112" s="339"/>
      <c r="F112" s="339"/>
      <c r="G112" s="339"/>
      <c r="H112" s="339"/>
      <c r="I112" s="339"/>
      <c r="K112" s="50"/>
      <c r="L112" s="50"/>
      <c r="M112" s="50"/>
      <c r="N112" s="50"/>
    </row>
    <row r="113" spans="1:4" ht="51">
      <c r="A113" s="203" t="s">
        <v>1215</v>
      </c>
      <c r="B113" s="203"/>
      <c r="C113" s="150">
        <f>K49</f>
        <v>621</v>
      </c>
      <c r="D113" s="150">
        <f>L49</f>
        <v>363</v>
      </c>
    </row>
    <row r="114" spans="1:4" ht="63.75">
      <c r="A114" s="203" t="s">
        <v>1216</v>
      </c>
      <c r="B114" s="203"/>
      <c r="C114" s="150">
        <f>K93</f>
        <v>495</v>
      </c>
      <c r="D114" s="150">
        <f>L93</f>
        <v>221</v>
      </c>
    </row>
    <row r="115" spans="1:4" ht="38.25">
      <c r="A115" s="203" t="s">
        <v>166</v>
      </c>
      <c r="B115" s="203"/>
      <c r="C115" s="150">
        <f>K84</f>
        <v>140</v>
      </c>
      <c r="D115" s="150">
        <f>L84</f>
        <v>397</v>
      </c>
    </row>
    <row r="116" spans="1:4" ht="25.5">
      <c r="A116" s="203" t="s">
        <v>1218</v>
      </c>
      <c r="B116" s="203"/>
      <c r="C116" s="150">
        <f>K56</f>
        <v>85</v>
      </c>
      <c r="D116" s="150">
        <f>L56</f>
        <v>52</v>
      </c>
    </row>
    <row r="117" spans="1:4" ht="25.5">
      <c r="A117" s="203" t="s">
        <v>165</v>
      </c>
      <c r="B117" s="203"/>
      <c r="C117" s="150">
        <f>K22</f>
        <v>221</v>
      </c>
      <c r="D117" s="150">
        <f>L22</f>
        <v>168</v>
      </c>
    </row>
    <row r="118" spans="1:4" ht="25.5">
      <c r="A118" s="203" t="s">
        <v>167</v>
      </c>
      <c r="B118" s="203"/>
      <c r="C118" s="150">
        <f>K60</f>
        <v>193</v>
      </c>
      <c r="D118" s="150">
        <f>L60</f>
        <v>45</v>
      </c>
    </row>
    <row r="119" spans="1:4" ht="25.5">
      <c r="A119" s="203" t="s">
        <v>393</v>
      </c>
      <c r="B119" s="203"/>
      <c r="C119" s="150">
        <f>K104</f>
        <v>3</v>
      </c>
      <c r="D119" s="150">
        <f>L104</f>
        <v>36</v>
      </c>
    </row>
    <row r="120" spans="1:4" ht="51">
      <c r="A120" s="203" t="s">
        <v>1219</v>
      </c>
      <c r="B120" s="203"/>
      <c r="C120" s="150">
        <f>K99</f>
        <v>24</v>
      </c>
      <c r="D120" s="150">
        <f>L99</f>
        <v>91</v>
      </c>
    </row>
    <row r="121" spans="1:4" ht="38.25">
      <c r="A121" s="203" t="s">
        <v>454</v>
      </c>
      <c r="B121" s="203"/>
      <c r="C121" s="150">
        <f>K105</f>
        <v>788</v>
      </c>
      <c r="D121" s="150">
        <f>L105</f>
        <v>16</v>
      </c>
    </row>
    <row r="122" spans="1:4" ht="127.5">
      <c r="A122" s="203" t="s">
        <v>1217</v>
      </c>
      <c r="B122" s="203"/>
      <c r="C122" s="150">
        <f>K106</f>
        <v>20</v>
      </c>
      <c r="D122" s="150">
        <f>L106</f>
        <v>1</v>
      </c>
    </row>
    <row r="123" spans="1:4" ht="12.75">
      <c r="A123" s="203"/>
      <c r="B123" s="203"/>
      <c r="C123" s="271">
        <f>SUM(C113:C122)</f>
        <v>2590</v>
      </c>
      <c r="D123" s="271">
        <f>SUM(D113:D122)</f>
        <v>1390</v>
      </c>
    </row>
    <row r="124" spans="1:4" ht="12.75">
      <c r="A124" s="203"/>
      <c r="B124" s="203"/>
    </row>
    <row r="125" spans="1:4" ht="12.75">
      <c r="A125" s="203"/>
      <c r="B125" s="203"/>
    </row>
    <row r="126" spans="1:4" ht="51">
      <c r="A126" s="203" t="s">
        <v>168</v>
      </c>
      <c r="B126" s="203"/>
    </row>
    <row r="127" spans="1:4" ht="38.25">
      <c r="A127" s="203" t="s">
        <v>639</v>
      </c>
      <c r="B127" s="203"/>
    </row>
    <row r="128" spans="1:4" ht="63.75">
      <c r="A128" s="203" t="s">
        <v>169</v>
      </c>
      <c r="B128" s="203"/>
    </row>
    <row r="129" spans="1:2" ht="63.75">
      <c r="A129" s="203" t="s">
        <v>640</v>
      </c>
      <c r="B129" s="203"/>
    </row>
    <row r="130" spans="1:2" ht="12.75">
      <c r="A130" s="203"/>
      <c r="B130" s="203"/>
    </row>
  </sheetData>
  <mergeCells count="35">
    <mergeCell ref="A1:N1"/>
    <mergeCell ref="A2:N2"/>
    <mergeCell ref="A3:N3"/>
    <mergeCell ref="A4:N4"/>
    <mergeCell ref="I6:J6"/>
    <mergeCell ref="K6:L6"/>
    <mergeCell ref="C6:D6"/>
    <mergeCell ref="E6:F6"/>
    <mergeCell ref="G6:H6"/>
    <mergeCell ref="N94:N99"/>
    <mergeCell ref="N100:N104"/>
    <mergeCell ref="A9:A22"/>
    <mergeCell ref="N9:N22"/>
    <mergeCell ref="N50:N56"/>
    <mergeCell ref="A50:A56"/>
    <mergeCell ref="A23:A34"/>
    <mergeCell ref="N23:N34"/>
    <mergeCell ref="N35:N49"/>
    <mergeCell ref="A35:A49"/>
    <mergeCell ref="A105:B105"/>
    <mergeCell ref="A106:B106"/>
    <mergeCell ref="M6:N8"/>
    <mergeCell ref="A6:B8"/>
    <mergeCell ref="M107:N107"/>
    <mergeCell ref="A107:B107"/>
    <mergeCell ref="M105:N105"/>
    <mergeCell ref="M106:N106"/>
    <mergeCell ref="A57:A60"/>
    <mergeCell ref="A61:A84"/>
    <mergeCell ref="A85:A93"/>
    <mergeCell ref="A94:A99"/>
    <mergeCell ref="A100:A104"/>
    <mergeCell ref="N57:N60"/>
    <mergeCell ref="N61:N84"/>
    <mergeCell ref="N85:N93"/>
  </mergeCells>
  <printOptions horizontalCentered="1" verticalCentered="1"/>
  <pageMargins left="0" right="0" top="0.35433070866141736" bottom="0" header="0" footer="0"/>
  <pageSetup paperSize="9" scale="85" orientation="landscape" r:id="rId1"/>
  <headerFooter alignWithMargins="0"/>
  <rowBreaks count="3" manualBreakCount="3">
    <brk id="34" max="13" man="1"/>
    <brk id="60" max="13" man="1"/>
    <brk id="84" max="1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rightToLeft="1" view="pageBreakPreview" zoomScaleNormal="100" zoomScaleSheetLayoutView="100" workbookViewId="0">
      <selection activeCell="A10" sqref="A10"/>
    </sheetView>
  </sheetViews>
  <sheetFormatPr defaultColWidth="9.140625" defaultRowHeight="12.75"/>
  <cols>
    <col min="1" max="1" width="19.28515625" style="190" customWidth="1"/>
    <col min="2" max="4" width="4.7109375" style="190" hidden="1" customWidth="1"/>
    <col min="5" max="5" width="7.85546875" style="190" customWidth="1"/>
    <col min="6" max="6" width="9.85546875" style="190" customWidth="1"/>
    <col min="7" max="8" width="7.85546875" style="190" customWidth="1"/>
    <col min="9" max="9" width="9.85546875" style="190" customWidth="1"/>
    <col min="10" max="11" width="7.85546875" style="190" customWidth="1"/>
    <col min="12" max="12" width="9.85546875" style="190" customWidth="1"/>
    <col min="13" max="14" width="7.85546875" style="190" customWidth="1"/>
    <col min="15" max="15" width="9.85546875" style="190" customWidth="1"/>
    <col min="16" max="17" width="7.85546875" style="190" customWidth="1"/>
    <col min="18" max="18" width="9.85546875" style="190" customWidth="1"/>
    <col min="19" max="19" width="7.85546875" style="190" customWidth="1"/>
    <col min="20" max="20" width="23" style="190" customWidth="1"/>
    <col min="21" max="16384" width="9.140625" style="190"/>
  </cols>
  <sheetData>
    <row r="1" spans="1:22" s="26" customFormat="1" ht="27.75" customHeight="1">
      <c r="A1" s="852" t="s">
        <v>892</v>
      </c>
      <c r="B1" s="852"/>
      <c r="C1" s="852"/>
      <c r="D1" s="852"/>
      <c r="E1" s="852"/>
      <c r="F1" s="852"/>
      <c r="G1" s="852"/>
      <c r="H1" s="852"/>
      <c r="I1" s="852"/>
      <c r="J1" s="852"/>
      <c r="K1" s="852"/>
      <c r="L1" s="852"/>
      <c r="M1" s="852"/>
      <c r="N1" s="852"/>
      <c r="O1" s="852"/>
      <c r="P1" s="852"/>
      <c r="Q1" s="852"/>
      <c r="R1" s="852"/>
      <c r="S1" s="852"/>
      <c r="T1" s="852"/>
    </row>
    <row r="2" spans="1:22" s="27" customFormat="1" ht="20.100000000000001" customHeight="1">
      <c r="A2" s="858" t="s">
        <v>1254</v>
      </c>
      <c r="B2" s="858"/>
      <c r="C2" s="858"/>
      <c r="D2" s="858"/>
      <c r="E2" s="858"/>
      <c r="F2" s="858"/>
      <c r="G2" s="858"/>
      <c r="H2" s="858"/>
      <c r="I2" s="858"/>
      <c r="J2" s="858"/>
      <c r="K2" s="858"/>
      <c r="L2" s="858"/>
      <c r="M2" s="858"/>
      <c r="N2" s="858"/>
      <c r="O2" s="858"/>
      <c r="P2" s="858"/>
      <c r="Q2" s="858"/>
      <c r="R2" s="858"/>
      <c r="S2" s="858"/>
      <c r="T2" s="858"/>
      <c r="U2" s="31"/>
    </row>
    <row r="3" spans="1:22" s="26" customFormat="1" ht="36" customHeight="1">
      <c r="A3" s="1239" t="s">
        <v>958</v>
      </c>
      <c r="B3" s="1239"/>
      <c r="C3" s="1239"/>
      <c r="D3" s="1239"/>
      <c r="E3" s="1239"/>
      <c r="F3" s="1239"/>
      <c r="G3" s="1239"/>
      <c r="H3" s="1239"/>
      <c r="I3" s="1239"/>
      <c r="J3" s="1239"/>
      <c r="K3" s="1239"/>
      <c r="L3" s="1239"/>
      <c r="M3" s="1239"/>
      <c r="N3" s="1239"/>
      <c r="O3" s="1239"/>
      <c r="P3" s="1239"/>
      <c r="Q3" s="1239"/>
      <c r="R3" s="1239"/>
      <c r="S3" s="1239"/>
      <c r="T3" s="1239"/>
      <c r="U3" s="30"/>
    </row>
    <row r="4" spans="1:22" s="26" customFormat="1" ht="20.100000000000001" customHeight="1">
      <c r="A4" s="867" t="s">
        <v>1255</v>
      </c>
      <c r="B4" s="867"/>
      <c r="C4" s="867"/>
      <c r="D4" s="867"/>
      <c r="E4" s="867"/>
      <c r="F4" s="867"/>
      <c r="G4" s="867"/>
      <c r="H4" s="867"/>
      <c r="I4" s="867"/>
      <c r="J4" s="867"/>
      <c r="K4" s="867"/>
      <c r="L4" s="867"/>
      <c r="M4" s="867"/>
      <c r="N4" s="867"/>
      <c r="O4" s="867"/>
      <c r="P4" s="867"/>
      <c r="Q4" s="867"/>
      <c r="R4" s="867"/>
      <c r="S4" s="867"/>
      <c r="T4" s="867"/>
      <c r="U4" s="30"/>
    </row>
    <row r="5" spans="1:22" s="26" customFormat="1" ht="20.100000000000001" customHeight="1">
      <c r="A5" s="10" t="s">
        <v>876</v>
      </c>
      <c r="B5" s="13"/>
      <c r="C5" s="13"/>
      <c r="D5" s="13"/>
      <c r="E5" s="13"/>
      <c r="F5" s="13"/>
      <c r="G5" s="13"/>
      <c r="H5" s="13"/>
      <c r="I5" s="13"/>
      <c r="J5" s="13"/>
      <c r="K5" s="13"/>
      <c r="L5" s="13"/>
      <c r="M5" s="13"/>
      <c r="N5" s="13"/>
      <c r="O5" s="13"/>
      <c r="P5" s="13"/>
      <c r="Q5" s="13"/>
      <c r="R5" s="13"/>
      <c r="S5" s="13"/>
      <c r="T5" s="24" t="s">
        <v>587</v>
      </c>
      <c r="U5" s="30"/>
    </row>
    <row r="6" spans="1:22" s="185" customFormat="1" ht="29.25" customHeight="1" thickBot="1">
      <c r="A6" s="869" t="s">
        <v>1221</v>
      </c>
      <c r="B6" s="1075" t="s">
        <v>123</v>
      </c>
      <c r="C6" s="1075"/>
      <c r="D6" s="1075"/>
      <c r="E6" s="853" t="s">
        <v>535</v>
      </c>
      <c r="F6" s="1238"/>
      <c r="G6" s="854"/>
      <c r="H6" s="853" t="s">
        <v>613</v>
      </c>
      <c r="I6" s="1238"/>
      <c r="J6" s="854"/>
      <c r="K6" s="853" t="s">
        <v>661</v>
      </c>
      <c r="L6" s="1238"/>
      <c r="M6" s="854"/>
      <c r="N6" s="1074" t="s">
        <v>1019</v>
      </c>
      <c r="O6" s="1074"/>
      <c r="P6" s="1074"/>
      <c r="Q6" s="1074" t="s">
        <v>1249</v>
      </c>
      <c r="R6" s="1074"/>
      <c r="S6" s="1074"/>
      <c r="T6" s="856" t="s">
        <v>1220</v>
      </c>
      <c r="U6" s="204"/>
    </row>
    <row r="7" spans="1:22" s="185" customFormat="1" ht="26.25" customHeight="1" thickBot="1">
      <c r="A7" s="1036"/>
      <c r="B7" s="590"/>
      <c r="C7" s="590"/>
      <c r="D7" s="590"/>
      <c r="E7" s="604" t="s">
        <v>1080</v>
      </c>
      <c r="F7" s="604" t="s">
        <v>1081</v>
      </c>
      <c r="G7" s="604" t="s">
        <v>7</v>
      </c>
      <c r="H7" s="604" t="s">
        <v>1080</v>
      </c>
      <c r="I7" s="604" t="s">
        <v>1081</v>
      </c>
      <c r="J7" s="604" t="s">
        <v>7</v>
      </c>
      <c r="K7" s="604" t="s">
        <v>1080</v>
      </c>
      <c r="L7" s="604" t="s">
        <v>1081</v>
      </c>
      <c r="M7" s="604" t="s">
        <v>7</v>
      </c>
      <c r="N7" s="604" t="s">
        <v>1080</v>
      </c>
      <c r="O7" s="604" t="s">
        <v>1081</v>
      </c>
      <c r="P7" s="604" t="s">
        <v>7</v>
      </c>
      <c r="Q7" s="604" t="s">
        <v>1080</v>
      </c>
      <c r="R7" s="604" t="s">
        <v>1081</v>
      </c>
      <c r="S7" s="604" t="s">
        <v>7</v>
      </c>
      <c r="T7" s="1041"/>
      <c r="U7" s="204"/>
    </row>
    <row r="8" spans="1:22" s="185" customFormat="1" ht="22.5" customHeight="1">
      <c r="A8" s="870"/>
      <c r="B8" s="597" t="s">
        <v>135</v>
      </c>
      <c r="C8" s="597" t="s">
        <v>136</v>
      </c>
      <c r="D8" s="597" t="s">
        <v>137</v>
      </c>
      <c r="E8" s="598" t="s">
        <v>90</v>
      </c>
      <c r="F8" s="598" t="s">
        <v>885</v>
      </c>
      <c r="G8" s="598" t="s">
        <v>8</v>
      </c>
      <c r="H8" s="598" t="s">
        <v>90</v>
      </c>
      <c r="I8" s="598" t="s">
        <v>885</v>
      </c>
      <c r="J8" s="598" t="s">
        <v>8</v>
      </c>
      <c r="K8" s="598" t="s">
        <v>90</v>
      </c>
      <c r="L8" s="598" t="s">
        <v>885</v>
      </c>
      <c r="M8" s="598" t="s">
        <v>8</v>
      </c>
      <c r="N8" s="598" t="s">
        <v>90</v>
      </c>
      <c r="O8" s="598" t="s">
        <v>885</v>
      </c>
      <c r="P8" s="598" t="s">
        <v>8</v>
      </c>
      <c r="Q8" s="598" t="s">
        <v>90</v>
      </c>
      <c r="R8" s="598" t="s">
        <v>885</v>
      </c>
      <c r="S8" s="598" t="s">
        <v>8</v>
      </c>
      <c r="T8" s="857"/>
      <c r="U8" s="204"/>
    </row>
    <row r="9" spans="1:22" s="26" customFormat="1" ht="28.5" customHeight="1" thickBot="1">
      <c r="A9" s="478" t="s">
        <v>105</v>
      </c>
      <c r="B9" s="595"/>
      <c r="C9" s="595"/>
      <c r="D9" s="596"/>
      <c r="E9" s="368">
        <v>22</v>
      </c>
      <c r="F9" s="368">
        <v>104</v>
      </c>
      <c r="G9" s="510">
        <f t="shared" ref="G9:G14" si="0">F9+E9</f>
        <v>126</v>
      </c>
      <c r="H9" s="368">
        <v>20</v>
      </c>
      <c r="I9" s="368">
        <v>120</v>
      </c>
      <c r="J9" s="510">
        <f t="shared" ref="J9:J14" si="1">I9+H9</f>
        <v>140</v>
      </c>
      <c r="K9" s="368">
        <v>23</v>
      </c>
      <c r="L9" s="368">
        <v>125</v>
      </c>
      <c r="M9" s="510">
        <f t="shared" ref="M9:M14" si="2">L9+K9</f>
        <v>148</v>
      </c>
      <c r="N9" s="368">
        <v>22</v>
      </c>
      <c r="O9" s="368">
        <v>134</v>
      </c>
      <c r="P9" s="510">
        <f t="shared" ref="P9:P14" si="3">O9+N9</f>
        <v>156</v>
      </c>
      <c r="Q9" s="368">
        <v>25</v>
      </c>
      <c r="R9" s="368">
        <v>144</v>
      </c>
      <c r="S9" s="510">
        <f t="shared" ref="S9:S14" si="4">R9+Q9</f>
        <v>169</v>
      </c>
      <c r="T9" s="544" t="s">
        <v>107</v>
      </c>
      <c r="U9" s="30">
        <v>1</v>
      </c>
      <c r="V9" s="26">
        <v>0</v>
      </c>
    </row>
    <row r="10" spans="1:22" s="26" customFormat="1" ht="28.5" customHeight="1" thickBot="1">
      <c r="A10" s="466" t="s">
        <v>896</v>
      </c>
      <c r="B10" s="593"/>
      <c r="C10" s="593"/>
      <c r="D10" s="594"/>
      <c r="E10" s="322">
        <v>44</v>
      </c>
      <c r="F10" s="322">
        <v>179</v>
      </c>
      <c r="G10" s="503">
        <f t="shared" si="0"/>
        <v>223</v>
      </c>
      <c r="H10" s="322">
        <v>43</v>
      </c>
      <c r="I10" s="322">
        <v>179</v>
      </c>
      <c r="J10" s="503">
        <f t="shared" si="1"/>
        <v>222</v>
      </c>
      <c r="K10" s="322">
        <v>44</v>
      </c>
      <c r="L10" s="322">
        <v>196</v>
      </c>
      <c r="M10" s="503">
        <f t="shared" si="2"/>
        <v>240</v>
      </c>
      <c r="N10" s="322">
        <v>42</v>
      </c>
      <c r="O10" s="322">
        <v>194</v>
      </c>
      <c r="P10" s="503">
        <f t="shared" si="3"/>
        <v>236</v>
      </c>
      <c r="Q10" s="322">
        <v>37</v>
      </c>
      <c r="R10" s="322">
        <v>201</v>
      </c>
      <c r="S10" s="503">
        <f t="shared" si="4"/>
        <v>238</v>
      </c>
      <c r="T10" s="554" t="s">
        <v>895</v>
      </c>
      <c r="U10" s="30"/>
    </row>
    <row r="11" spans="1:22" s="26" customFormat="1" ht="28.5" customHeight="1" thickBot="1">
      <c r="A11" s="461" t="s">
        <v>106</v>
      </c>
      <c r="B11" s="591"/>
      <c r="C11" s="591"/>
      <c r="D11" s="592"/>
      <c r="E11" s="325">
        <v>67</v>
      </c>
      <c r="F11" s="325">
        <v>263</v>
      </c>
      <c r="G11" s="502">
        <f t="shared" si="0"/>
        <v>330</v>
      </c>
      <c r="H11" s="325">
        <v>64</v>
      </c>
      <c r="I11" s="325">
        <v>303</v>
      </c>
      <c r="J11" s="502">
        <f t="shared" si="1"/>
        <v>367</v>
      </c>
      <c r="K11" s="325">
        <v>70</v>
      </c>
      <c r="L11" s="325">
        <v>299</v>
      </c>
      <c r="M11" s="502">
        <f t="shared" si="2"/>
        <v>369</v>
      </c>
      <c r="N11" s="325">
        <v>75</v>
      </c>
      <c r="O11" s="325">
        <v>271</v>
      </c>
      <c r="P11" s="502">
        <f t="shared" si="3"/>
        <v>346</v>
      </c>
      <c r="Q11" s="325">
        <v>72</v>
      </c>
      <c r="R11" s="325">
        <v>267</v>
      </c>
      <c r="S11" s="502">
        <f t="shared" si="4"/>
        <v>339</v>
      </c>
      <c r="T11" s="543" t="s">
        <v>894</v>
      </c>
      <c r="U11" s="30"/>
    </row>
    <row r="12" spans="1:22" s="26" customFormat="1" ht="28.5" customHeight="1" thickBot="1">
      <c r="A12" s="466" t="s">
        <v>148</v>
      </c>
      <c r="B12" s="593"/>
      <c r="C12" s="593"/>
      <c r="D12" s="594"/>
      <c r="E12" s="322">
        <v>31</v>
      </c>
      <c r="F12" s="322">
        <v>287</v>
      </c>
      <c r="G12" s="503">
        <f t="shared" si="0"/>
        <v>318</v>
      </c>
      <c r="H12" s="322">
        <v>34</v>
      </c>
      <c r="I12" s="322">
        <v>295</v>
      </c>
      <c r="J12" s="503">
        <f t="shared" si="1"/>
        <v>329</v>
      </c>
      <c r="K12" s="322">
        <v>48</v>
      </c>
      <c r="L12" s="322">
        <v>340</v>
      </c>
      <c r="M12" s="503">
        <f t="shared" si="2"/>
        <v>388</v>
      </c>
      <c r="N12" s="322">
        <v>54</v>
      </c>
      <c r="O12" s="322">
        <v>279</v>
      </c>
      <c r="P12" s="503">
        <f t="shared" si="3"/>
        <v>333</v>
      </c>
      <c r="Q12" s="322">
        <v>57</v>
      </c>
      <c r="R12" s="322">
        <v>267</v>
      </c>
      <c r="S12" s="503">
        <f t="shared" si="4"/>
        <v>324</v>
      </c>
      <c r="T12" s="554" t="s">
        <v>153</v>
      </c>
      <c r="U12" s="30">
        <v>7</v>
      </c>
      <c r="V12" s="26">
        <v>1</v>
      </c>
    </row>
    <row r="13" spans="1:22" s="26" customFormat="1" ht="28.5" customHeight="1" thickBot="1">
      <c r="A13" s="461" t="s">
        <v>486</v>
      </c>
      <c r="B13" s="591"/>
      <c r="C13" s="591"/>
      <c r="D13" s="592"/>
      <c r="E13" s="325">
        <v>58</v>
      </c>
      <c r="F13" s="325">
        <v>155</v>
      </c>
      <c r="G13" s="502">
        <f t="shared" si="0"/>
        <v>213</v>
      </c>
      <c r="H13" s="325">
        <v>79</v>
      </c>
      <c r="I13" s="325">
        <v>188</v>
      </c>
      <c r="J13" s="502">
        <f t="shared" si="1"/>
        <v>267</v>
      </c>
      <c r="K13" s="325">
        <v>87</v>
      </c>
      <c r="L13" s="325">
        <v>150</v>
      </c>
      <c r="M13" s="502">
        <f t="shared" si="2"/>
        <v>237</v>
      </c>
      <c r="N13" s="325">
        <v>105</v>
      </c>
      <c r="O13" s="325">
        <v>182</v>
      </c>
      <c r="P13" s="502">
        <f t="shared" si="3"/>
        <v>287</v>
      </c>
      <c r="Q13" s="325">
        <v>114</v>
      </c>
      <c r="R13" s="325">
        <v>195</v>
      </c>
      <c r="S13" s="502">
        <f t="shared" si="4"/>
        <v>309</v>
      </c>
      <c r="T13" s="543" t="s">
        <v>151</v>
      </c>
      <c r="U13" s="30">
        <v>3</v>
      </c>
      <c r="V13" s="26">
        <v>0</v>
      </c>
    </row>
    <row r="14" spans="1:22" s="26" customFormat="1" ht="28.5" customHeight="1">
      <c r="A14" s="472" t="s">
        <v>127</v>
      </c>
      <c r="B14" s="599"/>
      <c r="C14" s="599"/>
      <c r="D14" s="600"/>
      <c r="E14" s="372">
        <v>5</v>
      </c>
      <c r="F14" s="372">
        <v>0</v>
      </c>
      <c r="G14" s="505">
        <f t="shared" si="0"/>
        <v>5</v>
      </c>
      <c r="H14" s="372">
        <v>5</v>
      </c>
      <c r="I14" s="372">
        <v>0</v>
      </c>
      <c r="J14" s="505">
        <f t="shared" si="1"/>
        <v>5</v>
      </c>
      <c r="K14" s="372">
        <v>5</v>
      </c>
      <c r="L14" s="372">
        <v>0</v>
      </c>
      <c r="M14" s="505">
        <f t="shared" si="2"/>
        <v>5</v>
      </c>
      <c r="N14" s="372">
        <v>6</v>
      </c>
      <c r="O14" s="372">
        <v>0</v>
      </c>
      <c r="P14" s="505">
        <f t="shared" si="3"/>
        <v>6</v>
      </c>
      <c r="Q14" s="372">
        <v>10</v>
      </c>
      <c r="R14" s="372">
        <v>0</v>
      </c>
      <c r="S14" s="505">
        <f t="shared" si="4"/>
        <v>10</v>
      </c>
      <c r="T14" s="555" t="s">
        <v>893</v>
      </c>
      <c r="U14" s="30"/>
    </row>
    <row r="15" spans="1:22" s="26" customFormat="1" ht="28.5" customHeight="1">
      <c r="A15" s="601" t="s">
        <v>16</v>
      </c>
      <c r="B15" s="602">
        <f t="shared" ref="B15:D15" si="5">SUM(B9:B14)</f>
        <v>0</v>
      </c>
      <c r="C15" s="602">
        <f t="shared" si="5"/>
        <v>0</v>
      </c>
      <c r="D15" s="602">
        <f t="shared" si="5"/>
        <v>0</v>
      </c>
      <c r="E15" s="497">
        <f t="shared" ref="E15:M15" si="6">SUM(E9:E14)</f>
        <v>227</v>
      </c>
      <c r="F15" s="497">
        <f t="shared" si="6"/>
        <v>988</v>
      </c>
      <c r="G15" s="497">
        <f t="shared" si="6"/>
        <v>1215</v>
      </c>
      <c r="H15" s="497">
        <f t="shared" si="6"/>
        <v>245</v>
      </c>
      <c r="I15" s="497">
        <f t="shared" si="6"/>
        <v>1085</v>
      </c>
      <c r="J15" s="497">
        <f t="shared" si="6"/>
        <v>1330</v>
      </c>
      <c r="K15" s="497">
        <f t="shared" si="6"/>
        <v>277</v>
      </c>
      <c r="L15" s="497">
        <f t="shared" si="6"/>
        <v>1110</v>
      </c>
      <c r="M15" s="497">
        <f t="shared" si="6"/>
        <v>1387</v>
      </c>
      <c r="N15" s="497">
        <f t="shared" ref="N15:S15" si="7">SUM(N9:N14)</f>
        <v>304</v>
      </c>
      <c r="O15" s="497">
        <f t="shared" si="7"/>
        <v>1060</v>
      </c>
      <c r="P15" s="497">
        <f t="shared" si="7"/>
        <v>1364</v>
      </c>
      <c r="Q15" s="497">
        <f t="shared" si="7"/>
        <v>315</v>
      </c>
      <c r="R15" s="497">
        <f t="shared" si="7"/>
        <v>1074</v>
      </c>
      <c r="S15" s="497">
        <f t="shared" si="7"/>
        <v>1389</v>
      </c>
      <c r="T15" s="603" t="s">
        <v>30</v>
      </c>
      <c r="U15" s="30"/>
    </row>
    <row r="16" spans="1:22" ht="18.75" customHeight="1">
      <c r="A16" s="1165" t="s">
        <v>891</v>
      </c>
      <c r="B16" s="1165"/>
      <c r="C16" s="1165"/>
      <c r="D16" s="1165"/>
      <c r="E16" s="1165"/>
      <c r="F16" s="1165"/>
      <c r="G16" s="1165"/>
      <c r="O16" s="1167" t="s">
        <v>1141</v>
      </c>
      <c r="P16" s="1167"/>
      <c r="Q16" s="1167"/>
      <c r="R16" s="1167"/>
      <c r="S16" s="1167"/>
      <c r="T16" s="1167"/>
    </row>
    <row r="17" spans="1:20">
      <c r="A17" s="141"/>
      <c r="T17" s="201"/>
    </row>
    <row r="18" spans="1:20">
      <c r="I18" s="313"/>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7"/>
  <sheetViews>
    <sheetView showGridLines="0" rightToLeft="1" view="pageBreakPreview" zoomScaleNormal="100" zoomScaleSheetLayoutView="100" workbookViewId="0">
      <selection activeCell="G13" sqref="G13"/>
    </sheetView>
  </sheetViews>
  <sheetFormatPr defaultColWidth="9.140625" defaultRowHeight="12.75"/>
  <cols>
    <col min="1" max="1" width="23" style="190" customWidth="1"/>
    <col min="2" max="2" width="6.7109375" style="190" customWidth="1"/>
    <col min="3" max="3" width="7.7109375" style="190" customWidth="1"/>
    <col min="4" max="4" width="6.7109375" style="190" customWidth="1"/>
    <col min="5" max="5" width="7.7109375" style="190" customWidth="1"/>
    <col min="6" max="6" width="6.7109375" style="190" customWidth="1"/>
    <col min="7" max="7" width="7.7109375" style="190" customWidth="1"/>
    <col min="8" max="8" width="6.7109375" style="190" customWidth="1"/>
    <col min="9" max="9" width="7.7109375" style="190" customWidth="1"/>
    <col min="10" max="10" width="6.7109375" style="190" customWidth="1"/>
    <col min="11" max="11" width="7.7109375" style="190" customWidth="1"/>
    <col min="12" max="12" width="6.7109375" style="190" customWidth="1"/>
    <col min="13" max="13" width="7.7109375" style="190" customWidth="1"/>
    <col min="14" max="14" width="9.7109375" style="190" customWidth="1"/>
    <col min="15" max="15" width="21.5703125" style="190" customWidth="1"/>
    <col min="16" max="16384" width="9.140625" style="190"/>
  </cols>
  <sheetData>
    <row r="1" spans="1:15" s="26" customFormat="1" ht="23.25">
      <c r="A1" s="852" t="s">
        <v>898</v>
      </c>
      <c r="B1" s="852"/>
      <c r="C1" s="852"/>
      <c r="D1" s="852"/>
      <c r="E1" s="852"/>
      <c r="F1" s="852"/>
      <c r="G1" s="852"/>
      <c r="H1" s="852"/>
      <c r="I1" s="852"/>
      <c r="J1" s="852"/>
      <c r="K1" s="852"/>
      <c r="L1" s="852"/>
      <c r="M1" s="852"/>
      <c r="N1" s="852"/>
      <c r="O1" s="852"/>
    </row>
    <row r="2" spans="1:15" s="27" customFormat="1" ht="20.25">
      <c r="A2" s="858" t="s">
        <v>1249</v>
      </c>
      <c r="B2" s="858"/>
      <c r="C2" s="858"/>
      <c r="D2" s="858"/>
      <c r="E2" s="858"/>
      <c r="F2" s="858"/>
      <c r="G2" s="858"/>
      <c r="H2" s="858"/>
      <c r="I2" s="858"/>
      <c r="J2" s="858"/>
      <c r="K2" s="858"/>
      <c r="L2" s="858"/>
      <c r="M2" s="858"/>
      <c r="N2" s="858"/>
      <c r="O2" s="858"/>
    </row>
    <row r="3" spans="1:15" s="26" customFormat="1" ht="35.25" customHeight="1">
      <c r="A3" s="866" t="s">
        <v>899</v>
      </c>
      <c r="B3" s="866"/>
      <c r="C3" s="866"/>
      <c r="D3" s="866"/>
      <c r="E3" s="866"/>
      <c r="F3" s="866"/>
      <c r="G3" s="866"/>
      <c r="H3" s="866"/>
      <c r="I3" s="866"/>
      <c r="J3" s="866"/>
      <c r="K3" s="866"/>
      <c r="L3" s="866"/>
      <c r="M3" s="866"/>
      <c r="N3" s="866"/>
      <c r="O3" s="866"/>
    </row>
    <row r="4" spans="1:15" s="26" customFormat="1" ht="15.75">
      <c r="A4" s="867" t="s">
        <v>1249</v>
      </c>
      <c r="B4" s="867"/>
      <c r="C4" s="867"/>
      <c r="D4" s="867"/>
      <c r="E4" s="867"/>
      <c r="F4" s="867"/>
      <c r="G4" s="867"/>
      <c r="H4" s="867"/>
      <c r="I4" s="867"/>
      <c r="J4" s="867"/>
      <c r="K4" s="867"/>
      <c r="L4" s="867"/>
      <c r="M4" s="867"/>
      <c r="N4" s="867"/>
      <c r="O4" s="867"/>
    </row>
    <row r="5" spans="1:15" s="26" customFormat="1" ht="15.75">
      <c r="A5" s="10" t="s">
        <v>588</v>
      </c>
      <c r="B5" s="13"/>
      <c r="C5" s="13"/>
      <c r="D5" s="13"/>
      <c r="E5" s="13"/>
      <c r="F5" s="13"/>
      <c r="G5" s="13"/>
      <c r="H5" s="13"/>
      <c r="I5" s="13"/>
      <c r="J5" s="13"/>
      <c r="K5" s="13"/>
      <c r="L5" s="13"/>
      <c r="M5" s="13"/>
      <c r="N5" s="13"/>
      <c r="O5" s="24" t="s">
        <v>589</v>
      </c>
    </row>
    <row r="6" spans="1:15" s="185" customFormat="1" ht="21.75" customHeight="1" thickBot="1">
      <c r="A6" s="869" t="s">
        <v>901</v>
      </c>
      <c r="B6" s="1254" t="s">
        <v>105</v>
      </c>
      <c r="C6" s="1254"/>
      <c r="D6" s="1254" t="s">
        <v>149</v>
      </c>
      <c r="E6" s="1254"/>
      <c r="F6" s="1254" t="s">
        <v>106</v>
      </c>
      <c r="G6" s="1254"/>
      <c r="H6" s="1254" t="s">
        <v>148</v>
      </c>
      <c r="I6" s="1254"/>
      <c r="J6" s="1254" t="s">
        <v>486</v>
      </c>
      <c r="K6" s="1254"/>
      <c r="L6" s="1254" t="s">
        <v>7</v>
      </c>
      <c r="M6" s="1254"/>
      <c r="N6" s="859" t="s">
        <v>391</v>
      </c>
      <c r="O6" s="856" t="s">
        <v>1177</v>
      </c>
    </row>
    <row r="7" spans="1:15" s="185" customFormat="1" ht="24.75" customHeight="1" thickBot="1">
      <c r="A7" s="1036"/>
      <c r="B7" s="1032" t="s">
        <v>107</v>
      </c>
      <c r="C7" s="1032"/>
      <c r="D7" s="1032" t="s">
        <v>108</v>
      </c>
      <c r="E7" s="1032"/>
      <c r="F7" s="1032" t="s">
        <v>152</v>
      </c>
      <c r="G7" s="1032"/>
      <c r="H7" s="1032" t="s">
        <v>153</v>
      </c>
      <c r="I7" s="1032"/>
      <c r="J7" s="1032" t="s">
        <v>151</v>
      </c>
      <c r="K7" s="1032"/>
      <c r="L7" s="1255" t="s">
        <v>8</v>
      </c>
      <c r="M7" s="1255"/>
      <c r="N7" s="1073"/>
      <c r="O7" s="1041"/>
    </row>
    <row r="8" spans="1:15" s="185" customFormat="1" ht="15" customHeight="1" thickBot="1">
      <c r="A8" s="1036"/>
      <c r="B8" s="481" t="s">
        <v>9</v>
      </c>
      <c r="C8" s="481" t="s">
        <v>547</v>
      </c>
      <c r="D8" s="481" t="s">
        <v>9</v>
      </c>
      <c r="E8" s="481" t="s">
        <v>547</v>
      </c>
      <c r="F8" s="481" t="s">
        <v>9</v>
      </c>
      <c r="G8" s="481" t="s">
        <v>547</v>
      </c>
      <c r="H8" s="481" t="s">
        <v>9</v>
      </c>
      <c r="I8" s="481" t="s">
        <v>547</v>
      </c>
      <c r="J8" s="481" t="s">
        <v>9</v>
      </c>
      <c r="K8" s="481" t="s">
        <v>547</v>
      </c>
      <c r="L8" s="481" t="s">
        <v>9</v>
      </c>
      <c r="M8" s="481" t="s">
        <v>547</v>
      </c>
      <c r="N8" s="1073"/>
      <c r="O8" s="1041"/>
    </row>
    <row r="9" spans="1:15" s="185" customFormat="1" ht="15" customHeight="1">
      <c r="A9" s="870"/>
      <c r="B9" s="482" t="s">
        <v>548</v>
      </c>
      <c r="C9" s="482" t="s">
        <v>549</v>
      </c>
      <c r="D9" s="482" t="s">
        <v>548</v>
      </c>
      <c r="E9" s="482" t="s">
        <v>549</v>
      </c>
      <c r="F9" s="482" t="s">
        <v>548</v>
      </c>
      <c r="G9" s="482" t="s">
        <v>549</v>
      </c>
      <c r="H9" s="482" t="s">
        <v>548</v>
      </c>
      <c r="I9" s="482" t="s">
        <v>549</v>
      </c>
      <c r="J9" s="482" t="s">
        <v>548</v>
      </c>
      <c r="K9" s="482" t="s">
        <v>549</v>
      </c>
      <c r="L9" s="482" t="s">
        <v>548</v>
      </c>
      <c r="M9" s="482" t="s">
        <v>549</v>
      </c>
      <c r="N9" s="860"/>
      <c r="O9" s="857"/>
    </row>
    <row r="10" spans="1:15" s="26" customFormat="1" ht="22.5" customHeight="1" thickBot="1">
      <c r="A10" s="478" t="s">
        <v>109</v>
      </c>
      <c r="B10" s="368">
        <v>13</v>
      </c>
      <c r="C10" s="368">
        <v>12</v>
      </c>
      <c r="D10" s="368">
        <v>21</v>
      </c>
      <c r="E10" s="368">
        <v>16</v>
      </c>
      <c r="F10" s="368">
        <v>34</v>
      </c>
      <c r="G10" s="368">
        <v>38</v>
      </c>
      <c r="H10" s="368">
        <v>20</v>
      </c>
      <c r="I10" s="368">
        <v>37</v>
      </c>
      <c r="J10" s="368">
        <v>30</v>
      </c>
      <c r="K10" s="368">
        <v>84</v>
      </c>
      <c r="L10" s="426">
        <f>B10+D10+F10+H10+J10</f>
        <v>118</v>
      </c>
      <c r="M10" s="426">
        <f>C10+E10+G10+I10+K10</f>
        <v>187</v>
      </c>
      <c r="N10" s="426">
        <f t="shared" ref="N10:N20" si="0">SUM(L10:M10)</f>
        <v>305</v>
      </c>
      <c r="O10" s="544" t="s">
        <v>110</v>
      </c>
    </row>
    <row r="11" spans="1:15" s="26" customFormat="1" ht="22.5" customHeight="1" thickBot="1">
      <c r="A11" s="466" t="s">
        <v>111</v>
      </c>
      <c r="B11" s="322">
        <v>3</v>
      </c>
      <c r="C11" s="322">
        <v>0</v>
      </c>
      <c r="D11" s="322">
        <v>2</v>
      </c>
      <c r="E11" s="322">
        <v>0</v>
      </c>
      <c r="F11" s="322">
        <v>7</v>
      </c>
      <c r="G11" s="322">
        <v>0</v>
      </c>
      <c r="H11" s="322">
        <v>5</v>
      </c>
      <c r="I11" s="322">
        <v>0</v>
      </c>
      <c r="J11" s="322">
        <v>0</v>
      </c>
      <c r="K11" s="322">
        <v>0</v>
      </c>
      <c r="L11" s="323">
        <f t="shared" ref="L11:L20" si="1">B11+D11+F11+H11+J11</f>
        <v>17</v>
      </c>
      <c r="M11" s="323">
        <f t="shared" ref="M11:M20" si="2">C11+E11+G11+I11+K11</f>
        <v>0</v>
      </c>
      <c r="N11" s="323">
        <f t="shared" si="0"/>
        <v>17</v>
      </c>
      <c r="O11" s="554" t="s">
        <v>112</v>
      </c>
    </row>
    <row r="12" spans="1:15" s="26" customFormat="1" ht="22.5" customHeight="1" thickBot="1">
      <c r="A12" s="461" t="s">
        <v>900</v>
      </c>
      <c r="B12" s="325">
        <v>28</v>
      </c>
      <c r="C12" s="325">
        <v>2</v>
      </c>
      <c r="D12" s="325">
        <v>16</v>
      </c>
      <c r="E12" s="325">
        <v>7</v>
      </c>
      <c r="F12" s="325">
        <v>20</v>
      </c>
      <c r="G12" s="325">
        <v>9</v>
      </c>
      <c r="H12" s="325">
        <v>14</v>
      </c>
      <c r="I12" s="325">
        <v>6</v>
      </c>
      <c r="J12" s="325">
        <v>7</v>
      </c>
      <c r="K12" s="325">
        <v>19</v>
      </c>
      <c r="L12" s="381">
        <f t="shared" si="1"/>
        <v>85</v>
      </c>
      <c r="M12" s="381">
        <f t="shared" si="2"/>
        <v>43</v>
      </c>
      <c r="N12" s="381">
        <f t="shared" si="0"/>
        <v>128</v>
      </c>
      <c r="O12" s="543" t="s">
        <v>101</v>
      </c>
    </row>
    <row r="13" spans="1:15" s="26" customFormat="1" ht="22.5" customHeight="1" thickBot="1">
      <c r="A13" s="466" t="s">
        <v>113</v>
      </c>
      <c r="B13" s="322">
        <v>0</v>
      </c>
      <c r="C13" s="322">
        <v>0</v>
      </c>
      <c r="D13" s="322">
        <v>1</v>
      </c>
      <c r="E13" s="322">
        <v>0</v>
      </c>
      <c r="F13" s="322">
        <v>2</v>
      </c>
      <c r="G13" s="322">
        <v>3</v>
      </c>
      <c r="H13" s="322">
        <v>1</v>
      </c>
      <c r="I13" s="322">
        <v>2</v>
      </c>
      <c r="J13" s="322">
        <v>6</v>
      </c>
      <c r="K13" s="322">
        <v>7</v>
      </c>
      <c r="L13" s="323">
        <f t="shared" si="1"/>
        <v>10</v>
      </c>
      <c r="M13" s="323">
        <f t="shared" si="2"/>
        <v>12</v>
      </c>
      <c r="N13" s="323">
        <f t="shared" si="0"/>
        <v>22</v>
      </c>
      <c r="O13" s="554" t="s">
        <v>114</v>
      </c>
    </row>
    <row r="14" spans="1:15" s="26" customFormat="1" ht="22.5" customHeight="1" thickBot="1">
      <c r="A14" s="461" t="s">
        <v>102</v>
      </c>
      <c r="B14" s="325">
        <v>1</v>
      </c>
      <c r="C14" s="325">
        <v>0</v>
      </c>
      <c r="D14" s="325">
        <v>5</v>
      </c>
      <c r="E14" s="325">
        <v>0</v>
      </c>
      <c r="F14" s="325">
        <v>4</v>
      </c>
      <c r="G14" s="325">
        <v>1</v>
      </c>
      <c r="H14" s="325">
        <v>3</v>
      </c>
      <c r="I14" s="325">
        <v>0</v>
      </c>
      <c r="J14" s="325">
        <v>10</v>
      </c>
      <c r="K14" s="325">
        <v>4</v>
      </c>
      <c r="L14" s="381">
        <f t="shared" si="1"/>
        <v>23</v>
      </c>
      <c r="M14" s="381">
        <f t="shared" si="2"/>
        <v>5</v>
      </c>
      <c r="N14" s="381">
        <f t="shared" si="0"/>
        <v>28</v>
      </c>
      <c r="O14" s="543" t="s">
        <v>103</v>
      </c>
    </row>
    <row r="15" spans="1:15" s="26" customFormat="1" ht="22.5" customHeight="1" thickBot="1">
      <c r="A15" s="466" t="s">
        <v>98</v>
      </c>
      <c r="B15" s="322">
        <v>18</v>
      </c>
      <c r="C15" s="322">
        <v>0</v>
      </c>
      <c r="D15" s="322">
        <v>31</v>
      </c>
      <c r="E15" s="322">
        <v>3</v>
      </c>
      <c r="F15" s="322">
        <v>36</v>
      </c>
      <c r="G15" s="322">
        <v>5</v>
      </c>
      <c r="H15" s="322">
        <v>18</v>
      </c>
      <c r="I15" s="322">
        <v>7</v>
      </c>
      <c r="J15" s="322">
        <v>12</v>
      </c>
      <c r="K15" s="322">
        <v>11</v>
      </c>
      <c r="L15" s="323">
        <f t="shared" si="1"/>
        <v>115</v>
      </c>
      <c r="M15" s="323">
        <f t="shared" si="2"/>
        <v>26</v>
      </c>
      <c r="N15" s="323">
        <f t="shared" si="0"/>
        <v>141</v>
      </c>
      <c r="O15" s="554" t="s">
        <v>99</v>
      </c>
    </row>
    <row r="16" spans="1:15" s="26" customFormat="1" ht="22.5" customHeight="1" thickBot="1">
      <c r="A16" s="461" t="s">
        <v>115</v>
      </c>
      <c r="B16" s="325">
        <v>3</v>
      </c>
      <c r="C16" s="325">
        <v>0</v>
      </c>
      <c r="D16" s="325">
        <v>5</v>
      </c>
      <c r="E16" s="325">
        <v>1</v>
      </c>
      <c r="F16" s="325">
        <v>4</v>
      </c>
      <c r="G16" s="325">
        <v>2</v>
      </c>
      <c r="H16" s="325">
        <v>5</v>
      </c>
      <c r="I16" s="325">
        <v>4</v>
      </c>
      <c r="J16" s="325">
        <v>3</v>
      </c>
      <c r="K16" s="325">
        <v>3</v>
      </c>
      <c r="L16" s="381">
        <f t="shared" si="1"/>
        <v>20</v>
      </c>
      <c r="M16" s="381">
        <f t="shared" si="2"/>
        <v>10</v>
      </c>
      <c r="N16" s="381">
        <f t="shared" si="0"/>
        <v>30</v>
      </c>
      <c r="O16" s="543" t="s">
        <v>116</v>
      </c>
    </row>
    <row r="17" spans="1:15" s="26" customFormat="1" ht="22.5" customHeight="1" thickBot="1">
      <c r="A17" s="466" t="s">
        <v>117</v>
      </c>
      <c r="B17" s="322">
        <v>10</v>
      </c>
      <c r="C17" s="322">
        <v>3</v>
      </c>
      <c r="D17" s="322">
        <v>11</v>
      </c>
      <c r="E17" s="322">
        <v>1</v>
      </c>
      <c r="F17" s="322">
        <v>15</v>
      </c>
      <c r="G17" s="322">
        <v>3</v>
      </c>
      <c r="H17" s="322">
        <v>17</v>
      </c>
      <c r="I17" s="322">
        <v>8</v>
      </c>
      <c r="J17" s="322">
        <v>9</v>
      </c>
      <c r="K17" s="322">
        <v>5</v>
      </c>
      <c r="L17" s="323">
        <f t="shared" si="1"/>
        <v>62</v>
      </c>
      <c r="M17" s="323">
        <f t="shared" si="2"/>
        <v>20</v>
      </c>
      <c r="N17" s="323">
        <f t="shared" si="0"/>
        <v>82</v>
      </c>
      <c r="O17" s="554" t="s">
        <v>118</v>
      </c>
    </row>
    <row r="18" spans="1:15" s="26" customFormat="1" ht="22.5" customHeight="1" thickBot="1">
      <c r="A18" s="461" t="s">
        <v>119</v>
      </c>
      <c r="B18" s="325">
        <v>14</v>
      </c>
      <c r="C18" s="325">
        <v>3</v>
      </c>
      <c r="D18" s="325">
        <v>11</v>
      </c>
      <c r="E18" s="325">
        <v>4</v>
      </c>
      <c r="F18" s="325">
        <v>16</v>
      </c>
      <c r="G18" s="325">
        <v>6</v>
      </c>
      <c r="H18" s="325">
        <v>35</v>
      </c>
      <c r="I18" s="325">
        <v>29</v>
      </c>
      <c r="J18" s="325">
        <v>9</v>
      </c>
      <c r="K18" s="325">
        <v>12</v>
      </c>
      <c r="L18" s="381">
        <f t="shared" si="1"/>
        <v>85</v>
      </c>
      <c r="M18" s="381">
        <f t="shared" si="2"/>
        <v>54</v>
      </c>
      <c r="N18" s="381">
        <f t="shared" si="0"/>
        <v>139</v>
      </c>
      <c r="O18" s="543" t="s">
        <v>120</v>
      </c>
    </row>
    <row r="19" spans="1:15" s="26" customFormat="1" ht="22.5" customHeight="1" thickBot="1">
      <c r="A19" s="466" t="s">
        <v>121</v>
      </c>
      <c r="B19" s="322">
        <v>7</v>
      </c>
      <c r="C19" s="322">
        <v>0</v>
      </c>
      <c r="D19" s="322">
        <v>20</v>
      </c>
      <c r="E19" s="322">
        <v>2</v>
      </c>
      <c r="F19" s="322">
        <v>28</v>
      </c>
      <c r="G19" s="322">
        <v>3</v>
      </c>
      <c r="H19" s="322">
        <v>22</v>
      </c>
      <c r="I19" s="322">
        <v>9</v>
      </c>
      <c r="J19" s="322">
        <v>2</v>
      </c>
      <c r="K19" s="322">
        <v>3</v>
      </c>
      <c r="L19" s="323">
        <f t="shared" si="1"/>
        <v>79</v>
      </c>
      <c r="M19" s="323">
        <f t="shared" si="2"/>
        <v>17</v>
      </c>
      <c r="N19" s="323">
        <f t="shared" si="0"/>
        <v>96</v>
      </c>
      <c r="O19" s="554" t="s">
        <v>100</v>
      </c>
    </row>
    <row r="20" spans="1:15" s="26" customFormat="1" ht="22.5" customHeight="1">
      <c r="A20" s="545" t="s">
        <v>104</v>
      </c>
      <c r="B20" s="428">
        <v>47</v>
      </c>
      <c r="C20" s="428">
        <v>5</v>
      </c>
      <c r="D20" s="428">
        <v>72</v>
      </c>
      <c r="E20" s="428">
        <v>9</v>
      </c>
      <c r="F20" s="428">
        <v>86</v>
      </c>
      <c r="G20" s="428">
        <v>17</v>
      </c>
      <c r="H20" s="428">
        <v>47</v>
      </c>
      <c r="I20" s="428">
        <v>35</v>
      </c>
      <c r="J20" s="428">
        <v>29</v>
      </c>
      <c r="K20" s="428">
        <v>44</v>
      </c>
      <c r="L20" s="419">
        <f t="shared" si="1"/>
        <v>281</v>
      </c>
      <c r="M20" s="419">
        <f t="shared" si="2"/>
        <v>110</v>
      </c>
      <c r="N20" s="419">
        <f t="shared" si="0"/>
        <v>391</v>
      </c>
      <c r="O20" s="546" t="s">
        <v>1004</v>
      </c>
    </row>
    <row r="21" spans="1:15" s="26" customFormat="1" ht="24.75" customHeight="1">
      <c r="A21" s="605" t="s">
        <v>29</v>
      </c>
      <c r="B21" s="560">
        <f>SUM(B10:B20)</f>
        <v>144</v>
      </c>
      <c r="C21" s="560">
        <f t="shared" ref="C21:N21" si="3">SUM(C10:C20)</f>
        <v>25</v>
      </c>
      <c r="D21" s="560">
        <f t="shared" si="3"/>
        <v>195</v>
      </c>
      <c r="E21" s="560">
        <f t="shared" si="3"/>
        <v>43</v>
      </c>
      <c r="F21" s="560">
        <f t="shared" si="3"/>
        <v>252</v>
      </c>
      <c r="G21" s="560">
        <f t="shared" si="3"/>
        <v>87</v>
      </c>
      <c r="H21" s="560">
        <f t="shared" si="3"/>
        <v>187</v>
      </c>
      <c r="I21" s="560">
        <f t="shared" si="3"/>
        <v>137</v>
      </c>
      <c r="J21" s="560">
        <f t="shared" si="3"/>
        <v>117</v>
      </c>
      <c r="K21" s="560">
        <f t="shared" si="3"/>
        <v>192</v>
      </c>
      <c r="L21" s="560">
        <f t="shared" si="3"/>
        <v>895</v>
      </c>
      <c r="M21" s="560">
        <f t="shared" si="3"/>
        <v>484</v>
      </c>
      <c r="N21" s="560">
        <f t="shared" si="3"/>
        <v>1379</v>
      </c>
      <c r="O21" s="606" t="s">
        <v>30</v>
      </c>
    </row>
    <row r="22" spans="1:15">
      <c r="A22" s="1241" t="s">
        <v>960</v>
      </c>
      <c r="B22" s="1241"/>
      <c r="C22" s="1241"/>
      <c r="I22" s="1240" t="s">
        <v>140</v>
      </c>
      <c r="J22" s="1240"/>
      <c r="K22" s="1240"/>
      <c r="L22" s="1240"/>
      <c r="M22" s="1240"/>
      <c r="N22" s="1240"/>
      <c r="O22" s="1240"/>
    </row>
    <row r="23" spans="1:15">
      <c r="A23" s="1165" t="s">
        <v>897</v>
      </c>
      <c r="B23" s="1165"/>
      <c r="C23" s="1165"/>
      <c r="D23" s="1165"/>
      <c r="I23" s="1167" t="s">
        <v>1178</v>
      </c>
      <c r="J23" s="1167"/>
      <c r="K23" s="1167"/>
      <c r="L23" s="1167"/>
      <c r="M23" s="1167"/>
      <c r="N23" s="1167"/>
      <c r="O23" s="1167"/>
    </row>
    <row r="28" spans="1:15" hidden="1"/>
    <row r="29" spans="1:15" hidden="1">
      <c r="A29" s="190" t="s">
        <v>52</v>
      </c>
    </row>
    <row r="30" spans="1:15" ht="13.5" hidden="1" customHeight="1" thickBot="1">
      <c r="A30" s="1242" t="s">
        <v>305</v>
      </c>
      <c r="B30" s="1245" t="s">
        <v>105</v>
      </c>
      <c r="C30" s="1245"/>
      <c r="D30" s="1245" t="s">
        <v>149</v>
      </c>
      <c r="E30" s="1245"/>
      <c r="F30" s="1245" t="s">
        <v>106</v>
      </c>
      <c r="G30" s="1245"/>
      <c r="H30" s="1245" t="s">
        <v>148</v>
      </c>
      <c r="I30" s="1245"/>
      <c r="J30" s="1245" t="s">
        <v>486</v>
      </c>
      <c r="K30" s="1245"/>
      <c r="L30" s="1245" t="s">
        <v>7</v>
      </c>
      <c r="M30" s="1245"/>
      <c r="N30" s="1246" t="s">
        <v>175</v>
      </c>
      <c r="O30" s="1249" t="s">
        <v>658</v>
      </c>
    </row>
    <row r="31" spans="1:15" ht="14.25" hidden="1" customHeight="1" thickTop="1" thickBot="1">
      <c r="A31" s="1243"/>
      <c r="B31" s="1252" t="s">
        <v>107</v>
      </c>
      <c r="C31" s="1252"/>
      <c r="D31" s="1252" t="s">
        <v>108</v>
      </c>
      <c r="E31" s="1252"/>
      <c r="F31" s="1252" t="s">
        <v>152</v>
      </c>
      <c r="G31" s="1252"/>
      <c r="H31" s="1252" t="s">
        <v>153</v>
      </c>
      <c r="I31" s="1252"/>
      <c r="J31" s="1252" t="s">
        <v>151</v>
      </c>
      <c r="K31" s="1252"/>
      <c r="L31" s="1252" t="s">
        <v>8</v>
      </c>
      <c r="M31" s="1252"/>
      <c r="N31" s="1247"/>
      <c r="O31" s="1250"/>
    </row>
    <row r="32" spans="1:15" ht="14.25" hidden="1" customHeight="1" thickTop="1" thickBot="1">
      <c r="A32" s="1243"/>
      <c r="B32" s="1253" t="s">
        <v>170</v>
      </c>
      <c r="C32" s="1253" t="s">
        <v>638</v>
      </c>
      <c r="D32" s="1253" t="s">
        <v>170</v>
      </c>
      <c r="E32" s="1253" t="s">
        <v>638</v>
      </c>
      <c r="F32" s="1253" t="s">
        <v>170</v>
      </c>
      <c r="G32" s="1253" t="s">
        <v>638</v>
      </c>
      <c r="H32" s="1253" t="s">
        <v>170</v>
      </c>
      <c r="I32" s="1253" t="s">
        <v>638</v>
      </c>
      <c r="J32" s="1253" t="s">
        <v>170</v>
      </c>
      <c r="K32" s="1253" t="s">
        <v>638</v>
      </c>
      <c r="L32" s="1253" t="s">
        <v>170</v>
      </c>
      <c r="M32" s="1253" t="s">
        <v>638</v>
      </c>
      <c r="N32" s="1247"/>
      <c r="O32" s="1250"/>
    </row>
    <row r="33" spans="1:15" ht="13.5" hidden="1" thickTop="1">
      <c r="A33" s="1244"/>
      <c r="B33" s="1065"/>
      <c r="C33" s="1065"/>
      <c r="D33" s="1065"/>
      <c r="E33" s="1065"/>
      <c r="F33" s="1065"/>
      <c r="G33" s="1065"/>
      <c r="H33" s="1065"/>
      <c r="I33" s="1065"/>
      <c r="J33" s="1065"/>
      <c r="K33" s="1065"/>
      <c r="L33" s="1065"/>
      <c r="M33" s="1065"/>
      <c r="N33" s="1248"/>
      <c r="O33" s="1251"/>
    </row>
    <row r="34" spans="1:15" ht="13.5" hidden="1" thickBot="1">
      <c r="A34" s="273" t="s">
        <v>109</v>
      </c>
      <c r="B34" s="105">
        <v>7</v>
      </c>
      <c r="C34" s="105">
        <v>16</v>
      </c>
      <c r="D34" s="105">
        <v>24</v>
      </c>
      <c r="E34" s="105">
        <v>20</v>
      </c>
      <c r="F34" s="105">
        <v>35</v>
      </c>
      <c r="G34" s="105">
        <v>33</v>
      </c>
      <c r="H34" s="105">
        <v>10</v>
      </c>
      <c r="I34" s="105">
        <v>34</v>
      </c>
      <c r="J34" s="105">
        <v>29</v>
      </c>
      <c r="K34" s="105">
        <v>58</v>
      </c>
      <c r="L34" s="186">
        <f>B34+D34+F34+H34+J34</f>
        <v>105</v>
      </c>
      <c r="M34" s="186">
        <f>C34+E34+G34+I34+K34</f>
        <v>161</v>
      </c>
      <c r="N34" s="186">
        <f t="shared" ref="N34:N44" si="4">SUM(L34:M34)</f>
        <v>266</v>
      </c>
      <c r="O34" s="21" t="s">
        <v>110</v>
      </c>
    </row>
    <row r="35" spans="1:15" ht="14.25" hidden="1" thickTop="1" thickBot="1">
      <c r="A35" s="40" t="s">
        <v>111</v>
      </c>
      <c r="B35" s="106">
        <v>3</v>
      </c>
      <c r="C35" s="106">
        <v>0</v>
      </c>
      <c r="D35" s="106">
        <v>0</v>
      </c>
      <c r="E35" s="106">
        <v>0</v>
      </c>
      <c r="F35" s="106">
        <v>3</v>
      </c>
      <c r="G35" s="106">
        <v>0</v>
      </c>
      <c r="H35" s="106">
        <v>5</v>
      </c>
      <c r="I35" s="106">
        <v>0</v>
      </c>
      <c r="J35" s="106">
        <v>0</v>
      </c>
      <c r="K35" s="106">
        <v>0</v>
      </c>
      <c r="L35" s="188">
        <f t="shared" ref="L35:L44" si="5">B35+D35+F35+H35+J35</f>
        <v>11</v>
      </c>
      <c r="M35" s="188">
        <f t="shared" ref="M35:M44" si="6">C35+E35+G35+I35+K35</f>
        <v>0</v>
      </c>
      <c r="N35" s="188">
        <f t="shared" si="4"/>
        <v>11</v>
      </c>
      <c r="O35" s="20" t="s">
        <v>112</v>
      </c>
    </row>
    <row r="36" spans="1:15" ht="14.25" hidden="1" thickTop="1" thickBot="1">
      <c r="A36" s="41" t="s">
        <v>487</v>
      </c>
      <c r="B36" s="107">
        <v>15</v>
      </c>
      <c r="C36" s="107">
        <v>2</v>
      </c>
      <c r="D36" s="107">
        <v>28</v>
      </c>
      <c r="E36" s="107">
        <v>5</v>
      </c>
      <c r="F36" s="107">
        <v>12</v>
      </c>
      <c r="G36" s="107">
        <v>3</v>
      </c>
      <c r="H36" s="107">
        <v>13</v>
      </c>
      <c r="I36" s="107">
        <v>8</v>
      </c>
      <c r="J36" s="107">
        <v>6</v>
      </c>
      <c r="K36" s="107">
        <v>18</v>
      </c>
      <c r="L36" s="187">
        <f t="shared" si="5"/>
        <v>74</v>
      </c>
      <c r="M36" s="187">
        <f t="shared" si="6"/>
        <v>36</v>
      </c>
      <c r="N36" s="187">
        <f t="shared" si="4"/>
        <v>110</v>
      </c>
      <c r="O36" s="19" t="s">
        <v>101</v>
      </c>
    </row>
    <row r="37" spans="1:15" ht="14.25" hidden="1" thickTop="1" thickBot="1">
      <c r="A37" s="40" t="s">
        <v>113</v>
      </c>
      <c r="B37" s="106">
        <v>0</v>
      </c>
      <c r="C37" s="106">
        <v>0</v>
      </c>
      <c r="D37" s="106">
        <v>1</v>
      </c>
      <c r="E37" s="106">
        <v>0</v>
      </c>
      <c r="F37" s="106">
        <v>0</v>
      </c>
      <c r="G37" s="106">
        <v>1</v>
      </c>
      <c r="H37" s="106">
        <v>0</v>
      </c>
      <c r="I37" s="106">
        <v>3</v>
      </c>
      <c r="J37" s="106">
        <v>5</v>
      </c>
      <c r="K37" s="106">
        <v>6</v>
      </c>
      <c r="L37" s="188">
        <f t="shared" si="5"/>
        <v>6</v>
      </c>
      <c r="M37" s="188">
        <f t="shared" si="6"/>
        <v>10</v>
      </c>
      <c r="N37" s="188">
        <f t="shared" si="4"/>
        <v>16</v>
      </c>
      <c r="O37" s="20" t="s">
        <v>114</v>
      </c>
    </row>
    <row r="38" spans="1:15" ht="14.25" hidden="1" thickTop="1" thickBot="1">
      <c r="A38" s="41" t="s">
        <v>102</v>
      </c>
      <c r="B38" s="107">
        <v>0</v>
      </c>
      <c r="C38" s="107">
        <v>0</v>
      </c>
      <c r="D38" s="107">
        <v>4</v>
      </c>
      <c r="E38" s="107">
        <v>0</v>
      </c>
      <c r="F38" s="107">
        <v>8</v>
      </c>
      <c r="G38" s="107">
        <v>0</v>
      </c>
      <c r="H38" s="107">
        <v>3</v>
      </c>
      <c r="I38" s="107">
        <v>1</v>
      </c>
      <c r="J38" s="107">
        <v>5</v>
      </c>
      <c r="K38" s="107">
        <v>3</v>
      </c>
      <c r="L38" s="187">
        <f t="shared" si="5"/>
        <v>20</v>
      </c>
      <c r="M38" s="187">
        <f t="shared" si="6"/>
        <v>4</v>
      </c>
      <c r="N38" s="187">
        <f t="shared" si="4"/>
        <v>24</v>
      </c>
      <c r="O38" s="19" t="s">
        <v>103</v>
      </c>
    </row>
    <row r="39" spans="1:15" ht="14.25" hidden="1" thickTop="1" thickBot="1">
      <c r="A39" s="40" t="s">
        <v>98</v>
      </c>
      <c r="B39" s="106">
        <v>19</v>
      </c>
      <c r="C39" s="106">
        <v>0</v>
      </c>
      <c r="D39" s="106">
        <v>27</v>
      </c>
      <c r="E39" s="106">
        <v>3</v>
      </c>
      <c r="F39" s="106">
        <v>48</v>
      </c>
      <c r="G39" s="106">
        <v>4</v>
      </c>
      <c r="H39" s="106">
        <v>20</v>
      </c>
      <c r="I39" s="106">
        <v>10</v>
      </c>
      <c r="J39" s="106">
        <v>12</v>
      </c>
      <c r="K39" s="106">
        <v>12</v>
      </c>
      <c r="L39" s="188">
        <f t="shared" si="5"/>
        <v>126</v>
      </c>
      <c r="M39" s="188">
        <f t="shared" si="6"/>
        <v>29</v>
      </c>
      <c r="N39" s="188">
        <f t="shared" si="4"/>
        <v>155</v>
      </c>
      <c r="O39" s="20" t="s">
        <v>99</v>
      </c>
    </row>
    <row r="40" spans="1:15" ht="14.25" hidden="1" thickTop="1" thickBot="1">
      <c r="A40" s="41" t="s">
        <v>115</v>
      </c>
      <c r="B40" s="107">
        <v>4</v>
      </c>
      <c r="C40" s="107">
        <v>0</v>
      </c>
      <c r="D40" s="107">
        <v>5</v>
      </c>
      <c r="E40" s="107">
        <v>1</v>
      </c>
      <c r="F40" s="107">
        <v>2</v>
      </c>
      <c r="G40" s="107">
        <v>1</v>
      </c>
      <c r="H40" s="107">
        <v>5</v>
      </c>
      <c r="I40" s="107">
        <v>3</v>
      </c>
      <c r="J40" s="107">
        <v>2</v>
      </c>
      <c r="K40" s="107">
        <v>2</v>
      </c>
      <c r="L40" s="187">
        <f t="shared" si="5"/>
        <v>18</v>
      </c>
      <c r="M40" s="187">
        <f t="shared" si="6"/>
        <v>7</v>
      </c>
      <c r="N40" s="187">
        <f t="shared" si="4"/>
        <v>25</v>
      </c>
      <c r="O40" s="19" t="s">
        <v>116</v>
      </c>
    </row>
    <row r="41" spans="1:15" ht="14.25" hidden="1" thickTop="1" thickBot="1">
      <c r="A41" s="40" t="s">
        <v>117</v>
      </c>
      <c r="B41" s="106">
        <v>8</v>
      </c>
      <c r="C41" s="106">
        <v>1</v>
      </c>
      <c r="D41" s="106">
        <v>11</v>
      </c>
      <c r="E41" s="106">
        <v>1</v>
      </c>
      <c r="F41" s="106">
        <v>10</v>
      </c>
      <c r="G41" s="106">
        <v>2</v>
      </c>
      <c r="H41" s="106">
        <v>12</v>
      </c>
      <c r="I41" s="106">
        <v>7</v>
      </c>
      <c r="J41" s="106">
        <v>2</v>
      </c>
      <c r="K41" s="106">
        <v>2</v>
      </c>
      <c r="L41" s="188">
        <f t="shared" si="5"/>
        <v>43</v>
      </c>
      <c r="M41" s="188">
        <f t="shared" si="6"/>
        <v>13</v>
      </c>
      <c r="N41" s="188">
        <f t="shared" si="4"/>
        <v>56</v>
      </c>
      <c r="O41" s="20" t="s">
        <v>118</v>
      </c>
    </row>
    <row r="42" spans="1:15" ht="14.25" hidden="1" thickTop="1" thickBot="1">
      <c r="A42" s="41" t="s">
        <v>119</v>
      </c>
      <c r="B42" s="107">
        <v>18</v>
      </c>
      <c r="C42" s="107">
        <v>3</v>
      </c>
      <c r="D42" s="107">
        <v>15</v>
      </c>
      <c r="E42" s="107">
        <v>3</v>
      </c>
      <c r="F42" s="107">
        <v>15</v>
      </c>
      <c r="G42" s="107">
        <v>7</v>
      </c>
      <c r="H42" s="107">
        <v>34</v>
      </c>
      <c r="I42" s="107">
        <v>29</v>
      </c>
      <c r="J42" s="107">
        <v>3</v>
      </c>
      <c r="K42" s="107">
        <v>5</v>
      </c>
      <c r="L42" s="187">
        <f t="shared" si="5"/>
        <v>85</v>
      </c>
      <c r="M42" s="187">
        <f t="shared" si="6"/>
        <v>47</v>
      </c>
      <c r="N42" s="187">
        <f t="shared" si="4"/>
        <v>132</v>
      </c>
      <c r="O42" s="19" t="s">
        <v>120</v>
      </c>
    </row>
    <row r="43" spans="1:15" ht="14.25" hidden="1" thickTop="1" thickBot="1">
      <c r="A43" s="40" t="s">
        <v>121</v>
      </c>
      <c r="B43" s="106">
        <v>6</v>
      </c>
      <c r="C43" s="106">
        <v>0</v>
      </c>
      <c r="D43" s="106">
        <v>19</v>
      </c>
      <c r="E43" s="106">
        <v>4</v>
      </c>
      <c r="F43" s="106">
        <v>25</v>
      </c>
      <c r="G43" s="106">
        <v>3</v>
      </c>
      <c r="H43" s="106">
        <v>20</v>
      </c>
      <c r="I43" s="106">
        <v>8</v>
      </c>
      <c r="J43" s="106">
        <v>2</v>
      </c>
      <c r="K43" s="106">
        <v>2</v>
      </c>
      <c r="L43" s="188">
        <f t="shared" si="5"/>
        <v>72</v>
      </c>
      <c r="M43" s="188">
        <f t="shared" si="6"/>
        <v>17</v>
      </c>
      <c r="N43" s="188">
        <f t="shared" si="4"/>
        <v>89</v>
      </c>
      <c r="O43" s="20" t="s">
        <v>100</v>
      </c>
    </row>
    <row r="44" spans="1:15" ht="13.5" hidden="1" thickTop="1">
      <c r="A44" s="23" t="s">
        <v>104</v>
      </c>
      <c r="B44" s="109">
        <v>41</v>
      </c>
      <c r="C44" s="109">
        <v>3</v>
      </c>
      <c r="D44" s="109">
        <v>62</v>
      </c>
      <c r="E44" s="109">
        <v>4</v>
      </c>
      <c r="F44" s="109">
        <v>83</v>
      </c>
      <c r="G44" s="109">
        <v>14</v>
      </c>
      <c r="H44" s="109">
        <v>48</v>
      </c>
      <c r="I44" s="109">
        <v>37</v>
      </c>
      <c r="J44" s="109">
        <v>30</v>
      </c>
      <c r="K44" s="109">
        <v>33</v>
      </c>
      <c r="L44" s="189">
        <f t="shared" si="5"/>
        <v>264</v>
      </c>
      <c r="M44" s="189">
        <f t="shared" si="6"/>
        <v>91</v>
      </c>
      <c r="N44" s="189">
        <f t="shared" si="4"/>
        <v>355</v>
      </c>
      <c r="O44" s="22" t="s">
        <v>97</v>
      </c>
    </row>
    <row r="45" spans="1:15" hidden="1">
      <c r="A45" s="274" t="s">
        <v>29</v>
      </c>
      <c r="B45" s="200">
        <f>SUM(B34:B44)</f>
        <v>121</v>
      </c>
      <c r="C45" s="200">
        <f t="shared" ref="C45:N45" si="7">SUM(C34:C44)</f>
        <v>25</v>
      </c>
      <c r="D45" s="200">
        <f t="shared" si="7"/>
        <v>196</v>
      </c>
      <c r="E45" s="200">
        <f t="shared" si="7"/>
        <v>41</v>
      </c>
      <c r="F45" s="200">
        <f t="shared" si="7"/>
        <v>241</v>
      </c>
      <c r="G45" s="200">
        <f t="shared" si="7"/>
        <v>68</v>
      </c>
      <c r="H45" s="200">
        <f t="shared" si="7"/>
        <v>170</v>
      </c>
      <c r="I45" s="200">
        <f t="shared" si="7"/>
        <v>140</v>
      </c>
      <c r="J45" s="200">
        <f t="shared" si="7"/>
        <v>96</v>
      </c>
      <c r="K45" s="200">
        <f t="shared" si="7"/>
        <v>141</v>
      </c>
      <c r="L45" s="200">
        <f t="shared" si="7"/>
        <v>824</v>
      </c>
      <c r="M45" s="200">
        <f t="shared" si="7"/>
        <v>415</v>
      </c>
      <c r="N45" s="200">
        <f t="shared" si="7"/>
        <v>1239</v>
      </c>
      <c r="O45" s="134" t="s">
        <v>30</v>
      </c>
    </row>
    <row r="46" spans="1:15" hidden="1"/>
    <row r="47" spans="1:15" hidden="1">
      <c r="A47" s="190" t="s">
        <v>755</v>
      </c>
    </row>
    <row r="48" spans="1:15" ht="13.5" hidden="1" thickBot="1">
      <c r="A48" s="1242" t="s">
        <v>305</v>
      </c>
      <c r="B48" s="1245" t="s">
        <v>105</v>
      </c>
      <c r="C48" s="1245"/>
      <c r="D48" s="1245" t="s">
        <v>149</v>
      </c>
      <c r="E48" s="1245"/>
      <c r="F48" s="1245" t="s">
        <v>106</v>
      </c>
      <c r="G48" s="1245"/>
      <c r="H48" s="1245" t="s">
        <v>148</v>
      </c>
      <c r="I48" s="1245"/>
      <c r="J48" s="1245" t="s">
        <v>486</v>
      </c>
      <c r="K48" s="1245"/>
      <c r="L48" s="1245" t="s">
        <v>7</v>
      </c>
      <c r="M48" s="1245"/>
      <c r="N48" s="1246" t="s">
        <v>175</v>
      </c>
      <c r="O48" s="1249" t="s">
        <v>658</v>
      </c>
    </row>
    <row r="49" spans="1:15" ht="14.25" hidden="1" thickTop="1" thickBot="1">
      <c r="A49" s="1243"/>
      <c r="B49" s="1252" t="s">
        <v>107</v>
      </c>
      <c r="C49" s="1252"/>
      <c r="D49" s="1252" t="s">
        <v>108</v>
      </c>
      <c r="E49" s="1252"/>
      <c r="F49" s="1252" t="s">
        <v>152</v>
      </c>
      <c r="G49" s="1252"/>
      <c r="H49" s="1252" t="s">
        <v>153</v>
      </c>
      <c r="I49" s="1252"/>
      <c r="J49" s="1252" t="s">
        <v>151</v>
      </c>
      <c r="K49" s="1252"/>
      <c r="L49" s="1252" t="s">
        <v>8</v>
      </c>
      <c r="M49" s="1252"/>
      <c r="N49" s="1247"/>
      <c r="O49" s="1250"/>
    </row>
    <row r="50" spans="1:15" ht="14.25" hidden="1" thickTop="1" thickBot="1">
      <c r="A50" s="1243"/>
      <c r="B50" s="1253" t="s">
        <v>170</v>
      </c>
      <c r="C50" s="1253" t="s">
        <v>638</v>
      </c>
      <c r="D50" s="1253" t="s">
        <v>170</v>
      </c>
      <c r="E50" s="1253" t="s">
        <v>638</v>
      </c>
      <c r="F50" s="1253" t="s">
        <v>170</v>
      </c>
      <c r="G50" s="1253" t="s">
        <v>638</v>
      </c>
      <c r="H50" s="1253" t="s">
        <v>170</v>
      </c>
      <c r="I50" s="1253" t="s">
        <v>638</v>
      </c>
      <c r="J50" s="1253" t="s">
        <v>170</v>
      </c>
      <c r="K50" s="1253" t="s">
        <v>638</v>
      </c>
      <c r="L50" s="1253" t="s">
        <v>170</v>
      </c>
      <c r="M50" s="1253" t="s">
        <v>638</v>
      </c>
      <c r="N50" s="1247"/>
      <c r="O50" s="1250"/>
    </row>
    <row r="51" spans="1:15" ht="13.5" hidden="1" thickTop="1">
      <c r="A51" s="1244"/>
      <c r="B51" s="1065"/>
      <c r="C51" s="1065"/>
      <c r="D51" s="1065"/>
      <c r="E51" s="1065"/>
      <c r="F51" s="1065"/>
      <c r="G51" s="1065"/>
      <c r="H51" s="1065"/>
      <c r="I51" s="1065"/>
      <c r="J51" s="1065"/>
      <c r="K51" s="1065"/>
      <c r="L51" s="1065"/>
      <c r="M51" s="1065"/>
      <c r="N51" s="1248"/>
      <c r="O51" s="1251"/>
    </row>
    <row r="52" spans="1:15" ht="13.5" hidden="1" thickBot="1">
      <c r="A52" s="273" t="s">
        <v>109</v>
      </c>
      <c r="B52" s="105"/>
      <c r="C52" s="105"/>
      <c r="D52" s="105"/>
      <c r="E52" s="105"/>
      <c r="F52" s="105">
        <v>1</v>
      </c>
      <c r="G52" s="105">
        <v>1</v>
      </c>
      <c r="H52" s="105"/>
      <c r="I52" s="105">
        <v>4</v>
      </c>
      <c r="J52" s="105"/>
      <c r="K52" s="105"/>
      <c r="L52" s="186">
        <f>B52+D52+F52+H52+J52</f>
        <v>1</v>
      </c>
      <c r="M52" s="186">
        <f>C52+E52+G52+I52+K52</f>
        <v>5</v>
      </c>
      <c r="N52" s="186">
        <f t="shared" ref="N52:N62" si="8">SUM(L52:M52)</f>
        <v>6</v>
      </c>
      <c r="O52" s="21" t="s">
        <v>110</v>
      </c>
    </row>
    <row r="53" spans="1:15" ht="14.25" hidden="1" thickTop="1" thickBot="1">
      <c r="A53" s="40" t="s">
        <v>111</v>
      </c>
      <c r="B53" s="106"/>
      <c r="C53" s="106"/>
      <c r="D53" s="106"/>
      <c r="E53" s="106"/>
      <c r="F53" s="106">
        <v>1</v>
      </c>
      <c r="G53" s="106">
        <v>1</v>
      </c>
      <c r="H53" s="106"/>
      <c r="I53" s="106"/>
      <c r="J53" s="106"/>
      <c r="K53" s="106"/>
      <c r="L53" s="188">
        <f t="shared" ref="L53:L62" si="9">B53+D53+F53+H53+J53</f>
        <v>1</v>
      </c>
      <c r="M53" s="188">
        <f t="shared" ref="M53:M62" si="10">C53+E53+G53+I53+K53</f>
        <v>1</v>
      </c>
      <c r="N53" s="188">
        <f t="shared" si="8"/>
        <v>2</v>
      </c>
      <c r="O53" s="20" t="s">
        <v>112</v>
      </c>
    </row>
    <row r="54" spans="1:15" ht="14.25" hidden="1" thickTop="1" thickBot="1">
      <c r="A54" s="41" t="s">
        <v>487</v>
      </c>
      <c r="B54" s="107"/>
      <c r="C54" s="107"/>
      <c r="D54" s="107"/>
      <c r="E54" s="107"/>
      <c r="F54" s="107">
        <v>7</v>
      </c>
      <c r="G54" s="107">
        <v>5</v>
      </c>
      <c r="H54" s="107">
        <v>1</v>
      </c>
      <c r="I54" s="107"/>
      <c r="J54" s="107"/>
      <c r="K54" s="107"/>
      <c r="L54" s="187">
        <f t="shared" si="9"/>
        <v>8</v>
      </c>
      <c r="M54" s="187">
        <f t="shared" si="10"/>
        <v>5</v>
      </c>
      <c r="N54" s="187">
        <f t="shared" si="8"/>
        <v>13</v>
      </c>
      <c r="O54" s="19" t="s">
        <v>101</v>
      </c>
    </row>
    <row r="55" spans="1:15" ht="14.25" hidden="1" thickTop="1" thickBot="1">
      <c r="A55" s="40" t="s">
        <v>113</v>
      </c>
      <c r="B55" s="106"/>
      <c r="C55" s="106"/>
      <c r="D55" s="106"/>
      <c r="E55" s="106"/>
      <c r="F55" s="106"/>
      <c r="G55" s="106"/>
      <c r="H55" s="106"/>
      <c r="I55" s="106">
        <v>1</v>
      </c>
      <c r="J55" s="106"/>
      <c r="K55" s="106"/>
      <c r="L55" s="188">
        <f t="shared" si="9"/>
        <v>0</v>
      </c>
      <c r="M55" s="188">
        <f t="shared" si="10"/>
        <v>1</v>
      </c>
      <c r="N55" s="188">
        <f t="shared" si="8"/>
        <v>1</v>
      </c>
      <c r="O55" s="20" t="s">
        <v>114</v>
      </c>
    </row>
    <row r="56" spans="1:15" ht="14.25" hidden="1" thickTop="1" thickBot="1">
      <c r="A56" s="41" t="s">
        <v>102</v>
      </c>
      <c r="B56" s="107"/>
      <c r="C56" s="107"/>
      <c r="D56" s="107"/>
      <c r="E56" s="107"/>
      <c r="F56" s="107">
        <v>1</v>
      </c>
      <c r="G56" s="107">
        <v>1</v>
      </c>
      <c r="H56" s="107">
        <v>5</v>
      </c>
      <c r="I56" s="107">
        <v>2</v>
      </c>
      <c r="J56" s="107"/>
      <c r="K56" s="107"/>
      <c r="L56" s="187">
        <f t="shared" si="9"/>
        <v>6</v>
      </c>
      <c r="M56" s="187">
        <f t="shared" si="10"/>
        <v>3</v>
      </c>
      <c r="N56" s="187">
        <f t="shared" si="8"/>
        <v>9</v>
      </c>
      <c r="O56" s="19" t="s">
        <v>103</v>
      </c>
    </row>
    <row r="57" spans="1:15" ht="14.25" hidden="1" thickTop="1" thickBot="1">
      <c r="A57" s="40" t="s">
        <v>98</v>
      </c>
      <c r="B57" s="106"/>
      <c r="C57" s="106"/>
      <c r="D57" s="106"/>
      <c r="E57" s="106"/>
      <c r="F57" s="106">
        <v>6</v>
      </c>
      <c r="G57" s="106">
        <v>2</v>
      </c>
      <c r="H57" s="106">
        <v>2</v>
      </c>
      <c r="I57" s="106">
        <v>2</v>
      </c>
      <c r="J57" s="106"/>
      <c r="K57" s="106"/>
      <c r="L57" s="188">
        <f t="shared" si="9"/>
        <v>8</v>
      </c>
      <c r="M57" s="188">
        <f t="shared" si="10"/>
        <v>4</v>
      </c>
      <c r="N57" s="188">
        <f t="shared" si="8"/>
        <v>12</v>
      </c>
      <c r="O57" s="20" t="s">
        <v>99</v>
      </c>
    </row>
    <row r="58" spans="1:15" ht="14.25" hidden="1" thickTop="1" thickBot="1">
      <c r="A58" s="41" t="s">
        <v>115</v>
      </c>
      <c r="B58" s="107"/>
      <c r="C58" s="107"/>
      <c r="D58" s="107"/>
      <c r="E58" s="107"/>
      <c r="F58" s="107">
        <v>1</v>
      </c>
      <c r="G58" s="107">
        <v>1</v>
      </c>
      <c r="H58" s="107"/>
      <c r="I58" s="107"/>
      <c r="J58" s="107"/>
      <c r="K58" s="107"/>
      <c r="L58" s="187">
        <f t="shared" si="9"/>
        <v>1</v>
      </c>
      <c r="M58" s="187">
        <f t="shared" si="10"/>
        <v>1</v>
      </c>
      <c r="N58" s="187">
        <f t="shared" si="8"/>
        <v>2</v>
      </c>
      <c r="O58" s="19" t="s">
        <v>116</v>
      </c>
    </row>
    <row r="59" spans="1:15" ht="14.25" hidden="1" thickTop="1" thickBot="1">
      <c r="A59" s="40" t="s">
        <v>117</v>
      </c>
      <c r="B59" s="106">
        <v>1</v>
      </c>
      <c r="C59" s="106"/>
      <c r="D59" s="106"/>
      <c r="E59" s="106"/>
      <c r="F59" s="106">
        <v>3</v>
      </c>
      <c r="G59" s="106"/>
      <c r="H59" s="106">
        <v>3</v>
      </c>
      <c r="I59" s="106">
        <v>2</v>
      </c>
      <c r="J59" s="106"/>
      <c r="K59" s="106"/>
      <c r="L59" s="188">
        <f t="shared" si="9"/>
        <v>7</v>
      </c>
      <c r="M59" s="188">
        <f t="shared" si="10"/>
        <v>2</v>
      </c>
      <c r="N59" s="188">
        <f t="shared" si="8"/>
        <v>9</v>
      </c>
      <c r="O59" s="20" t="s">
        <v>118</v>
      </c>
    </row>
    <row r="60" spans="1:15" ht="14.25" hidden="1" thickTop="1" thickBot="1">
      <c r="A60" s="41" t="s">
        <v>119</v>
      </c>
      <c r="B60" s="107">
        <v>1</v>
      </c>
      <c r="C60" s="107"/>
      <c r="D60" s="107">
        <v>1</v>
      </c>
      <c r="E60" s="107"/>
      <c r="F60" s="107">
        <v>4</v>
      </c>
      <c r="G60" s="107">
        <v>3</v>
      </c>
      <c r="H60" s="107">
        <v>17</v>
      </c>
      <c r="I60" s="107">
        <v>17</v>
      </c>
      <c r="J60" s="107"/>
      <c r="K60" s="107"/>
      <c r="L60" s="187">
        <f t="shared" si="9"/>
        <v>23</v>
      </c>
      <c r="M60" s="187">
        <f t="shared" si="10"/>
        <v>20</v>
      </c>
      <c r="N60" s="187">
        <f t="shared" si="8"/>
        <v>43</v>
      </c>
      <c r="O60" s="19" t="s">
        <v>120</v>
      </c>
    </row>
    <row r="61" spans="1:15" ht="14.25" hidden="1" thickTop="1" thickBot="1">
      <c r="A61" s="40" t="s">
        <v>121</v>
      </c>
      <c r="B61" s="106"/>
      <c r="C61" s="106"/>
      <c r="D61" s="106"/>
      <c r="E61" s="106"/>
      <c r="F61" s="106">
        <v>2</v>
      </c>
      <c r="G61" s="106"/>
      <c r="H61" s="106">
        <v>1</v>
      </c>
      <c r="I61" s="106">
        <v>1</v>
      </c>
      <c r="J61" s="106"/>
      <c r="K61" s="106"/>
      <c r="L61" s="188">
        <f t="shared" si="9"/>
        <v>3</v>
      </c>
      <c r="M61" s="188">
        <f t="shared" si="10"/>
        <v>1</v>
      </c>
      <c r="N61" s="188">
        <f t="shared" si="8"/>
        <v>4</v>
      </c>
      <c r="O61" s="20" t="s">
        <v>100</v>
      </c>
    </row>
    <row r="62" spans="1:15" ht="13.5" hidden="1" thickTop="1">
      <c r="A62" s="23" t="s">
        <v>104</v>
      </c>
      <c r="B62" s="109"/>
      <c r="C62" s="109"/>
      <c r="D62" s="109">
        <v>2</v>
      </c>
      <c r="E62" s="109"/>
      <c r="F62" s="109">
        <v>14</v>
      </c>
      <c r="G62" s="109">
        <v>6</v>
      </c>
      <c r="H62" s="109">
        <v>4</v>
      </c>
      <c r="I62" s="109">
        <v>7</v>
      </c>
      <c r="J62" s="109"/>
      <c r="K62" s="109"/>
      <c r="L62" s="189">
        <f t="shared" si="9"/>
        <v>20</v>
      </c>
      <c r="M62" s="189">
        <f t="shared" si="10"/>
        <v>13</v>
      </c>
      <c r="N62" s="189">
        <f t="shared" si="8"/>
        <v>33</v>
      </c>
      <c r="O62" s="22" t="s">
        <v>97</v>
      </c>
    </row>
    <row r="63" spans="1:15" hidden="1">
      <c r="A63" s="274" t="s">
        <v>29</v>
      </c>
      <c r="B63" s="200">
        <f>SUM(B52:B62)</f>
        <v>2</v>
      </c>
      <c r="C63" s="200">
        <f t="shared" ref="C63:N63" si="11">SUM(C52:C62)</f>
        <v>0</v>
      </c>
      <c r="D63" s="200">
        <f t="shared" si="11"/>
        <v>3</v>
      </c>
      <c r="E63" s="200">
        <f t="shared" si="11"/>
        <v>0</v>
      </c>
      <c r="F63" s="200">
        <f t="shared" si="11"/>
        <v>40</v>
      </c>
      <c r="G63" s="200">
        <f t="shared" si="11"/>
        <v>20</v>
      </c>
      <c r="H63" s="200">
        <f t="shared" si="11"/>
        <v>33</v>
      </c>
      <c r="I63" s="200">
        <f t="shared" si="11"/>
        <v>36</v>
      </c>
      <c r="J63" s="200">
        <f t="shared" si="11"/>
        <v>0</v>
      </c>
      <c r="K63" s="200">
        <f t="shared" si="11"/>
        <v>0</v>
      </c>
      <c r="L63" s="200">
        <f t="shared" si="11"/>
        <v>78</v>
      </c>
      <c r="M63" s="200">
        <f t="shared" si="11"/>
        <v>56</v>
      </c>
      <c r="N63" s="200">
        <f t="shared" si="11"/>
        <v>134</v>
      </c>
      <c r="O63" s="134" t="s">
        <v>30</v>
      </c>
    </row>
    <row r="64" spans="1:15" hidden="1"/>
    <row r="65" spans="1:15" hidden="1">
      <c r="A65" s="190" t="s">
        <v>756</v>
      </c>
    </row>
    <row r="66" spans="1:15" ht="13.5" hidden="1" thickBot="1">
      <c r="A66" s="1242" t="s">
        <v>305</v>
      </c>
      <c r="B66" s="1245" t="s">
        <v>105</v>
      </c>
      <c r="C66" s="1245"/>
      <c r="D66" s="1245" t="s">
        <v>149</v>
      </c>
      <c r="E66" s="1245"/>
      <c r="F66" s="1245" t="s">
        <v>106</v>
      </c>
      <c r="G66" s="1245"/>
      <c r="H66" s="1245" t="s">
        <v>148</v>
      </c>
      <c r="I66" s="1245"/>
      <c r="J66" s="1245" t="s">
        <v>486</v>
      </c>
      <c r="K66" s="1245"/>
      <c r="L66" s="1245" t="s">
        <v>7</v>
      </c>
      <c r="M66" s="1245"/>
      <c r="N66" s="1246" t="s">
        <v>175</v>
      </c>
      <c r="O66" s="1249" t="s">
        <v>658</v>
      </c>
    </row>
    <row r="67" spans="1:15" ht="14.25" hidden="1" thickTop="1" thickBot="1">
      <c r="A67" s="1243"/>
      <c r="B67" s="1252" t="s">
        <v>107</v>
      </c>
      <c r="C67" s="1252"/>
      <c r="D67" s="1252" t="s">
        <v>108</v>
      </c>
      <c r="E67" s="1252"/>
      <c r="F67" s="1252" t="s">
        <v>152</v>
      </c>
      <c r="G67" s="1252"/>
      <c r="H67" s="1252" t="s">
        <v>153</v>
      </c>
      <c r="I67" s="1252"/>
      <c r="J67" s="1252" t="s">
        <v>151</v>
      </c>
      <c r="K67" s="1252"/>
      <c r="L67" s="1252" t="s">
        <v>8</v>
      </c>
      <c r="M67" s="1252"/>
      <c r="N67" s="1247"/>
      <c r="O67" s="1250"/>
    </row>
    <row r="68" spans="1:15" ht="14.25" hidden="1" thickTop="1" thickBot="1">
      <c r="A68" s="1243"/>
      <c r="B68" s="1253" t="s">
        <v>170</v>
      </c>
      <c r="C68" s="1253" t="s">
        <v>638</v>
      </c>
      <c r="D68" s="1253" t="s">
        <v>170</v>
      </c>
      <c r="E68" s="1253" t="s">
        <v>638</v>
      </c>
      <c r="F68" s="1253" t="s">
        <v>170</v>
      </c>
      <c r="G68" s="1253" t="s">
        <v>638</v>
      </c>
      <c r="H68" s="1253" t="s">
        <v>170</v>
      </c>
      <c r="I68" s="1253" t="s">
        <v>638</v>
      </c>
      <c r="J68" s="1253" t="s">
        <v>170</v>
      </c>
      <c r="K68" s="1253" t="s">
        <v>638</v>
      </c>
      <c r="L68" s="1253" t="s">
        <v>170</v>
      </c>
      <c r="M68" s="1253" t="s">
        <v>638</v>
      </c>
      <c r="N68" s="1247"/>
      <c r="O68" s="1250"/>
    </row>
    <row r="69" spans="1:15" ht="13.5" hidden="1" thickTop="1">
      <c r="A69" s="1244"/>
      <c r="B69" s="1065"/>
      <c r="C69" s="1065"/>
      <c r="D69" s="1065"/>
      <c r="E69" s="1065"/>
      <c r="F69" s="1065"/>
      <c r="G69" s="1065"/>
      <c r="H69" s="1065"/>
      <c r="I69" s="1065"/>
      <c r="J69" s="1065"/>
      <c r="K69" s="1065"/>
      <c r="L69" s="1065"/>
      <c r="M69" s="1065"/>
      <c r="N69" s="1248"/>
      <c r="O69" s="1251"/>
    </row>
    <row r="70" spans="1:15" ht="13.5" hidden="1" thickBot="1">
      <c r="A70" s="273" t="s">
        <v>109</v>
      </c>
      <c r="B70" s="105"/>
      <c r="C70" s="105"/>
      <c r="D70" s="105"/>
      <c r="E70" s="105"/>
      <c r="F70" s="105"/>
      <c r="G70" s="105"/>
      <c r="H70" s="105"/>
      <c r="I70" s="105"/>
      <c r="J70" s="105"/>
      <c r="K70" s="105"/>
      <c r="L70" s="186">
        <f>B70+D70+F70+H70+J70</f>
        <v>0</v>
      </c>
      <c r="M70" s="186">
        <f>C70+E70+G70+I70+K70</f>
        <v>0</v>
      </c>
      <c r="N70" s="186">
        <f t="shared" ref="N70:N80" si="12">SUM(L70:M70)</f>
        <v>0</v>
      </c>
      <c r="O70" s="21" t="s">
        <v>110</v>
      </c>
    </row>
    <row r="71" spans="1:15" ht="14.25" hidden="1" thickTop="1" thickBot="1">
      <c r="A71" s="40" t="s">
        <v>111</v>
      </c>
      <c r="B71" s="106"/>
      <c r="C71" s="106"/>
      <c r="D71" s="106"/>
      <c r="E71" s="106"/>
      <c r="F71" s="106"/>
      <c r="G71" s="106"/>
      <c r="H71" s="106"/>
      <c r="I71" s="106"/>
      <c r="J71" s="106"/>
      <c r="K71" s="106"/>
      <c r="L71" s="188">
        <f t="shared" ref="L71:L80" si="13">B71+D71+F71+H71+J71</f>
        <v>0</v>
      </c>
      <c r="M71" s="188">
        <f t="shared" ref="M71:M80" si="14">C71+E71+G71+I71+K71</f>
        <v>0</v>
      </c>
      <c r="N71" s="188">
        <f t="shared" si="12"/>
        <v>0</v>
      </c>
      <c r="O71" s="20" t="s">
        <v>112</v>
      </c>
    </row>
    <row r="72" spans="1:15" ht="14.25" hidden="1" thickTop="1" thickBot="1">
      <c r="A72" s="41" t="s">
        <v>487</v>
      </c>
      <c r="B72" s="107"/>
      <c r="C72" s="107"/>
      <c r="D72" s="107"/>
      <c r="E72" s="107"/>
      <c r="F72" s="107"/>
      <c r="G72" s="107"/>
      <c r="H72" s="107"/>
      <c r="I72" s="107"/>
      <c r="J72" s="107"/>
      <c r="K72" s="107"/>
      <c r="L72" s="187">
        <f t="shared" si="13"/>
        <v>0</v>
      </c>
      <c r="M72" s="187">
        <f t="shared" si="14"/>
        <v>0</v>
      </c>
      <c r="N72" s="187">
        <f t="shared" si="12"/>
        <v>0</v>
      </c>
      <c r="O72" s="19" t="s">
        <v>101</v>
      </c>
    </row>
    <row r="73" spans="1:15" ht="14.25" hidden="1" thickTop="1" thickBot="1">
      <c r="A73" s="40" t="s">
        <v>113</v>
      </c>
      <c r="B73" s="106"/>
      <c r="C73" s="106"/>
      <c r="D73" s="106"/>
      <c r="E73" s="106"/>
      <c r="F73" s="106"/>
      <c r="G73" s="106"/>
      <c r="H73" s="106"/>
      <c r="I73" s="106"/>
      <c r="J73" s="106"/>
      <c r="K73" s="106"/>
      <c r="L73" s="188">
        <f t="shared" si="13"/>
        <v>0</v>
      </c>
      <c r="M73" s="188">
        <f t="shared" si="14"/>
        <v>0</v>
      </c>
      <c r="N73" s="188">
        <f t="shared" si="12"/>
        <v>0</v>
      </c>
      <c r="O73" s="20" t="s">
        <v>114</v>
      </c>
    </row>
    <row r="74" spans="1:15" ht="14.25" hidden="1" thickTop="1" thickBot="1">
      <c r="A74" s="41" t="s">
        <v>102</v>
      </c>
      <c r="B74" s="107"/>
      <c r="C74" s="107"/>
      <c r="D74" s="107"/>
      <c r="E74" s="107"/>
      <c r="F74" s="107"/>
      <c r="G74" s="107"/>
      <c r="H74" s="107"/>
      <c r="I74" s="107"/>
      <c r="J74" s="107"/>
      <c r="K74" s="107"/>
      <c r="L74" s="187">
        <f t="shared" si="13"/>
        <v>0</v>
      </c>
      <c r="M74" s="187">
        <f t="shared" si="14"/>
        <v>0</v>
      </c>
      <c r="N74" s="187">
        <f t="shared" si="12"/>
        <v>0</v>
      </c>
      <c r="O74" s="19" t="s">
        <v>103</v>
      </c>
    </row>
    <row r="75" spans="1:15" ht="14.25" hidden="1" thickTop="1" thickBot="1">
      <c r="A75" s="40" t="s">
        <v>98</v>
      </c>
      <c r="B75" s="106"/>
      <c r="C75" s="106"/>
      <c r="D75" s="106"/>
      <c r="E75" s="106"/>
      <c r="F75" s="106"/>
      <c r="G75" s="106"/>
      <c r="H75" s="106"/>
      <c r="I75" s="106"/>
      <c r="J75" s="106"/>
      <c r="K75" s="106"/>
      <c r="L75" s="188">
        <f t="shared" si="13"/>
        <v>0</v>
      </c>
      <c r="M75" s="188">
        <f t="shared" si="14"/>
        <v>0</v>
      </c>
      <c r="N75" s="188">
        <f t="shared" si="12"/>
        <v>0</v>
      </c>
      <c r="O75" s="20" t="s">
        <v>99</v>
      </c>
    </row>
    <row r="76" spans="1:15" ht="14.25" hidden="1" thickTop="1" thickBot="1">
      <c r="A76" s="41" t="s">
        <v>115</v>
      </c>
      <c r="B76" s="107"/>
      <c r="C76" s="107"/>
      <c r="D76" s="107"/>
      <c r="E76" s="107"/>
      <c r="F76" s="107"/>
      <c r="G76" s="107"/>
      <c r="H76" s="107"/>
      <c r="I76" s="107"/>
      <c r="J76" s="107"/>
      <c r="K76" s="107"/>
      <c r="L76" s="187">
        <f t="shared" si="13"/>
        <v>0</v>
      </c>
      <c r="M76" s="187">
        <f t="shared" si="14"/>
        <v>0</v>
      </c>
      <c r="N76" s="187">
        <f t="shared" si="12"/>
        <v>0</v>
      </c>
      <c r="O76" s="19" t="s">
        <v>116</v>
      </c>
    </row>
    <row r="77" spans="1:15" ht="14.25" hidden="1" thickTop="1" thickBot="1">
      <c r="A77" s="40" t="s">
        <v>117</v>
      </c>
      <c r="B77" s="106"/>
      <c r="C77" s="106"/>
      <c r="D77" s="106"/>
      <c r="E77" s="106"/>
      <c r="F77" s="106"/>
      <c r="G77" s="106"/>
      <c r="H77" s="106">
        <v>6</v>
      </c>
      <c r="I77" s="106">
        <v>1</v>
      </c>
      <c r="J77" s="106"/>
      <c r="K77" s="106"/>
      <c r="L77" s="188">
        <f t="shared" si="13"/>
        <v>6</v>
      </c>
      <c r="M77" s="188">
        <f t="shared" si="14"/>
        <v>1</v>
      </c>
      <c r="N77" s="188">
        <f t="shared" si="12"/>
        <v>7</v>
      </c>
      <c r="O77" s="20" t="s">
        <v>118</v>
      </c>
    </row>
    <row r="78" spans="1:15" ht="14.25" hidden="1" thickTop="1" thickBot="1">
      <c r="A78" s="41" t="s">
        <v>119</v>
      </c>
      <c r="B78" s="107"/>
      <c r="C78" s="107"/>
      <c r="D78" s="107"/>
      <c r="E78" s="107"/>
      <c r="F78" s="107"/>
      <c r="G78" s="107"/>
      <c r="H78" s="107"/>
      <c r="I78" s="107"/>
      <c r="J78" s="107"/>
      <c r="K78" s="107"/>
      <c r="L78" s="187">
        <f t="shared" si="13"/>
        <v>0</v>
      </c>
      <c r="M78" s="187">
        <f t="shared" si="14"/>
        <v>0</v>
      </c>
      <c r="N78" s="187">
        <f t="shared" si="12"/>
        <v>0</v>
      </c>
      <c r="O78" s="19" t="s">
        <v>120</v>
      </c>
    </row>
    <row r="79" spans="1:15" ht="14.25" hidden="1" thickTop="1" thickBot="1">
      <c r="A79" s="40" t="s">
        <v>121</v>
      </c>
      <c r="B79" s="106"/>
      <c r="C79" s="106"/>
      <c r="D79" s="106"/>
      <c r="E79" s="106"/>
      <c r="F79" s="106"/>
      <c r="G79" s="106"/>
      <c r="H79" s="106"/>
      <c r="I79" s="106"/>
      <c r="J79" s="106"/>
      <c r="K79" s="106"/>
      <c r="L79" s="188">
        <f t="shared" si="13"/>
        <v>0</v>
      </c>
      <c r="M79" s="188">
        <f t="shared" si="14"/>
        <v>0</v>
      </c>
      <c r="N79" s="188">
        <f t="shared" si="12"/>
        <v>0</v>
      </c>
      <c r="O79" s="20" t="s">
        <v>100</v>
      </c>
    </row>
    <row r="80" spans="1:15" ht="13.5" hidden="1" thickTop="1">
      <c r="A80" s="23" t="s">
        <v>104</v>
      </c>
      <c r="B80" s="109"/>
      <c r="C80" s="109"/>
      <c r="D80" s="109"/>
      <c r="E80" s="109"/>
      <c r="F80" s="109"/>
      <c r="G80" s="109"/>
      <c r="H80" s="109">
        <v>1</v>
      </c>
      <c r="I80" s="109">
        <v>1</v>
      </c>
      <c r="J80" s="109"/>
      <c r="K80" s="109"/>
      <c r="L80" s="189">
        <f t="shared" si="13"/>
        <v>1</v>
      </c>
      <c r="M80" s="189">
        <f t="shared" si="14"/>
        <v>1</v>
      </c>
      <c r="N80" s="189">
        <f t="shared" si="12"/>
        <v>2</v>
      </c>
      <c r="O80" s="22" t="s">
        <v>97</v>
      </c>
    </row>
    <row r="81" spans="1:15" hidden="1">
      <c r="A81" s="274" t="s">
        <v>29</v>
      </c>
      <c r="B81" s="200">
        <f>SUM(B70:B80)</f>
        <v>0</v>
      </c>
      <c r="C81" s="200">
        <f t="shared" ref="C81:N81" si="15">SUM(C70:C80)</f>
        <v>0</v>
      </c>
      <c r="D81" s="200">
        <f t="shared" si="15"/>
        <v>0</v>
      </c>
      <c r="E81" s="200">
        <f t="shared" si="15"/>
        <v>0</v>
      </c>
      <c r="F81" s="200">
        <f t="shared" si="15"/>
        <v>0</v>
      </c>
      <c r="G81" s="200">
        <f t="shared" si="15"/>
        <v>0</v>
      </c>
      <c r="H81" s="200">
        <f t="shared" si="15"/>
        <v>7</v>
      </c>
      <c r="I81" s="200">
        <f t="shared" si="15"/>
        <v>2</v>
      </c>
      <c r="J81" s="200">
        <f t="shared" si="15"/>
        <v>0</v>
      </c>
      <c r="K81" s="200">
        <f t="shared" si="15"/>
        <v>0</v>
      </c>
      <c r="L81" s="200">
        <f t="shared" si="15"/>
        <v>7</v>
      </c>
      <c r="M81" s="200">
        <f t="shared" si="15"/>
        <v>2</v>
      </c>
      <c r="N81" s="200">
        <f t="shared" si="15"/>
        <v>9</v>
      </c>
      <c r="O81" s="134" t="s">
        <v>30</v>
      </c>
    </row>
    <row r="82" spans="1:15" hidden="1"/>
    <row r="83" spans="1:15" hidden="1">
      <c r="A83" s="190" t="s">
        <v>176</v>
      </c>
    </row>
    <row r="84" spans="1:15" ht="13.5" hidden="1" thickBot="1">
      <c r="A84" s="1242" t="s">
        <v>305</v>
      </c>
      <c r="B84" s="1245" t="s">
        <v>105</v>
      </c>
      <c r="C84" s="1245"/>
      <c r="D84" s="1245" t="s">
        <v>149</v>
      </c>
      <c r="E84" s="1245"/>
      <c r="F84" s="1245" t="s">
        <v>106</v>
      </c>
      <c r="G84" s="1245"/>
      <c r="H84" s="1245" t="s">
        <v>148</v>
      </c>
      <c r="I84" s="1245"/>
      <c r="J84" s="1245" t="s">
        <v>486</v>
      </c>
      <c r="K84" s="1245"/>
      <c r="L84" s="1245" t="s">
        <v>7</v>
      </c>
      <c r="M84" s="1245"/>
      <c r="N84" s="1246" t="s">
        <v>175</v>
      </c>
      <c r="O84" s="1249" t="s">
        <v>658</v>
      </c>
    </row>
    <row r="85" spans="1:15" ht="14.25" hidden="1" thickTop="1" thickBot="1">
      <c r="A85" s="1243"/>
      <c r="B85" s="1252" t="s">
        <v>107</v>
      </c>
      <c r="C85" s="1252"/>
      <c r="D85" s="1252" t="s">
        <v>108</v>
      </c>
      <c r="E85" s="1252"/>
      <c r="F85" s="1252" t="s">
        <v>152</v>
      </c>
      <c r="G85" s="1252"/>
      <c r="H85" s="1252" t="s">
        <v>153</v>
      </c>
      <c r="I85" s="1252"/>
      <c r="J85" s="1252" t="s">
        <v>151</v>
      </c>
      <c r="K85" s="1252"/>
      <c r="L85" s="1252" t="s">
        <v>8</v>
      </c>
      <c r="M85" s="1252"/>
      <c r="N85" s="1247"/>
      <c r="O85" s="1250"/>
    </row>
    <row r="86" spans="1:15" ht="14.25" hidden="1" thickTop="1" thickBot="1">
      <c r="A86" s="1243"/>
      <c r="B86" s="1253" t="s">
        <v>170</v>
      </c>
      <c r="C86" s="1253" t="s">
        <v>638</v>
      </c>
      <c r="D86" s="1253" t="s">
        <v>170</v>
      </c>
      <c r="E86" s="1253" t="s">
        <v>638</v>
      </c>
      <c r="F86" s="1253" t="s">
        <v>170</v>
      </c>
      <c r="G86" s="1253" t="s">
        <v>638</v>
      </c>
      <c r="H86" s="1253" t="s">
        <v>170</v>
      </c>
      <c r="I86" s="1253" t="s">
        <v>638</v>
      </c>
      <c r="J86" s="1253" t="s">
        <v>170</v>
      </c>
      <c r="K86" s="1253" t="s">
        <v>638</v>
      </c>
      <c r="L86" s="1253" t="s">
        <v>170</v>
      </c>
      <c r="M86" s="1253" t="s">
        <v>638</v>
      </c>
      <c r="N86" s="1247"/>
      <c r="O86" s="1250"/>
    </row>
    <row r="87" spans="1:15" ht="13.5" hidden="1" thickTop="1">
      <c r="A87" s="1244"/>
      <c r="B87" s="1065"/>
      <c r="C87" s="1065"/>
      <c r="D87" s="1065"/>
      <c r="E87" s="1065"/>
      <c r="F87" s="1065"/>
      <c r="G87" s="1065"/>
      <c r="H87" s="1065"/>
      <c r="I87" s="1065"/>
      <c r="J87" s="1065"/>
      <c r="K87" s="1065"/>
      <c r="L87" s="1065"/>
      <c r="M87" s="1065"/>
      <c r="N87" s="1248"/>
      <c r="O87" s="1251"/>
    </row>
    <row r="88" spans="1:15" ht="13.5" hidden="1" thickBot="1">
      <c r="A88" s="273" t="s">
        <v>109</v>
      </c>
      <c r="B88" s="105">
        <f>SUM(B34+B52+B70)</f>
        <v>7</v>
      </c>
      <c r="C88" s="105">
        <f t="shared" ref="C88:K88" si="16">SUM(C34+C52+C70)</f>
        <v>16</v>
      </c>
      <c r="D88" s="105">
        <f t="shared" si="16"/>
        <v>24</v>
      </c>
      <c r="E88" s="105">
        <f t="shared" si="16"/>
        <v>20</v>
      </c>
      <c r="F88" s="105">
        <f t="shared" si="16"/>
        <v>36</v>
      </c>
      <c r="G88" s="105">
        <f t="shared" si="16"/>
        <v>34</v>
      </c>
      <c r="H88" s="105">
        <f t="shared" si="16"/>
        <v>10</v>
      </c>
      <c r="I88" s="105">
        <f t="shared" si="16"/>
        <v>38</v>
      </c>
      <c r="J88" s="105">
        <f t="shared" si="16"/>
        <v>29</v>
      </c>
      <c r="K88" s="105">
        <f t="shared" si="16"/>
        <v>58</v>
      </c>
      <c r="L88" s="186">
        <f>B88+D88+F88+H88+J88</f>
        <v>106</v>
      </c>
      <c r="M88" s="186">
        <f>C88+E88+G88+I88+K88</f>
        <v>166</v>
      </c>
      <c r="N88" s="186">
        <f t="shared" ref="N88:N98" si="17">SUM(L88:M88)</f>
        <v>272</v>
      </c>
      <c r="O88" s="21" t="s">
        <v>110</v>
      </c>
    </row>
    <row r="89" spans="1:15" ht="14.25" hidden="1" thickTop="1" thickBot="1">
      <c r="A89" s="40" t="s">
        <v>111</v>
      </c>
      <c r="B89" s="105">
        <f t="shared" ref="B89:K89" si="18">SUM(B35+B53+B71)</f>
        <v>3</v>
      </c>
      <c r="C89" s="105">
        <f t="shared" si="18"/>
        <v>0</v>
      </c>
      <c r="D89" s="105">
        <f t="shared" si="18"/>
        <v>0</v>
      </c>
      <c r="E89" s="105">
        <f t="shared" si="18"/>
        <v>0</v>
      </c>
      <c r="F89" s="105">
        <f t="shared" si="18"/>
        <v>4</v>
      </c>
      <c r="G89" s="105">
        <f t="shared" si="18"/>
        <v>1</v>
      </c>
      <c r="H89" s="105">
        <f t="shared" si="18"/>
        <v>5</v>
      </c>
      <c r="I89" s="105">
        <f t="shared" si="18"/>
        <v>0</v>
      </c>
      <c r="J89" s="105">
        <f t="shared" si="18"/>
        <v>0</v>
      </c>
      <c r="K89" s="105">
        <f t="shared" si="18"/>
        <v>0</v>
      </c>
      <c r="L89" s="188">
        <f t="shared" ref="L89:L98" si="19">B89+D89+F89+H89+J89</f>
        <v>12</v>
      </c>
      <c r="M89" s="188">
        <f t="shared" ref="M89:M98" si="20">C89+E89+G89+I89+K89</f>
        <v>1</v>
      </c>
      <c r="N89" s="188">
        <f t="shared" si="17"/>
        <v>13</v>
      </c>
      <c r="O89" s="20" t="s">
        <v>112</v>
      </c>
    </row>
    <row r="90" spans="1:15" ht="14.25" hidden="1" thickTop="1" thickBot="1">
      <c r="A90" s="41" t="s">
        <v>487</v>
      </c>
      <c r="B90" s="105">
        <f t="shared" ref="B90:K90" si="21">SUM(B36+B54+B72)</f>
        <v>15</v>
      </c>
      <c r="C90" s="105">
        <f t="shared" si="21"/>
        <v>2</v>
      </c>
      <c r="D90" s="105">
        <f t="shared" si="21"/>
        <v>28</v>
      </c>
      <c r="E90" s="105">
        <f t="shared" si="21"/>
        <v>5</v>
      </c>
      <c r="F90" s="105">
        <f t="shared" si="21"/>
        <v>19</v>
      </c>
      <c r="G90" s="105">
        <f t="shared" si="21"/>
        <v>8</v>
      </c>
      <c r="H90" s="105">
        <f t="shared" si="21"/>
        <v>14</v>
      </c>
      <c r="I90" s="105">
        <f t="shared" si="21"/>
        <v>8</v>
      </c>
      <c r="J90" s="105">
        <f t="shared" si="21"/>
        <v>6</v>
      </c>
      <c r="K90" s="105">
        <f t="shared" si="21"/>
        <v>18</v>
      </c>
      <c r="L90" s="187">
        <f t="shared" si="19"/>
        <v>82</v>
      </c>
      <c r="M90" s="187">
        <f t="shared" si="20"/>
        <v>41</v>
      </c>
      <c r="N90" s="187">
        <f t="shared" si="17"/>
        <v>123</v>
      </c>
      <c r="O90" s="19" t="s">
        <v>101</v>
      </c>
    </row>
    <row r="91" spans="1:15" ht="14.25" hidden="1" thickTop="1" thickBot="1">
      <c r="A91" s="40" t="s">
        <v>113</v>
      </c>
      <c r="B91" s="105">
        <f t="shared" ref="B91:K91" si="22">SUM(B37+B55+B73)</f>
        <v>0</v>
      </c>
      <c r="C91" s="105">
        <f t="shared" si="22"/>
        <v>0</v>
      </c>
      <c r="D91" s="105">
        <f t="shared" si="22"/>
        <v>1</v>
      </c>
      <c r="E91" s="105">
        <f t="shared" si="22"/>
        <v>0</v>
      </c>
      <c r="F91" s="105">
        <f t="shared" si="22"/>
        <v>0</v>
      </c>
      <c r="G91" s="105">
        <f t="shared" si="22"/>
        <v>1</v>
      </c>
      <c r="H91" s="105">
        <f t="shared" si="22"/>
        <v>0</v>
      </c>
      <c r="I91" s="105">
        <f t="shared" si="22"/>
        <v>4</v>
      </c>
      <c r="J91" s="105">
        <f t="shared" si="22"/>
        <v>5</v>
      </c>
      <c r="K91" s="105">
        <f t="shared" si="22"/>
        <v>6</v>
      </c>
      <c r="L91" s="188">
        <f t="shared" si="19"/>
        <v>6</v>
      </c>
      <c r="M91" s="188">
        <f t="shared" si="20"/>
        <v>11</v>
      </c>
      <c r="N91" s="188">
        <f t="shared" si="17"/>
        <v>17</v>
      </c>
      <c r="O91" s="20" t="s">
        <v>114</v>
      </c>
    </row>
    <row r="92" spans="1:15" ht="14.25" hidden="1" thickTop="1" thickBot="1">
      <c r="A92" s="41" t="s">
        <v>102</v>
      </c>
      <c r="B92" s="105">
        <f t="shared" ref="B92:K92" si="23">SUM(B38+B56+B74)</f>
        <v>0</v>
      </c>
      <c r="C92" s="105">
        <f t="shared" si="23"/>
        <v>0</v>
      </c>
      <c r="D92" s="105">
        <f t="shared" si="23"/>
        <v>4</v>
      </c>
      <c r="E92" s="105">
        <f t="shared" si="23"/>
        <v>0</v>
      </c>
      <c r="F92" s="105">
        <f t="shared" si="23"/>
        <v>9</v>
      </c>
      <c r="G92" s="105">
        <f t="shared" si="23"/>
        <v>1</v>
      </c>
      <c r="H92" s="105">
        <f t="shared" si="23"/>
        <v>8</v>
      </c>
      <c r="I92" s="105">
        <f t="shared" si="23"/>
        <v>3</v>
      </c>
      <c r="J92" s="105">
        <f t="shared" si="23"/>
        <v>5</v>
      </c>
      <c r="K92" s="105">
        <f t="shared" si="23"/>
        <v>3</v>
      </c>
      <c r="L92" s="187">
        <f t="shared" si="19"/>
        <v>26</v>
      </c>
      <c r="M92" s="187">
        <f t="shared" si="20"/>
        <v>7</v>
      </c>
      <c r="N92" s="187">
        <f t="shared" si="17"/>
        <v>33</v>
      </c>
      <c r="O92" s="19" t="s">
        <v>103</v>
      </c>
    </row>
    <row r="93" spans="1:15" ht="14.25" hidden="1" thickTop="1" thickBot="1">
      <c r="A93" s="40" t="s">
        <v>98</v>
      </c>
      <c r="B93" s="105">
        <f t="shared" ref="B93:K93" si="24">SUM(B39+B57+B75)</f>
        <v>19</v>
      </c>
      <c r="C93" s="105">
        <f t="shared" si="24"/>
        <v>0</v>
      </c>
      <c r="D93" s="105">
        <f t="shared" si="24"/>
        <v>27</v>
      </c>
      <c r="E93" s="105">
        <f t="shared" si="24"/>
        <v>3</v>
      </c>
      <c r="F93" s="105">
        <f t="shared" si="24"/>
        <v>54</v>
      </c>
      <c r="G93" s="105">
        <f t="shared" si="24"/>
        <v>6</v>
      </c>
      <c r="H93" s="105">
        <f t="shared" si="24"/>
        <v>22</v>
      </c>
      <c r="I93" s="105">
        <f t="shared" si="24"/>
        <v>12</v>
      </c>
      <c r="J93" s="105">
        <f t="shared" si="24"/>
        <v>12</v>
      </c>
      <c r="K93" s="105">
        <f t="shared" si="24"/>
        <v>12</v>
      </c>
      <c r="L93" s="188">
        <f t="shared" si="19"/>
        <v>134</v>
      </c>
      <c r="M93" s="188">
        <f t="shared" si="20"/>
        <v>33</v>
      </c>
      <c r="N93" s="188">
        <f t="shared" si="17"/>
        <v>167</v>
      </c>
      <c r="O93" s="20" t="s">
        <v>99</v>
      </c>
    </row>
    <row r="94" spans="1:15" ht="14.25" hidden="1" thickTop="1" thickBot="1">
      <c r="A94" s="41" t="s">
        <v>115</v>
      </c>
      <c r="B94" s="105">
        <f t="shared" ref="B94:K94" si="25">SUM(B40+B58+B76)</f>
        <v>4</v>
      </c>
      <c r="C94" s="105">
        <f t="shared" si="25"/>
        <v>0</v>
      </c>
      <c r="D94" s="105">
        <f t="shared" si="25"/>
        <v>5</v>
      </c>
      <c r="E94" s="105">
        <f t="shared" si="25"/>
        <v>1</v>
      </c>
      <c r="F94" s="105">
        <f t="shared" si="25"/>
        <v>3</v>
      </c>
      <c r="G94" s="105">
        <f t="shared" si="25"/>
        <v>2</v>
      </c>
      <c r="H94" s="105">
        <f t="shared" si="25"/>
        <v>5</v>
      </c>
      <c r="I94" s="105">
        <f t="shared" si="25"/>
        <v>3</v>
      </c>
      <c r="J94" s="105">
        <f t="shared" si="25"/>
        <v>2</v>
      </c>
      <c r="K94" s="105">
        <f t="shared" si="25"/>
        <v>2</v>
      </c>
      <c r="L94" s="187">
        <f t="shared" si="19"/>
        <v>19</v>
      </c>
      <c r="M94" s="187">
        <f t="shared" si="20"/>
        <v>8</v>
      </c>
      <c r="N94" s="187">
        <f t="shared" si="17"/>
        <v>27</v>
      </c>
      <c r="O94" s="19" t="s">
        <v>116</v>
      </c>
    </row>
    <row r="95" spans="1:15" ht="14.25" hidden="1" thickTop="1" thickBot="1">
      <c r="A95" s="40" t="s">
        <v>117</v>
      </c>
      <c r="B95" s="105">
        <f t="shared" ref="B95:K95" si="26">SUM(B41+B59+B77)</f>
        <v>9</v>
      </c>
      <c r="C95" s="105">
        <f t="shared" si="26"/>
        <v>1</v>
      </c>
      <c r="D95" s="105">
        <f t="shared" si="26"/>
        <v>11</v>
      </c>
      <c r="E95" s="105">
        <f t="shared" si="26"/>
        <v>1</v>
      </c>
      <c r="F95" s="105">
        <f t="shared" si="26"/>
        <v>13</v>
      </c>
      <c r="G95" s="105">
        <f t="shared" si="26"/>
        <v>2</v>
      </c>
      <c r="H95" s="105">
        <f t="shared" si="26"/>
        <v>21</v>
      </c>
      <c r="I95" s="105">
        <f t="shared" si="26"/>
        <v>10</v>
      </c>
      <c r="J95" s="105">
        <f t="shared" si="26"/>
        <v>2</v>
      </c>
      <c r="K95" s="105">
        <f t="shared" si="26"/>
        <v>2</v>
      </c>
      <c r="L95" s="188">
        <f t="shared" si="19"/>
        <v>56</v>
      </c>
      <c r="M95" s="188">
        <f t="shared" si="20"/>
        <v>16</v>
      </c>
      <c r="N95" s="188">
        <f t="shared" si="17"/>
        <v>72</v>
      </c>
      <c r="O95" s="20" t="s">
        <v>118</v>
      </c>
    </row>
    <row r="96" spans="1:15" ht="14.25" hidden="1" thickTop="1" thickBot="1">
      <c r="A96" s="41" t="s">
        <v>119</v>
      </c>
      <c r="B96" s="105">
        <f t="shared" ref="B96:K96" si="27">SUM(B42+B60+B78)</f>
        <v>19</v>
      </c>
      <c r="C96" s="105">
        <f t="shared" si="27"/>
        <v>3</v>
      </c>
      <c r="D96" s="105">
        <f t="shared" si="27"/>
        <v>16</v>
      </c>
      <c r="E96" s="105">
        <f t="shared" si="27"/>
        <v>3</v>
      </c>
      <c r="F96" s="105">
        <f t="shared" si="27"/>
        <v>19</v>
      </c>
      <c r="G96" s="105">
        <f t="shared" si="27"/>
        <v>10</v>
      </c>
      <c r="H96" s="105">
        <f t="shared" si="27"/>
        <v>51</v>
      </c>
      <c r="I96" s="105">
        <f t="shared" si="27"/>
        <v>46</v>
      </c>
      <c r="J96" s="105">
        <f t="shared" si="27"/>
        <v>3</v>
      </c>
      <c r="K96" s="105">
        <f t="shared" si="27"/>
        <v>5</v>
      </c>
      <c r="L96" s="187">
        <f t="shared" si="19"/>
        <v>108</v>
      </c>
      <c r="M96" s="187">
        <f t="shared" si="20"/>
        <v>67</v>
      </c>
      <c r="N96" s="187">
        <f t="shared" si="17"/>
        <v>175</v>
      </c>
      <c r="O96" s="19" t="s">
        <v>120</v>
      </c>
    </row>
    <row r="97" spans="1:24" ht="14.25" hidden="1" thickTop="1" thickBot="1">
      <c r="A97" s="40" t="s">
        <v>121</v>
      </c>
      <c r="B97" s="105">
        <f t="shared" ref="B97:K97" si="28">SUM(B43+B61+B79)</f>
        <v>6</v>
      </c>
      <c r="C97" s="105">
        <f t="shared" si="28"/>
        <v>0</v>
      </c>
      <c r="D97" s="105">
        <f t="shared" si="28"/>
        <v>19</v>
      </c>
      <c r="E97" s="105">
        <f t="shared" si="28"/>
        <v>4</v>
      </c>
      <c r="F97" s="105">
        <f t="shared" si="28"/>
        <v>27</v>
      </c>
      <c r="G97" s="105">
        <f t="shared" si="28"/>
        <v>3</v>
      </c>
      <c r="H97" s="105">
        <f t="shared" si="28"/>
        <v>21</v>
      </c>
      <c r="I97" s="105">
        <f t="shared" si="28"/>
        <v>9</v>
      </c>
      <c r="J97" s="105">
        <f t="shared" si="28"/>
        <v>2</v>
      </c>
      <c r="K97" s="105">
        <f t="shared" si="28"/>
        <v>2</v>
      </c>
      <c r="L97" s="188">
        <f t="shared" si="19"/>
        <v>75</v>
      </c>
      <c r="M97" s="188">
        <f t="shared" si="20"/>
        <v>18</v>
      </c>
      <c r="N97" s="188">
        <f t="shared" si="17"/>
        <v>93</v>
      </c>
      <c r="O97" s="20" t="s">
        <v>100</v>
      </c>
    </row>
    <row r="98" spans="1:24" ht="14.25" hidden="1" thickTop="1" thickBot="1">
      <c r="A98" s="23" t="s">
        <v>104</v>
      </c>
      <c r="B98" s="105">
        <f t="shared" ref="B98:K98" si="29">SUM(B44+B62+B80)</f>
        <v>41</v>
      </c>
      <c r="C98" s="105">
        <f t="shared" si="29"/>
        <v>3</v>
      </c>
      <c r="D98" s="105">
        <f t="shared" si="29"/>
        <v>64</v>
      </c>
      <c r="E98" s="105">
        <f t="shared" si="29"/>
        <v>4</v>
      </c>
      <c r="F98" s="105">
        <f t="shared" si="29"/>
        <v>97</v>
      </c>
      <c r="G98" s="105">
        <f t="shared" si="29"/>
        <v>20</v>
      </c>
      <c r="H98" s="105">
        <f t="shared" si="29"/>
        <v>53</v>
      </c>
      <c r="I98" s="105">
        <f t="shared" si="29"/>
        <v>45</v>
      </c>
      <c r="J98" s="105">
        <f t="shared" si="29"/>
        <v>30</v>
      </c>
      <c r="K98" s="105">
        <f t="shared" si="29"/>
        <v>33</v>
      </c>
      <c r="L98" s="189">
        <f t="shared" si="19"/>
        <v>285</v>
      </c>
      <c r="M98" s="189">
        <f t="shared" si="20"/>
        <v>105</v>
      </c>
      <c r="N98" s="189">
        <f t="shared" si="17"/>
        <v>390</v>
      </c>
      <c r="O98" s="22" t="s">
        <v>97</v>
      </c>
    </row>
    <row r="99" spans="1:24" hidden="1">
      <c r="A99" s="274" t="s">
        <v>29</v>
      </c>
      <c r="B99" s="200">
        <f>SUM(B88:B98)</f>
        <v>123</v>
      </c>
      <c r="C99" s="200">
        <f t="shared" ref="C99:N99" si="30">SUM(C88:C98)</f>
        <v>25</v>
      </c>
      <c r="D99" s="200">
        <f t="shared" si="30"/>
        <v>199</v>
      </c>
      <c r="E99" s="200">
        <f t="shared" si="30"/>
        <v>41</v>
      </c>
      <c r="F99" s="200">
        <f t="shared" si="30"/>
        <v>281</v>
      </c>
      <c r="G99" s="200">
        <f t="shared" si="30"/>
        <v>88</v>
      </c>
      <c r="H99" s="200">
        <f t="shared" si="30"/>
        <v>210</v>
      </c>
      <c r="I99" s="200">
        <f t="shared" si="30"/>
        <v>178</v>
      </c>
      <c r="J99" s="200">
        <f t="shared" si="30"/>
        <v>96</v>
      </c>
      <c r="K99" s="200">
        <f t="shared" si="30"/>
        <v>141</v>
      </c>
      <c r="L99" s="200">
        <f t="shared" si="30"/>
        <v>909</v>
      </c>
      <c r="M99" s="200">
        <f t="shared" si="30"/>
        <v>473</v>
      </c>
      <c r="N99" s="200">
        <f t="shared" si="30"/>
        <v>1382</v>
      </c>
      <c r="O99" s="134" t="s">
        <v>30</v>
      </c>
    </row>
    <row r="100" spans="1:24" hidden="1"/>
    <row r="106" spans="1:24">
      <c r="Q106" s="190">
        <v>34</v>
      </c>
      <c r="R106" s="190">
        <v>37</v>
      </c>
      <c r="W106" s="190">
        <v>34</v>
      </c>
      <c r="X106" s="190">
        <v>37</v>
      </c>
    </row>
    <row r="107" spans="1:24">
      <c r="Q107" s="190">
        <v>2</v>
      </c>
      <c r="W107" s="190">
        <v>2</v>
      </c>
    </row>
    <row r="108" spans="1:24">
      <c r="Q108" s="190">
        <v>14</v>
      </c>
      <c r="R108" s="190">
        <v>5</v>
      </c>
      <c r="W108" s="190">
        <v>14</v>
      </c>
      <c r="X108" s="190">
        <v>5</v>
      </c>
    </row>
    <row r="109" spans="1:24">
      <c r="Q109" s="190">
        <v>1</v>
      </c>
      <c r="R109" s="190">
        <v>2</v>
      </c>
      <c r="W109" s="190">
        <v>1</v>
      </c>
      <c r="X109" s="190">
        <v>2</v>
      </c>
    </row>
    <row r="110" spans="1:24">
      <c r="Q110" s="190">
        <v>3</v>
      </c>
      <c r="W110" s="190">
        <v>3</v>
      </c>
    </row>
    <row r="111" spans="1:24">
      <c r="Q111" s="190">
        <v>31</v>
      </c>
      <c r="R111" s="190">
        <v>3</v>
      </c>
      <c r="W111" s="190">
        <v>31</v>
      </c>
      <c r="X111" s="190">
        <v>3</v>
      </c>
    </row>
    <row r="112" spans="1:24">
      <c r="Q112" s="190">
        <v>2</v>
      </c>
      <c r="R112" s="190">
        <v>1</v>
      </c>
      <c r="W112" s="190">
        <v>2</v>
      </c>
      <c r="X112" s="190">
        <v>1</v>
      </c>
    </row>
    <row r="113" spans="17:24">
      <c r="Q113" s="190">
        <v>12</v>
      </c>
      <c r="R113" s="190">
        <v>3</v>
      </c>
      <c r="W113" s="190">
        <v>12</v>
      </c>
      <c r="X113" s="190">
        <v>3</v>
      </c>
    </row>
    <row r="114" spans="17:24">
      <c r="Q114" s="190">
        <v>12</v>
      </c>
      <c r="R114" s="190">
        <v>6</v>
      </c>
      <c r="W114" s="190">
        <v>12</v>
      </c>
      <c r="X114" s="190">
        <v>6</v>
      </c>
    </row>
    <row r="115" spans="17:24">
      <c r="Q115" s="190">
        <v>25</v>
      </c>
      <c r="R115" s="190">
        <v>3</v>
      </c>
      <c r="W115" s="190">
        <v>25</v>
      </c>
      <c r="X115" s="190">
        <v>3</v>
      </c>
    </row>
    <row r="116" spans="17:24">
      <c r="Q116" s="190">
        <v>69</v>
      </c>
      <c r="R116" s="190">
        <v>10</v>
      </c>
      <c r="W116" s="190">
        <v>69</v>
      </c>
      <c r="X116" s="190">
        <v>10</v>
      </c>
    </row>
    <row r="117" spans="17:24">
      <c r="Q117" s="190">
        <v>205</v>
      </c>
      <c r="R117" s="190">
        <v>70</v>
      </c>
      <c r="W117" s="190">
        <v>205</v>
      </c>
      <c r="X117" s="190">
        <v>70</v>
      </c>
    </row>
  </sheetData>
  <mergeCells count="131">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B84:C84"/>
    <mergeCell ref="D84:E84"/>
    <mergeCell ref="F84:G84"/>
    <mergeCell ref="H84:I84"/>
    <mergeCell ref="J84:K84"/>
    <mergeCell ref="L84:M84"/>
    <mergeCell ref="J86:J87"/>
    <mergeCell ref="K86:K87"/>
    <mergeCell ref="L86:L87"/>
    <mergeCell ref="M86:M87"/>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A11" sqref="A11"/>
    </sheetView>
  </sheetViews>
  <sheetFormatPr defaultRowHeight="12.75"/>
  <cols>
    <col min="1" max="1" width="29.5703125" customWidth="1"/>
    <col min="2" max="10" width="7.5703125" customWidth="1"/>
    <col min="11" max="11" width="33.7109375" customWidth="1"/>
  </cols>
  <sheetData>
    <row r="1" spans="1:20" s="35" customFormat="1" ht="21.95" customHeight="1">
      <c r="A1" s="1258" t="s">
        <v>902</v>
      </c>
      <c r="B1" s="1258"/>
      <c r="C1" s="1258"/>
      <c r="D1" s="1258"/>
      <c r="E1" s="1258"/>
      <c r="F1" s="1258"/>
      <c r="G1" s="1258"/>
      <c r="H1" s="1258"/>
      <c r="I1" s="1258"/>
      <c r="J1" s="1258"/>
      <c r="K1" s="1258"/>
      <c r="L1" s="32"/>
      <c r="M1" s="32"/>
      <c r="N1" s="32"/>
      <c r="O1" s="32"/>
      <c r="P1" s="32"/>
      <c r="Q1" s="32"/>
      <c r="R1" s="32"/>
      <c r="S1" s="33"/>
      <c r="T1" s="34"/>
    </row>
    <row r="2" spans="1:20" s="37" customFormat="1" ht="18" customHeight="1">
      <c r="A2" s="1258" t="s">
        <v>1249</v>
      </c>
      <c r="B2" s="1258"/>
      <c r="C2" s="1258"/>
      <c r="D2" s="1258"/>
      <c r="E2" s="1258"/>
      <c r="F2" s="1258"/>
      <c r="G2" s="1258"/>
      <c r="H2" s="1258"/>
      <c r="I2" s="1258"/>
      <c r="J2" s="1258"/>
      <c r="K2" s="1258"/>
      <c r="L2" s="32"/>
      <c r="M2" s="36"/>
      <c r="N2" s="36"/>
      <c r="O2" s="36"/>
      <c r="P2" s="36"/>
      <c r="Q2" s="36"/>
      <c r="R2" s="36"/>
      <c r="S2" s="36"/>
      <c r="T2" s="36"/>
    </row>
    <row r="3" spans="1:20" s="37" customFormat="1" ht="18" customHeight="1">
      <c r="A3" s="1257" t="s">
        <v>903</v>
      </c>
      <c r="B3" s="1257"/>
      <c r="C3" s="1257"/>
      <c r="D3" s="1257"/>
      <c r="E3" s="1257"/>
      <c r="F3" s="1257"/>
      <c r="G3" s="1257"/>
      <c r="H3" s="1257"/>
      <c r="I3" s="1257"/>
      <c r="J3" s="1257"/>
      <c r="K3" s="1257"/>
      <c r="L3" s="38"/>
      <c r="M3" s="38"/>
      <c r="N3" s="38"/>
      <c r="O3" s="38"/>
      <c r="P3" s="38"/>
      <c r="Q3" s="38"/>
      <c r="R3" s="38"/>
      <c r="S3" s="38"/>
      <c r="T3" s="38"/>
    </row>
    <row r="4" spans="1:20" s="11" customFormat="1" ht="15.75">
      <c r="A4" s="1256" t="s">
        <v>1249</v>
      </c>
      <c r="B4" s="1256"/>
      <c r="C4" s="1256"/>
      <c r="D4" s="1256"/>
      <c r="E4" s="1256"/>
      <c r="F4" s="1256"/>
      <c r="G4" s="1256"/>
      <c r="H4" s="1256"/>
      <c r="I4" s="1256"/>
      <c r="J4" s="1256"/>
      <c r="K4" s="1256"/>
      <c r="L4" s="39"/>
      <c r="M4" s="39"/>
      <c r="N4" s="39"/>
      <c r="O4" s="39"/>
      <c r="P4" s="39"/>
      <c r="Q4" s="39"/>
      <c r="R4" s="39"/>
      <c r="S4" s="39"/>
      <c r="T4" s="39"/>
    </row>
    <row r="5" spans="1:20" s="5" customFormat="1" ht="20.100000000000001" customHeight="1">
      <c r="A5" s="10" t="s">
        <v>591</v>
      </c>
      <c r="B5" s="3"/>
      <c r="C5" s="3"/>
      <c r="D5" s="3"/>
      <c r="E5" s="3"/>
      <c r="K5" s="25" t="s">
        <v>590</v>
      </c>
    </row>
    <row r="6" spans="1:20" s="4" customFormat="1" ht="15.75" customHeight="1" thickBot="1">
      <c r="A6" s="1265" t="s">
        <v>1358</v>
      </c>
      <c r="B6" s="1268" t="s">
        <v>1080</v>
      </c>
      <c r="C6" s="1268"/>
      <c r="D6" s="1268"/>
      <c r="E6" s="1268" t="s">
        <v>1079</v>
      </c>
      <c r="F6" s="1268"/>
      <c r="G6" s="1268"/>
      <c r="H6" s="1268" t="s">
        <v>7</v>
      </c>
      <c r="I6" s="1268"/>
      <c r="J6" s="1268"/>
      <c r="K6" s="1259" t="s">
        <v>910</v>
      </c>
      <c r="L6" s="7"/>
    </row>
    <row r="7" spans="1:20" s="4" customFormat="1" ht="15" customHeight="1" thickBot="1">
      <c r="A7" s="1266"/>
      <c r="B7" s="1262" t="s">
        <v>90</v>
      </c>
      <c r="C7" s="1262"/>
      <c r="D7" s="1262"/>
      <c r="E7" s="1262" t="s">
        <v>885</v>
      </c>
      <c r="F7" s="1262"/>
      <c r="G7" s="1262"/>
      <c r="H7" s="1262" t="s">
        <v>8</v>
      </c>
      <c r="I7" s="1262"/>
      <c r="J7" s="1262"/>
      <c r="K7" s="1260"/>
      <c r="L7" s="7"/>
    </row>
    <row r="8" spans="1:20" s="4" customFormat="1" ht="15" customHeight="1" thickBot="1">
      <c r="A8" s="1266"/>
      <c r="B8" s="611" t="s">
        <v>9</v>
      </c>
      <c r="C8" s="611" t="s">
        <v>547</v>
      </c>
      <c r="D8" s="611" t="s">
        <v>7</v>
      </c>
      <c r="E8" s="611" t="s">
        <v>9</v>
      </c>
      <c r="F8" s="611" t="s">
        <v>547</v>
      </c>
      <c r="G8" s="611" t="s">
        <v>7</v>
      </c>
      <c r="H8" s="611" t="s">
        <v>9</v>
      </c>
      <c r="I8" s="611" t="s">
        <v>547</v>
      </c>
      <c r="J8" s="611" t="s">
        <v>7</v>
      </c>
      <c r="K8" s="1260"/>
    </row>
    <row r="9" spans="1:20" s="4" customFormat="1" ht="15" customHeight="1">
      <c r="A9" s="1267"/>
      <c r="B9" s="615" t="s">
        <v>548</v>
      </c>
      <c r="C9" s="615" t="s">
        <v>549</v>
      </c>
      <c r="D9" s="615" t="s">
        <v>8</v>
      </c>
      <c r="E9" s="615" t="s">
        <v>548</v>
      </c>
      <c r="F9" s="615" t="s">
        <v>549</v>
      </c>
      <c r="G9" s="615" t="s">
        <v>8</v>
      </c>
      <c r="H9" s="615" t="s">
        <v>548</v>
      </c>
      <c r="I9" s="615" t="s">
        <v>549</v>
      </c>
      <c r="J9" s="615" t="s">
        <v>8</v>
      </c>
      <c r="K9" s="1261"/>
    </row>
    <row r="10" spans="1:20" s="5" customFormat="1" ht="35.1" customHeight="1" thickBot="1">
      <c r="A10" s="478" t="s">
        <v>1055</v>
      </c>
      <c r="B10" s="612">
        <v>275</v>
      </c>
      <c r="C10" s="612">
        <v>977</v>
      </c>
      <c r="D10" s="613">
        <f t="shared" ref="D10:D18" si="0">B10+C10</f>
        <v>1252</v>
      </c>
      <c r="E10" s="612">
        <v>551</v>
      </c>
      <c r="F10" s="612">
        <v>698</v>
      </c>
      <c r="G10" s="613">
        <f t="shared" ref="G10:G18" si="1">E10+F10</f>
        <v>1249</v>
      </c>
      <c r="H10" s="613">
        <f t="shared" ref="H10:I18" si="2">B10+E10</f>
        <v>826</v>
      </c>
      <c r="I10" s="613">
        <f t="shared" si="2"/>
        <v>1675</v>
      </c>
      <c r="J10" s="613">
        <f t="shared" ref="J10:J18" si="3">I10+H10</f>
        <v>2501</v>
      </c>
      <c r="K10" s="614" t="s">
        <v>1182</v>
      </c>
    </row>
    <row r="11" spans="1:20" s="5" customFormat="1" ht="35.1" customHeight="1" thickBot="1">
      <c r="A11" s="466" t="s">
        <v>509</v>
      </c>
      <c r="B11" s="217">
        <v>116</v>
      </c>
      <c r="C11" s="217">
        <v>164</v>
      </c>
      <c r="D11" s="309">
        <f t="shared" si="0"/>
        <v>280</v>
      </c>
      <c r="E11" s="217">
        <v>225</v>
      </c>
      <c r="F11" s="217">
        <v>221</v>
      </c>
      <c r="G11" s="309">
        <f t="shared" si="1"/>
        <v>446</v>
      </c>
      <c r="H11" s="309">
        <f t="shared" ref="H11" si="4">B11+E11</f>
        <v>341</v>
      </c>
      <c r="I11" s="309">
        <f t="shared" ref="I11" si="5">C11+F11</f>
        <v>385</v>
      </c>
      <c r="J11" s="309">
        <f t="shared" ref="J11" si="6">I11+H11</f>
        <v>726</v>
      </c>
      <c r="K11" s="554" t="s">
        <v>961</v>
      </c>
      <c r="M11" s="5" t="s">
        <v>244</v>
      </c>
      <c r="O11" s="351">
        <v>98</v>
      </c>
      <c r="P11" s="351">
        <v>154</v>
      </c>
      <c r="Q11" s="351">
        <v>158</v>
      </c>
      <c r="R11" s="351">
        <v>95</v>
      </c>
    </row>
    <row r="12" spans="1:20" s="5" customFormat="1" ht="35.1" customHeight="1" thickBot="1">
      <c r="A12" s="461" t="s">
        <v>130</v>
      </c>
      <c r="B12" s="607">
        <v>957</v>
      </c>
      <c r="C12" s="607">
        <v>357</v>
      </c>
      <c r="D12" s="608">
        <f t="shared" si="0"/>
        <v>1314</v>
      </c>
      <c r="E12" s="607">
        <v>962</v>
      </c>
      <c r="F12" s="607">
        <v>1102</v>
      </c>
      <c r="G12" s="608">
        <f t="shared" si="1"/>
        <v>2064</v>
      </c>
      <c r="H12" s="608">
        <f t="shared" si="2"/>
        <v>1919</v>
      </c>
      <c r="I12" s="608">
        <f t="shared" si="2"/>
        <v>1459</v>
      </c>
      <c r="J12" s="608">
        <f t="shared" si="3"/>
        <v>3378</v>
      </c>
      <c r="K12" s="609" t="s">
        <v>156</v>
      </c>
      <c r="M12" s="5" t="s">
        <v>773</v>
      </c>
      <c r="O12" s="5">
        <v>28</v>
      </c>
      <c r="P12" s="5">
        <v>106</v>
      </c>
      <c r="Q12" s="5">
        <v>47</v>
      </c>
      <c r="R12" s="5">
        <v>110</v>
      </c>
    </row>
    <row r="13" spans="1:20" s="5" customFormat="1" ht="35.1" customHeight="1" thickBot="1">
      <c r="A13" s="466" t="s">
        <v>524</v>
      </c>
      <c r="B13" s="217">
        <v>17</v>
      </c>
      <c r="C13" s="217">
        <v>39</v>
      </c>
      <c r="D13" s="309">
        <f t="shared" si="0"/>
        <v>56</v>
      </c>
      <c r="E13" s="217">
        <v>99</v>
      </c>
      <c r="F13" s="217">
        <v>93</v>
      </c>
      <c r="G13" s="309">
        <f t="shared" si="1"/>
        <v>192</v>
      </c>
      <c r="H13" s="309">
        <f t="shared" si="2"/>
        <v>116</v>
      </c>
      <c r="I13" s="309">
        <f t="shared" si="2"/>
        <v>132</v>
      </c>
      <c r="J13" s="309">
        <f t="shared" si="3"/>
        <v>248</v>
      </c>
      <c r="K13" s="554" t="s">
        <v>1005</v>
      </c>
      <c r="M13" s="5" t="s">
        <v>771</v>
      </c>
      <c r="O13" s="5">
        <v>33</v>
      </c>
      <c r="P13" s="5">
        <v>137</v>
      </c>
      <c r="Q13" s="5">
        <v>106</v>
      </c>
      <c r="R13" s="5">
        <v>102</v>
      </c>
    </row>
    <row r="14" spans="1:20" s="5" customFormat="1" ht="35.1" customHeight="1" thickBot="1">
      <c r="A14" s="461" t="s">
        <v>659</v>
      </c>
      <c r="B14" s="607">
        <v>3</v>
      </c>
      <c r="C14" s="607">
        <v>60</v>
      </c>
      <c r="D14" s="608">
        <f t="shared" si="0"/>
        <v>63</v>
      </c>
      <c r="E14" s="607">
        <v>33</v>
      </c>
      <c r="F14" s="607">
        <v>313</v>
      </c>
      <c r="G14" s="608">
        <f t="shared" si="1"/>
        <v>346</v>
      </c>
      <c r="H14" s="608">
        <f t="shared" si="2"/>
        <v>36</v>
      </c>
      <c r="I14" s="608">
        <f t="shared" si="2"/>
        <v>373</v>
      </c>
      <c r="J14" s="608">
        <f t="shared" si="3"/>
        <v>409</v>
      </c>
      <c r="K14" s="609" t="s">
        <v>982</v>
      </c>
      <c r="M14" s="5" t="s">
        <v>775</v>
      </c>
      <c r="O14" s="5">
        <v>33</v>
      </c>
      <c r="P14" s="5">
        <v>79</v>
      </c>
      <c r="Q14" s="5">
        <v>109</v>
      </c>
      <c r="R14" s="5">
        <v>100</v>
      </c>
    </row>
    <row r="15" spans="1:20" s="5" customFormat="1" ht="35.1" customHeight="1" thickBot="1">
      <c r="A15" s="466" t="s">
        <v>241</v>
      </c>
      <c r="B15" s="217">
        <v>146</v>
      </c>
      <c r="C15" s="217">
        <v>32</v>
      </c>
      <c r="D15" s="309">
        <f t="shared" si="0"/>
        <v>178</v>
      </c>
      <c r="E15" s="217">
        <v>162</v>
      </c>
      <c r="F15" s="217">
        <v>22</v>
      </c>
      <c r="G15" s="309">
        <f t="shared" ref="G15" si="7">E15+F15</f>
        <v>184</v>
      </c>
      <c r="H15" s="309">
        <f t="shared" ref="H15" si="8">B15+E15</f>
        <v>308</v>
      </c>
      <c r="I15" s="309">
        <f t="shared" ref="I15" si="9">C15+F15</f>
        <v>54</v>
      </c>
      <c r="J15" s="309">
        <f t="shared" ref="J15" si="10">I15+H15</f>
        <v>362</v>
      </c>
      <c r="K15" s="554" t="s">
        <v>240</v>
      </c>
      <c r="M15" s="5" t="s">
        <v>774</v>
      </c>
      <c r="O15" s="5">
        <v>32</v>
      </c>
      <c r="P15" s="5">
        <v>138</v>
      </c>
      <c r="Q15" s="5">
        <v>61</v>
      </c>
      <c r="R15" s="5">
        <v>100</v>
      </c>
    </row>
    <row r="16" spans="1:20" ht="36.75" customHeight="1" thickBot="1">
      <c r="A16" s="461" t="s">
        <v>1181</v>
      </c>
      <c r="B16" s="607">
        <v>61</v>
      </c>
      <c r="C16" s="607">
        <v>101</v>
      </c>
      <c r="D16" s="608">
        <f>SUM(B16:C16)</f>
        <v>162</v>
      </c>
      <c r="E16" s="607">
        <v>149</v>
      </c>
      <c r="F16" s="607">
        <v>142</v>
      </c>
      <c r="G16" s="608">
        <f>SUM(E16:F16)</f>
        <v>291</v>
      </c>
      <c r="H16" s="608">
        <f t="shared" ref="H16" si="11">B16+E16</f>
        <v>210</v>
      </c>
      <c r="I16" s="608">
        <f t="shared" ref="I16" si="12">C16+F16</f>
        <v>243</v>
      </c>
      <c r="J16" s="608">
        <f t="shared" ref="J16" si="13">I16+H16</f>
        <v>453</v>
      </c>
      <c r="K16" s="543" t="s">
        <v>1054</v>
      </c>
      <c r="M16" s="275" t="s">
        <v>1062</v>
      </c>
      <c r="O16">
        <v>6</v>
      </c>
      <c r="P16">
        <v>202</v>
      </c>
      <c r="Q16">
        <v>15</v>
      </c>
      <c r="R16">
        <v>117</v>
      </c>
    </row>
    <row r="17" spans="1:18" ht="29.25" customHeight="1" thickBot="1">
      <c r="A17" s="466" t="s">
        <v>1224</v>
      </c>
      <c r="B17" s="217">
        <v>17</v>
      </c>
      <c r="C17" s="217">
        <v>19</v>
      </c>
      <c r="D17" s="309">
        <f t="shared" si="0"/>
        <v>36</v>
      </c>
      <c r="E17" s="217">
        <v>32</v>
      </c>
      <c r="F17" s="217">
        <v>23</v>
      </c>
      <c r="G17" s="309">
        <f t="shared" si="1"/>
        <v>55</v>
      </c>
      <c r="H17" s="309">
        <f t="shared" si="2"/>
        <v>49</v>
      </c>
      <c r="I17" s="309">
        <f t="shared" si="2"/>
        <v>42</v>
      </c>
      <c r="J17" s="309">
        <f t="shared" si="3"/>
        <v>91</v>
      </c>
      <c r="K17" s="554" t="s">
        <v>1226</v>
      </c>
      <c r="M17" s="275" t="s">
        <v>520</v>
      </c>
      <c r="O17">
        <v>29</v>
      </c>
      <c r="P17">
        <v>65</v>
      </c>
      <c r="Q17">
        <v>25</v>
      </c>
      <c r="R17">
        <v>16</v>
      </c>
    </row>
    <row r="18" spans="1:18" ht="27" customHeight="1">
      <c r="A18" s="545" t="s">
        <v>1225</v>
      </c>
      <c r="B18" s="616">
        <v>125</v>
      </c>
      <c r="C18" s="616">
        <v>125</v>
      </c>
      <c r="D18" s="617">
        <f t="shared" si="0"/>
        <v>250</v>
      </c>
      <c r="E18" s="616">
        <v>46</v>
      </c>
      <c r="F18" s="616">
        <v>43</v>
      </c>
      <c r="G18" s="617">
        <f t="shared" si="1"/>
        <v>89</v>
      </c>
      <c r="H18" s="617">
        <f t="shared" si="2"/>
        <v>171</v>
      </c>
      <c r="I18" s="617">
        <f t="shared" si="2"/>
        <v>168</v>
      </c>
      <c r="J18" s="617">
        <f t="shared" si="3"/>
        <v>339</v>
      </c>
      <c r="K18" s="546" t="s">
        <v>1227</v>
      </c>
      <c r="M18" s="275" t="s">
        <v>522</v>
      </c>
      <c r="O18">
        <v>1</v>
      </c>
      <c r="P18">
        <v>5</v>
      </c>
      <c r="Q18">
        <v>18</v>
      </c>
      <c r="R18">
        <v>40</v>
      </c>
    </row>
    <row r="19" spans="1:18" ht="27" customHeight="1">
      <c r="A19" s="529" t="s">
        <v>16</v>
      </c>
      <c r="B19" s="361">
        <f t="shared" ref="B19:J19" si="14">SUM(B10:B18)</f>
        <v>1717</v>
      </c>
      <c r="C19" s="361">
        <f t="shared" si="14"/>
        <v>1874</v>
      </c>
      <c r="D19" s="361">
        <f t="shared" si="14"/>
        <v>3591</v>
      </c>
      <c r="E19" s="361">
        <f t="shared" si="14"/>
        <v>2259</v>
      </c>
      <c r="F19" s="361">
        <f t="shared" si="14"/>
        <v>2657</v>
      </c>
      <c r="G19" s="361">
        <f t="shared" si="14"/>
        <v>4916</v>
      </c>
      <c r="H19" s="361">
        <f t="shared" si="14"/>
        <v>3976</v>
      </c>
      <c r="I19" s="361">
        <f t="shared" si="14"/>
        <v>4531</v>
      </c>
      <c r="J19" s="361">
        <f t="shared" si="14"/>
        <v>8507</v>
      </c>
      <c r="K19" s="531" t="s">
        <v>30</v>
      </c>
      <c r="N19" s="190" t="s">
        <v>1066</v>
      </c>
      <c r="O19" s="352">
        <f>SUM(O11:O18)</f>
        <v>260</v>
      </c>
      <c r="P19" s="352">
        <f t="shared" ref="P19:R19" si="15">SUM(P11:P18)</f>
        <v>886</v>
      </c>
      <c r="Q19" s="352">
        <f t="shared" si="15"/>
        <v>539</v>
      </c>
      <c r="R19" s="352">
        <f t="shared" si="15"/>
        <v>680</v>
      </c>
    </row>
    <row r="20" spans="1:18" ht="40.5" customHeight="1">
      <c r="A20" s="1263" t="s">
        <v>1184</v>
      </c>
      <c r="B20" s="1263"/>
      <c r="C20" s="1263"/>
      <c r="D20" s="1263"/>
      <c r="E20" s="1263"/>
      <c r="F20" s="190"/>
      <c r="G20" s="1264" t="s">
        <v>1183</v>
      </c>
      <c r="H20" s="1264"/>
      <c r="I20" s="1264"/>
      <c r="J20" s="1264"/>
      <c r="K20" s="1264"/>
      <c r="N20" s="190" t="s">
        <v>1065</v>
      </c>
      <c r="O20" s="352">
        <v>15</v>
      </c>
      <c r="P20">
        <v>91</v>
      </c>
      <c r="Q20">
        <v>12</v>
      </c>
      <c r="R20">
        <v>18</v>
      </c>
    </row>
    <row r="21" spans="1:18" ht="15.75" customHeight="1">
      <c r="A21" s="206" t="s">
        <v>1179</v>
      </c>
      <c r="B21" s="12"/>
      <c r="C21" s="190"/>
      <c r="D21" s="190"/>
      <c r="E21" s="190"/>
      <c r="F21" s="190"/>
      <c r="G21" s="190"/>
      <c r="H21" s="190"/>
      <c r="I21" s="190"/>
      <c r="J21" s="190"/>
      <c r="K21" s="207" t="s">
        <v>1180</v>
      </c>
    </row>
    <row r="22" spans="1:18">
      <c r="A22" s="206" t="s">
        <v>1222</v>
      </c>
      <c r="K22" s="207" t="s">
        <v>1223</v>
      </c>
      <c r="O22" s="352">
        <f>SUM(O19+O20)</f>
        <v>275</v>
      </c>
      <c r="P22" s="352">
        <f t="shared" ref="P22:R22" si="16">SUM(P19+P20)</f>
        <v>977</v>
      </c>
      <c r="Q22" s="352">
        <f t="shared" si="16"/>
        <v>551</v>
      </c>
      <c r="R22" s="352">
        <f t="shared" si="16"/>
        <v>698</v>
      </c>
    </row>
    <row r="24" spans="1:18" ht="9.9499999999999993" customHeight="1"/>
    <row r="25" spans="1:18" ht="9.9499999999999993" customHeight="1">
      <c r="A25" s="7"/>
      <c r="B25" s="4" t="s">
        <v>776</v>
      </c>
      <c r="C25" s="4"/>
      <c r="D25" s="4"/>
      <c r="E25" s="4"/>
      <c r="F25" s="4"/>
      <c r="G25" s="4"/>
    </row>
    <row r="26" spans="1:18" ht="9.9499999999999993" customHeight="1">
      <c r="A26" s="7"/>
      <c r="B26" s="4"/>
      <c r="C26" s="4"/>
      <c r="D26" s="4"/>
      <c r="E26" s="4"/>
      <c r="F26" s="4"/>
      <c r="G26" s="4"/>
    </row>
    <row r="27" spans="1:18" ht="9.9499999999999993" customHeight="1">
      <c r="A27" s="6"/>
      <c r="B27" s="5" t="s">
        <v>771</v>
      </c>
      <c r="C27" s="5"/>
      <c r="D27" s="5"/>
      <c r="E27" s="5"/>
      <c r="F27" s="5"/>
      <c r="G27" s="5"/>
    </row>
    <row r="28" spans="1:18" ht="9.9499999999999993" customHeight="1">
      <c r="A28" s="6"/>
      <c r="B28" s="5" t="s">
        <v>772</v>
      </c>
      <c r="C28" s="5"/>
      <c r="D28" s="5"/>
      <c r="E28" s="5"/>
      <c r="F28" s="5"/>
      <c r="G28" s="5"/>
    </row>
    <row r="29" spans="1:18" ht="9.9499999999999993" customHeight="1">
      <c r="A29" s="6"/>
      <c r="B29" s="5" t="s">
        <v>773</v>
      </c>
      <c r="C29" s="5">
        <v>22</v>
      </c>
      <c r="D29" s="5">
        <v>100</v>
      </c>
      <c r="E29" s="5">
        <v>45</v>
      </c>
      <c r="F29" s="5">
        <v>85</v>
      </c>
      <c r="G29" s="5"/>
    </row>
    <row r="30" spans="1:18" ht="9.9499999999999993" customHeight="1">
      <c r="A30" s="6"/>
      <c r="B30" s="5" t="s">
        <v>520</v>
      </c>
      <c r="C30" s="5"/>
      <c r="D30" s="5"/>
      <c r="E30" s="5"/>
      <c r="F30" s="5"/>
      <c r="G30" s="5"/>
    </row>
    <row r="31" spans="1:18" ht="9.9499999999999993" customHeight="1">
      <c r="A31" s="6"/>
      <c r="B31" s="5" t="s">
        <v>244</v>
      </c>
      <c r="C31" s="5"/>
      <c r="D31" s="5"/>
      <c r="E31" s="5"/>
      <c r="F31" s="5"/>
      <c r="G31" s="5"/>
    </row>
    <row r="32" spans="1:18" ht="9.9499999999999993" customHeight="1">
      <c r="B32" s="5" t="s">
        <v>244</v>
      </c>
    </row>
    <row r="33" spans="2:2" ht="9.9499999999999993" customHeight="1">
      <c r="B33" s="275" t="s">
        <v>774</v>
      </c>
    </row>
    <row r="34" spans="2:2" ht="9.9499999999999993" customHeight="1">
      <c r="B34" s="275" t="s">
        <v>523</v>
      </c>
    </row>
    <row r="35" spans="2:2" ht="9.9499999999999993" customHeight="1"/>
    <row r="36" spans="2:2" ht="9.9499999999999993" customHeight="1">
      <c r="B36" s="275" t="s">
        <v>775</v>
      </c>
    </row>
    <row r="37" spans="2:2" ht="9.9499999999999993" customHeight="1"/>
    <row r="38" spans="2:2" ht="9.9499999999999993" customHeight="1">
      <c r="B38" s="275"/>
    </row>
    <row r="39" spans="2:2" ht="9.9499999999999993" customHeight="1"/>
    <row r="40" spans="2:2" ht="9.9499999999999993" customHeight="1"/>
    <row r="41" spans="2:2" ht="9.9499999999999993" customHeight="1"/>
    <row r="42" spans="2:2" ht="9.9499999999999993" customHeight="1"/>
    <row r="43" spans="2:2" ht="9.9499999999999993" customHeight="1"/>
    <row r="44" spans="2:2" ht="9.9499999999999993" customHeight="1"/>
    <row r="45" spans="2:2" ht="9.9499999999999993" customHeight="1"/>
    <row r="46" spans="2:2" ht="9.9499999999999993" customHeight="1"/>
    <row r="47" spans="2:2" ht="9.9499999999999993" customHeight="1"/>
    <row r="48" spans="2:2" ht="9.9499999999999993" customHeight="1"/>
    <row r="53" spans="4:9" hidden="1"/>
    <row r="54" spans="4:9" ht="14.25" hidden="1" thickTop="1" thickBot="1">
      <c r="D54" s="110">
        <v>169</v>
      </c>
      <c r="E54" s="110">
        <v>424</v>
      </c>
      <c r="F54" s="108">
        <f>D54+E54</f>
        <v>593</v>
      </c>
      <c r="G54" s="110">
        <v>568</v>
      </c>
      <c r="H54" s="110">
        <v>468</v>
      </c>
      <c r="I54" s="108">
        <f>G54+H54</f>
        <v>1036</v>
      </c>
    </row>
    <row r="55" spans="4:9" ht="14.25" hidden="1" thickTop="1" thickBot="1">
      <c r="D55">
        <v>103</v>
      </c>
      <c r="E55">
        <v>133</v>
      </c>
      <c r="F55" s="108">
        <f>D55+E55</f>
        <v>236</v>
      </c>
      <c r="G55">
        <v>13</v>
      </c>
      <c r="H55">
        <v>14</v>
      </c>
      <c r="I55" s="108">
        <f>G55+H55</f>
        <v>27</v>
      </c>
    </row>
    <row r="56" spans="4:9" hidden="1">
      <c r="D56" s="123"/>
      <c r="E56" s="123"/>
      <c r="F56" s="123"/>
      <c r="G56" s="123"/>
      <c r="H56" s="123"/>
      <c r="I56" s="123"/>
    </row>
    <row r="57" spans="4:9" hidden="1"/>
    <row r="58" spans="4:9" hidden="1"/>
  </sheetData>
  <mergeCells count="14">
    <mergeCell ref="A20:E20"/>
    <mergeCell ref="G20:K20"/>
    <mergeCell ref="A6:A9"/>
    <mergeCell ref="B7:D7"/>
    <mergeCell ref="B6:D6"/>
    <mergeCell ref="E6:G6"/>
    <mergeCell ref="E7:G7"/>
    <mergeCell ref="H6:J6"/>
    <mergeCell ref="A4:K4"/>
    <mergeCell ref="A3:K3"/>
    <mergeCell ref="A2:K2"/>
    <mergeCell ref="A1:K1"/>
    <mergeCell ref="K6:K9"/>
    <mergeCell ref="H7:J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rightToLeft="1" view="pageBreakPreview" zoomScaleNormal="100" zoomScaleSheetLayoutView="100" workbookViewId="0">
      <selection activeCell="B13" sqref="B13"/>
    </sheetView>
  </sheetViews>
  <sheetFormatPr defaultRowHeight="12.75"/>
  <cols>
    <col min="1" max="1" width="28.4257812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5" customFormat="1" ht="21.95" customHeight="1">
      <c r="A1" s="1258" t="s">
        <v>905</v>
      </c>
      <c r="B1" s="1258"/>
      <c r="C1" s="1258"/>
      <c r="D1" s="1258"/>
      <c r="E1" s="1258"/>
      <c r="F1" s="1258"/>
      <c r="G1" s="1258"/>
      <c r="H1" s="1258"/>
      <c r="I1" s="1258"/>
      <c r="J1" s="1258"/>
      <c r="K1" s="1258"/>
      <c r="L1" s="32"/>
      <c r="M1" s="32"/>
      <c r="N1" s="32"/>
      <c r="O1" s="32"/>
      <c r="P1" s="32"/>
      <c r="Q1" s="32"/>
      <c r="R1" s="32"/>
      <c r="S1" s="33"/>
      <c r="T1" s="34"/>
    </row>
    <row r="2" spans="1:20" s="37" customFormat="1" ht="18" customHeight="1">
      <c r="A2" s="1258" t="s">
        <v>1249</v>
      </c>
      <c r="B2" s="1258"/>
      <c r="C2" s="1258"/>
      <c r="D2" s="1258"/>
      <c r="E2" s="1258"/>
      <c r="F2" s="1258"/>
      <c r="G2" s="1258"/>
      <c r="H2" s="1258"/>
      <c r="I2" s="1258"/>
      <c r="J2" s="1258"/>
      <c r="K2" s="1258"/>
      <c r="L2" s="32"/>
      <c r="M2" s="36"/>
      <c r="N2" s="36"/>
      <c r="O2" s="36"/>
      <c r="P2" s="36"/>
      <c r="Q2" s="36"/>
      <c r="R2" s="36"/>
      <c r="S2" s="36"/>
      <c r="T2" s="36"/>
    </row>
    <row r="3" spans="1:20" s="37" customFormat="1" ht="18" customHeight="1">
      <c r="A3" s="1257" t="s">
        <v>906</v>
      </c>
      <c r="B3" s="1257"/>
      <c r="C3" s="1257"/>
      <c r="D3" s="1257"/>
      <c r="E3" s="1257"/>
      <c r="F3" s="1257"/>
      <c r="G3" s="1257"/>
      <c r="H3" s="1257"/>
      <c r="I3" s="1257"/>
      <c r="J3" s="1257"/>
      <c r="K3" s="1257"/>
      <c r="L3" s="38"/>
      <c r="M3" s="38"/>
      <c r="N3" s="38"/>
      <c r="O3" s="38"/>
      <c r="P3" s="38"/>
      <c r="Q3" s="38"/>
      <c r="R3" s="38"/>
      <c r="S3" s="38"/>
      <c r="T3" s="38"/>
    </row>
    <row r="4" spans="1:20" s="11" customFormat="1" ht="15.75">
      <c r="A4" s="1256" t="s">
        <v>1249</v>
      </c>
      <c r="B4" s="1256"/>
      <c r="C4" s="1256"/>
      <c r="D4" s="1256"/>
      <c r="E4" s="1256"/>
      <c r="F4" s="1256"/>
      <c r="G4" s="1256"/>
      <c r="H4" s="1256"/>
      <c r="I4" s="1256"/>
      <c r="J4" s="1256"/>
      <c r="K4" s="1256"/>
      <c r="L4" s="39"/>
      <c r="M4" s="39"/>
      <c r="N4" s="39"/>
      <c r="O4" s="39"/>
      <c r="P4" s="39"/>
      <c r="Q4" s="39"/>
      <c r="R4" s="39"/>
      <c r="S4" s="39"/>
      <c r="T4" s="39"/>
    </row>
    <row r="5" spans="1:20" s="5" customFormat="1" ht="20.100000000000001" customHeight="1">
      <c r="A5" s="10" t="s">
        <v>593</v>
      </c>
      <c r="B5" s="3"/>
      <c r="C5" s="3"/>
      <c r="D5" s="3"/>
      <c r="E5" s="3"/>
      <c r="K5" s="25" t="s">
        <v>592</v>
      </c>
    </row>
    <row r="6" spans="1:20" s="4" customFormat="1" ht="18" customHeight="1" thickBot="1">
      <c r="A6" s="1265" t="s">
        <v>1359</v>
      </c>
      <c r="B6" s="1268" t="s">
        <v>1080</v>
      </c>
      <c r="C6" s="1268"/>
      <c r="D6" s="1268"/>
      <c r="E6" s="1268" t="s">
        <v>1079</v>
      </c>
      <c r="F6" s="1268"/>
      <c r="G6" s="1268"/>
      <c r="H6" s="1268" t="s">
        <v>7</v>
      </c>
      <c r="I6" s="1268"/>
      <c r="J6" s="1268"/>
      <c r="K6" s="1259" t="s">
        <v>981</v>
      </c>
      <c r="L6" s="7"/>
    </row>
    <row r="7" spans="1:20" s="4" customFormat="1" ht="18" customHeight="1" thickBot="1">
      <c r="A7" s="1266"/>
      <c r="B7" s="1262" t="s">
        <v>90</v>
      </c>
      <c r="C7" s="1262"/>
      <c r="D7" s="1262"/>
      <c r="E7" s="1262" t="s">
        <v>885</v>
      </c>
      <c r="F7" s="1262"/>
      <c r="G7" s="1262"/>
      <c r="H7" s="1262" t="s">
        <v>8</v>
      </c>
      <c r="I7" s="1262"/>
      <c r="J7" s="1262"/>
      <c r="K7" s="1260"/>
      <c r="L7" s="7"/>
    </row>
    <row r="8" spans="1:20" s="4" customFormat="1" ht="15" customHeight="1" thickBot="1">
      <c r="A8" s="1266"/>
      <c r="B8" s="610" t="s">
        <v>9</v>
      </c>
      <c r="C8" s="610" t="s">
        <v>547</v>
      </c>
      <c r="D8" s="610" t="s">
        <v>7</v>
      </c>
      <c r="E8" s="610" t="s">
        <v>9</v>
      </c>
      <c r="F8" s="610" t="s">
        <v>547</v>
      </c>
      <c r="G8" s="610" t="s">
        <v>7</v>
      </c>
      <c r="H8" s="610" t="s">
        <v>9</v>
      </c>
      <c r="I8" s="610" t="s">
        <v>547</v>
      </c>
      <c r="J8" s="610" t="s">
        <v>7</v>
      </c>
      <c r="K8" s="1260"/>
      <c r="L8" s="7"/>
    </row>
    <row r="9" spans="1:20" s="4" customFormat="1" ht="15" customHeight="1">
      <c r="A9" s="1267"/>
      <c r="B9" s="615" t="s">
        <v>548</v>
      </c>
      <c r="C9" s="615" t="s">
        <v>549</v>
      </c>
      <c r="D9" s="615" t="s">
        <v>8</v>
      </c>
      <c r="E9" s="615" t="s">
        <v>548</v>
      </c>
      <c r="F9" s="615" t="s">
        <v>549</v>
      </c>
      <c r="G9" s="615" t="s">
        <v>8</v>
      </c>
      <c r="H9" s="615" t="s">
        <v>548</v>
      </c>
      <c r="I9" s="615" t="s">
        <v>549</v>
      </c>
      <c r="J9" s="615" t="s">
        <v>8</v>
      </c>
      <c r="K9" s="1261"/>
      <c r="L9" s="7"/>
    </row>
    <row r="10" spans="1:20" s="5" customFormat="1" ht="35.1" customHeight="1" thickBot="1">
      <c r="A10" s="478" t="s">
        <v>1055</v>
      </c>
      <c r="B10" s="612">
        <v>78</v>
      </c>
      <c r="C10" s="612">
        <v>230</v>
      </c>
      <c r="D10" s="613">
        <f t="shared" ref="D10" si="0">B10+C10</f>
        <v>308</v>
      </c>
      <c r="E10" s="612">
        <v>138</v>
      </c>
      <c r="F10" s="612">
        <v>156</v>
      </c>
      <c r="G10" s="613">
        <f t="shared" ref="G10" si="1">E10+F10</f>
        <v>294</v>
      </c>
      <c r="H10" s="613">
        <f t="shared" ref="H10:I11" si="2">B10+E10</f>
        <v>216</v>
      </c>
      <c r="I10" s="613">
        <f t="shared" si="2"/>
        <v>386</v>
      </c>
      <c r="J10" s="613">
        <f t="shared" ref="J10:J11" si="3">I10+H10</f>
        <v>602</v>
      </c>
      <c r="K10" s="614" t="s">
        <v>1056</v>
      </c>
      <c r="L10" s="6"/>
    </row>
    <row r="11" spans="1:20" s="5" customFormat="1" ht="35.1" customHeight="1" thickBot="1">
      <c r="A11" s="466" t="s">
        <v>509</v>
      </c>
      <c r="B11" s="217">
        <v>22</v>
      </c>
      <c r="C11" s="217">
        <v>39</v>
      </c>
      <c r="D11" s="309">
        <f t="shared" ref="D11:D17" si="4">B11+C11</f>
        <v>61</v>
      </c>
      <c r="E11" s="217">
        <v>63</v>
      </c>
      <c r="F11" s="217">
        <v>57</v>
      </c>
      <c r="G11" s="309">
        <f t="shared" ref="G11:G17" si="5">E11+F11</f>
        <v>120</v>
      </c>
      <c r="H11" s="309">
        <f t="shared" si="2"/>
        <v>85</v>
      </c>
      <c r="I11" s="309">
        <f t="shared" si="2"/>
        <v>96</v>
      </c>
      <c r="J11" s="309">
        <f t="shared" si="3"/>
        <v>181</v>
      </c>
      <c r="K11" s="554" t="s">
        <v>961</v>
      </c>
      <c r="L11" s="6"/>
    </row>
    <row r="12" spans="1:20" s="5" customFormat="1" ht="35.1" customHeight="1" thickBot="1">
      <c r="A12" s="461" t="s">
        <v>130</v>
      </c>
      <c r="B12" s="607">
        <v>202</v>
      </c>
      <c r="C12" s="607">
        <v>80</v>
      </c>
      <c r="D12" s="608">
        <f t="shared" si="4"/>
        <v>282</v>
      </c>
      <c r="E12" s="607">
        <v>111</v>
      </c>
      <c r="F12" s="607">
        <v>176</v>
      </c>
      <c r="G12" s="608">
        <f t="shared" si="5"/>
        <v>287</v>
      </c>
      <c r="H12" s="608">
        <f t="shared" ref="H12:I17" si="6">B12+E12</f>
        <v>313</v>
      </c>
      <c r="I12" s="608">
        <f t="shared" si="6"/>
        <v>256</v>
      </c>
      <c r="J12" s="608">
        <f t="shared" ref="J12:J17" si="7">I12+H12</f>
        <v>569</v>
      </c>
      <c r="K12" s="543" t="s">
        <v>156</v>
      </c>
      <c r="L12" s="6"/>
      <c r="N12" s="5" t="s">
        <v>244</v>
      </c>
      <c r="O12" s="5">
        <v>18</v>
      </c>
      <c r="P12" s="5">
        <v>27</v>
      </c>
      <c r="Q12" s="5">
        <v>44</v>
      </c>
      <c r="R12" s="5">
        <v>12</v>
      </c>
    </row>
    <row r="13" spans="1:20" s="5" customFormat="1" ht="35.1" customHeight="1" thickBot="1">
      <c r="A13" s="466" t="s">
        <v>983</v>
      </c>
      <c r="B13" s="217">
        <v>1</v>
      </c>
      <c r="C13" s="217">
        <v>15</v>
      </c>
      <c r="D13" s="309">
        <f t="shared" si="4"/>
        <v>16</v>
      </c>
      <c r="E13" s="217">
        <v>10</v>
      </c>
      <c r="F13" s="217">
        <v>17</v>
      </c>
      <c r="G13" s="309">
        <f t="shared" si="5"/>
        <v>27</v>
      </c>
      <c r="H13" s="309">
        <f t="shared" si="6"/>
        <v>11</v>
      </c>
      <c r="I13" s="309">
        <f t="shared" si="6"/>
        <v>32</v>
      </c>
      <c r="J13" s="309">
        <f t="shared" si="7"/>
        <v>43</v>
      </c>
      <c r="K13" s="554" t="s">
        <v>1010</v>
      </c>
      <c r="L13" s="6"/>
      <c r="N13" s="5" t="s">
        <v>773</v>
      </c>
      <c r="O13" s="5">
        <v>7</v>
      </c>
      <c r="P13" s="5">
        <v>23</v>
      </c>
      <c r="Q13" s="5">
        <v>10</v>
      </c>
      <c r="R13" s="5">
        <v>22</v>
      </c>
    </row>
    <row r="14" spans="1:20" s="5" customFormat="1" ht="35.1" customHeight="1" thickBot="1">
      <c r="A14" s="461" t="s">
        <v>984</v>
      </c>
      <c r="B14" s="607">
        <v>0</v>
      </c>
      <c r="C14" s="607">
        <v>11</v>
      </c>
      <c r="D14" s="608">
        <f t="shared" si="4"/>
        <v>11</v>
      </c>
      <c r="E14" s="607">
        <v>8</v>
      </c>
      <c r="F14" s="607">
        <v>76</v>
      </c>
      <c r="G14" s="608">
        <f t="shared" si="5"/>
        <v>84</v>
      </c>
      <c r="H14" s="608">
        <f t="shared" si="6"/>
        <v>8</v>
      </c>
      <c r="I14" s="608">
        <f t="shared" si="6"/>
        <v>87</v>
      </c>
      <c r="J14" s="608">
        <f t="shared" si="7"/>
        <v>95</v>
      </c>
      <c r="K14" s="543" t="s">
        <v>982</v>
      </c>
      <c r="L14" s="6"/>
      <c r="N14" s="5" t="s">
        <v>771</v>
      </c>
      <c r="O14" s="5">
        <v>10</v>
      </c>
      <c r="P14" s="5">
        <v>27</v>
      </c>
      <c r="Q14" s="5">
        <v>17</v>
      </c>
      <c r="R14" s="5">
        <v>22</v>
      </c>
    </row>
    <row r="15" spans="1:20" s="5" customFormat="1" ht="35.1" customHeight="1" thickBot="1">
      <c r="A15" s="466" t="s">
        <v>241</v>
      </c>
      <c r="B15" s="217">
        <v>63</v>
      </c>
      <c r="C15" s="217">
        <v>11</v>
      </c>
      <c r="D15" s="309">
        <f t="shared" si="4"/>
        <v>74</v>
      </c>
      <c r="E15" s="217">
        <v>32</v>
      </c>
      <c r="F15" s="217">
        <v>10</v>
      </c>
      <c r="G15" s="309">
        <f t="shared" si="5"/>
        <v>42</v>
      </c>
      <c r="H15" s="309">
        <f t="shared" si="6"/>
        <v>95</v>
      </c>
      <c r="I15" s="309">
        <f t="shared" si="6"/>
        <v>21</v>
      </c>
      <c r="J15" s="309">
        <f t="shared" si="7"/>
        <v>116</v>
      </c>
      <c r="K15" s="554" t="s">
        <v>240</v>
      </c>
      <c r="L15" s="6"/>
      <c r="N15" s="5" t="s">
        <v>775</v>
      </c>
      <c r="O15" s="5">
        <v>6</v>
      </c>
      <c r="P15" s="5">
        <v>6</v>
      </c>
      <c r="Q15" s="5">
        <v>20</v>
      </c>
      <c r="R15" s="5">
        <v>17</v>
      </c>
    </row>
    <row r="16" spans="1:20" s="5" customFormat="1" ht="35.1" customHeight="1" thickBot="1">
      <c r="A16" s="461" t="s">
        <v>1181</v>
      </c>
      <c r="B16" s="607">
        <v>18</v>
      </c>
      <c r="C16" s="607">
        <v>37</v>
      </c>
      <c r="D16" s="608">
        <f t="shared" ref="D16" si="8">B16+C16</f>
        <v>55</v>
      </c>
      <c r="E16" s="607">
        <v>48</v>
      </c>
      <c r="F16" s="607">
        <v>42</v>
      </c>
      <c r="G16" s="608">
        <f t="shared" ref="G16" si="9">E16+F16</f>
        <v>90</v>
      </c>
      <c r="H16" s="608">
        <f t="shared" ref="H16" si="10">B16+E16</f>
        <v>66</v>
      </c>
      <c r="I16" s="608">
        <f t="shared" ref="I16" si="11">C16+F16</f>
        <v>79</v>
      </c>
      <c r="J16" s="608">
        <f t="shared" ref="J16" si="12">I16+H16</f>
        <v>145</v>
      </c>
      <c r="K16" s="543" t="s">
        <v>1054</v>
      </c>
      <c r="L16" s="6"/>
      <c r="N16" s="5" t="s">
        <v>774</v>
      </c>
      <c r="O16" s="5">
        <v>7</v>
      </c>
      <c r="P16" s="5">
        <v>35</v>
      </c>
      <c r="Q16" s="5">
        <v>8</v>
      </c>
      <c r="R16" s="5">
        <v>19</v>
      </c>
    </row>
    <row r="17" spans="1:18" s="5" customFormat="1" ht="35.1" customHeight="1">
      <c r="A17" s="472" t="s">
        <v>1289</v>
      </c>
      <c r="B17" s="802">
        <v>22</v>
      </c>
      <c r="C17" s="802">
        <v>32</v>
      </c>
      <c r="D17" s="803">
        <f t="shared" si="4"/>
        <v>54</v>
      </c>
      <c r="E17" s="802">
        <v>13</v>
      </c>
      <c r="F17" s="802">
        <v>8</v>
      </c>
      <c r="G17" s="803">
        <f t="shared" si="5"/>
        <v>21</v>
      </c>
      <c r="H17" s="803">
        <f t="shared" si="6"/>
        <v>35</v>
      </c>
      <c r="I17" s="803">
        <f t="shared" si="6"/>
        <v>40</v>
      </c>
      <c r="J17" s="803">
        <f t="shared" si="7"/>
        <v>75</v>
      </c>
      <c r="K17" s="555" t="s">
        <v>1290</v>
      </c>
      <c r="L17" s="6"/>
      <c r="N17" s="5" t="s">
        <v>1063</v>
      </c>
      <c r="O17" s="5">
        <v>0</v>
      </c>
      <c r="P17" s="5">
        <v>45</v>
      </c>
      <c r="Q17" s="5">
        <v>2</v>
      </c>
      <c r="R17" s="5">
        <v>33</v>
      </c>
    </row>
    <row r="18" spans="1:18" ht="30" customHeight="1">
      <c r="A18" s="804" t="s">
        <v>16</v>
      </c>
      <c r="B18" s="805">
        <f>SUM(B10:B17)</f>
        <v>406</v>
      </c>
      <c r="C18" s="805">
        <f t="shared" ref="C18:J18" si="13">SUM(C10:C17)</f>
        <v>455</v>
      </c>
      <c r="D18" s="806">
        <f t="shared" si="13"/>
        <v>861</v>
      </c>
      <c r="E18" s="805">
        <f t="shared" si="13"/>
        <v>423</v>
      </c>
      <c r="F18" s="805">
        <f t="shared" si="13"/>
        <v>542</v>
      </c>
      <c r="G18" s="806">
        <f t="shared" si="13"/>
        <v>965</v>
      </c>
      <c r="H18" s="806">
        <f t="shared" si="13"/>
        <v>829</v>
      </c>
      <c r="I18" s="806">
        <f t="shared" si="13"/>
        <v>997</v>
      </c>
      <c r="J18" s="806">
        <f t="shared" si="13"/>
        <v>1826</v>
      </c>
      <c r="K18" s="807" t="s">
        <v>30</v>
      </c>
      <c r="N18" s="275" t="s">
        <v>1064</v>
      </c>
      <c r="O18">
        <v>29</v>
      </c>
      <c r="P18">
        <v>65</v>
      </c>
      <c r="Q18">
        <v>24</v>
      </c>
      <c r="R18">
        <v>9</v>
      </c>
    </row>
    <row r="19" spans="1:18" ht="36" customHeight="1">
      <c r="A19" s="1263" t="s">
        <v>1184</v>
      </c>
      <c r="B19" s="1263"/>
      <c r="C19" s="1263"/>
      <c r="D19" s="1263"/>
      <c r="E19" s="1263"/>
      <c r="F19" s="190"/>
      <c r="G19" s="1264" t="s">
        <v>1183</v>
      </c>
      <c r="H19" s="1264"/>
      <c r="I19" s="1264"/>
      <c r="J19" s="1264"/>
      <c r="K19" s="1264"/>
      <c r="N19" s="275" t="s">
        <v>522</v>
      </c>
      <c r="O19" s="353">
        <v>1</v>
      </c>
      <c r="P19" s="353">
        <v>2</v>
      </c>
      <c r="Q19" s="353">
        <v>13</v>
      </c>
      <c r="R19" s="353">
        <v>22</v>
      </c>
    </row>
    <row r="20" spans="1:18" ht="12.75" customHeight="1">
      <c r="A20" s="206" t="s">
        <v>904</v>
      </c>
      <c r="B20" s="12"/>
      <c r="C20" s="190"/>
      <c r="D20" s="190"/>
      <c r="E20" s="190"/>
      <c r="F20" s="190"/>
      <c r="G20" s="190"/>
      <c r="H20" s="190"/>
      <c r="I20" s="190"/>
      <c r="J20" s="190"/>
      <c r="K20" s="207" t="s">
        <v>1180</v>
      </c>
      <c r="N20" s="275"/>
    </row>
    <row r="22" spans="1:18">
      <c r="O22">
        <f>SUM(O12:O21)</f>
        <v>78</v>
      </c>
      <c r="P22">
        <f t="shared" ref="P22:R22" si="14">SUM(P12:P21)</f>
        <v>230</v>
      </c>
      <c r="Q22">
        <f t="shared" si="14"/>
        <v>138</v>
      </c>
      <c r="R22">
        <f t="shared" si="14"/>
        <v>156</v>
      </c>
    </row>
    <row r="24" spans="1:18">
      <c r="A24" t="s">
        <v>773</v>
      </c>
      <c r="B24">
        <v>6</v>
      </c>
      <c r="C24">
        <v>15</v>
      </c>
      <c r="D24">
        <v>10</v>
      </c>
      <c r="E24">
        <v>19</v>
      </c>
    </row>
    <row r="28" spans="1:18" ht="9.9499999999999993" customHeight="1"/>
    <row r="29" spans="1:18" ht="9.9499999999999993" customHeight="1">
      <c r="A29" s="5"/>
      <c r="B29" s="5"/>
      <c r="C29" s="5"/>
      <c r="D29" s="5"/>
      <c r="E29" s="5"/>
      <c r="F29" s="5"/>
    </row>
    <row r="30" spans="1:18" ht="9.9499999999999993" customHeight="1">
      <c r="A30" s="5"/>
      <c r="B30" s="5"/>
      <c r="C30" s="5"/>
      <c r="D30" s="5"/>
      <c r="E30" s="5"/>
      <c r="F30" s="5"/>
    </row>
    <row r="31" spans="1:18" ht="9.9499999999999993" customHeight="1">
      <c r="A31" s="5"/>
      <c r="B31" s="5"/>
      <c r="C31" s="5"/>
      <c r="D31" s="5"/>
      <c r="E31" s="5"/>
      <c r="F31" s="5"/>
    </row>
    <row r="32" spans="1:18" ht="9.9499999999999993" customHeight="1">
      <c r="A32" s="5"/>
      <c r="B32" s="5"/>
      <c r="C32" s="5"/>
      <c r="D32" s="5"/>
      <c r="E32" s="5"/>
      <c r="F32" s="5"/>
    </row>
    <row r="33" spans="1:6" ht="9.9499999999999993" customHeight="1">
      <c r="A33" s="5"/>
      <c r="B33" s="5"/>
      <c r="C33" s="5"/>
      <c r="D33" s="5"/>
      <c r="E33" s="5"/>
      <c r="F33" s="5"/>
    </row>
    <row r="34" spans="1:6" ht="9.9499999999999993" customHeight="1">
      <c r="A34" s="275"/>
    </row>
    <row r="35" spans="1:6" ht="9.9499999999999993" customHeight="1">
      <c r="A35" s="275"/>
    </row>
    <row r="36" spans="1:6" ht="9.9499999999999993" customHeight="1"/>
    <row r="37" spans="1:6" ht="9.9499999999999993" customHeight="1">
      <c r="A37" s="275"/>
    </row>
    <row r="38" spans="1:6" ht="9.9499999999999993" customHeight="1"/>
    <row r="39" spans="1:6" ht="9.9499999999999993" customHeight="1">
      <c r="A39" s="275"/>
    </row>
    <row r="40" spans="1:6" ht="9.9499999999999993" customHeight="1"/>
    <row r="41" spans="1:6" ht="9.9499999999999993" customHeight="1"/>
    <row r="42" spans="1:6" ht="9.9499999999999993" customHeight="1"/>
    <row r="43" spans="1:6" ht="9.9499999999999993" customHeight="1"/>
    <row r="44" spans="1:6" ht="9.9499999999999993" customHeight="1"/>
    <row r="45" spans="1:6" ht="9.9499999999999993" customHeight="1"/>
    <row r="46" spans="1:6" ht="9.9499999999999993" customHeight="1"/>
  </sheetData>
  <mergeCells count="14">
    <mergeCell ref="A19:E19"/>
    <mergeCell ref="G19:K19"/>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showGridLines="0" rightToLeft="1" view="pageBreakPreview" zoomScaleNormal="100" zoomScaleSheetLayoutView="100" workbookViewId="0">
      <selection activeCell="I11" sqref="I11"/>
    </sheetView>
  </sheetViews>
  <sheetFormatPr defaultColWidth="9.140625" defaultRowHeight="12.75"/>
  <cols>
    <col min="1" max="1" width="30.7109375" style="42" customWidth="1"/>
    <col min="2" max="2" width="6.7109375" style="42" customWidth="1"/>
    <col min="3" max="3" width="7.85546875" style="42" customWidth="1"/>
    <col min="4" max="4" width="6.7109375" style="42" customWidth="1"/>
    <col min="5" max="5" width="7.5703125" style="42" customWidth="1"/>
    <col min="6" max="6" width="8" style="42" customWidth="1"/>
    <col min="7" max="7" width="7.28515625" style="42" bestFit="1" customWidth="1"/>
    <col min="8" max="8" width="7.140625" style="42" customWidth="1"/>
    <col min="9" max="9" width="7.7109375" style="42" customWidth="1"/>
    <col min="10" max="10" width="7.28515625" style="42" bestFit="1" customWidth="1"/>
    <col min="11" max="11" width="30.7109375" style="42" customWidth="1"/>
    <col min="12" max="16384" width="9.140625" style="42"/>
  </cols>
  <sheetData>
    <row r="1" spans="1:13" s="55" customFormat="1" ht="20.25">
      <c r="A1" s="1269" t="s">
        <v>956</v>
      </c>
      <c r="B1" s="1269"/>
      <c r="C1" s="1269"/>
      <c r="D1" s="1269"/>
      <c r="E1" s="1269"/>
      <c r="F1" s="1269"/>
      <c r="G1" s="1269"/>
      <c r="H1" s="1269"/>
      <c r="I1" s="1269"/>
      <c r="J1" s="1269"/>
      <c r="K1" s="1269"/>
      <c r="L1" s="76"/>
      <c r="M1" s="76"/>
    </row>
    <row r="2" spans="1:13" s="55" customFormat="1" ht="20.25">
      <c r="A2" s="858" t="s">
        <v>1249</v>
      </c>
      <c r="B2" s="858"/>
      <c r="C2" s="858"/>
      <c r="D2" s="858"/>
      <c r="E2" s="858"/>
      <c r="F2" s="858"/>
      <c r="G2" s="858"/>
      <c r="H2" s="858"/>
      <c r="I2" s="858"/>
      <c r="J2" s="858"/>
      <c r="K2" s="858"/>
      <c r="L2" s="78"/>
      <c r="M2" s="78"/>
    </row>
    <row r="3" spans="1:13" s="51" customFormat="1" ht="33.75" customHeight="1">
      <c r="A3" s="1270" t="s">
        <v>957</v>
      </c>
      <c r="B3" s="1271"/>
      <c r="C3" s="1271"/>
      <c r="D3" s="1271"/>
      <c r="E3" s="1271"/>
      <c r="F3" s="1271"/>
      <c r="G3" s="1271"/>
      <c r="H3" s="1271"/>
      <c r="I3" s="1271"/>
      <c r="J3" s="1271"/>
      <c r="K3" s="1271"/>
      <c r="L3" s="84"/>
      <c r="M3" s="84"/>
    </row>
    <row r="4" spans="1:13" s="51" customFormat="1" ht="18.75" customHeight="1">
      <c r="A4" s="901" t="s">
        <v>1249</v>
      </c>
      <c r="B4" s="901"/>
      <c r="C4" s="901"/>
      <c r="D4" s="901"/>
      <c r="E4" s="901"/>
      <c r="F4" s="901"/>
      <c r="G4" s="901"/>
      <c r="H4" s="901"/>
      <c r="I4" s="901"/>
      <c r="J4" s="901"/>
      <c r="K4" s="901"/>
      <c r="L4" s="85"/>
      <c r="M4" s="85"/>
    </row>
    <row r="5" spans="1:13" s="51" customFormat="1" ht="20.100000000000001" customHeight="1">
      <c r="A5" s="10" t="s">
        <v>594</v>
      </c>
      <c r="B5" s="67"/>
      <c r="C5" s="67"/>
      <c r="D5" s="67"/>
      <c r="E5" s="67"/>
      <c r="K5" s="82" t="s">
        <v>595</v>
      </c>
    </row>
    <row r="6" spans="1:13" s="45" customFormat="1" ht="18" customHeight="1" thickBot="1">
      <c r="A6" s="1273" t="s">
        <v>908</v>
      </c>
      <c r="B6" s="1268" t="s">
        <v>1080</v>
      </c>
      <c r="C6" s="1268"/>
      <c r="D6" s="1268"/>
      <c r="E6" s="1268" t="s">
        <v>1079</v>
      </c>
      <c r="F6" s="1268"/>
      <c r="G6" s="1268"/>
      <c r="H6" s="1268" t="s">
        <v>7</v>
      </c>
      <c r="I6" s="1268"/>
      <c r="J6" s="1268"/>
      <c r="K6" s="1276" t="s">
        <v>909</v>
      </c>
    </row>
    <row r="7" spans="1:13" s="45" customFormat="1" ht="18" customHeight="1" thickTop="1" thickBot="1">
      <c r="A7" s="1274"/>
      <c r="B7" s="1272" t="s">
        <v>90</v>
      </c>
      <c r="C7" s="1272"/>
      <c r="D7" s="1272"/>
      <c r="E7" s="1272" t="s">
        <v>885</v>
      </c>
      <c r="F7" s="1272"/>
      <c r="G7" s="1272"/>
      <c r="H7" s="1272" t="s">
        <v>8</v>
      </c>
      <c r="I7" s="1272"/>
      <c r="J7" s="1272"/>
      <c r="K7" s="1277"/>
    </row>
    <row r="8" spans="1:13" s="45" customFormat="1" ht="15" customHeight="1" thickTop="1" thickBot="1">
      <c r="A8" s="1274"/>
      <c r="B8" s="610" t="s">
        <v>9</v>
      </c>
      <c r="C8" s="610" t="s">
        <v>547</v>
      </c>
      <c r="D8" s="610" t="s">
        <v>7</v>
      </c>
      <c r="E8" s="610" t="s">
        <v>9</v>
      </c>
      <c r="F8" s="610" t="s">
        <v>547</v>
      </c>
      <c r="G8" s="610" t="s">
        <v>7</v>
      </c>
      <c r="H8" s="610" t="s">
        <v>9</v>
      </c>
      <c r="I8" s="610" t="s">
        <v>547</v>
      </c>
      <c r="J8" s="610" t="s">
        <v>7</v>
      </c>
      <c r="K8" s="1277"/>
    </row>
    <row r="9" spans="1:13" s="45" customFormat="1" ht="15" customHeight="1" thickTop="1">
      <c r="A9" s="1275"/>
      <c r="B9" s="615" t="s">
        <v>548</v>
      </c>
      <c r="C9" s="615" t="s">
        <v>549</v>
      </c>
      <c r="D9" s="615" t="s">
        <v>8</v>
      </c>
      <c r="E9" s="615" t="s">
        <v>548</v>
      </c>
      <c r="F9" s="615" t="s">
        <v>549</v>
      </c>
      <c r="G9" s="615" t="s">
        <v>8</v>
      </c>
      <c r="H9" s="615" t="s">
        <v>548</v>
      </c>
      <c r="I9" s="615" t="s">
        <v>549</v>
      </c>
      <c r="J9" s="615" t="s">
        <v>8</v>
      </c>
      <c r="K9" s="1278"/>
    </row>
    <row r="10" spans="1:13" s="44" customFormat="1" ht="35.1" customHeight="1" thickBot="1">
      <c r="A10" s="623" t="s">
        <v>105</v>
      </c>
      <c r="B10" s="624">
        <v>0</v>
      </c>
      <c r="C10" s="624">
        <v>1</v>
      </c>
      <c r="D10" s="625">
        <f t="shared" ref="D10:D15" si="0">SUM(B10:C10)</f>
        <v>1</v>
      </c>
      <c r="E10" s="624">
        <v>147</v>
      </c>
      <c r="F10" s="624">
        <v>17</v>
      </c>
      <c r="G10" s="625">
        <f t="shared" ref="G10:G15" si="1">SUM(E10:F10)</f>
        <v>164</v>
      </c>
      <c r="H10" s="625">
        <f>B10+E10</f>
        <v>147</v>
      </c>
      <c r="I10" s="625">
        <f>C10+F10</f>
        <v>18</v>
      </c>
      <c r="J10" s="625">
        <f t="shared" ref="J10:J15" si="2">I10+H10</f>
        <v>165</v>
      </c>
      <c r="K10" s="626" t="s">
        <v>107</v>
      </c>
    </row>
    <row r="11" spans="1:13" s="44" customFormat="1" ht="35.1" customHeight="1" thickTop="1" thickBot="1">
      <c r="A11" s="627" t="s">
        <v>896</v>
      </c>
      <c r="B11" s="628">
        <v>0</v>
      </c>
      <c r="C11" s="628">
        <v>1</v>
      </c>
      <c r="D11" s="629">
        <f t="shared" si="0"/>
        <v>1</v>
      </c>
      <c r="E11" s="628">
        <v>111</v>
      </c>
      <c r="F11" s="628">
        <v>34</v>
      </c>
      <c r="G11" s="629">
        <f t="shared" si="1"/>
        <v>145</v>
      </c>
      <c r="H11" s="629">
        <f t="shared" ref="H11:I15" si="3">B11+E11</f>
        <v>111</v>
      </c>
      <c r="I11" s="629">
        <f t="shared" si="3"/>
        <v>35</v>
      </c>
      <c r="J11" s="629">
        <f t="shared" si="2"/>
        <v>146</v>
      </c>
      <c r="K11" s="630" t="s">
        <v>108</v>
      </c>
    </row>
    <row r="12" spans="1:13" s="44" customFormat="1" ht="35.1" customHeight="1" thickTop="1" thickBot="1">
      <c r="A12" s="631" t="s">
        <v>106</v>
      </c>
      <c r="B12" s="632">
        <v>4</v>
      </c>
      <c r="C12" s="632">
        <v>4</v>
      </c>
      <c r="D12" s="625">
        <f t="shared" si="0"/>
        <v>8</v>
      </c>
      <c r="E12" s="632">
        <v>128</v>
      </c>
      <c r="F12" s="632">
        <v>75</v>
      </c>
      <c r="G12" s="625">
        <f t="shared" si="1"/>
        <v>203</v>
      </c>
      <c r="H12" s="633">
        <f t="shared" si="3"/>
        <v>132</v>
      </c>
      <c r="I12" s="633">
        <f t="shared" si="3"/>
        <v>79</v>
      </c>
      <c r="J12" s="633">
        <f t="shared" si="2"/>
        <v>211</v>
      </c>
      <c r="K12" s="634" t="s">
        <v>907</v>
      </c>
    </row>
    <row r="13" spans="1:13" s="44" customFormat="1" ht="35.1" customHeight="1" thickTop="1" thickBot="1">
      <c r="A13" s="627" t="s">
        <v>148</v>
      </c>
      <c r="B13" s="628">
        <v>0</v>
      </c>
      <c r="C13" s="628">
        <v>2</v>
      </c>
      <c r="D13" s="629">
        <f t="shared" si="0"/>
        <v>2</v>
      </c>
      <c r="E13" s="628">
        <v>250</v>
      </c>
      <c r="F13" s="628">
        <v>184</v>
      </c>
      <c r="G13" s="629">
        <f t="shared" si="1"/>
        <v>434</v>
      </c>
      <c r="H13" s="629">
        <f t="shared" si="3"/>
        <v>250</v>
      </c>
      <c r="I13" s="629">
        <f t="shared" si="3"/>
        <v>186</v>
      </c>
      <c r="J13" s="629">
        <f t="shared" si="2"/>
        <v>436</v>
      </c>
      <c r="K13" s="630" t="s">
        <v>153</v>
      </c>
    </row>
    <row r="14" spans="1:13" s="44" customFormat="1" ht="35.1" customHeight="1" thickTop="1" thickBot="1">
      <c r="A14" s="631" t="s">
        <v>486</v>
      </c>
      <c r="B14" s="632">
        <v>1</v>
      </c>
      <c r="C14" s="632">
        <v>0</v>
      </c>
      <c r="D14" s="625">
        <f t="shared" si="0"/>
        <v>1</v>
      </c>
      <c r="E14" s="632">
        <v>9</v>
      </c>
      <c r="F14" s="632">
        <v>21</v>
      </c>
      <c r="G14" s="625">
        <f t="shared" si="1"/>
        <v>30</v>
      </c>
      <c r="H14" s="633">
        <f t="shared" si="3"/>
        <v>10</v>
      </c>
      <c r="I14" s="633">
        <f t="shared" si="3"/>
        <v>21</v>
      </c>
      <c r="J14" s="633">
        <f t="shared" si="2"/>
        <v>31</v>
      </c>
      <c r="K14" s="634" t="s">
        <v>151</v>
      </c>
    </row>
    <row r="15" spans="1:13" s="44" customFormat="1" ht="35.1" customHeight="1" thickTop="1">
      <c r="A15" s="635" t="s">
        <v>488</v>
      </c>
      <c r="B15" s="636">
        <v>44</v>
      </c>
      <c r="C15" s="636">
        <v>67</v>
      </c>
      <c r="D15" s="637">
        <f t="shared" si="0"/>
        <v>111</v>
      </c>
      <c r="E15" s="636">
        <v>351</v>
      </c>
      <c r="F15" s="636">
        <v>517</v>
      </c>
      <c r="G15" s="637">
        <f t="shared" si="1"/>
        <v>868</v>
      </c>
      <c r="H15" s="637">
        <f t="shared" si="3"/>
        <v>395</v>
      </c>
      <c r="I15" s="637">
        <f t="shared" si="3"/>
        <v>584</v>
      </c>
      <c r="J15" s="637">
        <f t="shared" si="2"/>
        <v>979</v>
      </c>
      <c r="K15" s="638" t="s">
        <v>1006</v>
      </c>
    </row>
    <row r="16" spans="1:13" s="44" customFormat="1" ht="35.1" customHeight="1">
      <c r="A16" s="639" t="s">
        <v>16</v>
      </c>
      <c r="B16" s="640">
        <f>SUM(B10:B15)</f>
        <v>49</v>
      </c>
      <c r="C16" s="640">
        <f t="shared" ref="C16:J16" si="4">SUM(C10:C15)</f>
        <v>75</v>
      </c>
      <c r="D16" s="640">
        <f t="shared" si="4"/>
        <v>124</v>
      </c>
      <c r="E16" s="640">
        <f t="shared" si="4"/>
        <v>996</v>
      </c>
      <c r="F16" s="640">
        <f t="shared" si="4"/>
        <v>848</v>
      </c>
      <c r="G16" s="640">
        <f t="shared" si="4"/>
        <v>1844</v>
      </c>
      <c r="H16" s="640">
        <f t="shared" si="4"/>
        <v>1045</v>
      </c>
      <c r="I16" s="640">
        <f t="shared" si="4"/>
        <v>923</v>
      </c>
      <c r="J16" s="640">
        <f t="shared" si="4"/>
        <v>1968</v>
      </c>
      <c r="K16" s="641" t="s">
        <v>30</v>
      </c>
    </row>
    <row r="17" spans="1:11" ht="15.95" customHeight="1">
      <c r="A17" s="72"/>
      <c r="B17" s="46"/>
      <c r="K17" s="71"/>
    </row>
    <row r="18" spans="1:11" ht="15.95" hidden="1" customHeight="1">
      <c r="A18" s="72"/>
      <c r="B18" s="46"/>
      <c r="K18" s="71"/>
    </row>
    <row r="19" spans="1:11" ht="15.95" hidden="1" customHeight="1" thickBot="1">
      <c r="A19" s="249" t="s">
        <v>769</v>
      </c>
      <c r="B19"/>
      <c r="C19"/>
      <c r="D19"/>
      <c r="E19"/>
      <c r="F19"/>
      <c r="G19"/>
      <c r="H19"/>
      <c r="I19"/>
      <c r="J19"/>
      <c r="K19" s="71"/>
    </row>
    <row r="20" spans="1:11" ht="15.95" hidden="1" customHeight="1" thickBot="1">
      <c r="A20" s="111" t="s">
        <v>105</v>
      </c>
      <c r="B20" s="122">
        <v>0</v>
      </c>
      <c r="C20" s="122">
        <v>1</v>
      </c>
      <c r="D20" s="122">
        <f t="shared" ref="D20:D25" si="5">SUM(B20:C20)</f>
        <v>1</v>
      </c>
      <c r="E20" s="122">
        <v>17</v>
      </c>
      <c r="F20" s="122">
        <v>1</v>
      </c>
      <c r="G20" s="122">
        <f t="shared" ref="G20:G25" si="6">SUM(E20:F20)</f>
        <v>18</v>
      </c>
      <c r="H20" s="113">
        <f t="shared" ref="H20:H25" si="7">B20+E20</f>
        <v>17</v>
      </c>
      <c r="I20" s="113">
        <f t="shared" ref="I20:I25" si="8">C20+F20</f>
        <v>2</v>
      </c>
      <c r="J20" s="113">
        <f t="shared" ref="J20:J25" si="9">I20+H20</f>
        <v>19</v>
      </c>
      <c r="K20" s="71"/>
    </row>
    <row r="21" spans="1:11" ht="15.95" hidden="1" customHeight="1" thickBot="1">
      <c r="A21" s="114" t="s">
        <v>149</v>
      </c>
      <c r="B21" s="115"/>
      <c r="C21" s="115"/>
      <c r="D21" s="116">
        <f t="shared" si="5"/>
        <v>0</v>
      </c>
      <c r="E21" s="116">
        <v>9</v>
      </c>
      <c r="F21" s="115">
        <v>4</v>
      </c>
      <c r="G21" s="116">
        <f t="shared" si="6"/>
        <v>13</v>
      </c>
      <c r="H21" s="117">
        <f t="shared" si="7"/>
        <v>9</v>
      </c>
      <c r="I21" s="117">
        <f t="shared" si="8"/>
        <v>4</v>
      </c>
      <c r="J21" s="117">
        <f t="shared" si="9"/>
        <v>13</v>
      </c>
      <c r="K21" s="71"/>
    </row>
    <row r="22" spans="1:11" ht="15.95" hidden="1" customHeight="1" thickBot="1">
      <c r="A22" s="111" t="s">
        <v>106</v>
      </c>
      <c r="B22" s="122"/>
      <c r="C22" s="122"/>
      <c r="D22" s="122">
        <f t="shared" si="5"/>
        <v>0</v>
      </c>
      <c r="E22" s="122">
        <v>19</v>
      </c>
      <c r="F22" s="122">
        <v>4</v>
      </c>
      <c r="G22" s="122">
        <f t="shared" si="6"/>
        <v>23</v>
      </c>
      <c r="H22" s="113">
        <f t="shared" si="7"/>
        <v>19</v>
      </c>
      <c r="I22" s="113">
        <f t="shared" si="8"/>
        <v>4</v>
      </c>
      <c r="J22" s="113">
        <f t="shared" si="9"/>
        <v>23</v>
      </c>
      <c r="K22" s="71"/>
    </row>
    <row r="23" spans="1:11" ht="15.95" hidden="1" customHeight="1" thickBot="1">
      <c r="A23" s="114" t="s">
        <v>148</v>
      </c>
      <c r="B23" s="115"/>
      <c r="C23" s="115"/>
      <c r="D23" s="116">
        <f t="shared" si="5"/>
        <v>0</v>
      </c>
      <c r="E23" s="116">
        <v>1</v>
      </c>
      <c r="F23" s="115">
        <v>0</v>
      </c>
      <c r="G23" s="116">
        <f t="shared" si="6"/>
        <v>1</v>
      </c>
      <c r="H23" s="117">
        <f t="shared" si="7"/>
        <v>1</v>
      </c>
      <c r="I23" s="117">
        <f t="shared" si="8"/>
        <v>0</v>
      </c>
      <c r="J23" s="117">
        <f t="shared" si="9"/>
        <v>1</v>
      </c>
      <c r="K23" s="71"/>
    </row>
    <row r="24" spans="1:11" ht="15.95" hidden="1" customHeight="1" thickBot="1">
      <c r="A24" s="111" t="s">
        <v>150</v>
      </c>
      <c r="B24" s="122"/>
      <c r="C24" s="122"/>
      <c r="D24" s="122">
        <f t="shared" si="5"/>
        <v>0</v>
      </c>
      <c r="E24" s="122">
        <v>0</v>
      </c>
      <c r="F24" s="122">
        <v>3</v>
      </c>
      <c r="G24" s="122">
        <f t="shared" si="6"/>
        <v>3</v>
      </c>
      <c r="H24" s="113">
        <f t="shared" si="7"/>
        <v>0</v>
      </c>
      <c r="I24" s="113">
        <f t="shared" si="8"/>
        <v>3</v>
      </c>
      <c r="J24" s="113">
        <f t="shared" si="9"/>
        <v>3</v>
      </c>
      <c r="K24" s="71"/>
    </row>
    <row r="25" spans="1:11" ht="15.95" hidden="1" customHeight="1" thickBot="1">
      <c r="A25" s="114" t="s">
        <v>342</v>
      </c>
      <c r="B25" s="115"/>
      <c r="C25" s="115"/>
      <c r="D25" s="116">
        <f t="shared" si="5"/>
        <v>0</v>
      </c>
      <c r="E25" s="116"/>
      <c r="F25" s="115"/>
      <c r="G25" s="116">
        <f t="shared" si="6"/>
        <v>0</v>
      </c>
      <c r="H25" s="117">
        <f t="shared" si="7"/>
        <v>0</v>
      </c>
      <c r="I25" s="117">
        <f t="shared" si="8"/>
        <v>0</v>
      </c>
      <c r="J25" s="117">
        <f t="shared" si="9"/>
        <v>0</v>
      </c>
      <c r="K25" s="71"/>
    </row>
    <row r="26" spans="1:11" ht="15.95" hidden="1" customHeight="1" thickBot="1">
      <c r="A26" s="118" t="s">
        <v>16</v>
      </c>
      <c r="B26" s="119">
        <f t="shared" ref="B26:J26" si="10">SUM(B20:B25)</f>
        <v>0</v>
      </c>
      <c r="C26" s="119">
        <f t="shared" si="10"/>
        <v>1</v>
      </c>
      <c r="D26" s="119">
        <f t="shared" si="10"/>
        <v>1</v>
      </c>
      <c r="E26" s="119">
        <f t="shared" si="10"/>
        <v>46</v>
      </c>
      <c r="F26" s="119">
        <f t="shared" si="10"/>
        <v>12</v>
      </c>
      <c r="G26" s="119">
        <f t="shared" si="10"/>
        <v>58</v>
      </c>
      <c r="H26" s="120">
        <f t="shared" si="10"/>
        <v>46</v>
      </c>
      <c r="I26" s="120">
        <f t="shared" si="10"/>
        <v>13</v>
      </c>
      <c r="J26" s="120">
        <f t="shared" si="10"/>
        <v>59</v>
      </c>
      <c r="K26" s="71"/>
    </row>
    <row r="27" spans="1:11" ht="15.95" hidden="1" customHeight="1"/>
    <row r="28" spans="1:11" ht="15.95" hidden="1" customHeight="1" thickBot="1">
      <c r="A28" s="249" t="s">
        <v>341</v>
      </c>
      <c r="B28"/>
      <c r="C28"/>
      <c r="D28"/>
      <c r="E28"/>
      <c r="F28"/>
      <c r="G28"/>
      <c r="H28"/>
      <c r="I28"/>
      <c r="J28"/>
    </row>
    <row r="29" spans="1:11" ht="15.95" hidden="1" customHeight="1" thickBot="1">
      <c r="A29" s="111" t="s">
        <v>105</v>
      </c>
      <c r="B29" s="112"/>
      <c r="C29" s="112"/>
      <c r="D29" s="112">
        <f t="shared" ref="D29:D34" si="11">SUM(B29:C29)</f>
        <v>0</v>
      </c>
      <c r="E29" s="112">
        <v>0</v>
      </c>
      <c r="F29" s="112">
        <v>1</v>
      </c>
      <c r="G29" s="112">
        <f t="shared" ref="G29:G34" si="12">SUM(E29:F29)</f>
        <v>1</v>
      </c>
      <c r="H29" s="113">
        <f t="shared" ref="H29:J34" si="13">B29+E29</f>
        <v>0</v>
      </c>
      <c r="I29" s="113">
        <f t="shared" si="13"/>
        <v>1</v>
      </c>
      <c r="J29" s="113">
        <f t="shared" si="13"/>
        <v>1</v>
      </c>
    </row>
    <row r="30" spans="1:11" ht="15.95" hidden="1" customHeight="1" thickBot="1">
      <c r="A30" s="114" t="s">
        <v>149</v>
      </c>
      <c r="B30" s="115"/>
      <c r="C30" s="115"/>
      <c r="D30" s="116">
        <f t="shared" si="11"/>
        <v>0</v>
      </c>
      <c r="E30" s="116">
        <v>2</v>
      </c>
      <c r="F30" s="115">
        <v>1</v>
      </c>
      <c r="G30" s="116">
        <f t="shared" si="12"/>
        <v>3</v>
      </c>
      <c r="H30" s="117">
        <f t="shared" si="13"/>
        <v>2</v>
      </c>
      <c r="I30" s="113">
        <f t="shared" si="13"/>
        <v>1</v>
      </c>
      <c r="J30" s="113">
        <f t="shared" si="13"/>
        <v>3</v>
      </c>
    </row>
    <row r="31" spans="1:11" ht="15.95" hidden="1" customHeight="1" thickBot="1">
      <c r="A31" s="111" t="s">
        <v>106</v>
      </c>
      <c r="B31" s="112"/>
      <c r="C31" s="112"/>
      <c r="D31" s="112">
        <f t="shared" si="11"/>
        <v>0</v>
      </c>
      <c r="E31" s="112">
        <v>3</v>
      </c>
      <c r="F31" s="112">
        <v>1</v>
      </c>
      <c r="G31" s="112">
        <f t="shared" si="12"/>
        <v>4</v>
      </c>
      <c r="H31" s="113">
        <f t="shared" si="13"/>
        <v>3</v>
      </c>
      <c r="I31" s="113">
        <f t="shared" si="13"/>
        <v>1</v>
      </c>
      <c r="J31" s="113">
        <f t="shared" si="13"/>
        <v>4</v>
      </c>
    </row>
    <row r="32" spans="1:11" ht="15.95" hidden="1" customHeight="1" thickBot="1">
      <c r="A32" s="114" t="s">
        <v>148</v>
      </c>
      <c r="B32" s="115"/>
      <c r="C32" s="115"/>
      <c r="D32" s="116">
        <f t="shared" si="11"/>
        <v>0</v>
      </c>
      <c r="E32" s="116">
        <v>0</v>
      </c>
      <c r="F32" s="115">
        <v>4</v>
      </c>
      <c r="G32" s="116">
        <f t="shared" si="12"/>
        <v>4</v>
      </c>
      <c r="H32" s="117">
        <f t="shared" si="13"/>
        <v>0</v>
      </c>
      <c r="I32" s="113">
        <f t="shared" si="13"/>
        <v>4</v>
      </c>
      <c r="J32" s="113">
        <f t="shared" si="13"/>
        <v>4</v>
      </c>
    </row>
    <row r="33" spans="1:10" ht="15.95" hidden="1" customHeight="1" thickBot="1">
      <c r="A33" s="111" t="s">
        <v>150</v>
      </c>
      <c r="B33" s="112"/>
      <c r="C33" s="112"/>
      <c r="D33" s="112">
        <f t="shared" si="11"/>
        <v>0</v>
      </c>
      <c r="E33" s="112">
        <v>0</v>
      </c>
      <c r="F33" s="112">
        <v>2</v>
      </c>
      <c r="G33" s="112">
        <f t="shared" si="12"/>
        <v>2</v>
      </c>
      <c r="H33" s="113">
        <f t="shared" si="13"/>
        <v>0</v>
      </c>
      <c r="I33" s="113">
        <f t="shared" si="13"/>
        <v>2</v>
      </c>
      <c r="J33" s="113">
        <f t="shared" si="13"/>
        <v>2</v>
      </c>
    </row>
    <row r="34" spans="1:10" ht="15.95" hidden="1" customHeight="1" thickBot="1">
      <c r="A34" s="114" t="s">
        <v>342</v>
      </c>
      <c r="B34" s="115"/>
      <c r="C34" s="115"/>
      <c r="D34" s="116">
        <f t="shared" si="11"/>
        <v>0</v>
      </c>
      <c r="E34" s="116">
        <v>6</v>
      </c>
      <c r="F34" s="115">
        <v>8</v>
      </c>
      <c r="G34" s="116">
        <f t="shared" si="12"/>
        <v>14</v>
      </c>
      <c r="H34" s="117">
        <f t="shared" si="13"/>
        <v>6</v>
      </c>
      <c r="I34" s="117">
        <f t="shared" si="13"/>
        <v>8</v>
      </c>
      <c r="J34" s="117">
        <f t="shared" ref="J34" si="14">I34+H34</f>
        <v>14</v>
      </c>
    </row>
    <row r="35" spans="1:10" ht="15.95" hidden="1" customHeight="1" thickBot="1">
      <c r="A35" s="118" t="s">
        <v>16</v>
      </c>
      <c r="B35" s="119">
        <f t="shared" ref="B35:J35" si="15">SUM(B29:B34)</f>
        <v>0</v>
      </c>
      <c r="C35" s="119">
        <f t="shared" si="15"/>
        <v>0</v>
      </c>
      <c r="D35" s="119">
        <f t="shared" si="15"/>
        <v>0</v>
      </c>
      <c r="E35" s="119">
        <f t="shared" si="15"/>
        <v>11</v>
      </c>
      <c r="F35" s="119">
        <f t="shared" si="15"/>
        <v>17</v>
      </c>
      <c r="G35" s="119">
        <f t="shared" si="15"/>
        <v>28</v>
      </c>
      <c r="H35" s="120">
        <f t="shared" si="15"/>
        <v>11</v>
      </c>
      <c r="I35" s="120">
        <f t="shared" si="15"/>
        <v>17</v>
      </c>
      <c r="J35" s="120">
        <f t="shared" si="15"/>
        <v>28</v>
      </c>
    </row>
    <row r="36" spans="1:10" ht="15.95" hidden="1" customHeight="1" thickBot="1">
      <c r="A36" s="249" t="s">
        <v>343</v>
      </c>
      <c r="B36"/>
      <c r="C36"/>
      <c r="D36"/>
      <c r="E36"/>
      <c r="F36"/>
      <c r="G36"/>
      <c r="H36"/>
      <c r="I36"/>
      <c r="J36"/>
    </row>
    <row r="37" spans="1:10" ht="15.95" hidden="1" customHeight="1" thickBot="1">
      <c r="A37" s="111" t="s">
        <v>105</v>
      </c>
      <c r="B37" s="112"/>
      <c r="C37" s="112"/>
      <c r="D37" s="112">
        <f t="shared" ref="D37:D42" si="16">SUM(B37:C37)</f>
        <v>0</v>
      </c>
      <c r="E37" s="112"/>
      <c r="F37" s="112"/>
      <c r="G37" s="112">
        <f t="shared" ref="G37:G42" si="17">SUM(E37:F37)</f>
        <v>0</v>
      </c>
      <c r="H37" s="113">
        <f t="shared" ref="H37:I42" si="18">B37+E37</f>
        <v>0</v>
      </c>
      <c r="I37" s="113">
        <f t="shared" si="18"/>
        <v>0</v>
      </c>
      <c r="J37" s="113">
        <f t="shared" ref="J37:J42" si="19">I37+H37</f>
        <v>0</v>
      </c>
    </row>
    <row r="38" spans="1:10" ht="15.95" hidden="1" customHeight="1" thickBot="1">
      <c r="A38" s="114" t="s">
        <v>149</v>
      </c>
      <c r="B38" s="115"/>
      <c r="C38" s="115"/>
      <c r="D38" s="116">
        <f t="shared" si="16"/>
        <v>0</v>
      </c>
      <c r="E38" s="116"/>
      <c r="F38" s="115"/>
      <c r="G38" s="116">
        <f t="shared" si="17"/>
        <v>0</v>
      </c>
      <c r="H38" s="117">
        <f t="shared" si="18"/>
        <v>0</v>
      </c>
      <c r="I38" s="117">
        <f t="shared" si="18"/>
        <v>0</v>
      </c>
      <c r="J38" s="117">
        <f t="shared" si="19"/>
        <v>0</v>
      </c>
    </row>
    <row r="39" spans="1:10" ht="15.95" hidden="1" customHeight="1" thickBot="1">
      <c r="A39" s="111" t="s">
        <v>106</v>
      </c>
      <c r="B39" s="112"/>
      <c r="C39" s="112"/>
      <c r="D39" s="112">
        <f t="shared" si="16"/>
        <v>0</v>
      </c>
      <c r="E39" s="112"/>
      <c r="F39" s="112"/>
      <c r="G39" s="112">
        <f t="shared" si="17"/>
        <v>0</v>
      </c>
      <c r="H39" s="113">
        <f t="shared" si="18"/>
        <v>0</v>
      </c>
      <c r="I39" s="113">
        <f t="shared" si="18"/>
        <v>0</v>
      </c>
      <c r="J39" s="113">
        <f t="shared" si="19"/>
        <v>0</v>
      </c>
    </row>
    <row r="40" spans="1:10" ht="15.95" hidden="1" customHeight="1" thickBot="1">
      <c r="A40" s="114" t="s">
        <v>148</v>
      </c>
      <c r="B40" s="115"/>
      <c r="C40" s="115">
        <v>1</v>
      </c>
      <c r="D40" s="116">
        <f t="shared" si="16"/>
        <v>1</v>
      </c>
      <c r="E40" s="116">
        <v>189</v>
      </c>
      <c r="F40" s="115">
        <v>105</v>
      </c>
      <c r="G40" s="116">
        <f t="shared" si="17"/>
        <v>294</v>
      </c>
      <c r="H40" s="117">
        <f t="shared" si="18"/>
        <v>189</v>
      </c>
      <c r="I40" s="117">
        <f t="shared" si="18"/>
        <v>106</v>
      </c>
      <c r="J40" s="117">
        <f t="shared" si="19"/>
        <v>295</v>
      </c>
    </row>
    <row r="41" spans="1:10" ht="15.95" hidden="1" customHeight="1" thickBot="1">
      <c r="A41" s="111" t="s">
        <v>150</v>
      </c>
      <c r="B41" s="112"/>
      <c r="C41" s="112"/>
      <c r="D41" s="112">
        <f t="shared" si="16"/>
        <v>0</v>
      </c>
      <c r="E41" s="112"/>
      <c r="F41" s="112"/>
      <c r="G41" s="112">
        <f t="shared" si="17"/>
        <v>0</v>
      </c>
      <c r="H41" s="113">
        <f t="shared" si="18"/>
        <v>0</v>
      </c>
      <c r="I41" s="113">
        <f t="shared" si="18"/>
        <v>0</v>
      </c>
      <c r="J41" s="113">
        <f t="shared" si="19"/>
        <v>0</v>
      </c>
    </row>
    <row r="42" spans="1:10" ht="15.95" hidden="1" customHeight="1" thickBot="1">
      <c r="A42" s="114" t="s">
        <v>342</v>
      </c>
      <c r="B42" s="115">
        <v>13</v>
      </c>
      <c r="C42" s="115">
        <v>12</v>
      </c>
      <c r="D42" s="116">
        <f t="shared" si="16"/>
        <v>25</v>
      </c>
      <c r="E42" s="116">
        <v>105</v>
      </c>
      <c r="F42" s="115">
        <v>160</v>
      </c>
      <c r="G42" s="116">
        <f t="shared" si="17"/>
        <v>265</v>
      </c>
      <c r="H42" s="117">
        <f t="shared" si="18"/>
        <v>118</v>
      </c>
      <c r="I42" s="117">
        <f t="shared" si="18"/>
        <v>172</v>
      </c>
      <c r="J42" s="117">
        <f t="shared" si="19"/>
        <v>290</v>
      </c>
    </row>
    <row r="43" spans="1:10" ht="15.95" hidden="1" customHeight="1" thickBot="1">
      <c r="A43" s="118" t="s">
        <v>16</v>
      </c>
      <c r="B43" s="119">
        <f t="shared" ref="B43:J43" si="20">SUM(B37:B42)</f>
        <v>13</v>
      </c>
      <c r="C43" s="119">
        <f t="shared" si="20"/>
        <v>13</v>
      </c>
      <c r="D43" s="119">
        <f t="shared" si="20"/>
        <v>26</v>
      </c>
      <c r="E43" s="119">
        <f t="shared" si="20"/>
        <v>294</v>
      </c>
      <c r="F43" s="119">
        <f t="shared" si="20"/>
        <v>265</v>
      </c>
      <c r="G43" s="119">
        <f t="shared" si="20"/>
        <v>559</v>
      </c>
      <c r="H43" s="120">
        <f t="shared" si="20"/>
        <v>307</v>
      </c>
      <c r="I43" s="120">
        <f t="shared" si="20"/>
        <v>278</v>
      </c>
      <c r="J43" s="120">
        <f t="shared" si="20"/>
        <v>585</v>
      </c>
    </row>
    <row r="44" spans="1:10" ht="15.95" hidden="1" customHeight="1" thickBot="1">
      <c r="A44" s="249" t="s">
        <v>344</v>
      </c>
      <c r="B44"/>
      <c r="C44"/>
      <c r="D44"/>
      <c r="E44"/>
      <c r="F44"/>
      <c r="G44"/>
      <c r="H44"/>
      <c r="I44"/>
      <c r="J44"/>
    </row>
    <row r="45" spans="1:10" ht="15.95" hidden="1" customHeight="1" thickBot="1">
      <c r="A45" s="111" t="s">
        <v>105</v>
      </c>
      <c r="B45" s="112"/>
      <c r="C45" s="112"/>
      <c r="D45" s="112">
        <f t="shared" ref="D45:D50" si="21">SUM(B45:C45)</f>
        <v>0</v>
      </c>
      <c r="E45" s="112">
        <v>0</v>
      </c>
      <c r="F45" s="112">
        <v>1</v>
      </c>
      <c r="G45" s="112">
        <f t="shared" ref="G45:G50" si="22">SUM(E45:F45)</f>
        <v>1</v>
      </c>
      <c r="H45" s="113">
        <f t="shared" ref="H45:I50" si="23">B45+E45</f>
        <v>0</v>
      </c>
      <c r="I45" s="113">
        <f t="shared" si="23"/>
        <v>1</v>
      </c>
      <c r="J45" s="113">
        <f t="shared" ref="J45:J50" si="24">I45+H45</f>
        <v>1</v>
      </c>
    </row>
    <row r="46" spans="1:10" ht="15.95" hidden="1" customHeight="1" thickBot="1">
      <c r="A46" s="114" t="s">
        <v>149</v>
      </c>
      <c r="B46" s="115"/>
      <c r="C46" s="115"/>
      <c r="D46" s="116">
        <f t="shared" si="21"/>
        <v>0</v>
      </c>
      <c r="E46" s="116">
        <v>0</v>
      </c>
      <c r="F46" s="115">
        <v>1</v>
      </c>
      <c r="G46" s="116">
        <f t="shared" si="22"/>
        <v>1</v>
      </c>
      <c r="H46" s="117">
        <f t="shared" si="23"/>
        <v>0</v>
      </c>
      <c r="I46" s="117">
        <f t="shared" si="23"/>
        <v>1</v>
      </c>
      <c r="J46" s="117">
        <f t="shared" si="24"/>
        <v>1</v>
      </c>
    </row>
    <row r="47" spans="1:10" ht="15.95" hidden="1" customHeight="1" thickBot="1">
      <c r="A47" s="111" t="s">
        <v>106</v>
      </c>
      <c r="B47" s="112"/>
      <c r="C47" s="112"/>
      <c r="D47" s="112">
        <f t="shared" si="21"/>
        <v>0</v>
      </c>
      <c r="E47" s="112">
        <v>4</v>
      </c>
      <c r="F47" s="112">
        <v>3</v>
      </c>
      <c r="G47" s="112">
        <f t="shared" si="22"/>
        <v>7</v>
      </c>
      <c r="H47" s="113">
        <f t="shared" si="23"/>
        <v>4</v>
      </c>
      <c r="I47" s="113">
        <f t="shared" si="23"/>
        <v>3</v>
      </c>
      <c r="J47" s="113">
        <f t="shared" si="24"/>
        <v>7</v>
      </c>
    </row>
    <row r="48" spans="1:10" ht="15.95" hidden="1" customHeight="1" thickBot="1">
      <c r="A48" s="114" t="s">
        <v>148</v>
      </c>
      <c r="B48" s="115"/>
      <c r="C48" s="115"/>
      <c r="D48" s="116">
        <f t="shared" si="21"/>
        <v>0</v>
      </c>
      <c r="E48" s="116">
        <v>6</v>
      </c>
      <c r="F48" s="115">
        <v>34</v>
      </c>
      <c r="G48" s="116">
        <f t="shared" si="22"/>
        <v>40</v>
      </c>
      <c r="H48" s="117">
        <f t="shared" si="23"/>
        <v>6</v>
      </c>
      <c r="I48" s="117">
        <f t="shared" si="23"/>
        <v>34</v>
      </c>
      <c r="J48" s="117">
        <f t="shared" si="24"/>
        <v>40</v>
      </c>
    </row>
    <row r="49" spans="1:10" ht="15.95" hidden="1" customHeight="1" thickBot="1">
      <c r="A49" s="111" t="s">
        <v>150</v>
      </c>
      <c r="B49" s="112"/>
      <c r="C49" s="112"/>
      <c r="D49" s="112">
        <f t="shared" si="21"/>
        <v>0</v>
      </c>
      <c r="E49" s="112"/>
      <c r="F49" s="112"/>
      <c r="G49" s="112">
        <f t="shared" si="22"/>
        <v>0</v>
      </c>
      <c r="H49" s="113">
        <f t="shared" si="23"/>
        <v>0</v>
      </c>
      <c r="I49" s="113">
        <f t="shared" si="23"/>
        <v>0</v>
      </c>
      <c r="J49" s="113">
        <f t="shared" si="24"/>
        <v>0</v>
      </c>
    </row>
    <row r="50" spans="1:10" ht="15.95" hidden="1" customHeight="1" thickBot="1">
      <c r="A50" s="114" t="s">
        <v>342</v>
      </c>
      <c r="B50" s="115"/>
      <c r="C50" s="115"/>
      <c r="D50" s="116">
        <f t="shared" si="21"/>
        <v>0</v>
      </c>
      <c r="E50" s="116">
        <v>20</v>
      </c>
      <c r="F50" s="115">
        <v>39</v>
      </c>
      <c r="G50" s="116">
        <f t="shared" si="22"/>
        <v>59</v>
      </c>
      <c r="H50" s="117">
        <f t="shared" si="23"/>
        <v>20</v>
      </c>
      <c r="I50" s="117">
        <f t="shared" si="23"/>
        <v>39</v>
      </c>
      <c r="J50" s="117">
        <f t="shared" si="24"/>
        <v>59</v>
      </c>
    </row>
    <row r="51" spans="1:10" ht="15.95" hidden="1" customHeight="1" thickBot="1">
      <c r="A51" s="118" t="s">
        <v>16</v>
      </c>
      <c r="B51" s="119">
        <f t="shared" ref="B51:J51" si="25">SUM(B45:B50)</f>
        <v>0</v>
      </c>
      <c r="C51" s="119">
        <f t="shared" si="25"/>
        <v>0</v>
      </c>
      <c r="D51" s="119">
        <f t="shared" si="25"/>
        <v>0</v>
      </c>
      <c r="E51" s="119">
        <f t="shared" si="25"/>
        <v>30</v>
      </c>
      <c r="F51" s="119">
        <f t="shared" si="25"/>
        <v>78</v>
      </c>
      <c r="G51" s="119">
        <f t="shared" si="25"/>
        <v>108</v>
      </c>
      <c r="H51" s="120">
        <f t="shared" si="25"/>
        <v>30</v>
      </c>
      <c r="I51" s="120">
        <f t="shared" si="25"/>
        <v>78</v>
      </c>
      <c r="J51" s="120">
        <f t="shared" si="25"/>
        <v>108</v>
      </c>
    </row>
    <row r="52" spans="1:10" ht="15.95" hidden="1" customHeight="1" thickBot="1">
      <c r="A52" s="249" t="s">
        <v>345</v>
      </c>
      <c r="B52"/>
      <c r="C52"/>
      <c r="D52"/>
      <c r="E52"/>
      <c r="F52"/>
      <c r="G52"/>
      <c r="H52"/>
      <c r="I52"/>
      <c r="J52"/>
    </row>
    <row r="53" spans="1:10" ht="15.95" hidden="1" customHeight="1" thickBot="1">
      <c r="A53" s="111" t="s">
        <v>105</v>
      </c>
      <c r="B53" s="112">
        <v>0</v>
      </c>
      <c r="C53" s="112">
        <v>0</v>
      </c>
      <c r="D53" s="112">
        <f t="shared" ref="D53:D58" si="26">SUM(B53:C53)</f>
        <v>0</v>
      </c>
      <c r="E53" s="112">
        <v>18</v>
      </c>
      <c r="F53" s="112">
        <v>0</v>
      </c>
      <c r="G53" s="112">
        <f t="shared" ref="G53:G58" si="27">SUM(E53:F53)</f>
        <v>18</v>
      </c>
      <c r="H53" s="113">
        <f t="shared" ref="H53:I58" si="28">B53+E53</f>
        <v>18</v>
      </c>
      <c r="I53" s="113">
        <f t="shared" si="28"/>
        <v>0</v>
      </c>
      <c r="J53" s="113">
        <f t="shared" ref="J53:J58" si="29">I53+H53</f>
        <v>18</v>
      </c>
    </row>
    <row r="54" spans="1:10" ht="15.95" hidden="1" customHeight="1" thickBot="1">
      <c r="A54" s="114" t="s">
        <v>149</v>
      </c>
      <c r="B54" s="115"/>
      <c r="C54" s="115"/>
      <c r="D54" s="116">
        <f t="shared" si="26"/>
        <v>0</v>
      </c>
      <c r="E54" s="116"/>
      <c r="F54" s="115"/>
      <c r="G54" s="116">
        <f t="shared" si="27"/>
        <v>0</v>
      </c>
      <c r="H54" s="117">
        <f t="shared" si="28"/>
        <v>0</v>
      </c>
      <c r="I54" s="117">
        <f t="shared" si="28"/>
        <v>0</v>
      </c>
      <c r="J54" s="117">
        <f t="shared" si="29"/>
        <v>0</v>
      </c>
    </row>
    <row r="55" spans="1:10" ht="15.95" hidden="1" customHeight="1" thickBot="1">
      <c r="A55" s="111" t="s">
        <v>106</v>
      </c>
      <c r="B55" s="112"/>
      <c r="C55" s="112"/>
      <c r="D55" s="112">
        <f t="shared" si="26"/>
        <v>0</v>
      </c>
      <c r="E55" s="112"/>
      <c r="F55" s="112"/>
      <c r="G55" s="112">
        <f t="shared" si="27"/>
        <v>0</v>
      </c>
      <c r="H55" s="113">
        <f t="shared" si="28"/>
        <v>0</v>
      </c>
      <c r="I55" s="113">
        <f t="shared" si="28"/>
        <v>0</v>
      </c>
      <c r="J55" s="113">
        <f t="shared" si="29"/>
        <v>0</v>
      </c>
    </row>
    <row r="56" spans="1:10" ht="15.95" hidden="1" customHeight="1" thickBot="1">
      <c r="A56" s="114" t="s">
        <v>148</v>
      </c>
      <c r="B56" s="115"/>
      <c r="C56" s="115"/>
      <c r="D56" s="116">
        <f t="shared" si="26"/>
        <v>0</v>
      </c>
      <c r="E56" s="116">
        <v>26</v>
      </c>
      <c r="F56" s="115">
        <v>11</v>
      </c>
      <c r="G56" s="116">
        <f t="shared" si="27"/>
        <v>37</v>
      </c>
      <c r="H56" s="117">
        <f t="shared" si="28"/>
        <v>26</v>
      </c>
      <c r="I56" s="117">
        <f t="shared" si="28"/>
        <v>11</v>
      </c>
      <c r="J56" s="117">
        <f t="shared" si="29"/>
        <v>37</v>
      </c>
    </row>
    <row r="57" spans="1:10" ht="15.95" hidden="1" customHeight="1" thickBot="1">
      <c r="A57" s="111" t="s">
        <v>150</v>
      </c>
      <c r="B57" s="112">
        <v>1</v>
      </c>
      <c r="C57" s="112">
        <v>0</v>
      </c>
      <c r="D57" s="112">
        <f t="shared" si="26"/>
        <v>1</v>
      </c>
      <c r="E57" s="112">
        <v>5</v>
      </c>
      <c r="F57" s="112">
        <v>2</v>
      </c>
      <c r="G57" s="112">
        <f t="shared" si="27"/>
        <v>7</v>
      </c>
      <c r="H57" s="113">
        <f t="shared" si="28"/>
        <v>6</v>
      </c>
      <c r="I57" s="113">
        <f t="shared" si="28"/>
        <v>2</v>
      </c>
      <c r="J57" s="113">
        <f t="shared" si="29"/>
        <v>8</v>
      </c>
    </row>
    <row r="58" spans="1:10" ht="15.95" hidden="1" customHeight="1" thickBot="1">
      <c r="A58" s="114" t="s">
        <v>342</v>
      </c>
      <c r="B58" s="115"/>
      <c r="C58" s="115"/>
      <c r="D58" s="116">
        <f t="shared" si="26"/>
        <v>0</v>
      </c>
      <c r="E58" s="116">
        <v>15</v>
      </c>
      <c r="F58" s="115">
        <v>8</v>
      </c>
      <c r="G58" s="116">
        <f t="shared" si="27"/>
        <v>23</v>
      </c>
      <c r="H58" s="117">
        <f t="shared" si="28"/>
        <v>15</v>
      </c>
      <c r="I58" s="117">
        <f t="shared" si="28"/>
        <v>8</v>
      </c>
      <c r="J58" s="117">
        <f t="shared" si="29"/>
        <v>23</v>
      </c>
    </row>
    <row r="59" spans="1:10" ht="15.95" hidden="1" customHeight="1" thickBot="1">
      <c r="A59" s="118" t="s">
        <v>16</v>
      </c>
      <c r="B59" s="119">
        <f t="shared" ref="B59:J59" si="30">SUM(B53:B58)</f>
        <v>1</v>
      </c>
      <c r="C59" s="119">
        <f t="shared" si="30"/>
        <v>0</v>
      </c>
      <c r="D59" s="119">
        <f t="shared" si="30"/>
        <v>1</v>
      </c>
      <c r="E59" s="119">
        <f t="shared" si="30"/>
        <v>64</v>
      </c>
      <c r="F59" s="119">
        <f t="shared" si="30"/>
        <v>21</v>
      </c>
      <c r="G59" s="119">
        <f t="shared" si="30"/>
        <v>85</v>
      </c>
      <c r="H59" s="120">
        <f t="shared" si="30"/>
        <v>65</v>
      </c>
      <c r="I59" s="120">
        <f t="shared" si="30"/>
        <v>21</v>
      </c>
      <c r="J59" s="120">
        <f t="shared" si="30"/>
        <v>86</v>
      </c>
    </row>
    <row r="60" spans="1:10" ht="15.95" hidden="1" customHeight="1">
      <c r="A60" s="343"/>
      <c r="B60" s="344"/>
      <c r="C60" s="344"/>
      <c r="D60" s="344"/>
      <c r="E60" s="344"/>
      <c r="F60" s="344"/>
      <c r="G60" s="344"/>
      <c r="H60" s="345"/>
      <c r="I60" s="345"/>
      <c r="J60" s="345"/>
    </row>
    <row r="61" spans="1:10" ht="15.95" hidden="1" customHeight="1" thickBot="1">
      <c r="A61" s="249" t="s">
        <v>1052</v>
      </c>
      <c r="B61"/>
      <c r="C61"/>
      <c r="D61"/>
      <c r="E61"/>
      <c r="F61"/>
      <c r="G61"/>
      <c r="H61"/>
      <c r="I61"/>
      <c r="J61"/>
    </row>
    <row r="62" spans="1:10" ht="15.95" hidden="1" customHeight="1" thickBot="1">
      <c r="A62" s="111" t="s">
        <v>105</v>
      </c>
      <c r="B62" s="122">
        <v>0</v>
      </c>
      <c r="C62" s="122">
        <v>0</v>
      </c>
      <c r="D62" s="122">
        <f t="shared" ref="D62:D67" si="31">SUM(B62:C62)</f>
        <v>0</v>
      </c>
      <c r="E62" s="122"/>
      <c r="F62" s="122"/>
      <c r="G62" s="122">
        <f t="shared" ref="G62:G67" si="32">SUM(E62:F62)</f>
        <v>0</v>
      </c>
      <c r="H62" s="113">
        <f t="shared" ref="H62:H67" si="33">B62+E62</f>
        <v>0</v>
      </c>
      <c r="I62" s="113">
        <f t="shared" ref="I62:I67" si="34">C62+F62</f>
        <v>0</v>
      </c>
      <c r="J62" s="113">
        <f t="shared" ref="J62:J67" si="35">I62+H62</f>
        <v>0</v>
      </c>
    </row>
    <row r="63" spans="1:10" ht="15.95" hidden="1" customHeight="1" thickBot="1">
      <c r="A63" s="114" t="s">
        <v>149</v>
      </c>
      <c r="B63" s="115"/>
      <c r="C63" s="115"/>
      <c r="D63" s="116">
        <f t="shared" si="31"/>
        <v>0</v>
      </c>
      <c r="E63" s="116"/>
      <c r="F63" s="115"/>
      <c r="G63" s="116">
        <f t="shared" si="32"/>
        <v>0</v>
      </c>
      <c r="H63" s="117">
        <f t="shared" si="33"/>
        <v>0</v>
      </c>
      <c r="I63" s="117">
        <f t="shared" si="34"/>
        <v>0</v>
      </c>
      <c r="J63" s="117">
        <f t="shared" si="35"/>
        <v>0</v>
      </c>
    </row>
    <row r="64" spans="1:10" ht="15.95" hidden="1" customHeight="1" thickBot="1">
      <c r="A64" s="111" t="s">
        <v>106</v>
      </c>
      <c r="B64" s="122"/>
      <c r="C64" s="122"/>
      <c r="D64" s="122">
        <f t="shared" si="31"/>
        <v>0</v>
      </c>
      <c r="E64" s="122"/>
      <c r="F64" s="122"/>
      <c r="G64" s="122">
        <f t="shared" si="32"/>
        <v>0</v>
      </c>
      <c r="H64" s="113">
        <f t="shared" si="33"/>
        <v>0</v>
      </c>
      <c r="I64" s="113">
        <f t="shared" si="34"/>
        <v>0</v>
      </c>
      <c r="J64" s="113">
        <f t="shared" si="35"/>
        <v>0</v>
      </c>
    </row>
    <row r="65" spans="1:14" ht="15.95" hidden="1" customHeight="1" thickBot="1">
      <c r="A65" s="114" t="s">
        <v>148</v>
      </c>
      <c r="B65" s="115"/>
      <c r="C65" s="115"/>
      <c r="D65" s="116">
        <f t="shared" si="31"/>
        <v>0</v>
      </c>
      <c r="E65" s="116">
        <v>4</v>
      </c>
      <c r="F65" s="115">
        <v>5</v>
      </c>
      <c r="G65" s="116">
        <f t="shared" si="32"/>
        <v>9</v>
      </c>
      <c r="H65" s="117">
        <f t="shared" si="33"/>
        <v>4</v>
      </c>
      <c r="I65" s="117">
        <f t="shared" si="34"/>
        <v>5</v>
      </c>
      <c r="J65" s="117">
        <f t="shared" si="35"/>
        <v>9</v>
      </c>
    </row>
    <row r="66" spans="1:14" ht="15.95" hidden="1" customHeight="1" thickBot="1">
      <c r="A66" s="111" t="s">
        <v>150</v>
      </c>
      <c r="B66" s="122"/>
      <c r="C66" s="122"/>
      <c r="D66" s="122">
        <f t="shared" si="31"/>
        <v>0</v>
      </c>
      <c r="E66" s="122"/>
      <c r="F66" s="122"/>
      <c r="G66" s="122">
        <f t="shared" si="32"/>
        <v>0</v>
      </c>
      <c r="H66" s="113">
        <f t="shared" si="33"/>
        <v>0</v>
      </c>
      <c r="I66" s="113">
        <f t="shared" si="34"/>
        <v>0</v>
      </c>
      <c r="J66" s="113">
        <f t="shared" si="35"/>
        <v>0</v>
      </c>
    </row>
    <row r="67" spans="1:14" ht="15.95" hidden="1" customHeight="1" thickBot="1">
      <c r="A67" s="114" t="s">
        <v>342</v>
      </c>
      <c r="B67" s="115"/>
      <c r="C67" s="115"/>
      <c r="D67" s="116">
        <f t="shared" si="31"/>
        <v>0</v>
      </c>
      <c r="E67" s="116"/>
      <c r="F67" s="115"/>
      <c r="G67" s="116">
        <f t="shared" si="32"/>
        <v>0</v>
      </c>
      <c r="H67" s="117">
        <f t="shared" si="33"/>
        <v>0</v>
      </c>
      <c r="I67" s="117">
        <f t="shared" si="34"/>
        <v>0</v>
      </c>
      <c r="J67" s="117">
        <f t="shared" si="35"/>
        <v>0</v>
      </c>
    </row>
    <row r="68" spans="1:14" ht="15.95" hidden="1" customHeight="1" thickBot="1">
      <c r="A68" s="118" t="s">
        <v>16</v>
      </c>
      <c r="B68" s="119">
        <f t="shared" ref="B68:J68" si="36">SUM(B62:B67)</f>
        <v>0</v>
      </c>
      <c r="C68" s="119">
        <f t="shared" si="36"/>
        <v>0</v>
      </c>
      <c r="D68" s="119">
        <f t="shared" si="36"/>
        <v>0</v>
      </c>
      <c r="E68" s="119">
        <f t="shared" si="36"/>
        <v>4</v>
      </c>
      <c r="F68" s="119">
        <f t="shared" si="36"/>
        <v>5</v>
      </c>
      <c r="G68" s="119">
        <f t="shared" si="36"/>
        <v>9</v>
      </c>
      <c r="H68" s="120">
        <f t="shared" si="36"/>
        <v>4</v>
      </c>
      <c r="I68" s="120">
        <f t="shared" si="36"/>
        <v>5</v>
      </c>
      <c r="J68" s="120">
        <f t="shared" si="36"/>
        <v>9</v>
      </c>
    </row>
    <row r="69" spans="1:14" ht="15.95" hidden="1" customHeight="1" thickBot="1">
      <c r="A69" s="346" t="s">
        <v>1053</v>
      </c>
      <c r="B69" s="344"/>
      <c r="C69" s="344"/>
      <c r="D69" s="344"/>
      <c r="E69" s="344"/>
      <c r="F69" s="344"/>
      <c r="G69" s="344"/>
      <c r="H69" s="345"/>
      <c r="I69" s="345"/>
      <c r="J69" s="345"/>
    </row>
    <row r="70" spans="1:14" ht="15.95" hidden="1" customHeight="1" thickBot="1">
      <c r="A70" s="111" t="s">
        <v>105</v>
      </c>
      <c r="B70" s="122">
        <v>0</v>
      </c>
      <c r="C70" s="122">
        <v>0</v>
      </c>
      <c r="D70" s="122">
        <f t="shared" ref="D70:D75" si="37">SUM(B70:C70)</f>
        <v>0</v>
      </c>
      <c r="E70" s="122"/>
      <c r="F70" s="122"/>
      <c r="G70" s="122">
        <f t="shared" ref="G70:G75" si="38">SUM(E70:F70)</f>
        <v>0</v>
      </c>
      <c r="H70" s="113">
        <f t="shared" ref="H70:H75" si="39">B70+E70</f>
        <v>0</v>
      </c>
      <c r="I70" s="113">
        <f t="shared" ref="I70:I75" si="40">C70+F70</f>
        <v>0</v>
      </c>
      <c r="J70" s="113">
        <f t="shared" ref="J70:J75" si="41">I70+H70</f>
        <v>0</v>
      </c>
    </row>
    <row r="71" spans="1:14" ht="15.95" hidden="1" customHeight="1" thickBot="1">
      <c r="A71" s="114" t="s">
        <v>149</v>
      </c>
      <c r="B71" s="115"/>
      <c r="C71" s="115"/>
      <c r="D71" s="116">
        <f t="shared" si="37"/>
        <v>0</v>
      </c>
      <c r="E71" s="116"/>
      <c r="F71" s="115"/>
      <c r="G71" s="116">
        <f t="shared" si="38"/>
        <v>0</v>
      </c>
      <c r="H71" s="117">
        <f t="shared" si="39"/>
        <v>0</v>
      </c>
      <c r="I71" s="117">
        <f t="shared" si="40"/>
        <v>0</v>
      </c>
      <c r="J71" s="117">
        <f t="shared" si="41"/>
        <v>0</v>
      </c>
    </row>
    <row r="72" spans="1:14" ht="15.95" hidden="1" customHeight="1" thickBot="1">
      <c r="A72" s="111" t="s">
        <v>106</v>
      </c>
      <c r="B72" s="122"/>
      <c r="C72" s="122"/>
      <c r="D72" s="122">
        <f t="shared" si="37"/>
        <v>0</v>
      </c>
      <c r="E72" s="122">
        <v>7</v>
      </c>
      <c r="F72" s="122">
        <v>2</v>
      </c>
      <c r="G72" s="122">
        <f t="shared" si="38"/>
        <v>9</v>
      </c>
      <c r="H72" s="113">
        <f t="shared" si="39"/>
        <v>7</v>
      </c>
      <c r="I72" s="113">
        <f t="shared" si="40"/>
        <v>2</v>
      </c>
      <c r="J72" s="113">
        <f t="shared" si="41"/>
        <v>9</v>
      </c>
    </row>
    <row r="73" spans="1:14" ht="15.95" hidden="1" customHeight="1" thickBot="1">
      <c r="A73" s="114" t="s">
        <v>148</v>
      </c>
      <c r="B73" s="115"/>
      <c r="C73" s="115"/>
      <c r="D73" s="116">
        <f t="shared" si="37"/>
        <v>0</v>
      </c>
      <c r="E73" s="116">
        <v>3</v>
      </c>
      <c r="F73" s="115">
        <v>3</v>
      </c>
      <c r="G73" s="116">
        <f t="shared" si="38"/>
        <v>6</v>
      </c>
      <c r="H73" s="117">
        <f t="shared" si="39"/>
        <v>3</v>
      </c>
      <c r="I73" s="117">
        <f t="shared" si="40"/>
        <v>3</v>
      </c>
      <c r="J73" s="117">
        <f t="shared" si="41"/>
        <v>6</v>
      </c>
    </row>
    <row r="74" spans="1:14" ht="15.95" hidden="1" customHeight="1" thickBot="1">
      <c r="A74" s="111" t="s">
        <v>150</v>
      </c>
      <c r="B74" s="122"/>
      <c r="C74" s="122"/>
      <c r="D74" s="122">
        <f t="shared" si="37"/>
        <v>0</v>
      </c>
      <c r="E74" s="122"/>
      <c r="F74" s="122"/>
      <c r="G74" s="122">
        <f t="shared" si="38"/>
        <v>0</v>
      </c>
      <c r="H74" s="113">
        <f t="shared" si="39"/>
        <v>0</v>
      </c>
      <c r="I74" s="113">
        <f t="shared" si="40"/>
        <v>0</v>
      </c>
      <c r="J74" s="113">
        <f t="shared" si="41"/>
        <v>0</v>
      </c>
    </row>
    <row r="75" spans="1:14" ht="15.95" hidden="1" customHeight="1" thickBot="1">
      <c r="A75" s="114" t="s">
        <v>342</v>
      </c>
      <c r="B75" s="115"/>
      <c r="C75" s="115"/>
      <c r="D75" s="116">
        <f t="shared" si="37"/>
        <v>0</v>
      </c>
      <c r="E75" s="116">
        <v>16</v>
      </c>
      <c r="F75" s="115">
        <v>20</v>
      </c>
      <c r="G75" s="116">
        <f t="shared" si="38"/>
        <v>36</v>
      </c>
      <c r="H75" s="117">
        <f t="shared" si="39"/>
        <v>16</v>
      </c>
      <c r="I75" s="117">
        <f t="shared" si="40"/>
        <v>20</v>
      </c>
      <c r="J75" s="117">
        <f t="shared" si="41"/>
        <v>36</v>
      </c>
    </row>
    <row r="76" spans="1:14" ht="15.95" hidden="1" customHeight="1" thickBot="1">
      <c r="A76" s="118" t="s">
        <v>16</v>
      </c>
      <c r="B76" s="119">
        <f t="shared" ref="B76:J76" si="42">SUM(B70:B75)</f>
        <v>0</v>
      </c>
      <c r="C76" s="119">
        <f t="shared" si="42"/>
        <v>0</v>
      </c>
      <c r="D76" s="119">
        <f t="shared" si="42"/>
        <v>0</v>
      </c>
      <c r="E76" s="119">
        <f t="shared" si="42"/>
        <v>26</v>
      </c>
      <c r="F76" s="119">
        <f t="shared" si="42"/>
        <v>25</v>
      </c>
      <c r="G76" s="119">
        <f t="shared" si="42"/>
        <v>51</v>
      </c>
      <c r="H76" s="120">
        <f t="shared" si="42"/>
        <v>26</v>
      </c>
      <c r="I76" s="120">
        <f t="shared" si="42"/>
        <v>25</v>
      </c>
      <c r="J76" s="120">
        <f t="shared" si="42"/>
        <v>51</v>
      </c>
      <c r="N76" s="42">
        <v>1358</v>
      </c>
    </row>
    <row r="77" spans="1:14" ht="15.95" hidden="1" customHeight="1" thickBot="1">
      <c r="A77" s="346" t="s">
        <v>770</v>
      </c>
      <c r="N77" s="42">
        <v>535</v>
      </c>
    </row>
    <row r="78" spans="1:14" ht="15.95" hidden="1" customHeight="1" thickBot="1">
      <c r="A78" s="111" t="s">
        <v>105</v>
      </c>
      <c r="B78" s="122"/>
      <c r="C78" s="122"/>
      <c r="D78" s="122">
        <f t="shared" ref="D78:D83" si="43">SUM(B78:C78)</f>
        <v>0</v>
      </c>
      <c r="E78" s="122">
        <v>25</v>
      </c>
      <c r="F78" s="122">
        <v>4</v>
      </c>
      <c r="G78" s="122">
        <f t="shared" ref="G78:G83" si="44">SUM(E78:F78)</f>
        <v>29</v>
      </c>
      <c r="H78" s="113">
        <f t="shared" ref="H78:H83" si="45">B78+E78</f>
        <v>25</v>
      </c>
      <c r="I78" s="113">
        <f t="shared" ref="I78:I83" si="46">C78+F78</f>
        <v>4</v>
      </c>
      <c r="J78" s="113">
        <f t="shared" ref="J78:J83" si="47">I78+H78</f>
        <v>29</v>
      </c>
    </row>
    <row r="79" spans="1:14" ht="15.95" hidden="1" customHeight="1" thickBot="1">
      <c r="A79" s="114" t="s">
        <v>149</v>
      </c>
      <c r="B79" s="115"/>
      <c r="C79" s="115">
        <v>1</v>
      </c>
      <c r="D79" s="116">
        <f t="shared" si="43"/>
        <v>1</v>
      </c>
      <c r="E79" s="116">
        <v>21</v>
      </c>
      <c r="F79" s="115">
        <v>2</v>
      </c>
      <c r="G79" s="116">
        <f t="shared" si="44"/>
        <v>23</v>
      </c>
      <c r="H79" s="117">
        <f t="shared" si="45"/>
        <v>21</v>
      </c>
      <c r="I79" s="117">
        <f t="shared" si="46"/>
        <v>3</v>
      </c>
      <c r="J79" s="117">
        <f t="shared" si="47"/>
        <v>24</v>
      </c>
    </row>
    <row r="80" spans="1:14" ht="15.95" hidden="1" customHeight="1" thickBot="1">
      <c r="A80" s="111" t="s">
        <v>106</v>
      </c>
      <c r="B80" s="122">
        <v>3</v>
      </c>
      <c r="C80" s="122">
        <v>1</v>
      </c>
      <c r="D80" s="122">
        <f t="shared" si="43"/>
        <v>4</v>
      </c>
      <c r="E80" s="122">
        <v>24</v>
      </c>
      <c r="F80" s="122">
        <v>8</v>
      </c>
      <c r="G80" s="122">
        <f t="shared" si="44"/>
        <v>32</v>
      </c>
      <c r="H80" s="113">
        <f t="shared" si="45"/>
        <v>27</v>
      </c>
      <c r="I80" s="113">
        <f t="shared" si="46"/>
        <v>9</v>
      </c>
      <c r="J80" s="113">
        <f t="shared" si="47"/>
        <v>36</v>
      </c>
    </row>
    <row r="81" spans="1:14" ht="15.95" hidden="1" customHeight="1" thickBot="1">
      <c r="A81" s="114" t="s">
        <v>148</v>
      </c>
      <c r="B81" s="115">
        <v>0</v>
      </c>
      <c r="C81" s="115">
        <v>1</v>
      </c>
      <c r="D81" s="116">
        <f t="shared" si="43"/>
        <v>1</v>
      </c>
      <c r="E81" s="116"/>
      <c r="F81" s="115"/>
      <c r="G81" s="116">
        <f t="shared" si="44"/>
        <v>0</v>
      </c>
      <c r="H81" s="117">
        <f t="shared" si="45"/>
        <v>0</v>
      </c>
      <c r="I81" s="117">
        <f t="shared" si="46"/>
        <v>1</v>
      </c>
      <c r="J81" s="117">
        <f t="shared" si="47"/>
        <v>1</v>
      </c>
    </row>
    <row r="82" spans="1:14" ht="15.95" hidden="1" customHeight="1" thickBot="1">
      <c r="A82" s="111" t="s">
        <v>150</v>
      </c>
      <c r="B82" s="122"/>
      <c r="C82" s="122"/>
      <c r="D82" s="122">
        <f t="shared" si="43"/>
        <v>0</v>
      </c>
      <c r="E82" s="122"/>
      <c r="F82" s="122"/>
      <c r="G82" s="122">
        <f t="shared" si="44"/>
        <v>0</v>
      </c>
      <c r="H82" s="113">
        <f t="shared" si="45"/>
        <v>0</v>
      </c>
      <c r="I82" s="113">
        <f t="shared" si="46"/>
        <v>0</v>
      </c>
      <c r="J82" s="113">
        <f t="shared" si="47"/>
        <v>0</v>
      </c>
    </row>
    <row r="83" spans="1:14" ht="15.95" hidden="1" customHeight="1" thickBot="1">
      <c r="A83" s="114" t="s">
        <v>342</v>
      </c>
      <c r="B83" s="115">
        <v>30</v>
      </c>
      <c r="C83" s="115">
        <v>49</v>
      </c>
      <c r="D83" s="116">
        <f t="shared" si="43"/>
        <v>79</v>
      </c>
      <c r="E83" s="116">
        <v>68</v>
      </c>
      <c r="F83" s="115">
        <v>71</v>
      </c>
      <c r="G83" s="116">
        <f t="shared" si="44"/>
        <v>139</v>
      </c>
      <c r="H83" s="117">
        <f t="shared" si="45"/>
        <v>98</v>
      </c>
      <c r="I83" s="117">
        <f t="shared" si="46"/>
        <v>120</v>
      </c>
      <c r="J83" s="117">
        <f t="shared" si="47"/>
        <v>218</v>
      </c>
    </row>
    <row r="84" spans="1:14" ht="15.95" hidden="1" customHeight="1" thickBot="1">
      <c r="A84" s="118" t="s">
        <v>16</v>
      </c>
      <c r="B84" s="119">
        <f t="shared" ref="B84:J84" si="48">SUM(B78:B83)</f>
        <v>33</v>
      </c>
      <c r="C84" s="119">
        <f t="shared" si="48"/>
        <v>52</v>
      </c>
      <c r="D84" s="119">
        <f t="shared" si="48"/>
        <v>85</v>
      </c>
      <c r="E84" s="119">
        <f t="shared" si="48"/>
        <v>138</v>
      </c>
      <c r="F84" s="119">
        <f t="shared" si="48"/>
        <v>85</v>
      </c>
      <c r="G84" s="119">
        <f t="shared" si="48"/>
        <v>223</v>
      </c>
      <c r="H84" s="120">
        <f t="shared" si="48"/>
        <v>171</v>
      </c>
      <c r="I84" s="120">
        <f t="shared" si="48"/>
        <v>137</v>
      </c>
      <c r="J84" s="120">
        <f t="shared" si="48"/>
        <v>308</v>
      </c>
    </row>
    <row r="85" spans="1:14" ht="15.95" hidden="1" customHeight="1" thickBot="1">
      <c r="A85" s="354" t="s">
        <v>1067</v>
      </c>
    </row>
    <row r="86" spans="1:14" ht="15.95" hidden="1" customHeight="1" thickBot="1">
      <c r="A86" s="111" t="s">
        <v>105</v>
      </c>
      <c r="B86" s="122">
        <f>SUM(B20+B29+B37+B45+B53+B62+B70+B78)</f>
        <v>0</v>
      </c>
      <c r="C86" s="122">
        <f>SUM(C20+C29+C37+C45+C53+C62+C70+C78)</f>
        <v>1</v>
      </c>
      <c r="D86" s="122">
        <f t="shared" ref="D86:D91" si="49">SUM(B86:C86)</f>
        <v>1</v>
      </c>
      <c r="E86" s="122">
        <f>SUM(E20+E29+E37+E45+E53+E62+E70+E78)</f>
        <v>60</v>
      </c>
      <c r="F86" s="122">
        <f>SUM(F20+F29+F37+F45+F53+F62+F70+F78)</f>
        <v>7</v>
      </c>
      <c r="G86" s="122">
        <f t="shared" ref="G86:G91" si="50">SUM(E86:F86)</f>
        <v>67</v>
      </c>
      <c r="H86" s="113">
        <f t="shared" ref="H86:H91" si="51">B86+E86</f>
        <v>60</v>
      </c>
      <c r="I86" s="113">
        <f t="shared" ref="I86:I91" si="52">C86+F86</f>
        <v>8</v>
      </c>
      <c r="J86" s="113">
        <f t="shared" ref="J86:J91" si="53">I86+H86</f>
        <v>68</v>
      </c>
    </row>
    <row r="87" spans="1:14" ht="15.95" hidden="1" customHeight="1" thickBot="1">
      <c r="A87" s="114" t="s">
        <v>149</v>
      </c>
      <c r="B87" s="122">
        <f t="shared" ref="B87:C90" si="54">SUM(B21+B30+B38+B46+B54+B63+B71+B79)</f>
        <v>0</v>
      </c>
      <c r="C87" s="122">
        <f t="shared" si="54"/>
        <v>1</v>
      </c>
      <c r="D87" s="116">
        <f t="shared" si="49"/>
        <v>1</v>
      </c>
      <c r="E87" s="122">
        <f t="shared" ref="E87:F87" si="55">SUM(E21+E30+E38+E46+E54+E63+E71+E79)</f>
        <v>32</v>
      </c>
      <c r="F87" s="122">
        <f t="shared" si="55"/>
        <v>8</v>
      </c>
      <c r="G87" s="116">
        <f t="shared" si="50"/>
        <v>40</v>
      </c>
      <c r="H87" s="117">
        <f t="shared" si="51"/>
        <v>32</v>
      </c>
      <c r="I87" s="117">
        <f t="shared" si="52"/>
        <v>9</v>
      </c>
      <c r="J87" s="117">
        <f t="shared" si="53"/>
        <v>41</v>
      </c>
    </row>
    <row r="88" spans="1:14" ht="15.95" hidden="1" customHeight="1" thickBot="1">
      <c r="A88" s="111" t="s">
        <v>106</v>
      </c>
      <c r="B88" s="122">
        <f t="shared" si="54"/>
        <v>3</v>
      </c>
      <c r="C88" s="122">
        <f t="shared" si="54"/>
        <v>1</v>
      </c>
      <c r="D88" s="122">
        <f t="shared" si="49"/>
        <v>4</v>
      </c>
      <c r="E88" s="122">
        <f t="shared" ref="E88:F88" si="56">SUM(E22+E31+E39+E47+E55+E64+E72+E80)</f>
        <v>57</v>
      </c>
      <c r="F88" s="122">
        <f t="shared" si="56"/>
        <v>18</v>
      </c>
      <c r="G88" s="122">
        <f t="shared" si="50"/>
        <v>75</v>
      </c>
      <c r="H88" s="113">
        <f t="shared" si="51"/>
        <v>60</v>
      </c>
      <c r="I88" s="113">
        <f t="shared" si="52"/>
        <v>19</v>
      </c>
      <c r="J88" s="113">
        <f t="shared" si="53"/>
        <v>79</v>
      </c>
    </row>
    <row r="89" spans="1:14" ht="15.95" hidden="1" customHeight="1" thickBot="1">
      <c r="A89" s="114" t="s">
        <v>148</v>
      </c>
      <c r="B89" s="122">
        <f t="shared" si="54"/>
        <v>0</v>
      </c>
      <c r="C89" s="122">
        <f t="shared" si="54"/>
        <v>2</v>
      </c>
      <c r="D89" s="116">
        <f t="shared" si="49"/>
        <v>2</v>
      </c>
      <c r="E89" s="122">
        <f t="shared" ref="E89:F89" si="57">SUM(E23+E32+E40+E48+E56+E65+E73+E81)</f>
        <v>229</v>
      </c>
      <c r="F89" s="122">
        <f t="shared" si="57"/>
        <v>162</v>
      </c>
      <c r="G89" s="116">
        <f t="shared" si="50"/>
        <v>391</v>
      </c>
      <c r="H89" s="117">
        <f t="shared" si="51"/>
        <v>229</v>
      </c>
      <c r="I89" s="117">
        <f t="shared" si="52"/>
        <v>164</v>
      </c>
      <c r="J89" s="117">
        <f t="shared" si="53"/>
        <v>393</v>
      </c>
    </row>
    <row r="90" spans="1:14" ht="15.95" hidden="1" customHeight="1" thickBot="1">
      <c r="A90" s="111" t="s">
        <v>150</v>
      </c>
      <c r="B90" s="122">
        <f t="shared" si="54"/>
        <v>1</v>
      </c>
      <c r="C90" s="122">
        <f t="shared" si="54"/>
        <v>0</v>
      </c>
      <c r="D90" s="122">
        <f t="shared" si="49"/>
        <v>1</v>
      </c>
      <c r="E90" s="122">
        <f t="shared" ref="E90:F90" si="58">SUM(E24+E33+E41+E49+E57+E66+E74+E82)</f>
        <v>5</v>
      </c>
      <c r="F90" s="122">
        <f t="shared" si="58"/>
        <v>7</v>
      </c>
      <c r="G90" s="122">
        <f t="shared" si="50"/>
        <v>12</v>
      </c>
      <c r="H90" s="113">
        <f t="shared" si="51"/>
        <v>6</v>
      </c>
      <c r="I90" s="113">
        <f t="shared" si="52"/>
        <v>7</v>
      </c>
      <c r="J90" s="113">
        <f t="shared" si="53"/>
        <v>13</v>
      </c>
    </row>
    <row r="91" spans="1:14" ht="15.95" hidden="1" customHeight="1" thickBot="1">
      <c r="A91" s="114" t="s">
        <v>342</v>
      </c>
      <c r="B91" s="122">
        <f>SUM(B25+B34+B42+B50+B58+B67+B75+B83)</f>
        <v>43</v>
      </c>
      <c r="C91" s="122">
        <f>SUM(C25+C34+C42+C50+C58+C67+C75+C83)</f>
        <v>61</v>
      </c>
      <c r="D91" s="116">
        <f t="shared" si="49"/>
        <v>104</v>
      </c>
      <c r="E91" s="122">
        <f>SUM(E25+E34+E42+E50+E58+E67+E75+E83)</f>
        <v>230</v>
      </c>
      <c r="F91" s="122">
        <f>SUM(F25+F34+F42+F50+F58+F67+F75+F83)</f>
        <v>306</v>
      </c>
      <c r="G91" s="116">
        <f t="shared" si="50"/>
        <v>536</v>
      </c>
      <c r="H91" s="117">
        <f t="shared" si="51"/>
        <v>273</v>
      </c>
      <c r="I91" s="117">
        <f t="shared" si="52"/>
        <v>367</v>
      </c>
      <c r="J91" s="117">
        <f t="shared" si="53"/>
        <v>640</v>
      </c>
    </row>
    <row r="92" spans="1:14" ht="15.95" hidden="1" customHeight="1" thickBot="1">
      <c r="A92" s="118" t="s">
        <v>16</v>
      </c>
      <c r="B92" s="119">
        <f t="shared" ref="B92:J92" si="59">SUM(B86:B91)</f>
        <v>47</v>
      </c>
      <c r="C92" s="119">
        <f t="shared" si="59"/>
        <v>66</v>
      </c>
      <c r="D92" s="119">
        <f t="shared" si="59"/>
        <v>113</v>
      </c>
      <c r="E92" s="119">
        <f t="shared" si="59"/>
        <v>613</v>
      </c>
      <c r="F92" s="119">
        <f t="shared" si="59"/>
        <v>508</v>
      </c>
      <c r="G92" s="119">
        <f t="shared" si="59"/>
        <v>1121</v>
      </c>
      <c r="H92" s="120">
        <f t="shared" si="59"/>
        <v>660</v>
      </c>
      <c r="I92" s="120">
        <f t="shared" si="59"/>
        <v>574</v>
      </c>
      <c r="J92" s="120">
        <f t="shared" si="59"/>
        <v>1234</v>
      </c>
    </row>
    <row r="93" spans="1:14" ht="15.95" hidden="1" customHeight="1"/>
    <row r="94" spans="1:14" ht="15.95" hidden="1" customHeight="1" thickBot="1">
      <c r="A94" s="121" t="s">
        <v>351</v>
      </c>
      <c r="B94"/>
      <c r="C94"/>
      <c r="D94"/>
      <c r="E94"/>
      <c r="F94"/>
      <c r="G94"/>
      <c r="H94"/>
      <c r="I94"/>
      <c r="J94"/>
      <c r="N94" s="42">
        <v>506</v>
      </c>
    </row>
    <row r="95" spans="1:14" ht="15.95" hidden="1" customHeight="1" thickBot="1">
      <c r="A95" s="111" t="s">
        <v>105</v>
      </c>
      <c r="B95" s="122">
        <v>0</v>
      </c>
      <c r="C95" s="122">
        <v>0</v>
      </c>
      <c r="D95" s="122">
        <f t="shared" ref="D95:D100" si="60">SUM(B95:C95)</f>
        <v>0</v>
      </c>
      <c r="E95" s="122">
        <v>87</v>
      </c>
      <c r="F95" s="122">
        <v>10</v>
      </c>
      <c r="G95" s="122">
        <f t="shared" ref="G95:G100" si="61">SUM(E95:F95)</f>
        <v>97</v>
      </c>
      <c r="H95" s="113">
        <f t="shared" ref="H95:H100" si="62">B95+E95</f>
        <v>87</v>
      </c>
      <c r="I95" s="113">
        <f t="shared" ref="I95:I100" si="63">C95+F95</f>
        <v>10</v>
      </c>
      <c r="J95" s="113">
        <f t="shared" ref="J95:J100" si="64">I95+H95</f>
        <v>97</v>
      </c>
    </row>
    <row r="96" spans="1:14" ht="15.95" hidden="1" customHeight="1" thickBot="1">
      <c r="A96" s="114" t="s">
        <v>149</v>
      </c>
      <c r="B96" s="115">
        <v>0</v>
      </c>
      <c r="C96" s="115">
        <v>0</v>
      </c>
      <c r="D96" s="116">
        <f t="shared" si="60"/>
        <v>0</v>
      </c>
      <c r="E96" s="116">
        <v>79</v>
      </c>
      <c r="F96" s="115">
        <v>26</v>
      </c>
      <c r="G96" s="116">
        <f t="shared" si="61"/>
        <v>105</v>
      </c>
      <c r="H96" s="117">
        <f t="shared" si="62"/>
        <v>79</v>
      </c>
      <c r="I96" s="117">
        <f t="shared" si="63"/>
        <v>26</v>
      </c>
      <c r="J96" s="117">
        <f t="shared" si="64"/>
        <v>105</v>
      </c>
    </row>
    <row r="97" spans="1:14" ht="15.95" hidden="1" customHeight="1" thickBot="1">
      <c r="A97" s="111" t="s">
        <v>106</v>
      </c>
      <c r="B97" s="122">
        <v>1</v>
      </c>
      <c r="C97" s="122">
        <v>3</v>
      </c>
      <c r="D97" s="122">
        <f t="shared" si="60"/>
        <v>4</v>
      </c>
      <c r="E97" s="122">
        <v>71</v>
      </c>
      <c r="F97" s="122">
        <v>57</v>
      </c>
      <c r="G97" s="122">
        <f t="shared" si="61"/>
        <v>128</v>
      </c>
      <c r="H97" s="113">
        <f t="shared" si="62"/>
        <v>72</v>
      </c>
      <c r="I97" s="113">
        <f t="shared" si="63"/>
        <v>60</v>
      </c>
      <c r="J97" s="113">
        <f t="shared" si="64"/>
        <v>132</v>
      </c>
    </row>
    <row r="98" spans="1:14" ht="15.95" hidden="1" customHeight="1" thickBot="1">
      <c r="A98" s="114" t="s">
        <v>148</v>
      </c>
      <c r="B98" s="115">
        <v>0</v>
      </c>
      <c r="C98" s="115">
        <v>0</v>
      </c>
      <c r="D98" s="116">
        <f t="shared" si="60"/>
        <v>0</v>
      </c>
      <c r="E98" s="116">
        <v>10</v>
      </c>
      <c r="F98" s="115">
        <v>6</v>
      </c>
      <c r="G98" s="116">
        <f t="shared" si="61"/>
        <v>16</v>
      </c>
      <c r="H98" s="117">
        <f t="shared" si="62"/>
        <v>10</v>
      </c>
      <c r="I98" s="117">
        <f t="shared" si="63"/>
        <v>6</v>
      </c>
      <c r="J98" s="117">
        <f t="shared" si="64"/>
        <v>16</v>
      </c>
    </row>
    <row r="99" spans="1:14" ht="15.95" hidden="1" customHeight="1" thickBot="1">
      <c r="A99" s="111" t="s">
        <v>150</v>
      </c>
      <c r="B99" s="122">
        <v>0</v>
      </c>
      <c r="C99" s="122">
        <v>0</v>
      </c>
      <c r="D99" s="122">
        <f t="shared" si="60"/>
        <v>0</v>
      </c>
      <c r="E99" s="122">
        <v>4</v>
      </c>
      <c r="F99" s="122">
        <v>14</v>
      </c>
      <c r="G99" s="122">
        <f t="shared" si="61"/>
        <v>18</v>
      </c>
      <c r="H99" s="113">
        <f t="shared" si="62"/>
        <v>4</v>
      </c>
      <c r="I99" s="113">
        <f t="shared" si="63"/>
        <v>14</v>
      </c>
      <c r="J99" s="113">
        <f t="shared" si="64"/>
        <v>18</v>
      </c>
    </row>
    <row r="100" spans="1:14" ht="15.95" hidden="1" customHeight="1" thickBot="1">
      <c r="A100" s="114" t="s">
        <v>342</v>
      </c>
      <c r="B100" s="115">
        <v>1</v>
      </c>
      <c r="C100" s="115">
        <v>6</v>
      </c>
      <c r="D100" s="116">
        <f t="shared" si="60"/>
        <v>7</v>
      </c>
      <c r="E100" s="116">
        <v>121</v>
      </c>
      <c r="F100" s="115">
        <v>211</v>
      </c>
      <c r="G100" s="116">
        <f t="shared" si="61"/>
        <v>332</v>
      </c>
      <c r="H100" s="117">
        <f t="shared" si="62"/>
        <v>122</v>
      </c>
      <c r="I100" s="117">
        <f t="shared" si="63"/>
        <v>217</v>
      </c>
      <c r="J100" s="117">
        <f t="shared" si="64"/>
        <v>339</v>
      </c>
    </row>
    <row r="101" spans="1:14" ht="15.95" hidden="1" customHeight="1" thickBot="1">
      <c r="A101" s="118" t="s">
        <v>16</v>
      </c>
      <c r="B101" s="119">
        <f t="shared" ref="B101:J101" si="65">SUM(B95:B100)</f>
        <v>2</v>
      </c>
      <c r="C101" s="119">
        <f t="shared" si="65"/>
        <v>9</v>
      </c>
      <c r="D101" s="119">
        <f t="shared" si="65"/>
        <v>11</v>
      </c>
      <c r="E101" s="119">
        <f t="shared" si="65"/>
        <v>372</v>
      </c>
      <c r="F101" s="119">
        <f t="shared" si="65"/>
        <v>324</v>
      </c>
      <c r="G101" s="119">
        <f t="shared" si="65"/>
        <v>696</v>
      </c>
      <c r="H101" s="120">
        <f t="shared" si="65"/>
        <v>374</v>
      </c>
      <c r="I101" s="120">
        <f t="shared" si="65"/>
        <v>333</v>
      </c>
      <c r="J101" s="120">
        <f t="shared" si="65"/>
        <v>707</v>
      </c>
      <c r="N101" s="42">
        <v>643</v>
      </c>
    </row>
    <row r="102" spans="1:14" ht="15.95" hidden="1" customHeight="1">
      <c r="N102" s="42">
        <v>398</v>
      </c>
    </row>
    <row r="103" spans="1:14" ht="15.95" hidden="1" customHeight="1" thickBot="1">
      <c r="A103" s="249" t="s">
        <v>247</v>
      </c>
      <c r="B103"/>
      <c r="C103"/>
      <c r="D103"/>
      <c r="E103"/>
      <c r="F103"/>
      <c r="G103"/>
      <c r="H103"/>
      <c r="I103"/>
      <c r="J103"/>
      <c r="N103" s="42">
        <v>9</v>
      </c>
    </row>
    <row r="104" spans="1:14" ht="15.95" hidden="1" customHeight="1" thickBot="1">
      <c r="A104" s="111" t="s">
        <v>105</v>
      </c>
      <c r="B104" s="122"/>
      <c r="C104" s="122"/>
      <c r="D104" s="122">
        <f t="shared" ref="D104:D109" si="66">SUM(B104:C104)</f>
        <v>0</v>
      </c>
      <c r="E104" s="122"/>
      <c r="F104" s="122"/>
      <c r="G104" s="122">
        <f t="shared" ref="G104:G109" si="67">SUM(E104:F104)</f>
        <v>0</v>
      </c>
      <c r="H104" s="113">
        <f t="shared" ref="H104:H109" si="68">B104+E104</f>
        <v>0</v>
      </c>
      <c r="I104" s="113">
        <f t="shared" ref="I104:I109" si="69">C104+F104</f>
        <v>0</v>
      </c>
      <c r="J104" s="113">
        <f t="shared" ref="J104:J109" si="70">I104+H104</f>
        <v>0</v>
      </c>
      <c r="N104" s="42">
        <v>27</v>
      </c>
    </row>
    <row r="105" spans="1:14" ht="15.95" hidden="1" customHeight="1" thickBot="1">
      <c r="A105" s="114" t="s">
        <v>149</v>
      </c>
      <c r="B105" s="115"/>
      <c r="C105" s="115"/>
      <c r="D105" s="116">
        <f t="shared" si="66"/>
        <v>0</v>
      </c>
      <c r="E105" s="116"/>
      <c r="F105" s="115"/>
      <c r="G105" s="116">
        <f t="shared" si="67"/>
        <v>0</v>
      </c>
      <c r="H105" s="117">
        <f t="shared" si="68"/>
        <v>0</v>
      </c>
      <c r="I105" s="117">
        <f t="shared" si="69"/>
        <v>0</v>
      </c>
      <c r="J105" s="117">
        <f t="shared" si="70"/>
        <v>0</v>
      </c>
    </row>
    <row r="106" spans="1:14" ht="15.95" hidden="1" customHeight="1" thickBot="1">
      <c r="A106" s="111" t="s">
        <v>106</v>
      </c>
      <c r="B106" s="122"/>
      <c r="C106" s="122"/>
      <c r="D106" s="122">
        <f t="shared" si="66"/>
        <v>0</v>
      </c>
      <c r="E106" s="122"/>
      <c r="F106" s="122"/>
      <c r="G106" s="122">
        <f t="shared" si="67"/>
        <v>0</v>
      </c>
      <c r="H106" s="113">
        <f t="shared" si="68"/>
        <v>0</v>
      </c>
      <c r="I106" s="113">
        <f t="shared" si="69"/>
        <v>0</v>
      </c>
      <c r="J106" s="113">
        <f t="shared" si="70"/>
        <v>0</v>
      </c>
    </row>
    <row r="107" spans="1:14" ht="15.95" hidden="1" customHeight="1" thickBot="1">
      <c r="A107" s="114" t="s">
        <v>148</v>
      </c>
      <c r="B107" s="115"/>
      <c r="C107" s="115"/>
      <c r="D107" s="116">
        <f t="shared" si="66"/>
        <v>0</v>
      </c>
      <c r="E107" s="116">
        <v>11</v>
      </c>
      <c r="F107" s="115">
        <v>16</v>
      </c>
      <c r="G107" s="116">
        <f t="shared" si="67"/>
        <v>27</v>
      </c>
      <c r="H107" s="117">
        <f t="shared" si="68"/>
        <v>11</v>
      </c>
      <c r="I107" s="117">
        <f t="shared" si="69"/>
        <v>16</v>
      </c>
      <c r="J107" s="117">
        <f t="shared" si="70"/>
        <v>27</v>
      </c>
    </row>
    <row r="108" spans="1:14" ht="15.95" hidden="1" customHeight="1" thickBot="1">
      <c r="A108" s="111" t="s">
        <v>150</v>
      </c>
      <c r="B108" s="122"/>
      <c r="C108" s="122"/>
      <c r="D108" s="122">
        <f t="shared" si="66"/>
        <v>0</v>
      </c>
      <c r="E108" s="122"/>
      <c r="F108" s="122"/>
      <c r="G108" s="122">
        <f t="shared" si="67"/>
        <v>0</v>
      </c>
      <c r="H108" s="113">
        <f t="shared" si="68"/>
        <v>0</v>
      </c>
      <c r="I108" s="113">
        <f t="shared" si="69"/>
        <v>0</v>
      </c>
      <c r="J108" s="113">
        <f t="shared" si="70"/>
        <v>0</v>
      </c>
    </row>
    <row r="109" spans="1:14" ht="15.95" hidden="1" customHeight="1" thickBot="1">
      <c r="A109" s="114" t="s">
        <v>342</v>
      </c>
      <c r="B109" s="115"/>
      <c r="C109" s="115"/>
      <c r="D109" s="116">
        <f t="shared" si="66"/>
        <v>0</v>
      </c>
      <c r="E109" s="116"/>
      <c r="F109" s="115"/>
      <c r="G109" s="116">
        <f t="shared" si="67"/>
        <v>0</v>
      </c>
      <c r="H109" s="117">
        <f t="shared" si="68"/>
        <v>0</v>
      </c>
      <c r="I109" s="117">
        <f t="shared" si="69"/>
        <v>0</v>
      </c>
      <c r="J109" s="117">
        <f t="shared" si="70"/>
        <v>0</v>
      </c>
    </row>
    <row r="110" spans="1:14" ht="15.95" hidden="1" customHeight="1" thickBot="1">
      <c r="A110" s="118" t="s">
        <v>16</v>
      </c>
      <c r="B110" s="119">
        <f t="shared" ref="B110:J110" si="71">SUM(B104:B109)</f>
        <v>0</v>
      </c>
      <c r="C110" s="119">
        <f t="shared" si="71"/>
        <v>0</v>
      </c>
      <c r="D110" s="119">
        <f t="shared" si="71"/>
        <v>0</v>
      </c>
      <c r="E110" s="119">
        <f t="shared" si="71"/>
        <v>11</v>
      </c>
      <c r="F110" s="119">
        <f t="shared" si="71"/>
        <v>16</v>
      </c>
      <c r="G110" s="119">
        <f t="shared" si="71"/>
        <v>27</v>
      </c>
      <c r="H110" s="120">
        <f t="shared" si="71"/>
        <v>11</v>
      </c>
      <c r="I110" s="120">
        <f t="shared" si="71"/>
        <v>16</v>
      </c>
      <c r="J110" s="120">
        <f t="shared" si="71"/>
        <v>27</v>
      </c>
    </row>
    <row r="111" spans="1:14" ht="15.95" hidden="1" customHeight="1"/>
    <row r="112" spans="1:14" ht="15.95" hidden="1" customHeight="1"/>
    <row r="113" spans="1:10" ht="15.95" hidden="1" customHeight="1" thickBot="1">
      <c r="A113" s="121" t="s">
        <v>16</v>
      </c>
      <c r="B113"/>
      <c r="C113"/>
      <c r="D113"/>
      <c r="E113"/>
      <c r="F113"/>
      <c r="G113"/>
      <c r="H113"/>
      <c r="I113"/>
      <c r="J113"/>
    </row>
    <row r="114" spans="1:10" ht="15.95" hidden="1" customHeight="1" thickBot="1">
      <c r="A114" s="111" t="s">
        <v>105</v>
      </c>
      <c r="B114" s="122">
        <f>SUM(B86+B95+B104)</f>
        <v>0</v>
      </c>
      <c r="C114" s="122">
        <f>SUM(C86+C95+C104)</f>
        <v>1</v>
      </c>
      <c r="D114" s="122">
        <f t="shared" ref="D114:D119" si="72">SUM(B114:C114)</f>
        <v>1</v>
      </c>
      <c r="E114" s="122">
        <f t="shared" ref="E114:F114" si="73">SUM(E86+E95+E104)</f>
        <v>147</v>
      </c>
      <c r="F114" s="122">
        <f t="shared" si="73"/>
        <v>17</v>
      </c>
      <c r="G114" s="122">
        <f t="shared" ref="G114:G119" si="74">SUM(E114:F114)</f>
        <v>164</v>
      </c>
      <c r="H114" s="122">
        <f t="shared" ref="H114:I114" si="75">SUM(H86+H95+H104)</f>
        <v>147</v>
      </c>
      <c r="I114" s="122">
        <f t="shared" si="75"/>
        <v>18</v>
      </c>
      <c r="J114" s="113">
        <f t="shared" ref="J114:J119" si="76">I114+H114</f>
        <v>165</v>
      </c>
    </row>
    <row r="115" spans="1:10" ht="15.95" hidden="1" customHeight="1" thickBot="1">
      <c r="A115" s="114" t="s">
        <v>149</v>
      </c>
      <c r="B115" s="122">
        <f t="shared" ref="B115:C115" si="77">SUM(B87+B96+B105)</f>
        <v>0</v>
      </c>
      <c r="C115" s="122">
        <f t="shared" si="77"/>
        <v>1</v>
      </c>
      <c r="D115" s="116">
        <f t="shared" si="72"/>
        <v>1</v>
      </c>
      <c r="E115" s="122">
        <f t="shared" ref="E115:F115" si="78">SUM(E87+E96+E105)</f>
        <v>111</v>
      </c>
      <c r="F115" s="122">
        <f t="shared" si="78"/>
        <v>34</v>
      </c>
      <c r="G115" s="116">
        <f t="shared" si="74"/>
        <v>145</v>
      </c>
      <c r="H115" s="122">
        <f t="shared" ref="H115:I115" si="79">SUM(H87+H96+H105)</f>
        <v>111</v>
      </c>
      <c r="I115" s="122">
        <f t="shared" si="79"/>
        <v>35</v>
      </c>
      <c r="J115" s="117">
        <f t="shared" si="76"/>
        <v>146</v>
      </c>
    </row>
    <row r="116" spans="1:10" ht="15.95" hidden="1" customHeight="1" thickBot="1">
      <c r="A116" s="111" t="s">
        <v>106</v>
      </c>
      <c r="B116" s="122">
        <f t="shared" ref="B116:C116" si="80">SUM(B88+B97+B106)</f>
        <v>4</v>
      </c>
      <c r="C116" s="122">
        <f t="shared" si="80"/>
        <v>4</v>
      </c>
      <c r="D116" s="122">
        <f t="shared" si="72"/>
        <v>8</v>
      </c>
      <c r="E116" s="122">
        <f t="shared" ref="E116:F116" si="81">SUM(E88+E97+E106)</f>
        <v>128</v>
      </c>
      <c r="F116" s="122">
        <f t="shared" si="81"/>
        <v>75</v>
      </c>
      <c r="G116" s="122">
        <f t="shared" si="74"/>
        <v>203</v>
      </c>
      <c r="H116" s="122">
        <f t="shared" ref="H116:I116" si="82">SUM(H88+H97+H106)</f>
        <v>132</v>
      </c>
      <c r="I116" s="122">
        <f t="shared" si="82"/>
        <v>79</v>
      </c>
      <c r="J116" s="113">
        <f t="shared" si="76"/>
        <v>211</v>
      </c>
    </row>
    <row r="117" spans="1:10" ht="15.95" hidden="1" customHeight="1" thickBot="1">
      <c r="A117" s="114" t="s">
        <v>148</v>
      </c>
      <c r="B117" s="122">
        <f t="shared" ref="B117:C117" si="83">SUM(B89+B98+B107)</f>
        <v>0</v>
      </c>
      <c r="C117" s="122">
        <f t="shared" si="83"/>
        <v>2</v>
      </c>
      <c r="D117" s="116">
        <f t="shared" si="72"/>
        <v>2</v>
      </c>
      <c r="E117" s="122">
        <f t="shared" ref="E117:F117" si="84">SUM(E89+E98+E107)</f>
        <v>250</v>
      </c>
      <c r="F117" s="122">
        <f t="shared" si="84"/>
        <v>184</v>
      </c>
      <c r="G117" s="116">
        <f t="shared" si="74"/>
        <v>434</v>
      </c>
      <c r="H117" s="122">
        <f t="shared" ref="H117:I117" si="85">SUM(H89+H98+H107)</f>
        <v>250</v>
      </c>
      <c r="I117" s="122">
        <f t="shared" si="85"/>
        <v>186</v>
      </c>
      <c r="J117" s="117">
        <f t="shared" si="76"/>
        <v>436</v>
      </c>
    </row>
    <row r="118" spans="1:10" ht="15.95" hidden="1" customHeight="1" thickBot="1">
      <c r="A118" s="111" t="s">
        <v>150</v>
      </c>
      <c r="B118" s="122">
        <f t="shared" ref="B118:C118" si="86">SUM(B90+B99+B108)</f>
        <v>1</v>
      </c>
      <c r="C118" s="122">
        <f t="shared" si="86"/>
        <v>0</v>
      </c>
      <c r="D118" s="122">
        <f t="shared" si="72"/>
        <v>1</v>
      </c>
      <c r="E118" s="122">
        <f t="shared" ref="E118:F118" si="87">SUM(E90+E99+E108)</f>
        <v>9</v>
      </c>
      <c r="F118" s="122">
        <f t="shared" si="87"/>
        <v>21</v>
      </c>
      <c r="G118" s="122">
        <f t="shared" si="74"/>
        <v>30</v>
      </c>
      <c r="H118" s="122">
        <f t="shared" ref="H118:I118" si="88">SUM(H90+H99+H108)</f>
        <v>10</v>
      </c>
      <c r="I118" s="122">
        <f t="shared" si="88"/>
        <v>21</v>
      </c>
      <c r="J118" s="113">
        <f t="shared" si="76"/>
        <v>31</v>
      </c>
    </row>
    <row r="119" spans="1:10" ht="15.95" hidden="1" customHeight="1" thickBot="1">
      <c r="A119" s="114" t="s">
        <v>342</v>
      </c>
      <c r="B119" s="122">
        <f t="shared" ref="B119:C119" si="89">SUM(B91+B100+B109)</f>
        <v>44</v>
      </c>
      <c r="C119" s="122">
        <f t="shared" si="89"/>
        <v>67</v>
      </c>
      <c r="D119" s="116">
        <f t="shared" si="72"/>
        <v>111</v>
      </c>
      <c r="E119" s="122">
        <f t="shared" ref="E119:F119" si="90">SUM(E91+E100+E109)</f>
        <v>351</v>
      </c>
      <c r="F119" s="122">
        <f t="shared" si="90"/>
        <v>517</v>
      </c>
      <c r="G119" s="116">
        <f t="shared" si="74"/>
        <v>868</v>
      </c>
      <c r="H119" s="122">
        <f t="shared" ref="H119:I119" si="91">SUM(H91+H100+H109)</f>
        <v>395</v>
      </c>
      <c r="I119" s="122">
        <f t="shared" si="91"/>
        <v>584</v>
      </c>
      <c r="J119" s="117">
        <f t="shared" si="76"/>
        <v>979</v>
      </c>
    </row>
    <row r="120" spans="1:10" ht="15.95" hidden="1" customHeight="1" thickBot="1">
      <c r="A120" s="118" t="s">
        <v>16</v>
      </c>
      <c r="B120" s="119">
        <f t="shared" ref="B120:J120" si="92">SUM(B114:B119)</f>
        <v>49</v>
      </c>
      <c r="C120" s="119">
        <f t="shared" si="92"/>
        <v>75</v>
      </c>
      <c r="D120" s="119">
        <f t="shared" si="92"/>
        <v>124</v>
      </c>
      <c r="E120" s="119">
        <f t="shared" si="92"/>
        <v>996</v>
      </c>
      <c r="F120" s="119">
        <f t="shared" si="92"/>
        <v>848</v>
      </c>
      <c r="G120" s="119">
        <f t="shared" si="92"/>
        <v>1844</v>
      </c>
      <c r="H120" s="120">
        <f t="shared" si="92"/>
        <v>1045</v>
      </c>
      <c r="I120" s="120">
        <f t="shared" si="92"/>
        <v>923</v>
      </c>
      <c r="J120" s="120">
        <f t="shared" si="92"/>
        <v>1968</v>
      </c>
    </row>
    <row r="121" spans="1:10" ht="15.95" hidden="1" customHeight="1"/>
    <row r="122" spans="1:10" ht="15.95" hidden="1" customHeight="1"/>
    <row r="123" spans="1:10" ht="15.95" hidden="1" customHeight="1"/>
    <row r="124" spans="1:10" ht="15.95" hidden="1" customHeight="1"/>
    <row r="125" spans="1:10" ht="15.95" hidden="1" customHeight="1" thickBot="1">
      <c r="A125" s="348" t="s">
        <v>246</v>
      </c>
    </row>
    <row r="126" spans="1:10" ht="15.95" hidden="1" customHeight="1" thickBot="1">
      <c r="A126" s="111" t="s">
        <v>105</v>
      </c>
      <c r="B126" s="122"/>
      <c r="C126" s="122"/>
      <c r="D126" s="116">
        <f t="shared" ref="D126:D131" si="93">SUM(B126:C126)</f>
        <v>0</v>
      </c>
      <c r="E126" s="122">
        <v>15</v>
      </c>
      <c r="F126" s="122">
        <v>3</v>
      </c>
      <c r="G126" s="122">
        <f t="shared" ref="G126:G131" si="94">SUM(E126:F126)</f>
        <v>18</v>
      </c>
      <c r="H126" s="113">
        <f t="shared" ref="H126:H131" si="95">B126+E126</f>
        <v>15</v>
      </c>
      <c r="I126" s="113">
        <f t="shared" ref="I126:I131" si="96">C126+F126</f>
        <v>3</v>
      </c>
      <c r="J126" s="113">
        <f t="shared" ref="J126:J131" si="97">I126+H126</f>
        <v>18</v>
      </c>
    </row>
    <row r="127" spans="1:10" ht="15.95" hidden="1" customHeight="1" thickBot="1">
      <c r="A127" s="114" t="s">
        <v>149</v>
      </c>
      <c r="B127" s="115"/>
      <c r="C127" s="115"/>
      <c r="D127" s="116">
        <f t="shared" si="93"/>
        <v>0</v>
      </c>
      <c r="E127" s="116">
        <v>12</v>
      </c>
      <c r="F127" s="115">
        <v>4</v>
      </c>
      <c r="G127" s="116">
        <f t="shared" si="94"/>
        <v>16</v>
      </c>
      <c r="H127" s="117">
        <f t="shared" si="95"/>
        <v>12</v>
      </c>
      <c r="I127" s="117">
        <f t="shared" si="96"/>
        <v>4</v>
      </c>
      <c r="J127" s="117">
        <f t="shared" si="97"/>
        <v>16</v>
      </c>
    </row>
    <row r="128" spans="1:10" ht="15.95" hidden="1" customHeight="1" thickBot="1">
      <c r="A128" s="111" t="s">
        <v>106</v>
      </c>
      <c r="B128" s="122"/>
      <c r="C128" s="122"/>
      <c r="D128" s="116">
        <f t="shared" si="93"/>
        <v>0</v>
      </c>
      <c r="E128" s="122">
        <v>14</v>
      </c>
      <c r="F128" s="122">
        <v>11</v>
      </c>
      <c r="G128" s="122">
        <f t="shared" si="94"/>
        <v>25</v>
      </c>
      <c r="H128" s="113">
        <f t="shared" si="95"/>
        <v>14</v>
      </c>
      <c r="I128" s="113">
        <f t="shared" si="96"/>
        <v>11</v>
      </c>
      <c r="J128" s="113">
        <f t="shared" si="97"/>
        <v>25</v>
      </c>
    </row>
    <row r="129" spans="1:10" ht="15.95" hidden="1" customHeight="1" thickBot="1">
      <c r="A129" s="114" t="s">
        <v>148</v>
      </c>
      <c r="B129" s="115"/>
      <c r="C129" s="115"/>
      <c r="D129" s="116">
        <f t="shared" si="93"/>
        <v>0</v>
      </c>
      <c r="E129" s="116">
        <v>1</v>
      </c>
      <c r="F129" s="115">
        <v>1</v>
      </c>
      <c r="G129" s="116">
        <f t="shared" si="94"/>
        <v>2</v>
      </c>
      <c r="H129" s="117">
        <f t="shared" si="95"/>
        <v>1</v>
      </c>
      <c r="I129" s="117">
        <f t="shared" si="96"/>
        <v>1</v>
      </c>
      <c r="J129" s="117">
        <f t="shared" si="97"/>
        <v>2</v>
      </c>
    </row>
    <row r="130" spans="1:10" ht="15.95" hidden="1" customHeight="1" thickBot="1">
      <c r="A130" s="111" t="s">
        <v>150</v>
      </c>
      <c r="B130" s="122"/>
      <c r="C130" s="122"/>
      <c r="D130" s="116">
        <f t="shared" si="93"/>
        <v>0</v>
      </c>
      <c r="E130" s="122">
        <v>4</v>
      </c>
      <c r="F130" s="122">
        <v>9</v>
      </c>
      <c r="G130" s="122">
        <f t="shared" si="94"/>
        <v>13</v>
      </c>
      <c r="H130" s="113">
        <f t="shared" si="95"/>
        <v>4</v>
      </c>
      <c r="I130" s="113">
        <f t="shared" si="96"/>
        <v>9</v>
      </c>
      <c r="J130" s="113">
        <f t="shared" si="97"/>
        <v>13</v>
      </c>
    </row>
    <row r="131" spans="1:10" ht="15.95" hidden="1" customHeight="1" thickBot="1">
      <c r="A131" s="114" t="s">
        <v>342</v>
      </c>
      <c r="B131" s="115"/>
      <c r="C131" s="115"/>
      <c r="D131" s="116">
        <f t="shared" si="93"/>
        <v>0</v>
      </c>
      <c r="E131" s="116"/>
      <c r="F131" s="115"/>
      <c r="G131" s="116">
        <f t="shared" si="94"/>
        <v>0</v>
      </c>
      <c r="H131" s="117">
        <f t="shared" si="95"/>
        <v>0</v>
      </c>
      <c r="I131" s="117">
        <f t="shared" si="96"/>
        <v>0</v>
      </c>
      <c r="J131" s="117">
        <f t="shared" si="97"/>
        <v>0</v>
      </c>
    </row>
    <row r="132" spans="1:10" ht="15.95" hidden="1" customHeight="1" thickBot="1">
      <c r="A132" s="118" t="s">
        <v>16</v>
      </c>
      <c r="B132" s="119">
        <f t="shared" ref="B132:J132" si="98">SUM(B126:B131)</f>
        <v>0</v>
      </c>
      <c r="C132" s="119">
        <f t="shared" si="98"/>
        <v>0</v>
      </c>
      <c r="D132" s="119">
        <f t="shared" si="98"/>
        <v>0</v>
      </c>
      <c r="E132" s="119">
        <f t="shared" si="98"/>
        <v>46</v>
      </c>
      <c r="F132" s="119">
        <f t="shared" si="98"/>
        <v>28</v>
      </c>
      <c r="G132" s="119">
        <f t="shared" si="98"/>
        <v>74</v>
      </c>
      <c r="H132" s="120">
        <f t="shared" si="98"/>
        <v>46</v>
      </c>
      <c r="I132" s="120">
        <f t="shared" si="98"/>
        <v>28</v>
      </c>
      <c r="J132" s="120">
        <f t="shared" si="98"/>
        <v>74</v>
      </c>
    </row>
    <row r="133" spans="1:10" ht="15.95" hidden="1" customHeight="1"/>
    <row r="134" spans="1:10" ht="15.95" hidden="1" customHeight="1" thickBot="1">
      <c r="A134" s="348" t="s">
        <v>247</v>
      </c>
      <c r="B134"/>
      <c r="C134"/>
      <c r="D134"/>
      <c r="E134"/>
      <c r="F134"/>
      <c r="G134"/>
      <c r="H134"/>
      <c r="I134"/>
      <c r="J134"/>
    </row>
    <row r="135" spans="1:10" ht="15.95" hidden="1" customHeight="1" thickBot="1">
      <c r="A135" s="111" t="s">
        <v>105</v>
      </c>
      <c r="B135" s="122"/>
      <c r="C135" s="122"/>
      <c r="D135" s="116">
        <f t="shared" ref="D135:D140" si="99">SUM(B135:C135)</f>
        <v>0</v>
      </c>
      <c r="E135" s="122"/>
      <c r="F135" s="122"/>
      <c r="G135" s="122">
        <f t="shared" ref="G135:G140" si="100">SUM(E135:F135)</f>
        <v>0</v>
      </c>
      <c r="H135" s="113">
        <f t="shared" ref="H135:H140" si="101">B135+E135</f>
        <v>0</v>
      </c>
      <c r="I135" s="113">
        <f t="shared" ref="I135:I140" si="102">C135+F135</f>
        <v>0</v>
      </c>
      <c r="J135" s="113">
        <f t="shared" ref="J135:J140" si="103">I135+H135</f>
        <v>0</v>
      </c>
    </row>
    <row r="136" spans="1:10" ht="15.95" hidden="1" customHeight="1" thickBot="1">
      <c r="A136" s="114" t="s">
        <v>149</v>
      </c>
      <c r="B136" s="115"/>
      <c r="C136" s="115"/>
      <c r="D136" s="116">
        <f t="shared" si="99"/>
        <v>0</v>
      </c>
      <c r="E136" s="116"/>
      <c r="F136" s="115"/>
      <c r="G136" s="116">
        <f t="shared" si="100"/>
        <v>0</v>
      </c>
      <c r="H136" s="117">
        <f t="shared" si="101"/>
        <v>0</v>
      </c>
      <c r="I136" s="117">
        <f t="shared" si="102"/>
        <v>0</v>
      </c>
      <c r="J136" s="117">
        <f t="shared" si="103"/>
        <v>0</v>
      </c>
    </row>
    <row r="137" spans="1:10" ht="15.95" hidden="1" customHeight="1" thickBot="1">
      <c r="A137" s="111" t="s">
        <v>106</v>
      </c>
      <c r="B137" s="122"/>
      <c r="C137" s="122"/>
      <c r="D137" s="116">
        <f t="shared" si="99"/>
        <v>0</v>
      </c>
      <c r="E137" s="122"/>
      <c r="F137" s="122"/>
      <c r="G137" s="122">
        <f t="shared" si="100"/>
        <v>0</v>
      </c>
      <c r="H137" s="113">
        <f t="shared" si="101"/>
        <v>0</v>
      </c>
      <c r="I137" s="113">
        <f t="shared" si="102"/>
        <v>0</v>
      </c>
      <c r="J137" s="113">
        <f t="shared" si="103"/>
        <v>0</v>
      </c>
    </row>
    <row r="138" spans="1:10" ht="15.95" hidden="1" customHeight="1" thickBot="1">
      <c r="A138" s="114" t="s">
        <v>148</v>
      </c>
      <c r="B138" s="115"/>
      <c r="C138" s="115"/>
      <c r="D138" s="116">
        <f t="shared" si="99"/>
        <v>0</v>
      </c>
      <c r="E138" s="116"/>
      <c r="F138" s="115"/>
      <c r="G138" s="116">
        <f t="shared" si="100"/>
        <v>0</v>
      </c>
      <c r="H138" s="117">
        <f t="shared" si="101"/>
        <v>0</v>
      </c>
      <c r="I138" s="117">
        <f t="shared" si="102"/>
        <v>0</v>
      </c>
      <c r="J138" s="117">
        <f t="shared" si="103"/>
        <v>0</v>
      </c>
    </row>
    <row r="139" spans="1:10" ht="15.95" hidden="1" customHeight="1" thickBot="1">
      <c r="A139" s="111" t="s">
        <v>150</v>
      </c>
      <c r="B139" s="122"/>
      <c r="C139" s="122"/>
      <c r="D139" s="116">
        <f t="shared" si="99"/>
        <v>0</v>
      </c>
      <c r="E139" s="122"/>
      <c r="F139" s="122"/>
      <c r="G139" s="122">
        <f t="shared" si="100"/>
        <v>0</v>
      </c>
      <c r="H139" s="113">
        <f t="shared" si="101"/>
        <v>0</v>
      </c>
      <c r="I139" s="113">
        <f t="shared" si="102"/>
        <v>0</v>
      </c>
      <c r="J139" s="113">
        <f t="shared" si="103"/>
        <v>0</v>
      </c>
    </row>
    <row r="140" spans="1:10" ht="15.95" hidden="1" customHeight="1" thickBot="1">
      <c r="A140" s="114" t="s">
        <v>342</v>
      </c>
      <c r="B140" s="115"/>
      <c r="C140" s="115"/>
      <c r="D140" s="116">
        <f t="shared" si="99"/>
        <v>0</v>
      </c>
      <c r="E140" s="116"/>
      <c r="F140" s="115"/>
      <c r="G140" s="116">
        <f t="shared" si="100"/>
        <v>0</v>
      </c>
      <c r="H140" s="117">
        <f t="shared" si="101"/>
        <v>0</v>
      </c>
      <c r="I140" s="117">
        <f t="shared" si="102"/>
        <v>0</v>
      </c>
      <c r="J140" s="117">
        <f t="shared" si="103"/>
        <v>0</v>
      </c>
    </row>
    <row r="141" spans="1:10" ht="15.95" hidden="1" customHeight="1" thickBot="1">
      <c r="A141" s="118" t="s">
        <v>16</v>
      </c>
      <c r="B141" s="119">
        <f t="shared" ref="B141:J141" si="104">SUM(B135:B140)</f>
        <v>0</v>
      </c>
      <c r="C141" s="119">
        <f t="shared" si="104"/>
        <v>0</v>
      </c>
      <c r="D141" s="119">
        <f t="shared" si="104"/>
        <v>0</v>
      </c>
      <c r="E141" s="119">
        <f t="shared" si="104"/>
        <v>0</v>
      </c>
      <c r="F141" s="119">
        <f t="shared" si="104"/>
        <v>0</v>
      </c>
      <c r="G141" s="119">
        <f t="shared" si="104"/>
        <v>0</v>
      </c>
      <c r="H141" s="120">
        <f t="shared" si="104"/>
        <v>0</v>
      </c>
      <c r="I141" s="120">
        <f t="shared" si="104"/>
        <v>0</v>
      </c>
      <c r="J141" s="120">
        <f t="shared" si="104"/>
        <v>0</v>
      </c>
    </row>
    <row r="142" spans="1:10" ht="15.95" hidden="1" customHeight="1"/>
    <row r="143" spans="1:10" ht="15.95" hidden="1" customHeight="1" thickBot="1">
      <c r="A143" s="348" t="s">
        <v>245</v>
      </c>
    </row>
    <row r="144" spans="1:10" ht="15.95" hidden="1" customHeight="1" thickBot="1">
      <c r="A144" s="111" t="s">
        <v>105</v>
      </c>
      <c r="B144" s="122"/>
      <c r="C144" s="122"/>
      <c r="D144" s="116">
        <f t="shared" ref="D144:D149" si="105">SUM(B144:C144)</f>
        <v>0</v>
      </c>
      <c r="E144" s="122">
        <v>10</v>
      </c>
      <c r="F144" s="122">
        <v>2</v>
      </c>
      <c r="G144" s="122">
        <f t="shared" ref="G144:G149" si="106">SUM(E144:F144)</f>
        <v>12</v>
      </c>
      <c r="H144" s="113">
        <f t="shared" ref="H144:H149" si="107">B144+E144</f>
        <v>10</v>
      </c>
      <c r="I144" s="113">
        <f t="shared" ref="I144:I149" si="108">C144+F144</f>
        <v>2</v>
      </c>
      <c r="J144" s="113">
        <f t="shared" ref="J144:J149" si="109">I144+H144</f>
        <v>12</v>
      </c>
    </row>
    <row r="145" spans="1:10" ht="15.95" hidden="1" customHeight="1" thickBot="1">
      <c r="A145" s="114" t="s">
        <v>149</v>
      </c>
      <c r="B145" s="115"/>
      <c r="C145" s="115"/>
      <c r="D145" s="116">
        <f t="shared" si="105"/>
        <v>0</v>
      </c>
      <c r="E145" s="116">
        <v>12</v>
      </c>
      <c r="F145" s="115">
        <v>3</v>
      </c>
      <c r="G145" s="116">
        <f t="shared" si="106"/>
        <v>15</v>
      </c>
      <c r="H145" s="117">
        <f t="shared" si="107"/>
        <v>12</v>
      </c>
      <c r="I145" s="117">
        <f t="shared" si="108"/>
        <v>3</v>
      </c>
      <c r="J145" s="117">
        <f t="shared" si="109"/>
        <v>15</v>
      </c>
    </row>
    <row r="146" spans="1:10" ht="15.95" hidden="1" customHeight="1" thickBot="1">
      <c r="A146" s="111" t="s">
        <v>106</v>
      </c>
      <c r="B146" s="122"/>
      <c r="C146" s="122"/>
      <c r="D146" s="116">
        <f t="shared" si="105"/>
        <v>0</v>
      </c>
      <c r="E146" s="122">
        <v>9</v>
      </c>
      <c r="F146" s="122">
        <v>5</v>
      </c>
      <c r="G146" s="122">
        <f t="shared" si="106"/>
        <v>14</v>
      </c>
      <c r="H146" s="113">
        <f t="shared" si="107"/>
        <v>9</v>
      </c>
      <c r="I146" s="113">
        <f t="shared" si="108"/>
        <v>5</v>
      </c>
      <c r="J146" s="113">
        <f t="shared" si="109"/>
        <v>14</v>
      </c>
    </row>
    <row r="147" spans="1:10" ht="15.95" hidden="1" customHeight="1" thickBot="1">
      <c r="A147" s="114" t="s">
        <v>148</v>
      </c>
      <c r="B147" s="115"/>
      <c r="C147" s="115"/>
      <c r="D147" s="116">
        <f t="shared" si="105"/>
        <v>0</v>
      </c>
      <c r="E147" s="116">
        <v>3</v>
      </c>
      <c r="F147" s="115">
        <v>1</v>
      </c>
      <c r="G147" s="116">
        <f t="shared" si="106"/>
        <v>4</v>
      </c>
      <c r="H147" s="117">
        <f t="shared" si="107"/>
        <v>3</v>
      </c>
      <c r="I147" s="117">
        <f t="shared" si="108"/>
        <v>1</v>
      </c>
      <c r="J147" s="117">
        <f t="shared" si="109"/>
        <v>4</v>
      </c>
    </row>
    <row r="148" spans="1:10" ht="15.95" hidden="1" customHeight="1" thickBot="1">
      <c r="A148" s="111" t="s">
        <v>150</v>
      </c>
      <c r="B148" s="122"/>
      <c r="C148" s="122"/>
      <c r="D148" s="116">
        <f t="shared" si="105"/>
        <v>0</v>
      </c>
      <c r="E148" s="122"/>
      <c r="F148" s="122"/>
      <c r="G148" s="122">
        <f t="shared" si="106"/>
        <v>0</v>
      </c>
      <c r="H148" s="113">
        <f t="shared" si="107"/>
        <v>0</v>
      </c>
      <c r="I148" s="113">
        <f t="shared" si="108"/>
        <v>0</v>
      </c>
      <c r="J148" s="113">
        <f t="shared" si="109"/>
        <v>0</v>
      </c>
    </row>
    <row r="149" spans="1:10" ht="15.95" hidden="1" customHeight="1" thickBot="1">
      <c r="A149" s="114" t="s">
        <v>342</v>
      </c>
      <c r="B149" s="115"/>
      <c r="C149" s="115"/>
      <c r="D149" s="116">
        <f t="shared" si="105"/>
        <v>0</v>
      </c>
      <c r="E149" s="116">
        <v>32</v>
      </c>
      <c r="F149" s="115">
        <v>71</v>
      </c>
      <c r="G149" s="116">
        <f t="shared" si="106"/>
        <v>103</v>
      </c>
      <c r="H149" s="117">
        <f t="shared" si="107"/>
        <v>32</v>
      </c>
      <c r="I149" s="117">
        <f t="shared" si="108"/>
        <v>71</v>
      </c>
      <c r="J149" s="117">
        <f t="shared" si="109"/>
        <v>103</v>
      </c>
    </row>
    <row r="150" spans="1:10" ht="15.95" hidden="1" customHeight="1" thickBot="1">
      <c r="A150" s="118" t="s">
        <v>16</v>
      </c>
      <c r="B150" s="119">
        <f t="shared" ref="B150:J150" si="110">SUM(B144:B149)</f>
        <v>0</v>
      </c>
      <c r="C150" s="119">
        <f t="shared" si="110"/>
        <v>0</v>
      </c>
      <c r="D150" s="119">
        <f t="shared" si="110"/>
        <v>0</v>
      </c>
      <c r="E150" s="119">
        <f t="shared" si="110"/>
        <v>66</v>
      </c>
      <c r="F150" s="119">
        <f t="shared" si="110"/>
        <v>82</v>
      </c>
      <c r="G150" s="119">
        <f t="shared" si="110"/>
        <v>148</v>
      </c>
      <c r="H150" s="120">
        <f t="shared" si="110"/>
        <v>66</v>
      </c>
      <c r="I150" s="120">
        <f t="shared" si="110"/>
        <v>82</v>
      </c>
      <c r="J150" s="120">
        <f t="shared" si="110"/>
        <v>148</v>
      </c>
    </row>
    <row r="151" spans="1:10" ht="15.95" hidden="1" customHeight="1"/>
    <row r="152" spans="1:10" ht="15.95" hidden="1" customHeight="1" thickBot="1">
      <c r="A152" s="348" t="s">
        <v>520</v>
      </c>
    </row>
    <row r="153" spans="1:10" ht="15.95" hidden="1" customHeight="1" thickBot="1">
      <c r="A153" s="111" t="s">
        <v>105</v>
      </c>
      <c r="B153" s="122"/>
      <c r="C153" s="122"/>
      <c r="D153" s="116">
        <f t="shared" ref="D153:D158" si="111">SUM(B153:C153)</f>
        <v>0</v>
      </c>
      <c r="E153" s="122">
        <v>1</v>
      </c>
      <c r="F153" s="122"/>
      <c r="G153" s="122">
        <f t="shared" ref="G153:G158" si="112">SUM(E153:F153)</f>
        <v>1</v>
      </c>
      <c r="H153" s="113">
        <f t="shared" ref="H153:H158" si="113">B153+E153</f>
        <v>1</v>
      </c>
      <c r="I153" s="113">
        <f t="shared" ref="I153:I158" si="114">C153+F153</f>
        <v>0</v>
      </c>
      <c r="J153" s="113">
        <f t="shared" ref="J153:J158" si="115">I153+H153</f>
        <v>1</v>
      </c>
    </row>
    <row r="154" spans="1:10" ht="15.95" hidden="1" customHeight="1" thickBot="1">
      <c r="A154" s="114" t="s">
        <v>149</v>
      </c>
      <c r="B154" s="115"/>
      <c r="C154" s="115"/>
      <c r="D154" s="116">
        <f t="shared" si="111"/>
        <v>0</v>
      </c>
      <c r="E154" s="116">
        <v>1</v>
      </c>
      <c r="F154" s="122"/>
      <c r="G154" s="116">
        <f t="shared" si="112"/>
        <v>1</v>
      </c>
      <c r="H154" s="117">
        <f t="shared" si="113"/>
        <v>1</v>
      </c>
      <c r="I154" s="117">
        <f t="shared" si="114"/>
        <v>0</v>
      </c>
      <c r="J154" s="117">
        <f t="shared" si="115"/>
        <v>1</v>
      </c>
    </row>
    <row r="155" spans="1:10" ht="15.95" hidden="1" customHeight="1" thickBot="1">
      <c r="A155" s="111" t="s">
        <v>106</v>
      </c>
      <c r="B155" s="122"/>
      <c r="C155" s="122"/>
      <c r="D155" s="116">
        <f t="shared" si="111"/>
        <v>0</v>
      </c>
      <c r="E155" s="116"/>
      <c r="F155" s="122"/>
      <c r="G155" s="122">
        <f t="shared" si="112"/>
        <v>0</v>
      </c>
      <c r="H155" s="113">
        <f t="shared" si="113"/>
        <v>0</v>
      </c>
      <c r="I155" s="113">
        <f t="shared" si="114"/>
        <v>0</v>
      </c>
      <c r="J155" s="113">
        <f t="shared" si="115"/>
        <v>0</v>
      </c>
    </row>
    <row r="156" spans="1:10" ht="15.95" hidden="1" customHeight="1" thickBot="1">
      <c r="A156" s="114" t="s">
        <v>148</v>
      </c>
      <c r="B156" s="115"/>
      <c r="C156" s="115"/>
      <c r="D156" s="116">
        <f t="shared" si="111"/>
        <v>0</v>
      </c>
      <c r="E156" s="116"/>
      <c r="F156" s="122"/>
      <c r="G156" s="116">
        <f t="shared" si="112"/>
        <v>0</v>
      </c>
      <c r="H156" s="117">
        <f t="shared" si="113"/>
        <v>0</v>
      </c>
      <c r="I156" s="117">
        <f t="shared" si="114"/>
        <v>0</v>
      </c>
      <c r="J156" s="117">
        <f t="shared" si="115"/>
        <v>0</v>
      </c>
    </row>
    <row r="157" spans="1:10" ht="15.95" hidden="1" customHeight="1" thickBot="1">
      <c r="A157" s="111" t="s">
        <v>150</v>
      </c>
      <c r="B157" s="122"/>
      <c r="C157" s="122"/>
      <c r="D157" s="116">
        <f t="shared" si="111"/>
        <v>0</v>
      </c>
      <c r="E157" s="116"/>
      <c r="F157" s="122"/>
      <c r="G157" s="122">
        <f t="shared" si="112"/>
        <v>0</v>
      </c>
      <c r="H157" s="113">
        <f t="shared" si="113"/>
        <v>0</v>
      </c>
      <c r="I157" s="113">
        <f t="shared" si="114"/>
        <v>0</v>
      </c>
      <c r="J157" s="113">
        <f t="shared" si="115"/>
        <v>0</v>
      </c>
    </row>
    <row r="158" spans="1:10" ht="15.95" hidden="1" customHeight="1" thickBot="1">
      <c r="A158" s="114" t="s">
        <v>342</v>
      </c>
      <c r="B158" s="115"/>
      <c r="C158" s="115"/>
      <c r="D158" s="116">
        <f t="shared" si="111"/>
        <v>0</v>
      </c>
      <c r="E158" s="116">
        <v>4</v>
      </c>
      <c r="F158" s="115">
        <v>26</v>
      </c>
      <c r="G158" s="116">
        <f t="shared" si="112"/>
        <v>30</v>
      </c>
      <c r="H158" s="117">
        <f t="shared" si="113"/>
        <v>4</v>
      </c>
      <c r="I158" s="117">
        <f t="shared" si="114"/>
        <v>26</v>
      </c>
      <c r="J158" s="117">
        <f t="shared" si="115"/>
        <v>30</v>
      </c>
    </row>
    <row r="159" spans="1:10" ht="15.95" hidden="1" customHeight="1" thickBot="1">
      <c r="A159" s="118" t="s">
        <v>16</v>
      </c>
      <c r="B159" s="119">
        <f t="shared" ref="B159:J159" si="116">SUM(B153:B158)</f>
        <v>0</v>
      </c>
      <c r="C159" s="119">
        <f t="shared" si="116"/>
        <v>0</v>
      </c>
      <c r="D159" s="119">
        <f t="shared" si="116"/>
        <v>0</v>
      </c>
      <c r="E159" s="119">
        <f t="shared" si="116"/>
        <v>6</v>
      </c>
      <c r="F159" s="119">
        <f t="shared" si="116"/>
        <v>26</v>
      </c>
      <c r="G159" s="119">
        <f t="shared" si="116"/>
        <v>32</v>
      </c>
      <c r="H159" s="120">
        <f t="shared" si="116"/>
        <v>6</v>
      </c>
      <c r="I159" s="120">
        <f t="shared" si="116"/>
        <v>26</v>
      </c>
      <c r="J159" s="120">
        <f t="shared" si="116"/>
        <v>32</v>
      </c>
    </row>
    <row r="160" spans="1:10" ht="15.95" hidden="1" customHeight="1"/>
    <row r="161" spans="1:10" ht="15.95" hidden="1" customHeight="1" thickBot="1">
      <c r="A161" s="348" t="s">
        <v>521</v>
      </c>
    </row>
    <row r="162" spans="1:10" ht="15.95" hidden="1" customHeight="1" thickBot="1">
      <c r="A162" s="111" t="s">
        <v>105</v>
      </c>
      <c r="B162" s="122"/>
      <c r="C162" s="122"/>
      <c r="D162" s="116">
        <f t="shared" ref="D162:D167" si="117">SUM(B162:C162)</f>
        <v>0</v>
      </c>
      <c r="E162" s="122">
        <v>5</v>
      </c>
      <c r="F162" s="122">
        <v>1</v>
      </c>
      <c r="G162" s="122">
        <f t="shared" ref="G162:G167" si="118">SUM(E162:F162)</f>
        <v>6</v>
      </c>
      <c r="H162" s="113">
        <f t="shared" ref="H162:H167" si="119">B162+E162</f>
        <v>5</v>
      </c>
      <c r="I162" s="113">
        <f t="shared" ref="I162:I167" si="120">C162+F162</f>
        <v>1</v>
      </c>
      <c r="J162" s="113">
        <f t="shared" ref="J162:J167" si="121">I162+H162</f>
        <v>6</v>
      </c>
    </row>
    <row r="163" spans="1:10" ht="15.95" hidden="1" customHeight="1" thickBot="1">
      <c r="A163" s="114" t="s">
        <v>149</v>
      </c>
      <c r="B163" s="115"/>
      <c r="C163" s="115"/>
      <c r="D163" s="116">
        <f t="shared" si="117"/>
        <v>0</v>
      </c>
      <c r="E163" s="116">
        <v>8</v>
      </c>
      <c r="F163" s="115">
        <v>4</v>
      </c>
      <c r="G163" s="122">
        <f t="shared" si="118"/>
        <v>12</v>
      </c>
      <c r="H163" s="117">
        <f t="shared" si="119"/>
        <v>8</v>
      </c>
      <c r="I163" s="117">
        <f t="shared" si="120"/>
        <v>4</v>
      </c>
      <c r="J163" s="117">
        <f t="shared" si="121"/>
        <v>12</v>
      </c>
    </row>
    <row r="164" spans="1:10" ht="15.95" hidden="1" customHeight="1" thickBot="1">
      <c r="A164" s="111" t="s">
        <v>106</v>
      </c>
      <c r="B164" s="122"/>
      <c r="C164" s="122"/>
      <c r="D164" s="116">
        <f t="shared" si="117"/>
        <v>0</v>
      </c>
      <c r="E164" s="122">
        <v>9</v>
      </c>
      <c r="F164" s="122">
        <v>11</v>
      </c>
      <c r="G164" s="122">
        <f t="shared" si="118"/>
        <v>20</v>
      </c>
      <c r="H164" s="113">
        <f t="shared" si="119"/>
        <v>9</v>
      </c>
      <c r="I164" s="113">
        <f t="shared" si="120"/>
        <v>11</v>
      </c>
      <c r="J164" s="113">
        <f t="shared" si="121"/>
        <v>20</v>
      </c>
    </row>
    <row r="165" spans="1:10" ht="15.95" hidden="1" customHeight="1" thickBot="1">
      <c r="A165" s="114" t="s">
        <v>148</v>
      </c>
      <c r="B165" s="115"/>
      <c r="C165" s="115"/>
      <c r="D165" s="116">
        <f t="shared" si="117"/>
        <v>0</v>
      </c>
      <c r="E165" s="116"/>
      <c r="F165" s="115"/>
      <c r="G165" s="122">
        <f t="shared" si="118"/>
        <v>0</v>
      </c>
      <c r="H165" s="117">
        <f t="shared" si="119"/>
        <v>0</v>
      </c>
      <c r="I165" s="117">
        <f t="shared" si="120"/>
        <v>0</v>
      </c>
      <c r="J165" s="117">
        <f t="shared" si="121"/>
        <v>0</v>
      </c>
    </row>
    <row r="166" spans="1:10" ht="15.95" hidden="1" customHeight="1" thickBot="1">
      <c r="A166" s="111" t="s">
        <v>150</v>
      </c>
      <c r="B166" s="122"/>
      <c r="C166" s="122"/>
      <c r="D166" s="116">
        <f t="shared" si="117"/>
        <v>0</v>
      </c>
      <c r="E166" s="122"/>
      <c r="F166" s="122"/>
      <c r="G166" s="122">
        <f t="shared" si="118"/>
        <v>0</v>
      </c>
      <c r="H166" s="113">
        <f t="shared" si="119"/>
        <v>0</v>
      </c>
      <c r="I166" s="113">
        <f t="shared" si="120"/>
        <v>0</v>
      </c>
      <c r="J166" s="113">
        <f t="shared" si="121"/>
        <v>0</v>
      </c>
    </row>
    <row r="167" spans="1:10" ht="15.95" hidden="1" customHeight="1" thickBot="1">
      <c r="A167" s="114" t="s">
        <v>342</v>
      </c>
      <c r="B167" s="115"/>
      <c r="C167" s="115"/>
      <c r="D167" s="116">
        <f t="shared" si="117"/>
        <v>0</v>
      </c>
      <c r="E167" s="116">
        <v>46</v>
      </c>
      <c r="F167" s="115">
        <v>52</v>
      </c>
      <c r="G167" s="122">
        <f t="shared" si="118"/>
        <v>98</v>
      </c>
      <c r="H167" s="117">
        <f t="shared" si="119"/>
        <v>46</v>
      </c>
      <c r="I167" s="117">
        <f t="shared" si="120"/>
        <v>52</v>
      </c>
      <c r="J167" s="117">
        <f t="shared" si="121"/>
        <v>98</v>
      </c>
    </row>
    <row r="168" spans="1:10" ht="15.95" hidden="1" customHeight="1" thickBot="1">
      <c r="A168" s="118" t="s">
        <v>16</v>
      </c>
      <c r="B168" s="119">
        <f t="shared" ref="B168:J168" si="122">SUM(B162:B167)</f>
        <v>0</v>
      </c>
      <c r="C168" s="119">
        <f t="shared" si="122"/>
        <v>0</v>
      </c>
      <c r="D168" s="119">
        <f t="shared" si="122"/>
        <v>0</v>
      </c>
      <c r="E168" s="119">
        <f t="shared" si="122"/>
        <v>68</v>
      </c>
      <c r="F168" s="119">
        <f t="shared" si="122"/>
        <v>68</v>
      </c>
      <c r="G168" s="119">
        <f t="shared" si="122"/>
        <v>136</v>
      </c>
      <c r="H168" s="120">
        <f t="shared" si="122"/>
        <v>68</v>
      </c>
      <c r="I168" s="120">
        <f t="shared" si="122"/>
        <v>68</v>
      </c>
      <c r="J168" s="120">
        <f t="shared" si="122"/>
        <v>136</v>
      </c>
    </row>
    <row r="169" spans="1:10" ht="15.95" hidden="1" customHeight="1"/>
    <row r="170" spans="1:10" ht="15.95" hidden="1" customHeight="1"/>
    <row r="171" spans="1:10" ht="15.95" hidden="1" customHeight="1" thickBot="1">
      <c r="A171" s="348" t="s">
        <v>244</v>
      </c>
    </row>
    <row r="172" spans="1:10" ht="15.95" hidden="1" customHeight="1" thickBot="1">
      <c r="A172" s="111" t="s">
        <v>105</v>
      </c>
      <c r="B172" s="122"/>
      <c r="C172" s="122"/>
      <c r="D172" s="122">
        <f t="shared" ref="D172:D177" si="123">SUM(B172:C172)</f>
        <v>0</v>
      </c>
      <c r="E172" s="122">
        <v>31</v>
      </c>
      <c r="F172" s="122">
        <v>1</v>
      </c>
      <c r="G172" s="122">
        <f t="shared" ref="G172:G177" si="124">SUM(E172:F172)</f>
        <v>32</v>
      </c>
      <c r="H172" s="113">
        <f t="shared" ref="H172:H177" si="125">B172+E172</f>
        <v>31</v>
      </c>
      <c r="I172" s="113">
        <f t="shared" ref="I172:I177" si="126">C172+F172</f>
        <v>1</v>
      </c>
      <c r="J172" s="113">
        <f t="shared" ref="J172:J177" si="127">I172+H172</f>
        <v>32</v>
      </c>
    </row>
    <row r="173" spans="1:10" ht="15.95" hidden="1" customHeight="1" thickBot="1">
      <c r="A173" s="114" t="s">
        <v>149</v>
      </c>
      <c r="B173" s="115"/>
      <c r="C173" s="115"/>
      <c r="D173" s="116">
        <f t="shared" si="123"/>
        <v>0</v>
      </c>
      <c r="E173" s="116">
        <v>18</v>
      </c>
      <c r="F173" s="115">
        <v>3</v>
      </c>
      <c r="G173" s="116">
        <f t="shared" si="124"/>
        <v>21</v>
      </c>
      <c r="H173" s="117">
        <f t="shared" si="125"/>
        <v>18</v>
      </c>
      <c r="I173" s="117">
        <f t="shared" si="126"/>
        <v>3</v>
      </c>
      <c r="J173" s="117">
        <f t="shared" si="127"/>
        <v>21</v>
      </c>
    </row>
    <row r="174" spans="1:10" ht="15.95" hidden="1" customHeight="1" thickBot="1">
      <c r="A174" s="111" t="s">
        <v>106</v>
      </c>
      <c r="B174" s="122">
        <v>1</v>
      </c>
      <c r="C174" s="122">
        <v>1</v>
      </c>
      <c r="D174" s="122">
        <f t="shared" si="123"/>
        <v>2</v>
      </c>
      <c r="E174" s="122">
        <v>11</v>
      </c>
      <c r="F174" s="122">
        <v>6</v>
      </c>
      <c r="G174" s="122">
        <f t="shared" si="124"/>
        <v>17</v>
      </c>
      <c r="H174" s="113">
        <f t="shared" si="125"/>
        <v>12</v>
      </c>
      <c r="I174" s="113">
        <f t="shared" si="126"/>
        <v>7</v>
      </c>
      <c r="J174" s="113">
        <f t="shared" si="127"/>
        <v>19</v>
      </c>
    </row>
    <row r="175" spans="1:10" ht="15.95" hidden="1" customHeight="1" thickBot="1">
      <c r="A175" s="114" t="s">
        <v>148</v>
      </c>
      <c r="B175" s="115"/>
      <c r="C175" s="115"/>
      <c r="D175" s="116">
        <f t="shared" si="123"/>
        <v>0</v>
      </c>
      <c r="E175" s="116">
        <v>3</v>
      </c>
      <c r="F175" s="115">
        <v>1</v>
      </c>
      <c r="G175" s="116">
        <f t="shared" si="124"/>
        <v>4</v>
      </c>
      <c r="H175" s="117">
        <f t="shared" si="125"/>
        <v>3</v>
      </c>
      <c r="I175" s="117">
        <f t="shared" si="126"/>
        <v>1</v>
      </c>
      <c r="J175" s="117">
        <f t="shared" si="127"/>
        <v>4</v>
      </c>
    </row>
    <row r="176" spans="1:10" ht="15.95" hidden="1" customHeight="1" thickBot="1">
      <c r="A176" s="111" t="s">
        <v>150</v>
      </c>
      <c r="B176" s="122"/>
      <c r="C176" s="122"/>
      <c r="D176" s="122">
        <f t="shared" si="123"/>
        <v>0</v>
      </c>
      <c r="E176" s="122"/>
      <c r="F176" s="122"/>
      <c r="G176" s="122">
        <f t="shared" si="124"/>
        <v>0</v>
      </c>
      <c r="H176" s="113">
        <f t="shared" si="125"/>
        <v>0</v>
      </c>
      <c r="I176" s="113">
        <f t="shared" si="126"/>
        <v>0</v>
      </c>
      <c r="J176" s="113">
        <f t="shared" si="127"/>
        <v>0</v>
      </c>
    </row>
    <row r="177" spans="1:10" ht="15.95" hidden="1" customHeight="1" thickBot="1">
      <c r="A177" s="114" t="s">
        <v>342</v>
      </c>
      <c r="B177" s="115"/>
      <c r="C177" s="115"/>
      <c r="D177" s="116">
        <f t="shared" si="123"/>
        <v>0</v>
      </c>
      <c r="E177" s="116"/>
      <c r="F177" s="115"/>
      <c r="G177" s="116">
        <f t="shared" si="124"/>
        <v>0</v>
      </c>
      <c r="H177" s="117">
        <f t="shared" si="125"/>
        <v>0</v>
      </c>
      <c r="I177" s="117">
        <f t="shared" si="126"/>
        <v>0</v>
      </c>
      <c r="J177" s="117">
        <f t="shared" si="127"/>
        <v>0</v>
      </c>
    </row>
    <row r="178" spans="1:10" ht="15.95" hidden="1" customHeight="1" thickBot="1">
      <c r="A178" s="118" t="s">
        <v>16</v>
      </c>
      <c r="B178" s="119">
        <f t="shared" ref="B178:J178" si="128">SUM(B172:B177)</f>
        <v>1</v>
      </c>
      <c r="C178" s="119">
        <f t="shared" si="128"/>
        <v>1</v>
      </c>
      <c r="D178" s="119">
        <f t="shared" si="128"/>
        <v>2</v>
      </c>
      <c r="E178" s="119">
        <f t="shared" si="128"/>
        <v>63</v>
      </c>
      <c r="F178" s="119">
        <f t="shared" si="128"/>
        <v>11</v>
      </c>
      <c r="G178" s="119">
        <f t="shared" si="128"/>
        <v>74</v>
      </c>
      <c r="H178" s="120">
        <f t="shared" si="128"/>
        <v>64</v>
      </c>
      <c r="I178" s="120">
        <f t="shared" si="128"/>
        <v>12</v>
      </c>
      <c r="J178" s="120">
        <f t="shared" si="128"/>
        <v>76</v>
      </c>
    </row>
    <row r="179" spans="1:10" ht="15.95" hidden="1" customHeight="1"/>
    <row r="180" spans="1:10" ht="15.95" hidden="1" customHeight="1"/>
    <row r="181" spans="1:10" ht="15.95" hidden="1" customHeight="1" thickBot="1">
      <c r="A181" s="348" t="s">
        <v>522</v>
      </c>
    </row>
    <row r="182" spans="1:10" ht="15.95" hidden="1" customHeight="1" thickBot="1">
      <c r="A182" s="111" t="s">
        <v>105</v>
      </c>
      <c r="B182" s="122"/>
      <c r="C182" s="122"/>
      <c r="D182" s="122">
        <f t="shared" ref="D182:D187" si="129">SUM(B182:C182)</f>
        <v>0</v>
      </c>
      <c r="E182" s="122">
        <v>1</v>
      </c>
      <c r="F182" s="122">
        <v>1</v>
      </c>
      <c r="G182" s="122">
        <f t="shared" ref="G182:G187" si="130">SUM(E182:F182)</f>
        <v>2</v>
      </c>
      <c r="H182" s="113">
        <f t="shared" ref="H182:H187" si="131">B182+E182</f>
        <v>1</v>
      </c>
      <c r="I182" s="113">
        <f t="shared" ref="I182:I187" si="132">C182+F182</f>
        <v>1</v>
      </c>
      <c r="J182" s="113">
        <f t="shared" ref="J182:J187" si="133">I182+H182</f>
        <v>2</v>
      </c>
    </row>
    <row r="183" spans="1:10" ht="15.95" hidden="1" customHeight="1" thickBot="1">
      <c r="A183" s="114" t="s">
        <v>149</v>
      </c>
      <c r="B183" s="115"/>
      <c r="C183" s="115"/>
      <c r="D183" s="116">
        <f t="shared" si="129"/>
        <v>0</v>
      </c>
      <c r="E183" s="116">
        <v>1</v>
      </c>
      <c r="F183" s="115">
        <v>1</v>
      </c>
      <c r="G183" s="116">
        <f t="shared" si="130"/>
        <v>2</v>
      </c>
      <c r="H183" s="117">
        <f t="shared" si="131"/>
        <v>1</v>
      </c>
      <c r="I183" s="117">
        <f t="shared" si="132"/>
        <v>1</v>
      </c>
      <c r="J183" s="117">
        <f t="shared" si="133"/>
        <v>2</v>
      </c>
    </row>
    <row r="184" spans="1:10" ht="15.95" hidden="1" customHeight="1" thickBot="1">
      <c r="A184" s="111" t="s">
        <v>106</v>
      </c>
      <c r="B184" s="122"/>
      <c r="C184" s="122"/>
      <c r="D184" s="122">
        <f t="shared" si="129"/>
        <v>0</v>
      </c>
      <c r="E184" s="122">
        <v>1</v>
      </c>
      <c r="F184" s="122">
        <v>1</v>
      </c>
      <c r="G184" s="122">
        <f t="shared" si="130"/>
        <v>2</v>
      </c>
      <c r="H184" s="113">
        <f t="shared" si="131"/>
        <v>1</v>
      </c>
      <c r="I184" s="113">
        <f t="shared" si="132"/>
        <v>1</v>
      </c>
      <c r="J184" s="113">
        <f t="shared" si="133"/>
        <v>2</v>
      </c>
    </row>
    <row r="185" spans="1:10" ht="15.95" hidden="1" customHeight="1" thickBot="1">
      <c r="A185" s="114" t="s">
        <v>148</v>
      </c>
      <c r="B185" s="115"/>
      <c r="C185" s="115"/>
      <c r="D185" s="116">
        <f t="shared" si="129"/>
        <v>0</v>
      </c>
      <c r="E185" s="116">
        <v>1</v>
      </c>
      <c r="F185" s="115">
        <v>1</v>
      </c>
      <c r="G185" s="116">
        <f t="shared" si="130"/>
        <v>2</v>
      </c>
      <c r="H185" s="117">
        <f t="shared" si="131"/>
        <v>1</v>
      </c>
      <c r="I185" s="117">
        <f t="shared" si="132"/>
        <v>1</v>
      </c>
      <c r="J185" s="117">
        <f t="shared" si="133"/>
        <v>2</v>
      </c>
    </row>
    <row r="186" spans="1:10" ht="15.95" hidden="1" customHeight="1" thickBot="1">
      <c r="A186" s="111" t="s">
        <v>150</v>
      </c>
      <c r="B186" s="122"/>
      <c r="C186" s="122"/>
      <c r="D186" s="122">
        <f t="shared" si="129"/>
        <v>0</v>
      </c>
      <c r="E186" s="122"/>
      <c r="F186" s="122"/>
      <c r="G186" s="122">
        <f t="shared" si="130"/>
        <v>0</v>
      </c>
      <c r="H186" s="113">
        <f t="shared" si="131"/>
        <v>0</v>
      </c>
      <c r="I186" s="113">
        <f t="shared" si="132"/>
        <v>0</v>
      </c>
      <c r="J186" s="113">
        <f t="shared" si="133"/>
        <v>0</v>
      </c>
    </row>
    <row r="187" spans="1:10" ht="15.95" hidden="1" customHeight="1" thickBot="1">
      <c r="A187" s="114" t="s">
        <v>342</v>
      </c>
      <c r="B187" s="115"/>
      <c r="C187" s="115"/>
      <c r="D187" s="116">
        <f t="shared" si="129"/>
        <v>0</v>
      </c>
      <c r="E187" s="116">
        <v>14</v>
      </c>
      <c r="F187" s="115">
        <v>9</v>
      </c>
      <c r="G187" s="116">
        <f t="shared" si="130"/>
        <v>23</v>
      </c>
      <c r="H187" s="117">
        <f t="shared" si="131"/>
        <v>14</v>
      </c>
      <c r="I187" s="117">
        <f t="shared" si="132"/>
        <v>9</v>
      </c>
      <c r="J187" s="117">
        <f t="shared" si="133"/>
        <v>23</v>
      </c>
    </row>
    <row r="188" spans="1:10" ht="15.95" hidden="1" customHeight="1" thickBot="1">
      <c r="A188" s="118" t="s">
        <v>16</v>
      </c>
      <c r="B188" s="119">
        <f t="shared" ref="B188:J188" si="134">SUM(B182:B187)</f>
        <v>0</v>
      </c>
      <c r="C188" s="119">
        <f t="shared" si="134"/>
        <v>0</v>
      </c>
      <c r="D188" s="119">
        <f t="shared" si="134"/>
        <v>0</v>
      </c>
      <c r="E188" s="119">
        <f t="shared" si="134"/>
        <v>18</v>
      </c>
      <c r="F188" s="119">
        <f t="shared" si="134"/>
        <v>13</v>
      </c>
      <c r="G188" s="119">
        <f t="shared" si="134"/>
        <v>31</v>
      </c>
      <c r="H188" s="120">
        <f t="shared" si="134"/>
        <v>18</v>
      </c>
      <c r="I188" s="120">
        <f t="shared" si="134"/>
        <v>13</v>
      </c>
      <c r="J188" s="120">
        <f t="shared" si="134"/>
        <v>31</v>
      </c>
    </row>
    <row r="189" spans="1:10" ht="15.95" hidden="1" customHeight="1"/>
    <row r="190" spans="1:10" ht="15.95" hidden="1" customHeight="1" thickBot="1">
      <c r="A190" s="348" t="s">
        <v>1061</v>
      </c>
    </row>
    <row r="191" spans="1:10" ht="15.95" hidden="1" customHeight="1" thickBot="1">
      <c r="A191" s="111" t="s">
        <v>105</v>
      </c>
      <c r="B191" s="122"/>
      <c r="C191" s="122"/>
      <c r="D191" s="122">
        <f t="shared" ref="D191:D196" si="135">SUM(B191:C191)</f>
        <v>0</v>
      </c>
      <c r="E191" s="122">
        <v>23</v>
      </c>
      <c r="F191" s="122">
        <v>2</v>
      </c>
      <c r="G191" s="122">
        <f t="shared" ref="G191:G196" si="136">SUM(E191:F191)</f>
        <v>25</v>
      </c>
      <c r="H191" s="113">
        <f t="shared" ref="H191:H196" si="137">B191+E191</f>
        <v>23</v>
      </c>
      <c r="I191" s="113">
        <f t="shared" ref="I191:I196" si="138">C191+F191</f>
        <v>2</v>
      </c>
      <c r="J191" s="113">
        <f t="shared" ref="J191:J196" si="139">I191+H191</f>
        <v>25</v>
      </c>
    </row>
    <row r="192" spans="1:10" ht="15.95" hidden="1" customHeight="1" thickBot="1">
      <c r="A192" s="114" t="s">
        <v>149</v>
      </c>
      <c r="B192" s="115"/>
      <c r="C192" s="115"/>
      <c r="D192" s="116">
        <f t="shared" si="135"/>
        <v>0</v>
      </c>
      <c r="E192" s="116">
        <v>14</v>
      </c>
      <c r="F192" s="115">
        <v>6</v>
      </c>
      <c r="G192" s="116">
        <f t="shared" si="136"/>
        <v>20</v>
      </c>
      <c r="H192" s="117">
        <f t="shared" si="137"/>
        <v>14</v>
      </c>
      <c r="I192" s="117">
        <f t="shared" si="138"/>
        <v>6</v>
      </c>
      <c r="J192" s="117">
        <f t="shared" si="139"/>
        <v>20</v>
      </c>
    </row>
    <row r="193" spans="1:10" ht="15.95" hidden="1" customHeight="1" thickBot="1">
      <c r="A193" s="111" t="s">
        <v>106</v>
      </c>
      <c r="B193" s="122"/>
      <c r="C193" s="122"/>
      <c r="D193" s="122">
        <f t="shared" si="135"/>
        <v>0</v>
      </c>
      <c r="E193" s="122">
        <v>16</v>
      </c>
      <c r="F193" s="122">
        <v>13</v>
      </c>
      <c r="G193" s="122">
        <f t="shared" si="136"/>
        <v>29</v>
      </c>
      <c r="H193" s="113">
        <f t="shared" si="137"/>
        <v>16</v>
      </c>
      <c r="I193" s="113">
        <f t="shared" si="138"/>
        <v>13</v>
      </c>
      <c r="J193" s="113">
        <f t="shared" si="139"/>
        <v>29</v>
      </c>
    </row>
    <row r="194" spans="1:10" ht="15.95" hidden="1" customHeight="1" thickBot="1">
      <c r="A194" s="114" t="s">
        <v>148</v>
      </c>
      <c r="B194" s="115"/>
      <c r="C194" s="115"/>
      <c r="D194" s="116">
        <f t="shared" si="135"/>
        <v>0</v>
      </c>
      <c r="E194" s="116">
        <v>2</v>
      </c>
      <c r="F194" s="115">
        <v>2</v>
      </c>
      <c r="G194" s="116">
        <f t="shared" si="136"/>
        <v>4</v>
      </c>
      <c r="H194" s="117">
        <f t="shared" si="137"/>
        <v>2</v>
      </c>
      <c r="I194" s="117">
        <f t="shared" si="138"/>
        <v>2</v>
      </c>
      <c r="J194" s="117">
        <f t="shared" si="139"/>
        <v>4</v>
      </c>
    </row>
    <row r="195" spans="1:10" ht="15.95" hidden="1" customHeight="1" thickBot="1">
      <c r="A195" s="111" t="s">
        <v>150</v>
      </c>
      <c r="B195" s="122"/>
      <c r="C195" s="122"/>
      <c r="D195" s="122">
        <f t="shared" si="135"/>
        <v>0</v>
      </c>
      <c r="E195" s="122">
        <v>0</v>
      </c>
      <c r="F195" s="122">
        <v>1</v>
      </c>
      <c r="G195" s="122">
        <f t="shared" si="136"/>
        <v>1</v>
      </c>
      <c r="H195" s="113">
        <f t="shared" si="137"/>
        <v>0</v>
      </c>
      <c r="I195" s="113">
        <f t="shared" si="138"/>
        <v>1</v>
      </c>
      <c r="J195" s="113">
        <f t="shared" si="139"/>
        <v>1</v>
      </c>
    </row>
    <row r="196" spans="1:10" ht="15.95" hidden="1" customHeight="1" thickBot="1">
      <c r="A196" s="114" t="s">
        <v>342</v>
      </c>
      <c r="B196" s="115"/>
      <c r="C196" s="115"/>
      <c r="D196" s="116">
        <f t="shared" si="135"/>
        <v>0</v>
      </c>
      <c r="E196" s="116">
        <v>4</v>
      </c>
      <c r="F196" s="115">
        <v>7</v>
      </c>
      <c r="G196" s="116">
        <f t="shared" si="136"/>
        <v>11</v>
      </c>
      <c r="H196" s="117">
        <f t="shared" si="137"/>
        <v>4</v>
      </c>
      <c r="I196" s="117">
        <f t="shared" si="138"/>
        <v>7</v>
      </c>
      <c r="J196" s="117">
        <f t="shared" si="139"/>
        <v>11</v>
      </c>
    </row>
    <row r="197" spans="1:10" ht="15.95" hidden="1" customHeight="1" thickBot="1">
      <c r="A197" s="118" t="s">
        <v>16</v>
      </c>
      <c r="B197" s="119">
        <f t="shared" ref="B197:J197" si="140">SUM(B191:B196)</f>
        <v>0</v>
      </c>
      <c r="C197" s="119">
        <f t="shared" si="140"/>
        <v>0</v>
      </c>
      <c r="D197" s="119">
        <f t="shared" si="140"/>
        <v>0</v>
      </c>
      <c r="E197" s="119">
        <f t="shared" si="140"/>
        <v>59</v>
      </c>
      <c r="F197" s="119">
        <f t="shared" si="140"/>
        <v>31</v>
      </c>
      <c r="G197" s="119">
        <f t="shared" si="140"/>
        <v>90</v>
      </c>
      <c r="H197" s="120">
        <f t="shared" si="140"/>
        <v>59</v>
      </c>
      <c r="I197" s="120">
        <f t="shared" si="140"/>
        <v>31</v>
      </c>
      <c r="J197" s="120">
        <f t="shared" si="140"/>
        <v>90</v>
      </c>
    </row>
    <row r="198" spans="1:10" ht="15.95" hidden="1" customHeight="1"/>
    <row r="199" spans="1:10" ht="15.95" hidden="1" customHeight="1" thickBot="1">
      <c r="A199" s="349" t="s">
        <v>523</v>
      </c>
    </row>
    <row r="200" spans="1:10" ht="15.95" hidden="1" customHeight="1" thickBot="1">
      <c r="A200" s="111" t="s">
        <v>105</v>
      </c>
      <c r="B200" s="122"/>
      <c r="C200" s="122"/>
      <c r="D200" s="122">
        <f t="shared" ref="D200:D205" si="141">SUM(B200:C200)</f>
        <v>0</v>
      </c>
      <c r="E200" s="122">
        <v>1</v>
      </c>
      <c r="F200" s="122">
        <v>0</v>
      </c>
      <c r="G200" s="122">
        <f t="shared" ref="G200:G205" si="142">SUM(E200:F200)</f>
        <v>1</v>
      </c>
      <c r="H200" s="113">
        <f t="shared" ref="H200:H205" si="143">B200+E200</f>
        <v>1</v>
      </c>
      <c r="I200" s="113">
        <f t="shared" ref="I200:I205" si="144">C200+F200</f>
        <v>0</v>
      </c>
      <c r="J200" s="113">
        <f t="shared" ref="J200:J205" si="145">I200+H200</f>
        <v>1</v>
      </c>
    </row>
    <row r="201" spans="1:10" ht="15.95" hidden="1" customHeight="1" thickBot="1">
      <c r="A201" s="114" t="s">
        <v>149</v>
      </c>
      <c r="B201" s="115"/>
      <c r="C201" s="115"/>
      <c r="D201" s="116">
        <f t="shared" si="141"/>
        <v>0</v>
      </c>
      <c r="E201" s="116">
        <v>13</v>
      </c>
      <c r="F201" s="115">
        <v>5</v>
      </c>
      <c r="G201" s="116">
        <f t="shared" si="142"/>
        <v>18</v>
      </c>
      <c r="H201" s="117">
        <f t="shared" si="143"/>
        <v>13</v>
      </c>
      <c r="I201" s="117">
        <f t="shared" si="144"/>
        <v>5</v>
      </c>
      <c r="J201" s="117">
        <f t="shared" si="145"/>
        <v>18</v>
      </c>
    </row>
    <row r="202" spans="1:10" ht="15.95" hidden="1" customHeight="1" thickBot="1">
      <c r="A202" s="111" t="s">
        <v>106</v>
      </c>
      <c r="B202" s="122">
        <v>0</v>
      </c>
      <c r="C202" s="122">
        <v>2</v>
      </c>
      <c r="D202" s="122">
        <f t="shared" si="141"/>
        <v>2</v>
      </c>
      <c r="E202" s="122">
        <v>11</v>
      </c>
      <c r="F202" s="122">
        <v>10</v>
      </c>
      <c r="G202" s="122">
        <f t="shared" si="142"/>
        <v>21</v>
      </c>
      <c r="H202" s="113">
        <f t="shared" si="143"/>
        <v>11</v>
      </c>
      <c r="I202" s="113">
        <f t="shared" si="144"/>
        <v>12</v>
      </c>
      <c r="J202" s="113">
        <f t="shared" si="145"/>
        <v>23</v>
      </c>
    </row>
    <row r="203" spans="1:10" ht="15.95" hidden="1" customHeight="1" thickBot="1">
      <c r="A203" s="114" t="s">
        <v>148</v>
      </c>
      <c r="B203" s="115"/>
      <c r="C203" s="115"/>
      <c r="D203" s="116">
        <f t="shared" si="141"/>
        <v>0</v>
      </c>
      <c r="E203" s="116"/>
      <c r="F203" s="115"/>
      <c r="G203" s="116">
        <f t="shared" si="142"/>
        <v>0</v>
      </c>
      <c r="H203" s="117">
        <f t="shared" si="143"/>
        <v>0</v>
      </c>
      <c r="I203" s="117">
        <f t="shared" si="144"/>
        <v>0</v>
      </c>
      <c r="J203" s="117">
        <f t="shared" si="145"/>
        <v>0</v>
      </c>
    </row>
    <row r="204" spans="1:10" ht="15.95" hidden="1" customHeight="1" thickBot="1">
      <c r="A204" s="111" t="s">
        <v>150</v>
      </c>
      <c r="B204" s="122"/>
      <c r="C204" s="122"/>
      <c r="D204" s="122">
        <f t="shared" si="141"/>
        <v>0</v>
      </c>
      <c r="E204" s="122">
        <v>0</v>
      </c>
      <c r="F204" s="122">
        <v>4</v>
      </c>
      <c r="G204" s="122">
        <f t="shared" si="142"/>
        <v>4</v>
      </c>
      <c r="H204" s="113">
        <f t="shared" si="143"/>
        <v>0</v>
      </c>
      <c r="I204" s="113">
        <f t="shared" si="144"/>
        <v>4</v>
      </c>
      <c r="J204" s="113">
        <f t="shared" si="145"/>
        <v>4</v>
      </c>
    </row>
    <row r="205" spans="1:10" ht="15.95" hidden="1" customHeight="1" thickBot="1">
      <c r="A205" s="114" t="s">
        <v>342</v>
      </c>
      <c r="B205" s="115">
        <v>1</v>
      </c>
      <c r="C205" s="115">
        <v>6</v>
      </c>
      <c r="D205" s="116">
        <f t="shared" si="141"/>
        <v>7</v>
      </c>
      <c r="E205" s="116">
        <v>21</v>
      </c>
      <c r="F205" s="115">
        <v>46</v>
      </c>
      <c r="G205" s="116">
        <f t="shared" si="142"/>
        <v>67</v>
      </c>
      <c r="H205" s="117">
        <f t="shared" si="143"/>
        <v>22</v>
      </c>
      <c r="I205" s="117">
        <f t="shared" si="144"/>
        <v>52</v>
      </c>
      <c r="J205" s="117">
        <f t="shared" si="145"/>
        <v>74</v>
      </c>
    </row>
    <row r="206" spans="1:10" ht="15.95" hidden="1" customHeight="1" thickBot="1">
      <c r="A206" s="118" t="s">
        <v>16</v>
      </c>
      <c r="B206" s="119">
        <f t="shared" ref="B206:J206" si="146">SUM(B200:B205)</f>
        <v>1</v>
      </c>
      <c r="C206" s="119">
        <f t="shared" si="146"/>
        <v>8</v>
      </c>
      <c r="D206" s="119">
        <f t="shared" si="146"/>
        <v>9</v>
      </c>
      <c r="E206" s="119">
        <f t="shared" si="146"/>
        <v>46</v>
      </c>
      <c r="F206" s="119">
        <f t="shared" si="146"/>
        <v>65</v>
      </c>
      <c r="G206" s="119">
        <f t="shared" si="146"/>
        <v>111</v>
      </c>
      <c r="H206" s="120">
        <f t="shared" si="146"/>
        <v>47</v>
      </c>
      <c r="I206" s="120">
        <f t="shared" si="146"/>
        <v>73</v>
      </c>
      <c r="J206" s="120">
        <f t="shared" si="146"/>
        <v>120</v>
      </c>
    </row>
    <row r="207" spans="1:10" ht="15.95" hidden="1" customHeight="1"/>
    <row r="208" spans="1:10" ht="15.95" hidden="1" customHeight="1" thickBot="1">
      <c r="A208" s="349" t="s">
        <v>16</v>
      </c>
    </row>
    <row r="209" spans="1:10" ht="15.95" hidden="1" customHeight="1" thickBot="1">
      <c r="A209" s="111" t="s">
        <v>105</v>
      </c>
      <c r="B209" s="122">
        <f>SUM(B126+B144+B153+B162+B172+B182+B191+B200)</f>
        <v>0</v>
      </c>
      <c r="C209" s="122">
        <f>SUM(C126+C144+C153+C162+C172+C182+C191+C200)</f>
        <v>0</v>
      </c>
      <c r="D209" s="122">
        <f t="shared" ref="D209:D215" si="147">SUM(B209:C209)</f>
        <v>0</v>
      </c>
      <c r="E209" s="122">
        <f t="shared" ref="E209:F209" si="148">SUM(E126+E144+E153+E162+E172+E182+E191+E200)</f>
        <v>87</v>
      </c>
      <c r="F209" s="122">
        <f t="shared" si="148"/>
        <v>10</v>
      </c>
      <c r="G209" s="122">
        <f t="shared" ref="G209:G215" si="149">SUM(E209:F209)</f>
        <v>97</v>
      </c>
      <c r="H209" s="122">
        <f t="shared" ref="H209:I209" si="150">SUM(H126+H144+H153+H162+H172+H182+H191+H200)</f>
        <v>87</v>
      </c>
      <c r="I209" s="122">
        <f t="shared" si="150"/>
        <v>10</v>
      </c>
      <c r="J209" s="122">
        <f t="shared" ref="J209:J215" si="151">SUM(H209:I209)</f>
        <v>97</v>
      </c>
    </row>
    <row r="210" spans="1:10" ht="15.95" hidden="1" customHeight="1" thickBot="1">
      <c r="A210" s="114" t="s">
        <v>149</v>
      </c>
      <c r="B210" s="122">
        <f t="shared" ref="B210:C210" si="152">SUM(B127+B145+B154+B163+B173+B183+B192+B201)</f>
        <v>0</v>
      </c>
      <c r="C210" s="122">
        <f t="shared" si="152"/>
        <v>0</v>
      </c>
      <c r="D210" s="122">
        <f t="shared" si="147"/>
        <v>0</v>
      </c>
      <c r="E210" s="122">
        <f t="shared" ref="E210:F210" si="153">SUM(E127+E145+E154+E163+E173+E183+E192+E201)</f>
        <v>79</v>
      </c>
      <c r="F210" s="122">
        <f t="shared" si="153"/>
        <v>26</v>
      </c>
      <c r="G210" s="122">
        <f t="shared" si="149"/>
        <v>105</v>
      </c>
      <c r="H210" s="122">
        <f t="shared" ref="H210:I210" si="154">SUM(H127+H145+H154+H163+H173+H183+H192+H201)</f>
        <v>79</v>
      </c>
      <c r="I210" s="122">
        <f t="shared" si="154"/>
        <v>26</v>
      </c>
      <c r="J210" s="122">
        <f t="shared" si="151"/>
        <v>105</v>
      </c>
    </row>
    <row r="211" spans="1:10" ht="15.95" hidden="1" customHeight="1" thickBot="1">
      <c r="A211" s="111" t="s">
        <v>106</v>
      </c>
      <c r="B211" s="122">
        <f t="shared" ref="B211:C211" si="155">SUM(B128+B146+B155+B164+B174+B184+B193+B202)</f>
        <v>1</v>
      </c>
      <c r="C211" s="122">
        <f t="shared" si="155"/>
        <v>3</v>
      </c>
      <c r="D211" s="122">
        <f t="shared" si="147"/>
        <v>4</v>
      </c>
      <c r="E211" s="122">
        <f t="shared" ref="E211:F211" si="156">SUM(E128+E146+E155+E164+E174+E184+E193+E202)</f>
        <v>71</v>
      </c>
      <c r="F211" s="122">
        <f t="shared" si="156"/>
        <v>57</v>
      </c>
      <c r="G211" s="122">
        <f t="shared" si="149"/>
        <v>128</v>
      </c>
      <c r="H211" s="122">
        <f t="shared" ref="H211:I211" si="157">SUM(H128+H146+H155+H164+H174+H184+H193+H202)</f>
        <v>72</v>
      </c>
      <c r="I211" s="122">
        <f t="shared" si="157"/>
        <v>60</v>
      </c>
      <c r="J211" s="122">
        <f t="shared" si="151"/>
        <v>132</v>
      </c>
    </row>
    <row r="212" spans="1:10" ht="15.95" hidden="1" customHeight="1" thickBot="1">
      <c r="A212" s="114" t="s">
        <v>148</v>
      </c>
      <c r="B212" s="122">
        <f t="shared" ref="B212:C212" si="158">SUM(B129+B147+B156+B165+B175+B185+B194+B203)</f>
        <v>0</v>
      </c>
      <c r="C212" s="122">
        <f t="shared" si="158"/>
        <v>0</v>
      </c>
      <c r="D212" s="122">
        <f t="shared" si="147"/>
        <v>0</v>
      </c>
      <c r="E212" s="122">
        <f t="shared" ref="E212:F212" si="159">SUM(E129+E147+E156+E165+E175+E185+E194+E203)</f>
        <v>10</v>
      </c>
      <c r="F212" s="122">
        <f t="shared" si="159"/>
        <v>6</v>
      </c>
      <c r="G212" s="122">
        <f t="shared" si="149"/>
        <v>16</v>
      </c>
      <c r="H212" s="122">
        <f t="shared" ref="H212:I212" si="160">SUM(H129+H147+H156+H165+H175+H185+H194+H203)</f>
        <v>10</v>
      </c>
      <c r="I212" s="122">
        <f t="shared" si="160"/>
        <v>6</v>
      </c>
      <c r="J212" s="122">
        <f t="shared" si="151"/>
        <v>16</v>
      </c>
    </row>
    <row r="213" spans="1:10" ht="15.95" hidden="1" customHeight="1" thickBot="1">
      <c r="A213" s="111" t="s">
        <v>150</v>
      </c>
      <c r="B213" s="122">
        <f t="shared" ref="B213:C213" si="161">SUM(B130+B148+B157+B166+B176+B186+B195+B204)</f>
        <v>0</v>
      </c>
      <c r="C213" s="122">
        <f t="shared" si="161"/>
        <v>0</v>
      </c>
      <c r="D213" s="122">
        <f t="shared" si="147"/>
        <v>0</v>
      </c>
      <c r="E213" s="122">
        <f t="shared" ref="E213:F213" si="162">SUM(E130+E148+E157+E166+E176+E186+E195+E204)</f>
        <v>4</v>
      </c>
      <c r="F213" s="122">
        <f t="shared" si="162"/>
        <v>14</v>
      </c>
      <c r="G213" s="122">
        <f t="shared" si="149"/>
        <v>18</v>
      </c>
      <c r="H213" s="122">
        <f t="shared" ref="H213:I213" si="163">SUM(H130+H148+H157+H166+H176+H186+H195+H204)</f>
        <v>4</v>
      </c>
      <c r="I213" s="122">
        <f t="shared" si="163"/>
        <v>14</v>
      </c>
      <c r="J213" s="122">
        <f t="shared" si="151"/>
        <v>18</v>
      </c>
    </row>
    <row r="214" spans="1:10" ht="15.95" hidden="1" customHeight="1" thickBot="1">
      <c r="A214" s="114" t="s">
        <v>342</v>
      </c>
      <c r="B214" s="122">
        <f t="shared" ref="B214:C214" si="164">SUM(B131+B149+B158+B167+B177+B187+B196+B205)</f>
        <v>1</v>
      </c>
      <c r="C214" s="122">
        <f t="shared" si="164"/>
        <v>6</v>
      </c>
      <c r="D214" s="122">
        <f t="shared" si="147"/>
        <v>7</v>
      </c>
      <c r="E214" s="122">
        <f t="shared" ref="E214:F214" si="165">SUM(E131+E149+E158+E167+E177+E187+E196+E205)</f>
        <v>121</v>
      </c>
      <c r="F214" s="122">
        <f t="shared" si="165"/>
        <v>211</v>
      </c>
      <c r="G214" s="122">
        <f t="shared" si="149"/>
        <v>332</v>
      </c>
      <c r="H214" s="122">
        <f t="shared" ref="H214:I214" si="166">SUM(H131+H149+H158+H167+H177+H187+H196+H205)</f>
        <v>122</v>
      </c>
      <c r="I214" s="122">
        <f t="shared" si="166"/>
        <v>217</v>
      </c>
      <c r="J214" s="122">
        <f t="shared" si="151"/>
        <v>339</v>
      </c>
    </row>
    <row r="215" spans="1:10" ht="15.95" hidden="1" customHeight="1" thickBot="1">
      <c r="A215" s="118" t="s">
        <v>16</v>
      </c>
      <c r="B215" s="119">
        <f>SUM(B209:B214)</f>
        <v>2</v>
      </c>
      <c r="C215" s="119">
        <f>SUM(C209:C214)</f>
        <v>9</v>
      </c>
      <c r="D215" s="122">
        <f t="shared" si="147"/>
        <v>11</v>
      </c>
      <c r="E215" s="119">
        <f>SUM(E209:E214)</f>
        <v>372</v>
      </c>
      <c r="F215" s="119">
        <f>SUM(F209:F214)</f>
        <v>324</v>
      </c>
      <c r="G215" s="122">
        <f t="shared" si="149"/>
        <v>696</v>
      </c>
      <c r="H215" s="119">
        <f>SUM(H209:H214)</f>
        <v>374</v>
      </c>
      <c r="I215" s="119">
        <f>SUM(I209:I214)</f>
        <v>333</v>
      </c>
      <c r="J215" s="122">
        <f t="shared" si="151"/>
        <v>707</v>
      </c>
    </row>
    <row r="216" spans="1:10" ht="15.95" hidden="1" customHeight="1"/>
    <row r="217" spans="1:10" ht="15.95" hidden="1" customHeight="1"/>
    <row r="218" spans="1:10" ht="15.95" hidden="1" customHeight="1"/>
    <row r="219" spans="1:10" ht="15.95" hidden="1" customHeight="1"/>
    <row r="220" spans="1:10" ht="15.95" hidden="1" customHeight="1"/>
    <row r="221" spans="1:10" ht="15.95" hidden="1" customHeight="1"/>
    <row r="222" spans="1:10" ht="15.95" hidden="1" customHeight="1"/>
    <row r="223" spans="1:10" ht="15.95" hidden="1" customHeight="1"/>
    <row r="224" spans="1:10" ht="15.95" hidden="1" customHeight="1"/>
    <row r="225" ht="15.95" hidden="1" customHeight="1"/>
    <row r="226" ht="15.95" hidden="1" customHeight="1"/>
    <row r="227" ht="15.95" hidden="1" customHeight="1"/>
    <row r="228" ht="15.95" hidden="1" customHeight="1"/>
    <row r="229" ht="15.95" hidden="1" customHeight="1"/>
    <row r="230" ht="15.95" hidden="1" customHeight="1"/>
    <row r="231" ht="15.95" hidden="1" customHeight="1"/>
    <row r="232" ht="15.95" hidden="1" customHeight="1"/>
    <row r="233" ht="15.95" hidden="1" customHeight="1"/>
    <row r="234" ht="15.95" hidden="1" customHeight="1"/>
    <row r="235" ht="15.95" hidden="1" customHeight="1"/>
    <row r="236" ht="15.95" hidden="1" customHeight="1"/>
    <row r="237" ht="15.95" hidden="1" customHeight="1"/>
    <row r="238" ht="15.95" hidden="1" customHeight="1"/>
    <row r="239" ht="15.95" hidden="1" customHeight="1"/>
    <row r="240" ht="15.95" hidden="1" customHeight="1"/>
    <row r="241" ht="15.95" hidden="1" customHeight="1"/>
    <row r="242" ht="15.95" hidden="1" customHeight="1"/>
    <row r="243" ht="15.95" hidden="1" customHeight="1"/>
    <row r="244" ht="15.95" hidden="1" customHeight="1"/>
    <row r="245" ht="15.95" hidden="1" customHeight="1"/>
    <row r="246" ht="15.95" hidden="1" customHeight="1"/>
    <row r="247" ht="15.95" hidden="1" customHeight="1"/>
    <row r="248" ht="15.95" hidden="1" customHeight="1"/>
    <row r="249" ht="15.95" hidden="1" customHeight="1"/>
    <row r="250" ht="15.95" hidden="1" customHeight="1"/>
    <row r="251" ht="15.95" hidden="1" customHeight="1"/>
    <row r="252" ht="15.95" hidden="1" customHeight="1"/>
    <row r="253" ht="15.95" hidden="1" customHeight="1"/>
    <row r="254" ht="15.95" hidden="1" customHeight="1"/>
    <row r="255" ht="15.95" hidden="1" customHeight="1"/>
    <row r="256" ht="15.95" hidden="1" customHeight="1"/>
    <row r="257" ht="15.95" hidden="1" customHeight="1"/>
    <row r="258" ht="15.95" hidden="1" customHeight="1"/>
    <row r="259" ht="15.95" hidden="1" customHeight="1"/>
    <row r="260" ht="15.95" hidden="1" customHeight="1"/>
    <row r="261" ht="15.95" hidden="1" customHeight="1"/>
    <row r="262" ht="15.95" hidden="1" customHeight="1"/>
    <row r="263" ht="15.95" hidden="1" customHeight="1"/>
    <row r="264" ht="15.95" hidden="1" customHeight="1"/>
    <row r="265" ht="15.95" hidden="1" customHeight="1"/>
    <row r="266" ht="15.95" hidden="1" customHeight="1"/>
    <row r="267" ht="15.95" hidden="1" customHeight="1"/>
    <row r="268" ht="15.95" hidden="1" customHeight="1"/>
    <row r="269" ht="15.95" hidden="1" customHeight="1"/>
    <row r="270" ht="15.95" hidden="1" customHeight="1"/>
    <row r="271" ht="15.95" hidden="1" customHeight="1"/>
    <row r="272" ht="15.95" hidden="1" customHeight="1"/>
    <row r="273" ht="15.95" hidden="1" customHeight="1"/>
    <row r="274" ht="15.95" customHeight="1"/>
    <row r="275" ht="15.95" customHeight="1"/>
    <row r="276" ht="15.95" customHeight="1"/>
    <row r="277" ht="15.95" customHeight="1"/>
    <row r="278" ht="15.95" customHeight="1"/>
    <row r="279" ht="15.95" customHeight="1"/>
    <row r="280" ht="15.95" customHeight="1"/>
    <row r="281" ht="15.95" customHeight="1"/>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election activeCell="A13" sqref="A13"/>
    </sheetView>
  </sheetViews>
  <sheetFormatPr defaultColWidth="9.140625" defaultRowHeight="12.75"/>
  <cols>
    <col min="1" max="1" width="43.5703125" style="65" customWidth="1"/>
    <col min="2" max="2" width="2.5703125" style="46" customWidth="1"/>
    <col min="3" max="3" width="43.5703125" style="260" customWidth="1"/>
    <col min="4" max="16384" width="9.140625" style="46"/>
  </cols>
  <sheetData>
    <row r="1" spans="1:3" ht="39" customHeight="1"/>
    <row r="2" spans="1:3" ht="39" customHeight="1"/>
    <row r="3" spans="1:3" s="268" customFormat="1" ht="39">
      <c r="A3" s="270" t="s">
        <v>0</v>
      </c>
      <c r="B3" s="65"/>
      <c r="C3" s="269" t="s">
        <v>1</v>
      </c>
    </row>
    <row r="4" spans="1:3">
      <c r="C4" s="267"/>
    </row>
    <row r="5" spans="1:3" s="264" customFormat="1" ht="75">
      <c r="A5" s="263" t="s">
        <v>1076</v>
      </c>
      <c r="B5" s="266"/>
      <c r="C5" s="262" t="s">
        <v>529</v>
      </c>
    </row>
    <row r="6" spans="1:3" s="264" customFormat="1" ht="79.5" customHeight="1">
      <c r="A6" s="263" t="s">
        <v>1234</v>
      </c>
      <c r="B6" s="266"/>
      <c r="C6" s="262" t="s">
        <v>532</v>
      </c>
    </row>
    <row r="7" spans="1:3" s="264" customFormat="1" ht="124.5" customHeight="1">
      <c r="A7" s="263" t="s">
        <v>1073</v>
      </c>
      <c r="B7" s="266"/>
      <c r="C7" s="262" t="s">
        <v>551</v>
      </c>
    </row>
    <row r="8" spans="1:3" s="264" customFormat="1" ht="81">
      <c r="A8" s="263" t="s">
        <v>1074</v>
      </c>
      <c r="B8" s="266"/>
      <c r="C8" s="262" t="s">
        <v>550</v>
      </c>
    </row>
    <row r="9" spans="1:3" s="264" customFormat="1" ht="13.5" customHeight="1">
      <c r="A9" s="263"/>
      <c r="B9" s="266"/>
      <c r="C9" s="262"/>
    </row>
    <row r="10" spans="1:3" s="264" customFormat="1" ht="22.5">
      <c r="A10" s="263" t="s">
        <v>2</v>
      </c>
      <c r="B10" s="266"/>
      <c r="C10" s="265" t="s">
        <v>311</v>
      </c>
    </row>
    <row r="11" spans="1:3" ht="27" customHeight="1">
      <c r="A11" s="277" t="s">
        <v>1072</v>
      </c>
      <c r="B11" s="851" t="s">
        <v>1071</v>
      </c>
      <c r="C11" s="851"/>
    </row>
    <row r="12" spans="1:3" ht="33.75" customHeight="1">
      <c r="A12" s="277" t="s">
        <v>1075</v>
      </c>
      <c r="B12" s="50"/>
      <c r="C12" s="276" t="s">
        <v>1200</v>
      </c>
    </row>
    <row r="13" spans="1:3" ht="20.25" customHeight="1">
      <c r="A13" s="277" t="s">
        <v>1243</v>
      </c>
      <c r="B13" s="50"/>
      <c r="C13" s="276" t="s">
        <v>777</v>
      </c>
    </row>
    <row r="14" spans="1:3" ht="14.25">
      <c r="C14" s="261"/>
    </row>
  </sheetData>
  <mergeCells count="1">
    <mergeCell ref="B11:C11"/>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I11" sqref="I11"/>
    </sheetView>
  </sheetViews>
  <sheetFormatPr defaultColWidth="9.140625" defaultRowHeight="12.75"/>
  <cols>
    <col min="1" max="1" width="30" style="211" customWidth="1"/>
    <col min="2" max="2" width="6.7109375" style="211" customWidth="1"/>
    <col min="3" max="3" width="7.42578125" style="211" customWidth="1"/>
    <col min="4" max="4" width="6.7109375" style="211" customWidth="1"/>
    <col min="5" max="5" width="7.42578125" style="211" customWidth="1"/>
    <col min="6" max="6" width="8.28515625" style="211" customWidth="1"/>
    <col min="7" max="7" width="7.42578125" style="211" customWidth="1"/>
    <col min="8" max="8" width="6.7109375" style="211" customWidth="1"/>
    <col min="9" max="9" width="7.42578125" style="211" customWidth="1"/>
    <col min="10" max="10" width="6.7109375" style="211" customWidth="1"/>
    <col min="11" max="11" width="7.42578125" style="211" customWidth="1"/>
    <col min="12" max="12" width="6.7109375" style="211" customWidth="1"/>
    <col min="13" max="13" width="7.42578125" style="211" customWidth="1"/>
    <col min="14" max="14" width="9.140625" style="211" customWidth="1"/>
    <col min="15" max="15" width="8.28515625" style="211" customWidth="1"/>
    <col min="16" max="16" width="29.42578125" style="211" customWidth="1"/>
    <col min="17" max="16384" width="9.140625" style="211"/>
  </cols>
  <sheetData>
    <row r="1" spans="1:25" s="89" customFormat="1" ht="21.95" customHeight="1">
      <c r="A1" s="1281" t="s">
        <v>955</v>
      </c>
      <c r="B1" s="1281"/>
      <c r="C1" s="1281"/>
      <c r="D1" s="1281"/>
      <c r="E1" s="1281"/>
      <c r="F1" s="1281"/>
      <c r="G1" s="1281"/>
      <c r="H1" s="1281"/>
      <c r="I1" s="1281"/>
      <c r="J1" s="1281"/>
      <c r="K1" s="1281"/>
      <c r="L1" s="1281"/>
      <c r="M1" s="1281"/>
      <c r="N1" s="1281"/>
      <c r="O1" s="1281"/>
      <c r="P1" s="1281"/>
      <c r="Q1" s="86"/>
      <c r="R1" s="86"/>
      <c r="S1" s="86"/>
      <c r="T1" s="86"/>
      <c r="U1" s="86"/>
      <c r="V1" s="86"/>
      <c r="W1" s="86"/>
      <c r="X1" s="87"/>
      <c r="Y1" s="88"/>
    </row>
    <row r="2" spans="1:25" s="91" customFormat="1" ht="18" customHeight="1">
      <c r="A2" s="1281" t="s">
        <v>1251</v>
      </c>
      <c r="B2" s="1281"/>
      <c r="C2" s="1281"/>
      <c r="D2" s="1281"/>
      <c r="E2" s="1281"/>
      <c r="F2" s="1281"/>
      <c r="G2" s="1281"/>
      <c r="H2" s="1281"/>
      <c r="I2" s="1281"/>
      <c r="J2" s="1281"/>
      <c r="K2" s="1281"/>
      <c r="L2" s="1281"/>
      <c r="M2" s="1281"/>
      <c r="N2" s="1281"/>
      <c r="O2" s="1281"/>
      <c r="P2" s="1281"/>
      <c r="Q2" s="86"/>
      <c r="R2" s="90"/>
      <c r="S2" s="90"/>
      <c r="T2" s="90"/>
      <c r="U2" s="90"/>
      <c r="V2" s="90"/>
      <c r="W2" s="90"/>
      <c r="X2" s="90"/>
      <c r="Y2" s="90"/>
    </row>
    <row r="3" spans="1:25" s="91" customFormat="1" ht="33.75" customHeight="1">
      <c r="A3" s="1282" t="s">
        <v>531</v>
      </c>
      <c r="B3" s="1283"/>
      <c r="C3" s="1283"/>
      <c r="D3" s="1283"/>
      <c r="E3" s="1283"/>
      <c r="F3" s="1283"/>
      <c r="G3" s="1283"/>
      <c r="H3" s="1283"/>
      <c r="I3" s="1283"/>
      <c r="J3" s="1283"/>
      <c r="K3" s="1283"/>
      <c r="L3" s="1283"/>
      <c r="M3" s="1283"/>
      <c r="N3" s="1283"/>
      <c r="O3" s="1283"/>
      <c r="P3" s="1283"/>
      <c r="Q3" s="92"/>
      <c r="R3" s="92"/>
      <c r="S3" s="92"/>
      <c r="T3" s="92"/>
      <c r="U3" s="92"/>
      <c r="V3" s="92"/>
      <c r="W3" s="92"/>
      <c r="X3" s="92"/>
      <c r="Y3" s="92"/>
    </row>
    <row r="4" spans="1:25" s="69" customFormat="1" ht="15.75">
      <c r="A4" s="1284" t="s">
        <v>1249</v>
      </c>
      <c r="B4" s="1284"/>
      <c r="C4" s="1284"/>
      <c r="D4" s="1284"/>
      <c r="E4" s="1284"/>
      <c r="F4" s="1284"/>
      <c r="G4" s="1284"/>
      <c r="H4" s="1284"/>
      <c r="I4" s="1284"/>
      <c r="J4" s="1284"/>
      <c r="K4" s="1284"/>
      <c r="L4" s="1284"/>
      <c r="M4" s="1284"/>
      <c r="N4" s="1284"/>
      <c r="O4" s="1284"/>
      <c r="P4" s="1284"/>
      <c r="Q4" s="93"/>
      <c r="R4" s="93"/>
      <c r="S4" s="93"/>
      <c r="T4" s="93"/>
      <c r="U4" s="93"/>
      <c r="V4" s="93"/>
      <c r="W4" s="93"/>
      <c r="X4" s="93"/>
      <c r="Y4" s="93"/>
    </row>
    <row r="5" spans="1:25" s="69" customFormat="1" ht="20.100000000000001" customHeight="1">
      <c r="A5" s="94" t="s">
        <v>597</v>
      </c>
      <c r="B5" s="94"/>
      <c r="C5" s="94"/>
      <c r="D5" s="94"/>
      <c r="E5" s="94"/>
      <c r="F5" s="94"/>
      <c r="G5" s="94"/>
      <c r="H5" s="94"/>
      <c r="I5" s="94"/>
      <c r="J5" s="94"/>
      <c r="K5" s="94"/>
      <c r="L5" s="94"/>
      <c r="M5" s="94"/>
      <c r="N5" s="94"/>
      <c r="O5" s="94"/>
      <c r="P5" s="95" t="s">
        <v>596</v>
      </c>
    </row>
    <row r="6" spans="1:25" s="209" customFormat="1" ht="18" customHeight="1" thickBot="1">
      <c r="A6" s="1285" t="s">
        <v>1240</v>
      </c>
      <c r="B6" s="1254" t="s">
        <v>285</v>
      </c>
      <c r="C6" s="1254"/>
      <c r="D6" s="1254" t="s">
        <v>254</v>
      </c>
      <c r="E6" s="1254"/>
      <c r="F6" s="1254" t="s">
        <v>253</v>
      </c>
      <c r="G6" s="1254"/>
      <c r="H6" s="1254" t="s">
        <v>252</v>
      </c>
      <c r="I6" s="1254"/>
      <c r="J6" s="1254" t="s">
        <v>251</v>
      </c>
      <c r="K6" s="1254"/>
      <c r="L6" s="1254" t="s">
        <v>489</v>
      </c>
      <c r="M6" s="1254"/>
      <c r="N6" s="1254" t="s">
        <v>7</v>
      </c>
      <c r="O6" s="1254"/>
      <c r="P6" s="1289" t="s">
        <v>1232</v>
      </c>
      <c r="Q6" s="208"/>
    </row>
    <row r="7" spans="1:25" s="209" customFormat="1" ht="15.75" customHeight="1" thickTop="1" thickBot="1">
      <c r="A7" s="1286"/>
      <c r="B7" s="1032" t="s">
        <v>255</v>
      </c>
      <c r="C7" s="1032"/>
      <c r="D7" s="1032" t="s">
        <v>1007</v>
      </c>
      <c r="E7" s="1032"/>
      <c r="F7" s="1032" t="s">
        <v>1008</v>
      </c>
      <c r="G7" s="1032"/>
      <c r="H7" s="1032" t="s">
        <v>1009</v>
      </c>
      <c r="I7" s="1032"/>
      <c r="J7" s="1032" t="s">
        <v>250</v>
      </c>
      <c r="K7" s="1032"/>
      <c r="L7" s="1032" t="s">
        <v>264</v>
      </c>
      <c r="M7" s="1032"/>
      <c r="N7" s="1032" t="s">
        <v>8</v>
      </c>
      <c r="O7" s="1032"/>
      <c r="P7" s="1290"/>
      <c r="Q7" s="208"/>
    </row>
    <row r="8" spans="1:25" s="209" customFormat="1" ht="14.25" customHeight="1" thickTop="1" thickBot="1">
      <c r="A8" s="1287"/>
      <c r="B8" s="642" t="s">
        <v>9</v>
      </c>
      <c r="C8" s="642" t="s">
        <v>547</v>
      </c>
      <c r="D8" s="642" t="s">
        <v>9</v>
      </c>
      <c r="E8" s="642" t="s">
        <v>547</v>
      </c>
      <c r="F8" s="642" t="s">
        <v>9</v>
      </c>
      <c r="G8" s="642" t="s">
        <v>547</v>
      </c>
      <c r="H8" s="642" t="s">
        <v>9</v>
      </c>
      <c r="I8" s="642" t="s">
        <v>547</v>
      </c>
      <c r="J8" s="642" t="s">
        <v>9</v>
      </c>
      <c r="K8" s="642" t="s">
        <v>547</v>
      </c>
      <c r="L8" s="642" t="s">
        <v>9</v>
      </c>
      <c r="M8" s="642" t="s">
        <v>547</v>
      </c>
      <c r="N8" s="642" t="s">
        <v>9</v>
      </c>
      <c r="O8" s="642" t="s">
        <v>547</v>
      </c>
      <c r="P8" s="1291"/>
      <c r="Q8" s="208"/>
    </row>
    <row r="9" spans="1:25" s="209" customFormat="1" ht="13.5" customHeight="1" thickTop="1">
      <c r="A9" s="1288"/>
      <c r="B9" s="643" t="s">
        <v>548</v>
      </c>
      <c r="C9" s="643" t="s">
        <v>549</v>
      </c>
      <c r="D9" s="643" t="s">
        <v>548</v>
      </c>
      <c r="E9" s="643" t="s">
        <v>549</v>
      </c>
      <c r="F9" s="643" t="s">
        <v>548</v>
      </c>
      <c r="G9" s="643" t="s">
        <v>549</v>
      </c>
      <c r="H9" s="643" t="s">
        <v>548</v>
      </c>
      <c r="I9" s="643" t="s">
        <v>549</v>
      </c>
      <c r="J9" s="643" t="s">
        <v>548</v>
      </c>
      <c r="K9" s="643" t="s">
        <v>549</v>
      </c>
      <c r="L9" s="643" t="s">
        <v>548</v>
      </c>
      <c r="M9" s="643" t="s">
        <v>549</v>
      </c>
      <c r="N9" s="643" t="s">
        <v>548</v>
      </c>
      <c r="O9" s="643" t="s">
        <v>549</v>
      </c>
      <c r="P9" s="1292"/>
      <c r="Q9" s="208"/>
    </row>
    <row r="10" spans="1:25" s="69" customFormat="1" ht="40.5" customHeight="1" thickBot="1">
      <c r="A10" s="755" t="s">
        <v>1185</v>
      </c>
      <c r="B10" s="644">
        <v>18</v>
      </c>
      <c r="C10" s="644">
        <v>15</v>
      </c>
      <c r="D10" s="644">
        <v>47</v>
      </c>
      <c r="E10" s="644">
        <v>38</v>
      </c>
      <c r="F10" s="644">
        <v>611</v>
      </c>
      <c r="G10" s="644">
        <v>302</v>
      </c>
      <c r="H10" s="644">
        <v>0</v>
      </c>
      <c r="I10" s="644">
        <v>0</v>
      </c>
      <c r="J10" s="644">
        <v>0</v>
      </c>
      <c r="K10" s="644">
        <v>0</v>
      </c>
      <c r="L10" s="644">
        <v>10</v>
      </c>
      <c r="M10" s="644">
        <v>7</v>
      </c>
      <c r="N10" s="645">
        <f>SUM(B10+D10+F10+H10+J10+L10)</f>
        <v>686</v>
      </c>
      <c r="O10" s="645">
        <f>SUM(C10+E10+G10+I10+K10+M10)</f>
        <v>362</v>
      </c>
      <c r="P10" s="646" t="s">
        <v>1187</v>
      </c>
      <c r="Q10" s="210"/>
    </row>
    <row r="11" spans="1:25" s="69" customFormat="1" ht="43.5" customHeight="1">
      <c r="A11" s="649" t="s">
        <v>1186</v>
      </c>
      <c r="B11" s="650">
        <v>6</v>
      </c>
      <c r="C11" s="650">
        <v>8</v>
      </c>
      <c r="D11" s="650">
        <v>41</v>
      </c>
      <c r="E11" s="650">
        <v>74</v>
      </c>
      <c r="F11" s="650">
        <v>358</v>
      </c>
      <c r="G11" s="650">
        <v>2733</v>
      </c>
      <c r="H11" s="650">
        <v>0</v>
      </c>
      <c r="I11" s="650">
        <v>0</v>
      </c>
      <c r="J11" s="650">
        <v>0</v>
      </c>
      <c r="K11" s="650">
        <v>0</v>
      </c>
      <c r="L11" s="650">
        <v>111</v>
      </c>
      <c r="M11" s="650">
        <v>369</v>
      </c>
      <c r="N11" s="651">
        <f>SUM(B11+D11+F11+H11+J11+L11)</f>
        <v>516</v>
      </c>
      <c r="O11" s="651">
        <f>SUM(C11+E11+G11+I11+K11+M11)</f>
        <v>3184</v>
      </c>
      <c r="P11" s="652" t="s">
        <v>1188</v>
      </c>
      <c r="Q11" s="210"/>
    </row>
    <row r="12" spans="1:25" ht="26.25" customHeight="1">
      <c r="A12" s="653" t="s">
        <v>7</v>
      </c>
      <c r="B12" s="654">
        <f t="shared" ref="B12:O12" si="0">SUM(B10:B11)</f>
        <v>24</v>
      </c>
      <c r="C12" s="654">
        <f t="shared" si="0"/>
        <v>23</v>
      </c>
      <c r="D12" s="654">
        <f t="shared" si="0"/>
        <v>88</v>
      </c>
      <c r="E12" s="654">
        <f t="shared" si="0"/>
        <v>112</v>
      </c>
      <c r="F12" s="654">
        <f t="shared" si="0"/>
        <v>969</v>
      </c>
      <c r="G12" s="654">
        <f t="shared" si="0"/>
        <v>3035</v>
      </c>
      <c r="H12" s="654">
        <f t="shared" si="0"/>
        <v>0</v>
      </c>
      <c r="I12" s="654">
        <f t="shared" si="0"/>
        <v>0</v>
      </c>
      <c r="J12" s="654">
        <f t="shared" si="0"/>
        <v>0</v>
      </c>
      <c r="K12" s="654">
        <f t="shared" si="0"/>
        <v>0</v>
      </c>
      <c r="L12" s="654">
        <f t="shared" si="0"/>
        <v>121</v>
      </c>
      <c r="M12" s="654">
        <f t="shared" si="0"/>
        <v>376</v>
      </c>
      <c r="N12" s="654">
        <f t="shared" si="0"/>
        <v>1202</v>
      </c>
      <c r="O12" s="654">
        <f t="shared" si="0"/>
        <v>3546</v>
      </c>
      <c r="P12" s="655" t="s">
        <v>8</v>
      </c>
    </row>
    <row r="13" spans="1:25" ht="20.25" customHeight="1">
      <c r="A13" s="1279" t="s">
        <v>962</v>
      </c>
      <c r="B13" s="1279"/>
      <c r="C13" s="1279"/>
      <c r="D13" s="1279"/>
      <c r="E13" s="250"/>
      <c r="F13" s="250"/>
      <c r="G13" s="250"/>
      <c r="H13" s="250"/>
      <c r="I13" s="1280" t="s">
        <v>963</v>
      </c>
      <c r="J13" s="1280"/>
      <c r="K13" s="1280"/>
      <c r="L13" s="1280"/>
      <c r="M13" s="1280"/>
      <c r="N13" s="1280"/>
      <c r="O13" s="1280"/>
      <c r="P13" s="1280"/>
    </row>
    <row r="14" spans="1:25" ht="40.5" customHeight="1"/>
    <row r="15" spans="1:25" ht="40.5" customHeight="1"/>
    <row r="16" spans="1:25" ht="40.5" customHeight="1"/>
    <row r="17" ht="40.5" customHeight="1"/>
    <row r="18" ht="40.5" customHeight="1"/>
    <row r="19" ht="40.5" customHeight="1"/>
  </sheetData>
  <mergeCells count="22">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A13:D13"/>
    <mergeCell ref="H7:I7"/>
    <mergeCell ref="J7:K7"/>
    <mergeCell ref="L7:M7"/>
    <mergeCell ref="N7:O7"/>
    <mergeCell ref="I13:P13"/>
  </mergeCells>
  <printOptions horizontalCentered="1" verticalCentered="1"/>
  <pageMargins left="0" right="0" top="0" bottom="0" header="0" footer="0"/>
  <pageSetup paperSize="9" scale="8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showGridLines="0" rightToLeft="1" view="pageBreakPreview" zoomScale="90" zoomScaleNormal="100" zoomScaleSheetLayoutView="90" workbookViewId="0">
      <selection activeCell="A15" sqref="A15"/>
    </sheetView>
  </sheetViews>
  <sheetFormatPr defaultColWidth="9.140625" defaultRowHeight="12.75"/>
  <cols>
    <col min="1" max="1" width="25.5703125" style="211" customWidth="1"/>
    <col min="2" max="15" width="8.140625" style="211" customWidth="1"/>
    <col min="16" max="16" width="25.5703125" style="211" customWidth="1"/>
    <col min="17" max="16384" width="9.140625" style="211"/>
  </cols>
  <sheetData>
    <row r="1" spans="1:25" s="89" customFormat="1" ht="21.95" customHeight="1">
      <c r="A1" s="1281" t="s">
        <v>913</v>
      </c>
      <c r="B1" s="1281"/>
      <c r="C1" s="1281"/>
      <c r="D1" s="1281"/>
      <c r="E1" s="1281"/>
      <c r="F1" s="1281"/>
      <c r="G1" s="1281"/>
      <c r="H1" s="1281"/>
      <c r="I1" s="1281"/>
      <c r="J1" s="1281"/>
      <c r="K1" s="1281"/>
      <c r="L1" s="1281"/>
      <c r="M1" s="1281"/>
      <c r="N1" s="1281"/>
      <c r="O1" s="1281"/>
      <c r="P1" s="1281"/>
      <c r="Q1" s="86"/>
      <c r="R1" s="86"/>
      <c r="S1" s="86"/>
      <c r="T1" s="86"/>
      <c r="U1" s="86"/>
      <c r="V1" s="86"/>
      <c r="W1" s="86"/>
      <c r="X1" s="87"/>
      <c r="Y1" s="88"/>
    </row>
    <row r="2" spans="1:25" s="91" customFormat="1" ht="18" customHeight="1">
      <c r="A2" s="1281" t="s">
        <v>1251</v>
      </c>
      <c r="B2" s="1281"/>
      <c r="C2" s="1281"/>
      <c r="D2" s="1281"/>
      <c r="E2" s="1281"/>
      <c r="F2" s="1281"/>
      <c r="G2" s="1281"/>
      <c r="H2" s="1281"/>
      <c r="I2" s="1281"/>
      <c r="J2" s="1281"/>
      <c r="K2" s="1281"/>
      <c r="L2" s="1281"/>
      <c r="M2" s="1281"/>
      <c r="N2" s="1281"/>
      <c r="O2" s="1281"/>
      <c r="P2" s="1281"/>
      <c r="Q2" s="86"/>
      <c r="R2" s="90"/>
      <c r="S2" s="90"/>
      <c r="T2" s="90"/>
      <c r="U2" s="90"/>
      <c r="V2" s="90"/>
      <c r="W2" s="90"/>
      <c r="X2" s="90"/>
      <c r="Y2" s="90"/>
    </row>
    <row r="3" spans="1:25" s="91" customFormat="1" ht="33.75" customHeight="1">
      <c r="A3" s="1282" t="s">
        <v>959</v>
      </c>
      <c r="B3" s="1283"/>
      <c r="C3" s="1283"/>
      <c r="D3" s="1283"/>
      <c r="E3" s="1283"/>
      <c r="F3" s="1283"/>
      <c r="G3" s="1283"/>
      <c r="H3" s="1283"/>
      <c r="I3" s="1283"/>
      <c r="J3" s="1283"/>
      <c r="K3" s="1283"/>
      <c r="L3" s="1283"/>
      <c r="M3" s="1283"/>
      <c r="N3" s="1283"/>
      <c r="O3" s="1283"/>
      <c r="P3" s="1283"/>
      <c r="Q3" s="92"/>
      <c r="R3" s="92"/>
      <c r="S3" s="92"/>
      <c r="T3" s="92"/>
      <c r="U3" s="92"/>
      <c r="V3" s="92"/>
      <c r="W3" s="92"/>
      <c r="X3" s="92"/>
      <c r="Y3" s="92"/>
    </row>
    <row r="4" spans="1:25" s="69" customFormat="1" ht="15.75">
      <c r="A4" s="1284" t="s">
        <v>1249</v>
      </c>
      <c r="B4" s="1284"/>
      <c r="C4" s="1284"/>
      <c r="D4" s="1284"/>
      <c r="E4" s="1284"/>
      <c r="F4" s="1284"/>
      <c r="G4" s="1284"/>
      <c r="H4" s="1284"/>
      <c r="I4" s="1284"/>
      <c r="J4" s="1284"/>
      <c r="K4" s="1284"/>
      <c r="L4" s="1284"/>
      <c r="M4" s="1284"/>
      <c r="N4" s="1284"/>
      <c r="O4" s="1284"/>
      <c r="P4" s="1284"/>
      <c r="Q4" s="93"/>
      <c r="R4" s="93"/>
      <c r="S4" s="93"/>
      <c r="T4" s="93"/>
      <c r="U4" s="93"/>
      <c r="V4" s="93"/>
      <c r="W4" s="93"/>
      <c r="X4" s="93"/>
      <c r="Y4" s="93"/>
    </row>
    <row r="5" spans="1:25" s="69" customFormat="1" ht="15.75">
      <c r="A5" s="94" t="s">
        <v>598</v>
      </c>
      <c r="B5" s="94"/>
      <c r="C5" s="94"/>
      <c r="D5" s="94"/>
      <c r="E5" s="94"/>
      <c r="F5" s="94"/>
      <c r="G5" s="94"/>
      <c r="H5" s="94"/>
      <c r="I5" s="94"/>
      <c r="J5" s="94"/>
      <c r="K5" s="94"/>
      <c r="L5" s="94"/>
      <c r="M5" s="94"/>
      <c r="N5" s="94"/>
      <c r="O5" s="94"/>
      <c r="P5" s="95" t="s">
        <v>599</v>
      </c>
    </row>
    <row r="6" spans="1:25" s="209" customFormat="1" ht="18" customHeight="1">
      <c r="A6" s="1293" t="s">
        <v>1361</v>
      </c>
      <c r="B6" s="1254" t="s">
        <v>285</v>
      </c>
      <c r="C6" s="1254"/>
      <c r="D6" s="1254" t="s">
        <v>254</v>
      </c>
      <c r="E6" s="1254"/>
      <c r="F6" s="1254" t="s">
        <v>253</v>
      </c>
      <c r="G6" s="1254"/>
      <c r="H6" s="1254" t="s">
        <v>252</v>
      </c>
      <c r="I6" s="1254"/>
      <c r="J6" s="1254" t="s">
        <v>251</v>
      </c>
      <c r="K6" s="1254"/>
      <c r="L6" s="1254" t="s">
        <v>489</v>
      </c>
      <c r="M6" s="1254"/>
      <c r="N6" s="1254" t="s">
        <v>7</v>
      </c>
      <c r="O6" s="1254"/>
      <c r="P6" s="1296" t="s">
        <v>1360</v>
      </c>
      <c r="Q6" s="208"/>
    </row>
    <row r="7" spans="1:25" s="209" customFormat="1" ht="15.75" customHeight="1">
      <c r="A7" s="1294"/>
      <c r="B7" s="1032" t="s">
        <v>707</v>
      </c>
      <c r="C7" s="1032"/>
      <c r="D7" s="1032" t="s">
        <v>1007</v>
      </c>
      <c r="E7" s="1032"/>
      <c r="F7" s="1032" t="s">
        <v>1008</v>
      </c>
      <c r="G7" s="1032"/>
      <c r="H7" s="1032" t="s">
        <v>1009</v>
      </c>
      <c r="I7" s="1032"/>
      <c r="J7" s="1032" t="s">
        <v>250</v>
      </c>
      <c r="K7" s="1032"/>
      <c r="L7" s="1032" t="s">
        <v>264</v>
      </c>
      <c r="M7" s="1032"/>
      <c r="N7" s="1032" t="s">
        <v>8</v>
      </c>
      <c r="O7" s="1032"/>
      <c r="P7" s="1297"/>
      <c r="Q7" s="208"/>
    </row>
    <row r="8" spans="1:25" s="209" customFormat="1" ht="14.25" customHeight="1">
      <c r="A8" s="1294"/>
      <c r="B8" s="611" t="s">
        <v>9</v>
      </c>
      <c r="C8" s="611" t="s">
        <v>547</v>
      </c>
      <c r="D8" s="611" t="s">
        <v>9</v>
      </c>
      <c r="E8" s="611" t="s">
        <v>547</v>
      </c>
      <c r="F8" s="611" t="s">
        <v>9</v>
      </c>
      <c r="G8" s="611" t="s">
        <v>547</v>
      </c>
      <c r="H8" s="611" t="s">
        <v>9</v>
      </c>
      <c r="I8" s="611" t="s">
        <v>547</v>
      </c>
      <c r="J8" s="611" t="s">
        <v>9</v>
      </c>
      <c r="K8" s="611" t="s">
        <v>547</v>
      </c>
      <c r="L8" s="611" t="s">
        <v>9</v>
      </c>
      <c r="M8" s="611" t="s">
        <v>547</v>
      </c>
      <c r="N8" s="611" t="s">
        <v>9</v>
      </c>
      <c r="O8" s="611" t="s">
        <v>547</v>
      </c>
      <c r="P8" s="1297"/>
      <c r="Q8" s="208"/>
    </row>
    <row r="9" spans="1:25" s="209" customFormat="1" ht="13.5" customHeight="1">
      <c r="A9" s="1295"/>
      <c r="B9" s="615" t="s">
        <v>548</v>
      </c>
      <c r="C9" s="615" t="s">
        <v>549</v>
      </c>
      <c r="D9" s="615" t="s">
        <v>548</v>
      </c>
      <c r="E9" s="615" t="s">
        <v>549</v>
      </c>
      <c r="F9" s="615" t="s">
        <v>548</v>
      </c>
      <c r="G9" s="615" t="s">
        <v>549</v>
      </c>
      <c r="H9" s="615" t="s">
        <v>548</v>
      </c>
      <c r="I9" s="615" t="s">
        <v>549</v>
      </c>
      <c r="J9" s="615" t="s">
        <v>548</v>
      </c>
      <c r="K9" s="615" t="s">
        <v>549</v>
      </c>
      <c r="L9" s="615" t="s">
        <v>548</v>
      </c>
      <c r="M9" s="615" t="s">
        <v>549</v>
      </c>
      <c r="N9" s="615" t="s">
        <v>548</v>
      </c>
      <c r="O9" s="615" t="s">
        <v>549</v>
      </c>
      <c r="P9" s="1298"/>
      <c r="Q9" s="208"/>
    </row>
    <row r="10" spans="1:25" s="69" customFormat="1" ht="17.100000000000001" customHeight="1" thickBot="1">
      <c r="A10" s="667" t="s">
        <v>498</v>
      </c>
      <c r="B10" s="668">
        <v>0</v>
      </c>
      <c r="C10" s="668">
        <v>1</v>
      </c>
      <c r="D10" s="668">
        <v>1</v>
      </c>
      <c r="E10" s="668">
        <v>0</v>
      </c>
      <c r="F10" s="668">
        <v>0</v>
      </c>
      <c r="G10" s="668">
        <v>2</v>
      </c>
      <c r="H10" s="668">
        <v>0</v>
      </c>
      <c r="I10" s="668">
        <v>0</v>
      </c>
      <c r="J10" s="668">
        <v>0</v>
      </c>
      <c r="K10" s="668">
        <v>0</v>
      </c>
      <c r="L10" s="668">
        <v>0</v>
      </c>
      <c r="M10" s="668">
        <v>0</v>
      </c>
      <c r="N10" s="669">
        <f>SUM(B10+D10+F10+H10+J10+L10)</f>
        <v>1</v>
      </c>
      <c r="O10" s="669">
        <f>SUM(C10+E10+G10+I10+K10+M10)</f>
        <v>3</v>
      </c>
      <c r="P10" s="670" t="s">
        <v>1291</v>
      </c>
      <c r="Q10" s="210"/>
    </row>
    <row r="11" spans="1:25" s="69" customFormat="1" ht="17.100000000000001" customHeight="1" thickTop="1" thickBot="1">
      <c r="A11" s="656" t="s">
        <v>54</v>
      </c>
      <c r="B11" s="657">
        <v>0</v>
      </c>
      <c r="C11" s="657">
        <v>0</v>
      </c>
      <c r="D11" s="657">
        <v>0</v>
      </c>
      <c r="E11" s="657">
        <v>0</v>
      </c>
      <c r="F11" s="657">
        <v>1</v>
      </c>
      <c r="G11" s="657">
        <v>3</v>
      </c>
      <c r="H11" s="657">
        <v>0</v>
      </c>
      <c r="I11" s="657">
        <v>0</v>
      </c>
      <c r="J11" s="657">
        <v>0</v>
      </c>
      <c r="K11" s="657">
        <v>0</v>
      </c>
      <c r="L11" s="657">
        <v>0</v>
      </c>
      <c r="M11" s="657">
        <v>0</v>
      </c>
      <c r="N11" s="658">
        <f>SUM(B11+D11+F11+H11+J11+L11)</f>
        <v>1</v>
      </c>
      <c r="O11" s="658">
        <f>SUM(C11+E11+G11+I11+K11+M11)</f>
        <v>3</v>
      </c>
      <c r="P11" s="659" t="s">
        <v>1292</v>
      </c>
      <c r="Q11" s="210"/>
    </row>
    <row r="12" spans="1:25" s="69" customFormat="1" ht="17.100000000000001" customHeight="1" thickBot="1">
      <c r="A12" s="660" t="s">
        <v>282</v>
      </c>
      <c r="B12" s="661">
        <v>0</v>
      </c>
      <c r="C12" s="661">
        <v>0</v>
      </c>
      <c r="D12" s="661">
        <v>1</v>
      </c>
      <c r="E12" s="661">
        <v>0</v>
      </c>
      <c r="F12" s="661">
        <v>6</v>
      </c>
      <c r="G12" s="661">
        <v>3</v>
      </c>
      <c r="H12" s="661">
        <v>0</v>
      </c>
      <c r="I12" s="661">
        <v>0</v>
      </c>
      <c r="J12" s="661">
        <v>0</v>
      </c>
      <c r="K12" s="661">
        <v>0</v>
      </c>
      <c r="L12" s="661">
        <v>0</v>
      </c>
      <c r="M12" s="661">
        <v>0</v>
      </c>
      <c r="N12" s="662">
        <f t="shared" ref="N12:O22" si="0">SUM(B12+D12+F12+H12+J12+L12)</f>
        <v>7</v>
      </c>
      <c r="O12" s="662">
        <f t="shared" si="0"/>
        <v>3</v>
      </c>
      <c r="P12" s="663" t="s">
        <v>1293</v>
      </c>
      <c r="Q12" s="210"/>
    </row>
    <row r="13" spans="1:25" s="69" customFormat="1" ht="17.100000000000001" customHeight="1" thickTop="1" thickBot="1">
      <c r="A13" s="664" t="s">
        <v>473</v>
      </c>
      <c r="B13" s="657">
        <v>0</v>
      </c>
      <c r="C13" s="657">
        <v>0</v>
      </c>
      <c r="D13" s="657">
        <v>0</v>
      </c>
      <c r="E13" s="657">
        <v>0</v>
      </c>
      <c r="F13" s="657">
        <v>0</v>
      </c>
      <c r="G13" s="647">
        <v>1</v>
      </c>
      <c r="H13" s="657">
        <v>0</v>
      </c>
      <c r="I13" s="657">
        <v>0</v>
      </c>
      <c r="J13" s="657">
        <v>0</v>
      </c>
      <c r="K13" s="657">
        <v>0</v>
      </c>
      <c r="L13" s="657">
        <v>0</v>
      </c>
      <c r="M13" s="657">
        <v>0</v>
      </c>
      <c r="N13" s="648">
        <f t="shared" si="0"/>
        <v>0</v>
      </c>
      <c r="O13" s="648">
        <f t="shared" si="0"/>
        <v>1</v>
      </c>
      <c r="P13" s="665" t="s">
        <v>1294</v>
      </c>
      <c r="Q13" s="210"/>
    </row>
    <row r="14" spans="1:25" s="69" customFormat="1" ht="17.100000000000001" customHeight="1" thickBot="1">
      <c r="A14" s="660" t="s">
        <v>211</v>
      </c>
      <c r="B14" s="661">
        <v>0</v>
      </c>
      <c r="C14" s="661">
        <v>0</v>
      </c>
      <c r="D14" s="661">
        <v>2</v>
      </c>
      <c r="E14" s="661">
        <v>2</v>
      </c>
      <c r="F14" s="661">
        <v>3</v>
      </c>
      <c r="G14" s="661">
        <v>0</v>
      </c>
      <c r="H14" s="661">
        <v>0</v>
      </c>
      <c r="I14" s="661">
        <v>0</v>
      </c>
      <c r="J14" s="661">
        <v>0</v>
      </c>
      <c r="K14" s="661">
        <v>0</v>
      </c>
      <c r="L14" s="661">
        <v>1</v>
      </c>
      <c r="M14" s="661">
        <v>1</v>
      </c>
      <c r="N14" s="662">
        <f t="shared" si="0"/>
        <v>6</v>
      </c>
      <c r="O14" s="662">
        <f t="shared" si="0"/>
        <v>3</v>
      </c>
      <c r="P14" s="663" t="s">
        <v>1295</v>
      </c>
      <c r="Q14" s="210"/>
    </row>
    <row r="15" spans="1:25" s="69" customFormat="1" ht="17.100000000000001" customHeight="1" thickTop="1" thickBot="1">
      <c r="A15" s="664" t="s">
        <v>1315</v>
      </c>
      <c r="B15" s="657">
        <v>0</v>
      </c>
      <c r="C15" s="657">
        <v>0</v>
      </c>
      <c r="D15" s="657">
        <v>0</v>
      </c>
      <c r="E15" s="657">
        <v>0</v>
      </c>
      <c r="F15" s="647">
        <v>1</v>
      </c>
      <c r="G15" s="647">
        <v>1</v>
      </c>
      <c r="H15" s="657">
        <v>0</v>
      </c>
      <c r="I15" s="657">
        <v>0</v>
      </c>
      <c r="J15" s="657">
        <v>0</v>
      </c>
      <c r="K15" s="657">
        <v>0</v>
      </c>
      <c r="L15" s="657">
        <v>0</v>
      </c>
      <c r="M15" s="657">
        <v>0</v>
      </c>
      <c r="N15" s="648">
        <f t="shared" si="0"/>
        <v>1</v>
      </c>
      <c r="O15" s="648">
        <f t="shared" si="0"/>
        <v>1</v>
      </c>
      <c r="P15" s="665" t="s">
        <v>1296</v>
      </c>
      <c r="Q15" s="210"/>
    </row>
    <row r="16" spans="1:25" s="69" customFormat="1" ht="17.100000000000001" customHeight="1" thickBot="1">
      <c r="A16" s="660" t="s">
        <v>1025</v>
      </c>
      <c r="B16" s="661">
        <v>1</v>
      </c>
      <c r="C16" s="661">
        <v>0</v>
      </c>
      <c r="D16" s="661">
        <v>0</v>
      </c>
      <c r="E16" s="661">
        <v>0</v>
      </c>
      <c r="F16" s="661">
        <v>1</v>
      </c>
      <c r="G16" s="661">
        <v>0</v>
      </c>
      <c r="H16" s="661">
        <v>0</v>
      </c>
      <c r="I16" s="661">
        <v>0</v>
      </c>
      <c r="J16" s="661">
        <v>0</v>
      </c>
      <c r="K16" s="661">
        <v>0</v>
      </c>
      <c r="L16" s="661">
        <v>0</v>
      </c>
      <c r="M16" s="661">
        <v>0</v>
      </c>
      <c r="N16" s="662">
        <f t="shared" si="0"/>
        <v>2</v>
      </c>
      <c r="O16" s="662">
        <f t="shared" si="0"/>
        <v>0</v>
      </c>
      <c r="P16" s="663" t="s">
        <v>1297</v>
      </c>
      <c r="Q16" s="210"/>
    </row>
    <row r="17" spans="1:17" s="69" customFormat="1" ht="17.100000000000001" customHeight="1" thickTop="1" thickBot="1">
      <c r="A17" s="664" t="s">
        <v>1023</v>
      </c>
      <c r="B17" s="657">
        <v>0</v>
      </c>
      <c r="C17" s="657">
        <v>0</v>
      </c>
      <c r="D17" s="657">
        <v>0</v>
      </c>
      <c r="E17" s="657">
        <v>0</v>
      </c>
      <c r="F17" s="647">
        <v>2</v>
      </c>
      <c r="G17" s="647">
        <v>2</v>
      </c>
      <c r="H17" s="657">
        <v>0</v>
      </c>
      <c r="I17" s="657">
        <v>0</v>
      </c>
      <c r="J17" s="657">
        <v>0</v>
      </c>
      <c r="K17" s="657">
        <v>0</v>
      </c>
      <c r="L17" s="657">
        <v>0</v>
      </c>
      <c r="M17" s="657">
        <v>0</v>
      </c>
      <c r="N17" s="648">
        <f t="shared" si="0"/>
        <v>2</v>
      </c>
      <c r="O17" s="648">
        <f t="shared" si="0"/>
        <v>2</v>
      </c>
      <c r="P17" s="665" t="s">
        <v>1298</v>
      </c>
      <c r="Q17" s="210"/>
    </row>
    <row r="18" spans="1:17" s="69" customFormat="1" ht="17.100000000000001" customHeight="1" thickBot="1">
      <c r="A18" s="660" t="s">
        <v>490</v>
      </c>
      <c r="B18" s="661">
        <v>0</v>
      </c>
      <c r="C18" s="661">
        <v>0</v>
      </c>
      <c r="D18" s="661">
        <v>0</v>
      </c>
      <c r="E18" s="661">
        <v>0</v>
      </c>
      <c r="F18" s="661">
        <v>1</v>
      </c>
      <c r="G18" s="661">
        <v>0</v>
      </c>
      <c r="H18" s="661">
        <v>0</v>
      </c>
      <c r="I18" s="661">
        <v>0</v>
      </c>
      <c r="J18" s="661">
        <v>0</v>
      </c>
      <c r="K18" s="661">
        <v>0</v>
      </c>
      <c r="L18" s="661">
        <v>0</v>
      </c>
      <c r="M18" s="661">
        <v>0</v>
      </c>
      <c r="N18" s="662">
        <f t="shared" si="0"/>
        <v>1</v>
      </c>
      <c r="O18" s="662">
        <f t="shared" si="0"/>
        <v>0</v>
      </c>
      <c r="P18" s="663" t="s">
        <v>1299</v>
      </c>
      <c r="Q18" s="210"/>
    </row>
    <row r="19" spans="1:17" s="69" customFormat="1" ht="17.100000000000001" customHeight="1" thickTop="1" thickBot="1">
      <c r="A19" s="664" t="s">
        <v>336</v>
      </c>
      <c r="B19" s="657">
        <v>0</v>
      </c>
      <c r="C19" s="657">
        <v>0</v>
      </c>
      <c r="D19" s="657">
        <v>0</v>
      </c>
      <c r="E19" s="657">
        <v>0</v>
      </c>
      <c r="F19" s="647">
        <v>2</v>
      </c>
      <c r="G19" s="647">
        <v>2</v>
      </c>
      <c r="H19" s="657">
        <v>0</v>
      </c>
      <c r="I19" s="657">
        <v>0</v>
      </c>
      <c r="J19" s="657">
        <v>0</v>
      </c>
      <c r="K19" s="657">
        <v>0</v>
      </c>
      <c r="L19" s="657">
        <v>0</v>
      </c>
      <c r="M19" s="657">
        <v>0</v>
      </c>
      <c r="N19" s="648">
        <f t="shared" si="0"/>
        <v>2</v>
      </c>
      <c r="O19" s="648">
        <f t="shared" si="0"/>
        <v>2</v>
      </c>
      <c r="P19" s="665" t="s">
        <v>1300</v>
      </c>
      <c r="Q19" s="210"/>
    </row>
    <row r="20" spans="1:17" s="69" customFormat="1" ht="17.100000000000001" customHeight="1" thickBot="1">
      <c r="A20" s="660" t="s">
        <v>65</v>
      </c>
      <c r="B20" s="661">
        <v>2</v>
      </c>
      <c r="C20" s="661">
        <v>0</v>
      </c>
      <c r="D20" s="661">
        <v>2</v>
      </c>
      <c r="E20" s="661">
        <v>0</v>
      </c>
      <c r="F20" s="661">
        <v>0</v>
      </c>
      <c r="G20" s="661">
        <v>0</v>
      </c>
      <c r="H20" s="661">
        <v>0</v>
      </c>
      <c r="I20" s="661">
        <v>0</v>
      </c>
      <c r="J20" s="661">
        <v>0</v>
      </c>
      <c r="K20" s="661">
        <v>0</v>
      </c>
      <c r="L20" s="661">
        <v>0</v>
      </c>
      <c r="M20" s="661">
        <v>0</v>
      </c>
      <c r="N20" s="662">
        <f t="shared" si="0"/>
        <v>4</v>
      </c>
      <c r="O20" s="662">
        <f t="shared" si="0"/>
        <v>0</v>
      </c>
      <c r="P20" s="663" t="s">
        <v>1301</v>
      </c>
      <c r="Q20" s="210"/>
    </row>
    <row r="21" spans="1:17" s="69" customFormat="1" ht="17.100000000000001" customHeight="1" thickTop="1" thickBot="1">
      <c r="A21" s="664" t="s">
        <v>622</v>
      </c>
      <c r="B21" s="657">
        <v>0</v>
      </c>
      <c r="C21" s="657">
        <v>0</v>
      </c>
      <c r="D21" s="657">
        <v>0</v>
      </c>
      <c r="E21" s="657">
        <v>0</v>
      </c>
      <c r="F21" s="647">
        <v>1</v>
      </c>
      <c r="G21" s="647">
        <v>3</v>
      </c>
      <c r="H21" s="657">
        <v>0</v>
      </c>
      <c r="I21" s="657">
        <v>0</v>
      </c>
      <c r="J21" s="657">
        <v>0</v>
      </c>
      <c r="K21" s="657">
        <v>0</v>
      </c>
      <c r="L21" s="657">
        <v>0</v>
      </c>
      <c r="M21" s="657">
        <v>0</v>
      </c>
      <c r="N21" s="648">
        <f t="shared" si="0"/>
        <v>1</v>
      </c>
      <c r="O21" s="648">
        <f t="shared" si="0"/>
        <v>3</v>
      </c>
      <c r="P21" s="665" t="s">
        <v>1302</v>
      </c>
      <c r="Q21" s="210"/>
    </row>
    <row r="22" spans="1:17" s="69" customFormat="1" ht="17.100000000000001" customHeight="1" thickBot="1">
      <c r="A22" s="660" t="s">
        <v>624</v>
      </c>
      <c r="B22" s="661">
        <v>7</v>
      </c>
      <c r="C22" s="661">
        <v>0</v>
      </c>
      <c r="D22" s="661">
        <v>6</v>
      </c>
      <c r="E22" s="661">
        <v>0</v>
      </c>
      <c r="F22" s="661">
        <v>0</v>
      </c>
      <c r="G22" s="661">
        <v>0</v>
      </c>
      <c r="H22" s="661">
        <v>0</v>
      </c>
      <c r="I22" s="661">
        <v>0</v>
      </c>
      <c r="J22" s="661">
        <v>0</v>
      </c>
      <c r="K22" s="661">
        <v>0</v>
      </c>
      <c r="L22" s="661">
        <v>0</v>
      </c>
      <c r="M22" s="661">
        <v>0</v>
      </c>
      <c r="N22" s="662">
        <f t="shared" si="0"/>
        <v>13</v>
      </c>
      <c r="O22" s="662">
        <f t="shared" si="0"/>
        <v>0</v>
      </c>
      <c r="P22" s="663" t="s">
        <v>1303</v>
      </c>
      <c r="Q22" s="210"/>
    </row>
    <row r="23" spans="1:17" s="69" customFormat="1" ht="17.100000000000001" customHeight="1" thickTop="1" thickBot="1">
      <c r="A23" s="664" t="s">
        <v>505</v>
      </c>
      <c r="B23" s="647">
        <v>1</v>
      </c>
      <c r="C23" s="657">
        <v>0</v>
      </c>
      <c r="D23" s="657">
        <v>0</v>
      </c>
      <c r="E23" s="657">
        <v>0</v>
      </c>
      <c r="F23" s="647">
        <v>1</v>
      </c>
      <c r="G23" s="657">
        <v>0</v>
      </c>
      <c r="H23" s="657">
        <v>0</v>
      </c>
      <c r="I23" s="657">
        <v>0</v>
      </c>
      <c r="J23" s="657">
        <v>0</v>
      </c>
      <c r="K23" s="657">
        <v>0</v>
      </c>
      <c r="L23" s="657">
        <v>0</v>
      </c>
      <c r="M23" s="657">
        <v>0</v>
      </c>
      <c r="N23" s="648">
        <f t="shared" ref="N23:N25" si="1">SUM(B23+D23+F23+H23+J23+L23)</f>
        <v>2</v>
      </c>
      <c r="O23" s="648">
        <f t="shared" ref="O23:O25" si="2">SUM(C23+E23+G23+I23+K23+M23)</f>
        <v>0</v>
      </c>
      <c r="P23" s="665" t="s">
        <v>1304</v>
      </c>
      <c r="Q23" s="210"/>
    </row>
    <row r="24" spans="1:17" ht="17.100000000000001" customHeight="1" thickBot="1">
      <c r="A24" s="660" t="s">
        <v>623</v>
      </c>
      <c r="B24" s="661">
        <v>0</v>
      </c>
      <c r="C24" s="661">
        <v>0</v>
      </c>
      <c r="D24" s="661">
        <v>1</v>
      </c>
      <c r="E24" s="661">
        <v>0</v>
      </c>
      <c r="F24" s="661">
        <v>1</v>
      </c>
      <c r="G24" s="661">
        <v>1</v>
      </c>
      <c r="H24" s="661">
        <v>0</v>
      </c>
      <c r="I24" s="661">
        <v>0</v>
      </c>
      <c r="J24" s="661">
        <v>0</v>
      </c>
      <c r="K24" s="661">
        <v>0</v>
      </c>
      <c r="L24" s="661">
        <v>0</v>
      </c>
      <c r="M24" s="661">
        <v>0</v>
      </c>
      <c r="N24" s="662">
        <f t="shared" si="1"/>
        <v>2</v>
      </c>
      <c r="O24" s="662">
        <f t="shared" si="2"/>
        <v>1</v>
      </c>
      <c r="P24" s="663" t="s">
        <v>1305</v>
      </c>
      <c r="Q24" s="210"/>
    </row>
    <row r="25" spans="1:17" ht="17.100000000000001" customHeight="1" thickTop="1" thickBot="1">
      <c r="A25" s="664" t="s">
        <v>1021</v>
      </c>
      <c r="B25" s="657">
        <v>0</v>
      </c>
      <c r="C25" s="657">
        <v>0</v>
      </c>
      <c r="D25" s="657">
        <v>0</v>
      </c>
      <c r="E25" s="657">
        <v>0</v>
      </c>
      <c r="F25" s="657">
        <v>0</v>
      </c>
      <c r="G25" s="647">
        <v>1</v>
      </c>
      <c r="H25" s="657">
        <v>0</v>
      </c>
      <c r="I25" s="657">
        <v>0</v>
      </c>
      <c r="J25" s="657">
        <v>0</v>
      </c>
      <c r="K25" s="657">
        <v>0</v>
      </c>
      <c r="L25" s="657">
        <v>0</v>
      </c>
      <c r="M25" s="657">
        <v>0</v>
      </c>
      <c r="N25" s="648">
        <f t="shared" si="1"/>
        <v>0</v>
      </c>
      <c r="O25" s="648">
        <f t="shared" si="2"/>
        <v>1</v>
      </c>
      <c r="P25" s="665" t="s">
        <v>1306</v>
      </c>
      <c r="Q25" s="210"/>
    </row>
    <row r="26" spans="1:17" ht="17.100000000000001" customHeight="1" thickBot="1">
      <c r="A26" s="660" t="s">
        <v>56</v>
      </c>
      <c r="B26" s="661">
        <v>2</v>
      </c>
      <c r="C26" s="661">
        <v>0</v>
      </c>
      <c r="D26" s="661">
        <v>0</v>
      </c>
      <c r="E26" s="661">
        <v>0</v>
      </c>
      <c r="F26" s="661">
        <v>0</v>
      </c>
      <c r="G26" s="661">
        <v>0</v>
      </c>
      <c r="H26" s="661">
        <v>0</v>
      </c>
      <c r="I26" s="661">
        <v>0</v>
      </c>
      <c r="J26" s="661">
        <v>0</v>
      </c>
      <c r="K26" s="661">
        <v>0</v>
      </c>
      <c r="L26" s="661">
        <v>0</v>
      </c>
      <c r="M26" s="661">
        <v>0</v>
      </c>
      <c r="N26" s="662">
        <v>2</v>
      </c>
      <c r="O26" s="662">
        <v>0</v>
      </c>
      <c r="P26" s="663" t="s">
        <v>1307</v>
      </c>
      <c r="Q26" s="210"/>
    </row>
    <row r="27" spans="1:17" ht="17.100000000000001" customHeight="1" thickTop="1" thickBot="1">
      <c r="A27" s="664" t="s">
        <v>765</v>
      </c>
      <c r="B27" s="657">
        <v>0</v>
      </c>
      <c r="C27" s="657">
        <v>0</v>
      </c>
      <c r="D27" s="657">
        <v>0</v>
      </c>
      <c r="E27" s="657">
        <v>0</v>
      </c>
      <c r="F27" s="657">
        <v>0</v>
      </c>
      <c r="G27" s="647">
        <v>1</v>
      </c>
      <c r="H27" s="657">
        <v>0</v>
      </c>
      <c r="I27" s="657">
        <v>0</v>
      </c>
      <c r="J27" s="657">
        <v>0</v>
      </c>
      <c r="K27" s="657">
        <v>0</v>
      </c>
      <c r="L27" s="657">
        <v>0</v>
      </c>
      <c r="M27" s="657">
        <v>0</v>
      </c>
      <c r="N27" s="648">
        <v>0</v>
      </c>
      <c r="O27" s="648">
        <v>1</v>
      </c>
      <c r="P27" s="665" t="s">
        <v>1308</v>
      </c>
      <c r="Q27" s="210"/>
    </row>
    <row r="28" spans="1:17" ht="17.100000000000001" customHeight="1" thickBot="1">
      <c r="A28" s="660" t="s">
        <v>491</v>
      </c>
      <c r="B28" s="661">
        <v>0</v>
      </c>
      <c r="C28" s="661">
        <v>0</v>
      </c>
      <c r="D28" s="661">
        <v>0</v>
      </c>
      <c r="E28" s="661">
        <v>0</v>
      </c>
      <c r="F28" s="661">
        <v>4</v>
      </c>
      <c r="G28" s="661">
        <v>0</v>
      </c>
      <c r="H28" s="661">
        <v>0</v>
      </c>
      <c r="I28" s="661">
        <v>0</v>
      </c>
      <c r="J28" s="661">
        <v>0</v>
      </c>
      <c r="K28" s="661">
        <v>0</v>
      </c>
      <c r="L28" s="661">
        <v>1</v>
      </c>
      <c r="M28" s="661">
        <v>0</v>
      </c>
      <c r="N28" s="662">
        <v>5</v>
      </c>
      <c r="O28" s="662">
        <v>0</v>
      </c>
      <c r="P28" s="663" t="s">
        <v>1309</v>
      </c>
      <c r="Q28" s="210"/>
    </row>
    <row r="29" spans="1:17" ht="17.100000000000001" customHeight="1" thickTop="1" thickBot="1">
      <c r="A29" s="664" t="s">
        <v>1022</v>
      </c>
      <c r="B29" s="657">
        <v>0</v>
      </c>
      <c r="C29" s="657">
        <v>0</v>
      </c>
      <c r="D29" s="647">
        <v>1</v>
      </c>
      <c r="E29" s="657">
        <v>0</v>
      </c>
      <c r="F29" s="657">
        <v>0</v>
      </c>
      <c r="G29" s="647">
        <v>1</v>
      </c>
      <c r="H29" s="657">
        <v>0</v>
      </c>
      <c r="I29" s="657">
        <v>0</v>
      </c>
      <c r="J29" s="657">
        <v>0</v>
      </c>
      <c r="K29" s="657">
        <v>0</v>
      </c>
      <c r="L29" s="657">
        <v>0</v>
      </c>
      <c r="M29" s="657">
        <v>0</v>
      </c>
      <c r="N29" s="648">
        <v>1</v>
      </c>
      <c r="O29" s="648">
        <v>1</v>
      </c>
      <c r="P29" s="665" t="s">
        <v>1310</v>
      </c>
      <c r="Q29" s="210"/>
    </row>
    <row r="30" spans="1:17" ht="17.100000000000001" customHeight="1" thickBot="1">
      <c r="A30" s="660" t="s">
        <v>1024</v>
      </c>
      <c r="B30" s="661">
        <v>0</v>
      </c>
      <c r="C30" s="661">
        <v>0</v>
      </c>
      <c r="D30" s="661">
        <v>0</v>
      </c>
      <c r="E30" s="661">
        <v>0</v>
      </c>
      <c r="F30" s="661">
        <v>0</v>
      </c>
      <c r="G30" s="661">
        <v>1</v>
      </c>
      <c r="H30" s="661">
        <v>0</v>
      </c>
      <c r="I30" s="661">
        <v>0</v>
      </c>
      <c r="J30" s="661">
        <v>0</v>
      </c>
      <c r="K30" s="661">
        <v>0</v>
      </c>
      <c r="L30" s="661">
        <v>0</v>
      </c>
      <c r="M30" s="661">
        <v>0</v>
      </c>
      <c r="N30" s="662">
        <v>0</v>
      </c>
      <c r="O30" s="662">
        <v>1</v>
      </c>
      <c r="P30" s="663" t="s">
        <v>1311</v>
      </c>
      <c r="Q30" s="210"/>
    </row>
    <row r="31" spans="1:17" ht="17.100000000000001" customHeight="1" thickTop="1" thickBot="1">
      <c r="A31" s="664" t="s">
        <v>213</v>
      </c>
      <c r="B31" s="647">
        <v>5</v>
      </c>
      <c r="C31" s="647">
        <v>13</v>
      </c>
      <c r="D31" s="647">
        <v>24</v>
      </c>
      <c r="E31" s="647">
        <v>24</v>
      </c>
      <c r="F31" s="647">
        <v>429</v>
      </c>
      <c r="G31" s="647">
        <v>247</v>
      </c>
      <c r="H31" s="657">
        <v>0</v>
      </c>
      <c r="I31" s="657">
        <v>0</v>
      </c>
      <c r="J31" s="657">
        <v>0</v>
      </c>
      <c r="K31" s="657">
        <v>0</v>
      </c>
      <c r="L31" s="647">
        <v>5</v>
      </c>
      <c r="M31" s="647">
        <v>4</v>
      </c>
      <c r="N31" s="648">
        <v>463</v>
      </c>
      <c r="O31" s="648">
        <v>288</v>
      </c>
      <c r="P31" s="665" t="s">
        <v>1312</v>
      </c>
      <c r="Q31" s="210"/>
    </row>
    <row r="32" spans="1:17" ht="17.100000000000001" customHeight="1" thickBot="1">
      <c r="A32" s="660" t="s">
        <v>215</v>
      </c>
      <c r="B32" s="661">
        <v>0</v>
      </c>
      <c r="C32" s="661">
        <v>1</v>
      </c>
      <c r="D32" s="661">
        <v>9</v>
      </c>
      <c r="E32" s="661">
        <v>12</v>
      </c>
      <c r="F32" s="661">
        <v>158</v>
      </c>
      <c r="G32" s="661">
        <v>33</v>
      </c>
      <c r="H32" s="661">
        <v>0</v>
      </c>
      <c r="I32" s="661">
        <v>0</v>
      </c>
      <c r="J32" s="661">
        <v>0</v>
      </c>
      <c r="K32" s="661">
        <v>0</v>
      </c>
      <c r="L32" s="661">
        <v>2</v>
      </c>
      <c r="M32" s="661">
        <v>1</v>
      </c>
      <c r="N32" s="662">
        <v>169</v>
      </c>
      <c r="O32" s="662">
        <v>47</v>
      </c>
      <c r="P32" s="663" t="s">
        <v>1313</v>
      </c>
      <c r="Q32" s="210"/>
    </row>
    <row r="33" spans="1:17" ht="17.100000000000001" customHeight="1" thickTop="1" thickBot="1">
      <c r="A33" s="664" t="s">
        <v>1316</v>
      </c>
      <c r="B33" s="657">
        <v>0</v>
      </c>
      <c r="C33" s="657">
        <v>0</v>
      </c>
      <c r="D33" s="657">
        <v>0</v>
      </c>
      <c r="E33" s="657">
        <v>0</v>
      </c>
      <c r="F33" s="657">
        <v>0</v>
      </c>
      <c r="G33" s="657">
        <v>0</v>
      </c>
      <c r="H33" s="657">
        <v>0</v>
      </c>
      <c r="I33" s="657">
        <v>0</v>
      </c>
      <c r="J33" s="657">
        <v>0</v>
      </c>
      <c r="K33" s="657">
        <v>0</v>
      </c>
      <c r="L33" s="647">
        <v>1</v>
      </c>
      <c r="M33" s="657">
        <v>0</v>
      </c>
      <c r="N33" s="648">
        <v>1</v>
      </c>
      <c r="O33" s="648">
        <v>0</v>
      </c>
      <c r="P33" s="665" t="s">
        <v>1314</v>
      </c>
      <c r="Q33" s="210"/>
    </row>
    <row r="34" spans="1:17" ht="17.100000000000001" customHeight="1" thickBot="1">
      <c r="A34" s="660" t="s">
        <v>489</v>
      </c>
      <c r="B34" s="661">
        <v>0</v>
      </c>
      <c r="C34" s="661">
        <v>0</v>
      </c>
      <c r="D34" s="661">
        <v>0</v>
      </c>
      <c r="E34" s="661">
        <v>0</v>
      </c>
      <c r="F34" s="661">
        <v>0</v>
      </c>
      <c r="G34" s="661">
        <v>0</v>
      </c>
      <c r="H34" s="661">
        <v>0</v>
      </c>
      <c r="I34" s="661">
        <v>0</v>
      </c>
      <c r="J34" s="661">
        <v>0</v>
      </c>
      <c r="K34" s="661">
        <v>0</v>
      </c>
      <c r="L34" s="661">
        <v>0</v>
      </c>
      <c r="M34" s="661">
        <v>1</v>
      </c>
      <c r="N34" s="662">
        <v>0</v>
      </c>
      <c r="O34" s="662">
        <v>1</v>
      </c>
      <c r="P34" s="663" t="s">
        <v>264</v>
      </c>
      <c r="Q34" s="210"/>
    </row>
    <row r="35" spans="1:17" ht="21" customHeight="1">
      <c r="A35" s="671" t="s">
        <v>7</v>
      </c>
      <c r="B35" s="310">
        <f t="shared" ref="B35:O35" si="3">SUM(B10:B34)</f>
        <v>18</v>
      </c>
      <c r="C35" s="310">
        <f t="shared" si="3"/>
        <v>15</v>
      </c>
      <c r="D35" s="310">
        <f t="shared" si="3"/>
        <v>47</v>
      </c>
      <c r="E35" s="310">
        <f t="shared" si="3"/>
        <v>38</v>
      </c>
      <c r="F35" s="310">
        <f t="shared" si="3"/>
        <v>611</v>
      </c>
      <c r="G35" s="310">
        <f t="shared" si="3"/>
        <v>302</v>
      </c>
      <c r="H35" s="310">
        <f t="shared" si="3"/>
        <v>0</v>
      </c>
      <c r="I35" s="310">
        <f t="shared" si="3"/>
        <v>0</v>
      </c>
      <c r="J35" s="310">
        <f t="shared" si="3"/>
        <v>0</v>
      </c>
      <c r="K35" s="310">
        <f t="shared" si="3"/>
        <v>0</v>
      </c>
      <c r="L35" s="310">
        <f t="shared" si="3"/>
        <v>10</v>
      </c>
      <c r="M35" s="310">
        <f t="shared" si="3"/>
        <v>7</v>
      </c>
      <c r="N35" s="310">
        <f t="shared" si="3"/>
        <v>686</v>
      </c>
      <c r="O35" s="310">
        <f t="shared" si="3"/>
        <v>362</v>
      </c>
      <c r="P35" s="672" t="s">
        <v>8</v>
      </c>
    </row>
    <row r="36" spans="1:17" ht="40.5" customHeight="1"/>
    <row r="37" spans="1:17" ht="40.5" customHeight="1"/>
    <row r="38" spans="1:17" ht="40.5" customHeight="1"/>
    <row r="39" spans="1:17" ht="40.5" customHeight="1"/>
  </sheetData>
  <mergeCells count="20">
    <mergeCell ref="J6:K6"/>
    <mergeCell ref="L6:M6"/>
    <mergeCell ref="B7:C7"/>
    <mergeCell ref="D7:E7"/>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s>
  <printOptions horizontalCentered="1" verticalCentered="1"/>
  <pageMargins left="0" right="0" top="0" bottom="0" header="0" footer="0"/>
  <pageSetup paperSize="9" scale="86"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
  <sheetViews>
    <sheetView showGridLines="0" rightToLeft="1" tabSelected="1" view="pageBreakPreview" topLeftCell="A19" zoomScaleNormal="100" zoomScaleSheetLayoutView="100" workbookViewId="0">
      <selection activeCell="H31" sqref="H31"/>
    </sheetView>
  </sheetViews>
  <sheetFormatPr defaultColWidth="9.140625" defaultRowHeight="15"/>
  <cols>
    <col min="1" max="1" width="29.85546875" style="205" customWidth="1"/>
    <col min="2" max="9" width="7.42578125" style="205" customWidth="1"/>
    <col min="10" max="13" width="7.42578125" style="65" customWidth="1"/>
    <col min="14" max="14" width="7.42578125" style="205" customWidth="1"/>
    <col min="15" max="15" width="7.7109375" style="65" bestFit="1" customWidth="1"/>
    <col min="16" max="16" width="34.85546875" style="65" customWidth="1"/>
    <col min="17" max="16384" width="9.140625" style="50"/>
  </cols>
  <sheetData>
    <row r="1" spans="1:16" s="54" customFormat="1" ht="20.25">
      <c r="A1" s="852" t="s">
        <v>920</v>
      </c>
      <c r="B1" s="852"/>
      <c r="C1" s="852"/>
      <c r="D1" s="852"/>
      <c r="E1" s="852"/>
      <c r="F1" s="852"/>
      <c r="G1" s="852"/>
      <c r="H1" s="852"/>
      <c r="I1" s="852"/>
      <c r="J1" s="852"/>
      <c r="K1" s="852"/>
      <c r="L1" s="852"/>
      <c r="M1" s="852"/>
      <c r="N1" s="852"/>
      <c r="O1" s="852"/>
      <c r="P1" s="852"/>
    </row>
    <row r="2" spans="1:16" s="55" customFormat="1" ht="20.25">
      <c r="A2" s="858" t="s">
        <v>1251</v>
      </c>
      <c r="B2" s="858"/>
      <c r="C2" s="858"/>
      <c r="D2" s="858"/>
      <c r="E2" s="858"/>
      <c r="F2" s="858"/>
      <c r="G2" s="858"/>
      <c r="H2" s="858"/>
      <c r="I2" s="858"/>
      <c r="J2" s="858"/>
      <c r="K2" s="858"/>
      <c r="L2" s="858"/>
      <c r="M2" s="858"/>
      <c r="N2" s="858"/>
      <c r="O2" s="858"/>
      <c r="P2" s="858"/>
    </row>
    <row r="3" spans="1:16" ht="18" customHeight="1">
      <c r="A3" s="1299" t="s">
        <v>921</v>
      </c>
      <c r="B3" s="1299"/>
      <c r="C3" s="1299"/>
      <c r="D3" s="1299"/>
      <c r="E3" s="1299"/>
      <c r="F3" s="1299"/>
      <c r="G3" s="1299"/>
      <c r="H3" s="1299"/>
      <c r="I3" s="1299"/>
      <c r="J3" s="1299"/>
      <c r="K3" s="1299"/>
      <c r="L3" s="1299"/>
      <c r="M3" s="1299"/>
      <c r="N3" s="1299"/>
      <c r="O3" s="1299"/>
      <c r="P3" s="1299"/>
    </row>
    <row r="4" spans="1:16" ht="15.75">
      <c r="A4" s="867" t="s">
        <v>1249</v>
      </c>
      <c r="B4" s="867"/>
      <c r="C4" s="867"/>
      <c r="D4" s="867"/>
      <c r="E4" s="867"/>
      <c r="F4" s="867"/>
      <c r="G4" s="867"/>
      <c r="H4" s="867"/>
      <c r="I4" s="867"/>
      <c r="J4" s="867"/>
      <c r="K4" s="867"/>
      <c r="L4" s="867"/>
      <c r="M4" s="867"/>
      <c r="N4" s="867"/>
      <c r="O4" s="867"/>
      <c r="P4" s="867"/>
    </row>
    <row r="5" spans="1:16" ht="20.100000000000001" customHeight="1">
      <c r="A5" s="10" t="s">
        <v>912</v>
      </c>
      <c r="B5" s="10"/>
      <c r="C5" s="10"/>
      <c r="D5" s="10"/>
      <c r="E5" s="10"/>
      <c r="F5" s="10"/>
      <c r="G5" s="10"/>
      <c r="H5" s="10"/>
      <c r="I5" s="10"/>
      <c r="J5" s="81"/>
      <c r="K5" s="81"/>
      <c r="L5" s="81"/>
      <c r="M5" s="81"/>
      <c r="N5" s="81"/>
      <c r="O5" s="81"/>
      <c r="P5" s="82" t="s">
        <v>911</v>
      </c>
    </row>
    <row r="6" spans="1:16" s="139" customFormat="1" ht="15.75" customHeight="1" thickBot="1">
      <c r="A6" s="1300" t="s">
        <v>525</v>
      </c>
      <c r="B6" s="1254" t="s">
        <v>256</v>
      </c>
      <c r="C6" s="1254"/>
      <c r="D6" s="1254" t="s">
        <v>254</v>
      </c>
      <c r="E6" s="1254"/>
      <c r="F6" s="1254" t="s">
        <v>253</v>
      </c>
      <c r="G6" s="1254"/>
      <c r="H6" s="1254" t="s">
        <v>252</v>
      </c>
      <c r="I6" s="1254"/>
      <c r="J6" s="1254" t="s">
        <v>251</v>
      </c>
      <c r="K6" s="1254"/>
      <c r="L6" s="1254" t="s">
        <v>489</v>
      </c>
      <c r="M6" s="1254"/>
      <c r="N6" s="1254" t="s">
        <v>7</v>
      </c>
      <c r="O6" s="1254"/>
      <c r="P6" s="1303" t="s">
        <v>914</v>
      </c>
    </row>
    <row r="7" spans="1:16" s="139" customFormat="1" ht="13.5" customHeight="1" thickBot="1">
      <c r="A7" s="1301"/>
      <c r="B7" s="1032" t="s">
        <v>255</v>
      </c>
      <c r="C7" s="1032"/>
      <c r="D7" s="1032" t="s">
        <v>1007</v>
      </c>
      <c r="E7" s="1032"/>
      <c r="F7" s="1032" t="s">
        <v>1008</v>
      </c>
      <c r="G7" s="1032"/>
      <c r="H7" s="1032" t="s">
        <v>1009</v>
      </c>
      <c r="I7" s="1032"/>
      <c r="J7" s="1032" t="s">
        <v>250</v>
      </c>
      <c r="K7" s="1032"/>
      <c r="L7" s="1032" t="s">
        <v>264</v>
      </c>
      <c r="M7" s="1032"/>
      <c r="N7" s="1032" t="s">
        <v>8</v>
      </c>
      <c r="O7" s="1032"/>
      <c r="P7" s="1304"/>
    </row>
    <row r="8" spans="1:16" s="139" customFormat="1" ht="13.5" thickBot="1">
      <c r="A8" s="1301"/>
      <c r="B8" s="642" t="s">
        <v>9</v>
      </c>
      <c r="C8" s="622" t="s">
        <v>547</v>
      </c>
      <c r="D8" s="622" t="s">
        <v>9</v>
      </c>
      <c r="E8" s="622" t="s">
        <v>547</v>
      </c>
      <c r="F8" s="622" t="s">
        <v>9</v>
      </c>
      <c r="G8" s="622" t="s">
        <v>547</v>
      </c>
      <c r="H8" s="622" t="s">
        <v>9</v>
      </c>
      <c r="I8" s="622" t="s">
        <v>547</v>
      </c>
      <c r="J8" s="622" t="s">
        <v>9</v>
      </c>
      <c r="K8" s="622" t="s">
        <v>547</v>
      </c>
      <c r="L8" s="622" t="s">
        <v>9</v>
      </c>
      <c r="M8" s="622" t="s">
        <v>547</v>
      </c>
      <c r="N8" s="622" t="s">
        <v>9</v>
      </c>
      <c r="O8" s="622" t="s">
        <v>547</v>
      </c>
      <c r="P8" s="1304"/>
    </row>
    <row r="9" spans="1:16" s="139" customFormat="1" ht="12" customHeight="1">
      <c r="A9" s="1302"/>
      <c r="B9" s="621" t="s">
        <v>548</v>
      </c>
      <c r="C9" s="621" t="s">
        <v>549</v>
      </c>
      <c r="D9" s="621" t="s">
        <v>548</v>
      </c>
      <c r="E9" s="621" t="s">
        <v>549</v>
      </c>
      <c r="F9" s="621" t="s">
        <v>548</v>
      </c>
      <c r="G9" s="621" t="s">
        <v>549</v>
      </c>
      <c r="H9" s="621" t="s">
        <v>548</v>
      </c>
      <c r="I9" s="621" t="s">
        <v>549</v>
      </c>
      <c r="J9" s="621" t="s">
        <v>548</v>
      </c>
      <c r="K9" s="621" t="s">
        <v>549</v>
      </c>
      <c r="L9" s="621" t="s">
        <v>548</v>
      </c>
      <c r="M9" s="621" t="s">
        <v>549</v>
      </c>
      <c r="N9" s="621" t="s">
        <v>548</v>
      </c>
      <c r="O9" s="621" t="s">
        <v>549</v>
      </c>
      <c r="P9" s="1305"/>
    </row>
    <row r="10" spans="1:16" ht="27.75" customHeight="1" thickBot="1">
      <c r="A10" s="673" t="s">
        <v>1029</v>
      </c>
      <c r="B10" s="674">
        <v>0</v>
      </c>
      <c r="C10" s="674">
        <v>0</v>
      </c>
      <c r="D10" s="674">
        <v>0</v>
      </c>
      <c r="E10" s="674">
        <v>0</v>
      </c>
      <c r="F10" s="674">
        <v>0</v>
      </c>
      <c r="G10" s="674">
        <v>0</v>
      </c>
      <c r="H10" s="674">
        <v>0</v>
      </c>
      <c r="I10" s="674">
        <v>0</v>
      </c>
      <c r="J10" s="674">
        <v>0</v>
      </c>
      <c r="K10" s="674">
        <v>0</v>
      </c>
      <c r="L10" s="674">
        <v>0</v>
      </c>
      <c r="M10" s="674">
        <v>1</v>
      </c>
      <c r="N10" s="675">
        <f t="shared" ref="N10:O35" si="0">SUM(B10+D10+F10+H10+J10+L10)</f>
        <v>0</v>
      </c>
      <c r="O10" s="675">
        <f t="shared" si="0"/>
        <v>1</v>
      </c>
      <c r="P10" s="676" t="s">
        <v>463</v>
      </c>
    </row>
    <row r="11" spans="1:16" ht="21" customHeight="1" thickBot="1">
      <c r="A11" s="677" t="s">
        <v>1317</v>
      </c>
      <c r="B11" s="213">
        <v>0</v>
      </c>
      <c r="C11" s="213">
        <v>1</v>
      </c>
      <c r="D11" s="213">
        <v>0</v>
      </c>
      <c r="E11" s="213">
        <v>0</v>
      </c>
      <c r="F11" s="213">
        <v>0</v>
      </c>
      <c r="G11" s="213">
        <v>0</v>
      </c>
      <c r="H11" s="213">
        <v>0</v>
      </c>
      <c r="I11" s="213">
        <v>0</v>
      </c>
      <c r="J11" s="213">
        <v>0</v>
      </c>
      <c r="K11" s="213">
        <v>0</v>
      </c>
      <c r="L11" s="213">
        <v>0</v>
      </c>
      <c r="M11" s="213">
        <v>0</v>
      </c>
      <c r="N11" s="678">
        <f t="shared" si="0"/>
        <v>0</v>
      </c>
      <c r="O11" s="678">
        <f t="shared" si="0"/>
        <v>1</v>
      </c>
      <c r="P11" s="679" t="s">
        <v>1333</v>
      </c>
    </row>
    <row r="12" spans="1:16" ht="20.100000000000001" customHeight="1" thickBot="1">
      <c r="A12" s="680" t="s">
        <v>483</v>
      </c>
      <c r="B12" s="212">
        <v>2</v>
      </c>
      <c r="C12" s="212">
        <v>1</v>
      </c>
      <c r="D12" s="212">
        <v>4</v>
      </c>
      <c r="E12" s="212">
        <v>0</v>
      </c>
      <c r="F12" s="212">
        <v>2</v>
      </c>
      <c r="G12" s="212">
        <v>8</v>
      </c>
      <c r="H12" s="212">
        <v>0</v>
      </c>
      <c r="I12" s="212">
        <v>0</v>
      </c>
      <c r="J12" s="212">
        <v>0</v>
      </c>
      <c r="K12" s="212">
        <v>0</v>
      </c>
      <c r="L12" s="212">
        <v>0</v>
      </c>
      <c r="M12" s="212">
        <v>2</v>
      </c>
      <c r="N12" s="681">
        <f t="shared" si="0"/>
        <v>8</v>
      </c>
      <c r="O12" s="681">
        <f t="shared" si="0"/>
        <v>11</v>
      </c>
      <c r="P12" s="682" t="s">
        <v>1026</v>
      </c>
    </row>
    <row r="13" spans="1:16" ht="20.100000000000001" customHeight="1" thickBot="1">
      <c r="A13" s="677" t="s">
        <v>1318</v>
      </c>
      <c r="B13" s="213">
        <v>0</v>
      </c>
      <c r="C13" s="213">
        <v>0</v>
      </c>
      <c r="D13" s="213">
        <v>0</v>
      </c>
      <c r="E13" s="213">
        <v>0</v>
      </c>
      <c r="F13" s="213">
        <v>1</v>
      </c>
      <c r="G13" s="213">
        <v>3</v>
      </c>
      <c r="H13" s="213">
        <v>0</v>
      </c>
      <c r="I13" s="213">
        <v>0</v>
      </c>
      <c r="J13" s="213">
        <v>0</v>
      </c>
      <c r="K13" s="213">
        <v>0</v>
      </c>
      <c r="L13" s="213">
        <v>0</v>
      </c>
      <c r="M13" s="213">
        <v>0</v>
      </c>
      <c r="N13" s="678">
        <f t="shared" si="0"/>
        <v>1</v>
      </c>
      <c r="O13" s="678">
        <f t="shared" si="0"/>
        <v>3</v>
      </c>
      <c r="P13" s="679" t="s">
        <v>1334</v>
      </c>
    </row>
    <row r="14" spans="1:16" ht="24" customHeight="1" thickBot="1">
      <c r="A14" s="680" t="s">
        <v>1319</v>
      </c>
      <c r="B14" s="212">
        <v>1</v>
      </c>
      <c r="C14" s="212">
        <v>1</v>
      </c>
      <c r="D14" s="212">
        <v>2</v>
      </c>
      <c r="E14" s="212">
        <v>2</v>
      </c>
      <c r="F14" s="212">
        <v>99</v>
      </c>
      <c r="G14" s="212">
        <v>20</v>
      </c>
      <c r="H14" s="212">
        <v>0</v>
      </c>
      <c r="I14" s="212">
        <v>0</v>
      </c>
      <c r="J14" s="212">
        <v>0</v>
      </c>
      <c r="K14" s="212">
        <v>0</v>
      </c>
      <c r="L14" s="212">
        <v>1</v>
      </c>
      <c r="M14" s="212">
        <v>1</v>
      </c>
      <c r="N14" s="681">
        <f t="shared" si="0"/>
        <v>103</v>
      </c>
      <c r="O14" s="681">
        <f t="shared" si="0"/>
        <v>24</v>
      </c>
      <c r="P14" s="682" t="s">
        <v>1335</v>
      </c>
    </row>
    <row r="15" spans="1:16" ht="20.100000000000001" customHeight="1" thickBot="1">
      <c r="A15" s="677" t="s">
        <v>1320</v>
      </c>
      <c r="B15" s="213">
        <v>0</v>
      </c>
      <c r="C15" s="213">
        <v>0</v>
      </c>
      <c r="D15" s="213">
        <v>0</v>
      </c>
      <c r="E15" s="213">
        <v>1</v>
      </c>
      <c r="F15" s="213">
        <v>11</v>
      </c>
      <c r="G15" s="213">
        <v>21</v>
      </c>
      <c r="H15" s="213">
        <v>0</v>
      </c>
      <c r="I15" s="213">
        <v>0</v>
      </c>
      <c r="J15" s="213">
        <v>0</v>
      </c>
      <c r="K15" s="213">
        <v>0</v>
      </c>
      <c r="L15" s="213">
        <v>0</v>
      </c>
      <c r="M15" s="213">
        <v>0</v>
      </c>
      <c r="N15" s="678">
        <f t="shared" si="0"/>
        <v>11</v>
      </c>
      <c r="O15" s="678">
        <f t="shared" si="0"/>
        <v>22</v>
      </c>
      <c r="P15" s="679" t="s">
        <v>1336</v>
      </c>
    </row>
    <row r="16" spans="1:16" ht="31.5" customHeight="1" thickBot="1">
      <c r="A16" s="680" t="s">
        <v>1321</v>
      </c>
      <c r="B16" s="212">
        <v>0</v>
      </c>
      <c r="C16" s="212">
        <v>0</v>
      </c>
      <c r="D16" s="212">
        <v>0</v>
      </c>
      <c r="E16" s="212">
        <v>0</v>
      </c>
      <c r="F16" s="212">
        <v>54</v>
      </c>
      <c r="G16" s="212">
        <v>20</v>
      </c>
      <c r="H16" s="212">
        <v>0</v>
      </c>
      <c r="I16" s="212">
        <v>0</v>
      </c>
      <c r="J16" s="212">
        <v>0</v>
      </c>
      <c r="K16" s="212">
        <v>0</v>
      </c>
      <c r="L16" s="212">
        <v>1</v>
      </c>
      <c r="M16" s="212">
        <v>1</v>
      </c>
      <c r="N16" s="681">
        <f t="shared" si="0"/>
        <v>55</v>
      </c>
      <c r="O16" s="681">
        <f t="shared" si="0"/>
        <v>21</v>
      </c>
      <c r="P16" s="682" t="s">
        <v>1337</v>
      </c>
    </row>
    <row r="17" spans="1:16" ht="32.25" customHeight="1" thickBot="1">
      <c r="A17" s="677" t="s">
        <v>760</v>
      </c>
      <c r="B17" s="213">
        <v>0</v>
      </c>
      <c r="C17" s="213">
        <v>0</v>
      </c>
      <c r="D17" s="213">
        <v>0</v>
      </c>
      <c r="E17" s="213">
        <v>0</v>
      </c>
      <c r="F17" s="213">
        <v>77</v>
      </c>
      <c r="G17" s="213">
        <v>35</v>
      </c>
      <c r="H17" s="213">
        <v>0</v>
      </c>
      <c r="I17" s="213">
        <v>0</v>
      </c>
      <c r="J17" s="213">
        <v>0</v>
      </c>
      <c r="K17" s="213">
        <v>0</v>
      </c>
      <c r="L17" s="213">
        <v>0</v>
      </c>
      <c r="M17" s="213">
        <v>0</v>
      </c>
      <c r="N17" s="678">
        <f t="shared" si="0"/>
        <v>77</v>
      </c>
      <c r="O17" s="678">
        <f t="shared" si="0"/>
        <v>35</v>
      </c>
      <c r="P17" s="679" t="s">
        <v>761</v>
      </c>
    </row>
    <row r="18" spans="1:16" ht="20.100000000000001" customHeight="1" thickBot="1">
      <c r="A18" s="680" t="s">
        <v>1322</v>
      </c>
      <c r="B18" s="212">
        <v>0</v>
      </c>
      <c r="C18" s="212">
        <v>1</v>
      </c>
      <c r="D18" s="212">
        <v>2</v>
      </c>
      <c r="E18" s="212">
        <v>1</v>
      </c>
      <c r="F18" s="212">
        <v>1</v>
      </c>
      <c r="G18" s="212">
        <v>3</v>
      </c>
      <c r="H18" s="212">
        <v>0</v>
      </c>
      <c r="I18" s="212">
        <v>0</v>
      </c>
      <c r="J18" s="212">
        <v>0</v>
      </c>
      <c r="K18" s="212">
        <v>0</v>
      </c>
      <c r="L18" s="212">
        <v>0</v>
      </c>
      <c r="M18" s="212">
        <v>0</v>
      </c>
      <c r="N18" s="681">
        <f t="shared" si="0"/>
        <v>3</v>
      </c>
      <c r="O18" s="681">
        <f t="shared" si="0"/>
        <v>5</v>
      </c>
      <c r="P18" s="682" t="s">
        <v>1338</v>
      </c>
    </row>
    <row r="19" spans="1:16" ht="20.100000000000001" customHeight="1" thickBot="1">
      <c r="A19" s="677" t="s">
        <v>466</v>
      </c>
      <c r="B19" s="213">
        <v>0</v>
      </c>
      <c r="C19" s="213">
        <v>0</v>
      </c>
      <c r="D19" s="213">
        <v>0</v>
      </c>
      <c r="E19" s="213">
        <v>0</v>
      </c>
      <c r="F19" s="213">
        <v>227</v>
      </c>
      <c r="G19" s="213">
        <v>80</v>
      </c>
      <c r="H19" s="213">
        <v>0</v>
      </c>
      <c r="I19" s="213">
        <v>0</v>
      </c>
      <c r="J19" s="213">
        <v>0</v>
      </c>
      <c r="K19" s="213">
        <v>0</v>
      </c>
      <c r="L19" s="213">
        <v>4</v>
      </c>
      <c r="M19" s="213">
        <v>0</v>
      </c>
      <c r="N19" s="678">
        <f t="shared" si="0"/>
        <v>231</v>
      </c>
      <c r="O19" s="678">
        <f t="shared" si="0"/>
        <v>80</v>
      </c>
      <c r="P19" s="679" t="s">
        <v>73</v>
      </c>
    </row>
    <row r="20" spans="1:16" ht="20.100000000000001" customHeight="1" thickBot="1">
      <c r="A20" s="680" t="s">
        <v>625</v>
      </c>
      <c r="B20" s="212">
        <v>0</v>
      </c>
      <c r="C20" s="212">
        <v>0</v>
      </c>
      <c r="D20" s="212">
        <v>0</v>
      </c>
      <c r="E20" s="212">
        <v>0</v>
      </c>
      <c r="F20" s="212">
        <v>0</v>
      </c>
      <c r="G20" s="212">
        <v>1</v>
      </c>
      <c r="H20" s="212">
        <v>0</v>
      </c>
      <c r="I20" s="212">
        <v>0</v>
      </c>
      <c r="J20" s="212">
        <v>0</v>
      </c>
      <c r="K20" s="212">
        <v>0</v>
      </c>
      <c r="L20" s="212">
        <v>0</v>
      </c>
      <c r="M20" s="212">
        <v>0</v>
      </c>
      <c r="N20" s="681">
        <f t="shared" si="0"/>
        <v>0</v>
      </c>
      <c r="O20" s="681">
        <f t="shared" si="0"/>
        <v>1</v>
      </c>
      <c r="P20" s="682" t="s">
        <v>626</v>
      </c>
    </row>
    <row r="21" spans="1:16" ht="20.100000000000001" customHeight="1" thickBot="1">
      <c r="A21" s="677" t="s">
        <v>767</v>
      </c>
      <c r="B21" s="213">
        <v>0</v>
      </c>
      <c r="C21" s="213">
        <v>0</v>
      </c>
      <c r="D21" s="213">
        <v>0</v>
      </c>
      <c r="E21" s="213">
        <v>0</v>
      </c>
      <c r="F21" s="213">
        <v>2</v>
      </c>
      <c r="G21" s="213">
        <v>0</v>
      </c>
      <c r="H21" s="213">
        <v>0</v>
      </c>
      <c r="I21" s="213">
        <v>0</v>
      </c>
      <c r="J21" s="213">
        <v>0</v>
      </c>
      <c r="K21" s="213">
        <v>0</v>
      </c>
      <c r="L21" s="213">
        <v>1</v>
      </c>
      <c r="M21" s="213">
        <v>1</v>
      </c>
      <c r="N21" s="678">
        <f t="shared" si="0"/>
        <v>3</v>
      </c>
      <c r="O21" s="678">
        <f t="shared" si="0"/>
        <v>1</v>
      </c>
      <c r="P21" s="679" t="s">
        <v>762</v>
      </c>
    </row>
    <row r="22" spans="1:16" ht="20.100000000000001" customHeight="1" thickBot="1">
      <c r="A22" s="680" t="s">
        <v>768</v>
      </c>
      <c r="B22" s="212">
        <v>0</v>
      </c>
      <c r="C22" s="212">
        <v>0</v>
      </c>
      <c r="D22" s="212">
        <v>0</v>
      </c>
      <c r="E22" s="212">
        <v>0</v>
      </c>
      <c r="F22" s="212">
        <v>0</v>
      </c>
      <c r="G22" s="212">
        <v>1</v>
      </c>
      <c r="H22" s="212">
        <v>0</v>
      </c>
      <c r="I22" s="212">
        <v>0</v>
      </c>
      <c r="J22" s="212">
        <v>0</v>
      </c>
      <c r="K22" s="212">
        <v>0</v>
      </c>
      <c r="L22" s="212">
        <v>0</v>
      </c>
      <c r="M22" s="212">
        <v>0</v>
      </c>
      <c r="N22" s="681">
        <f t="shared" si="0"/>
        <v>0</v>
      </c>
      <c r="O22" s="681">
        <f t="shared" si="0"/>
        <v>1</v>
      </c>
      <c r="P22" s="682" t="s">
        <v>766</v>
      </c>
    </row>
    <row r="23" spans="1:16" ht="20.100000000000001" customHeight="1" thickBot="1">
      <c r="A23" s="677" t="s">
        <v>1323</v>
      </c>
      <c r="B23" s="213">
        <v>0</v>
      </c>
      <c r="C23" s="213">
        <v>0</v>
      </c>
      <c r="D23" s="213">
        <v>0</v>
      </c>
      <c r="E23" s="213">
        <v>0</v>
      </c>
      <c r="F23" s="213">
        <v>0</v>
      </c>
      <c r="G23" s="213">
        <v>1</v>
      </c>
      <c r="H23" s="213">
        <v>0</v>
      </c>
      <c r="I23" s="213">
        <v>0</v>
      </c>
      <c r="J23" s="213">
        <v>0</v>
      </c>
      <c r="K23" s="213">
        <v>0</v>
      </c>
      <c r="L23" s="213">
        <v>0</v>
      </c>
      <c r="M23" s="213">
        <v>0</v>
      </c>
      <c r="N23" s="678">
        <f t="shared" si="0"/>
        <v>0</v>
      </c>
      <c r="O23" s="678">
        <f t="shared" si="0"/>
        <v>1</v>
      </c>
      <c r="P23" s="679" t="s">
        <v>1339</v>
      </c>
    </row>
    <row r="24" spans="1:16" ht="19.5" customHeight="1" thickBot="1">
      <c r="A24" s="680" t="s">
        <v>1324</v>
      </c>
      <c r="B24" s="212">
        <v>1</v>
      </c>
      <c r="C24" s="212">
        <v>0</v>
      </c>
      <c r="D24" s="212">
        <v>4</v>
      </c>
      <c r="E24" s="212">
        <v>3</v>
      </c>
      <c r="F24" s="212">
        <v>11</v>
      </c>
      <c r="G24" s="212">
        <v>22</v>
      </c>
      <c r="H24" s="212">
        <v>0</v>
      </c>
      <c r="I24" s="212">
        <v>0</v>
      </c>
      <c r="J24" s="212">
        <v>0</v>
      </c>
      <c r="K24" s="212">
        <v>0</v>
      </c>
      <c r="L24" s="212">
        <v>1</v>
      </c>
      <c r="M24" s="212">
        <v>0</v>
      </c>
      <c r="N24" s="681">
        <f t="shared" si="0"/>
        <v>17</v>
      </c>
      <c r="O24" s="681">
        <f t="shared" si="0"/>
        <v>25</v>
      </c>
      <c r="P24" s="682" t="s">
        <v>1340</v>
      </c>
    </row>
    <row r="25" spans="1:16" ht="20.100000000000001" customHeight="1" thickBot="1">
      <c r="A25" s="677" t="s">
        <v>1325</v>
      </c>
      <c r="B25" s="213">
        <v>0</v>
      </c>
      <c r="C25" s="213">
        <v>0</v>
      </c>
      <c r="D25" s="213">
        <v>0</v>
      </c>
      <c r="E25" s="213">
        <v>0</v>
      </c>
      <c r="F25" s="213">
        <v>7</v>
      </c>
      <c r="G25" s="213">
        <v>15</v>
      </c>
      <c r="H25" s="213">
        <v>0</v>
      </c>
      <c r="I25" s="213">
        <v>0</v>
      </c>
      <c r="J25" s="213">
        <v>0</v>
      </c>
      <c r="K25" s="213">
        <v>0</v>
      </c>
      <c r="L25" s="213">
        <v>0</v>
      </c>
      <c r="M25" s="213">
        <v>0</v>
      </c>
      <c r="N25" s="678">
        <f t="shared" si="0"/>
        <v>7</v>
      </c>
      <c r="O25" s="678">
        <f t="shared" si="0"/>
        <v>15</v>
      </c>
      <c r="P25" s="679" t="s">
        <v>1027</v>
      </c>
    </row>
    <row r="26" spans="1:16" ht="25.5" customHeight="1">
      <c r="A26" s="1365" t="s">
        <v>629</v>
      </c>
      <c r="B26" s="1366">
        <v>0</v>
      </c>
      <c r="C26" s="1366">
        <v>0</v>
      </c>
      <c r="D26" s="1366">
        <v>0</v>
      </c>
      <c r="E26" s="1366">
        <v>0</v>
      </c>
      <c r="F26" s="1366">
        <v>1</v>
      </c>
      <c r="G26" s="1366">
        <v>1</v>
      </c>
      <c r="H26" s="1366">
        <v>0</v>
      </c>
      <c r="I26" s="1366">
        <v>0</v>
      </c>
      <c r="J26" s="1366">
        <v>0</v>
      </c>
      <c r="K26" s="1366">
        <v>0</v>
      </c>
      <c r="L26" s="1366">
        <v>0</v>
      </c>
      <c r="M26" s="1366">
        <v>0</v>
      </c>
      <c r="N26" s="1367">
        <f t="shared" si="0"/>
        <v>1</v>
      </c>
      <c r="O26" s="1367">
        <f t="shared" si="0"/>
        <v>1</v>
      </c>
      <c r="P26" s="1368" t="s">
        <v>630</v>
      </c>
    </row>
    <row r="27" spans="1:16" ht="20.100000000000001" customHeight="1" thickBot="1">
      <c r="A27" s="1361" t="s">
        <v>759</v>
      </c>
      <c r="B27" s="1362">
        <v>0</v>
      </c>
      <c r="C27" s="1362">
        <v>1</v>
      </c>
      <c r="D27" s="1362">
        <v>0</v>
      </c>
      <c r="E27" s="1362">
        <v>0</v>
      </c>
      <c r="F27" s="1362">
        <v>16</v>
      </c>
      <c r="G27" s="1362">
        <v>20</v>
      </c>
      <c r="H27" s="1362">
        <v>0</v>
      </c>
      <c r="I27" s="1362">
        <v>0</v>
      </c>
      <c r="J27" s="1362">
        <v>0</v>
      </c>
      <c r="K27" s="1362">
        <v>0</v>
      </c>
      <c r="L27" s="1362">
        <v>0</v>
      </c>
      <c r="M27" s="1362">
        <v>0</v>
      </c>
      <c r="N27" s="1363">
        <f t="shared" si="0"/>
        <v>16</v>
      </c>
      <c r="O27" s="1363">
        <f t="shared" si="0"/>
        <v>21</v>
      </c>
      <c r="P27" s="1364" t="s">
        <v>631</v>
      </c>
    </row>
    <row r="28" spans="1:16" ht="20.100000000000001" customHeight="1" thickBot="1">
      <c r="A28" s="680" t="s">
        <v>1326</v>
      </c>
      <c r="B28" s="212">
        <v>0</v>
      </c>
      <c r="C28" s="212">
        <v>1</v>
      </c>
      <c r="D28" s="212">
        <v>0</v>
      </c>
      <c r="E28" s="212">
        <v>0</v>
      </c>
      <c r="F28" s="212">
        <v>0</v>
      </c>
      <c r="G28" s="212">
        <v>0</v>
      </c>
      <c r="H28" s="212">
        <v>0</v>
      </c>
      <c r="I28" s="212">
        <v>0</v>
      </c>
      <c r="J28" s="212">
        <v>0</v>
      </c>
      <c r="K28" s="212">
        <v>0</v>
      </c>
      <c r="L28" s="212">
        <v>0</v>
      </c>
      <c r="M28" s="212">
        <v>0</v>
      </c>
      <c r="N28" s="681">
        <f t="shared" si="0"/>
        <v>0</v>
      </c>
      <c r="O28" s="681">
        <f t="shared" si="0"/>
        <v>1</v>
      </c>
      <c r="P28" s="682" t="s">
        <v>1341</v>
      </c>
    </row>
    <row r="29" spans="1:16" ht="20.100000000000001" customHeight="1" thickBot="1">
      <c r="A29" s="677" t="s">
        <v>1327</v>
      </c>
      <c r="B29" s="213">
        <v>0</v>
      </c>
      <c r="C29" s="213">
        <v>0</v>
      </c>
      <c r="D29" s="213">
        <v>0</v>
      </c>
      <c r="E29" s="213">
        <v>0</v>
      </c>
      <c r="F29" s="213">
        <v>0</v>
      </c>
      <c r="G29" s="213">
        <v>1</v>
      </c>
      <c r="H29" s="213">
        <v>0</v>
      </c>
      <c r="I29" s="213">
        <v>0</v>
      </c>
      <c r="J29" s="213">
        <v>0</v>
      </c>
      <c r="K29" s="213">
        <v>0</v>
      </c>
      <c r="L29" s="213">
        <v>0</v>
      </c>
      <c r="M29" s="213">
        <v>0</v>
      </c>
      <c r="N29" s="678">
        <f t="shared" si="0"/>
        <v>0</v>
      </c>
      <c r="O29" s="678">
        <f t="shared" si="0"/>
        <v>1</v>
      </c>
      <c r="P29" s="679" t="s">
        <v>1342</v>
      </c>
    </row>
    <row r="30" spans="1:16" ht="20.100000000000001" customHeight="1" thickBot="1">
      <c r="A30" s="680" t="s">
        <v>1028</v>
      </c>
      <c r="B30" s="212">
        <v>0</v>
      </c>
      <c r="C30" s="212">
        <v>0</v>
      </c>
      <c r="D30" s="212">
        <v>0</v>
      </c>
      <c r="E30" s="212">
        <v>0</v>
      </c>
      <c r="F30" s="212">
        <v>0</v>
      </c>
      <c r="G30" s="212">
        <v>2</v>
      </c>
      <c r="H30" s="212">
        <v>0</v>
      </c>
      <c r="I30" s="212">
        <v>0</v>
      </c>
      <c r="J30" s="212">
        <v>0</v>
      </c>
      <c r="K30" s="212">
        <v>0</v>
      </c>
      <c r="L30" s="212">
        <v>0</v>
      </c>
      <c r="M30" s="212">
        <v>0</v>
      </c>
      <c r="N30" s="681">
        <f t="shared" si="0"/>
        <v>0</v>
      </c>
      <c r="O30" s="681">
        <f t="shared" si="0"/>
        <v>2</v>
      </c>
      <c r="P30" s="682" t="s">
        <v>704</v>
      </c>
    </row>
    <row r="31" spans="1:16" ht="20.100000000000001" customHeight="1" thickBot="1">
      <c r="A31" s="677" t="s">
        <v>1328</v>
      </c>
      <c r="B31" s="213">
        <v>1</v>
      </c>
      <c r="C31" s="213">
        <v>0</v>
      </c>
      <c r="D31" s="213">
        <v>0</v>
      </c>
      <c r="E31" s="213">
        <v>0</v>
      </c>
      <c r="F31" s="213">
        <v>0</v>
      </c>
      <c r="G31" s="213">
        <v>0</v>
      </c>
      <c r="H31" s="213">
        <v>0</v>
      </c>
      <c r="I31" s="213">
        <v>0</v>
      </c>
      <c r="J31" s="213">
        <v>0</v>
      </c>
      <c r="K31" s="213">
        <v>0</v>
      </c>
      <c r="L31" s="213">
        <v>0</v>
      </c>
      <c r="M31" s="213">
        <v>0</v>
      </c>
      <c r="N31" s="678">
        <f t="shared" si="0"/>
        <v>1</v>
      </c>
      <c r="O31" s="678">
        <f t="shared" si="0"/>
        <v>0</v>
      </c>
      <c r="P31" s="679" t="s">
        <v>464</v>
      </c>
    </row>
    <row r="32" spans="1:16" ht="24.75" customHeight="1" thickBot="1">
      <c r="A32" s="680" t="s">
        <v>763</v>
      </c>
      <c r="B32" s="212">
        <v>0</v>
      </c>
      <c r="C32" s="212">
        <v>0</v>
      </c>
      <c r="D32" s="212">
        <v>0</v>
      </c>
      <c r="E32" s="212">
        <v>1</v>
      </c>
      <c r="F32" s="212">
        <v>3</v>
      </c>
      <c r="G32" s="212">
        <v>3</v>
      </c>
      <c r="H32" s="212">
        <v>0</v>
      </c>
      <c r="I32" s="212">
        <v>0</v>
      </c>
      <c r="J32" s="212">
        <v>0</v>
      </c>
      <c r="K32" s="212">
        <v>0</v>
      </c>
      <c r="L32" s="212">
        <v>0</v>
      </c>
      <c r="M32" s="212">
        <v>0</v>
      </c>
      <c r="N32" s="681">
        <f t="shared" si="0"/>
        <v>3</v>
      </c>
      <c r="O32" s="681">
        <f t="shared" si="0"/>
        <v>4</v>
      </c>
      <c r="P32" s="682" t="s">
        <v>632</v>
      </c>
    </row>
    <row r="33" spans="1:16" ht="20.100000000000001" customHeight="1" thickBot="1">
      <c r="A33" s="677" t="s">
        <v>1329</v>
      </c>
      <c r="B33" s="213">
        <v>2</v>
      </c>
      <c r="C33" s="213">
        <v>1</v>
      </c>
      <c r="D33" s="213">
        <v>2</v>
      </c>
      <c r="E33" s="213">
        <v>3</v>
      </c>
      <c r="F33" s="213">
        <v>35</v>
      </c>
      <c r="G33" s="213">
        <v>17</v>
      </c>
      <c r="H33" s="213">
        <v>0</v>
      </c>
      <c r="I33" s="213">
        <v>0</v>
      </c>
      <c r="J33" s="213">
        <v>0</v>
      </c>
      <c r="K33" s="213">
        <v>0</v>
      </c>
      <c r="L33" s="213">
        <v>2</v>
      </c>
      <c r="M33" s="213">
        <v>0</v>
      </c>
      <c r="N33" s="678">
        <f t="shared" si="0"/>
        <v>41</v>
      </c>
      <c r="O33" s="678">
        <f t="shared" si="0"/>
        <v>21</v>
      </c>
      <c r="P33" s="679" t="s">
        <v>633</v>
      </c>
    </row>
    <row r="34" spans="1:16" ht="20.100000000000001" customHeight="1" thickBot="1">
      <c r="A34" s="680" t="s">
        <v>1330</v>
      </c>
      <c r="B34" s="212">
        <v>0</v>
      </c>
      <c r="C34" s="212">
        <v>0</v>
      </c>
      <c r="D34" s="212">
        <v>0</v>
      </c>
      <c r="E34" s="212">
        <v>0</v>
      </c>
      <c r="F34" s="212">
        <v>1</v>
      </c>
      <c r="G34" s="212">
        <v>0</v>
      </c>
      <c r="H34" s="212">
        <v>0</v>
      </c>
      <c r="I34" s="212">
        <v>0</v>
      </c>
      <c r="J34" s="212">
        <v>0</v>
      </c>
      <c r="K34" s="212">
        <v>0</v>
      </c>
      <c r="L34" s="212">
        <v>0</v>
      </c>
      <c r="M34" s="212">
        <v>0</v>
      </c>
      <c r="N34" s="681">
        <f t="shared" si="0"/>
        <v>1</v>
      </c>
      <c r="O34" s="681">
        <f t="shared" si="0"/>
        <v>0</v>
      </c>
      <c r="P34" s="682" t="s">
        <v>1343</v>
      </c>
    </row>
    <row r="35" spans="1:16" ht="20.100000000000001" customHeight="1" thickBot="1">
      <c r="A35" s="677" t="s">
        <v>1331</v>
      </c>
      <c r="B35" s="213">
        <v>0</v>
      </c>
      <c r="C35" s="213">
        <v>0</v>
      </c>
      <c r="D35" s="213">
        <v>0</v>
      </c>
      <c r="E35" s="213">
        <v>0</v>
      </c>
      <c r="F35" s="213">
        <v>0</v>
      </c>
      <c r="G35" s="213">
        <v>5</v>
      </c>
      <c r="H35" s="213">
        <v>0</v>
      </c>
      <c r="I35" s="213">
        <v>0</v>
      </c>
      <c r="J35" s="213">
        <v>0</v>
      </c>
      <c r="K35" s="213">
        <v>0</v>
      </c>
      <c r="L35" s="213">
        <v>0</v>
      </c>
      <c r="M35" s="213">
        <v>0</v>
      </c>
      <c r="N35" s="678">
        <f t="shared" si="0"/>
        <v>0</v>
      </c>
      <c r="O35" s="678">
        <f t="shared" si="0"/>
        <v>5</v>
      </c>
      <c r="P35" s="679" t="s">
        <v>465</v>
      </c>
    </row>
    <row r="36" spans="1:16" ht="20.100000000000001" customHeight="1">
      <c r="A36" s="815" t="s">
        <v>489</v>
      </c>
      <c r="B36" s="341">
        <v>11</v>
      </c>
      <c r="C36" s="341">
        <v>8</v>
      </c>
      <c r="D36" s="341">
        <v>33</v>
      </c>
      <c r="E36" s="341">
        <v>27</v>
      </c>
      <c r="F36" s="341">
        <v>63</v>
      </c>
      <c r="G36" s="341">
        <v>23</v>
      </c>
      <c r="H36" s="341">
        <v>0</v>
      </c>
      <c r="I36" s="341">
        <v>0</v>
      </c>
      <c r="J36" s="341">
        <v>0</v>
      </c>
      <c r="K36" s="341">
        <v>0</v>
      </c>
      <c r="L36" s="341">
        <v>0</v>
      </c>
      <c r="M36" s="341">
        <v>1</v>
      </c>
      <c r="N36" s="816">
        <f t="shared" ref="N36" si="1">SUM(B36+D36+F36+H36+J36+L36)</f>
        <v>107</v>
      </c>
      <c r="O36" s="816">
        <f t="shared" ref="O36" si="2">SUM(C36+E36+G36+I36+K36+M36)</f>
        <v>59</v>
      </c>
      <c r="P36" s="817" t="s">
        <v>264</v>
      </c>
    </row>
    <row r="37" spans="1:16" ht="24.75" customHeight="1">
      <c r="A37" s="683" t="s">
        <v>7</v>
      </c>
      <c r="B37" s="238">
        <f>SUM(B10:B36)</f>
        <v>18</v>
      </c>
      <c r="C37" s="238">
        <f t="shared" ref="C37:M37" si="3">SUM(C10:C36)</f>
        <v>15</v>
      </c>
      <c r="D37" s="238">
        <f t="shared" si="3"/>
        <v>47</v>
      </c>
      <c r="E37" s="238">
        <f t="shared" si="3"/>
        <v>38</v>
      </c>
      <c r="F37" s="238">
        <f t="shared" si="3"/>
        <v>611</v>
      </c>
      <c r="G37" s="238">
        <f t="shared" si="3"/>
        <v>302</v>
      </c>
      <c r="H37" s="238">
        <f t="shared" si="3"/>
        <v>0</v>
      </c>
      <c r="I37" s="238">
        <f t="shared" si="3"/>
        <v>0</v>
      </c>
      <c r="J37" s="238">
        <f t="shared" si="3"/>
        <v>0</v>
      </c>
      <c r="K37" s="238">
        <f t="shared" si="3"/>
        <v>0</v>
      </c>
      <c r="L37" s="238">
        <f t="shared" si="3"/>
        <v>10</v>
      </c>
      <c r="M37" s="238">
        <f t="shared" si="3"/>
        <v>7</v>
      </c>
      <c r="N37" s="238">
        <f t="shared" ref="N37" si="4">SUM(N10:N36)</f>
        <v>686</v>
      </c>
      <c r="O37" s="238">
        <f t="shared" ref="O37" si="5">SUM(O10:O36)</f>
        <v>362</v>
      </c>
      <c r="P37" s="684" t="s">
        <v>8</v>
      </c>
    </row>
    <row r="41" spans="1:16">
      <c r="A41" s="340"/>
    </row>
    <row r="43" spans="1:16">
      <c r="J43" s="205"/>
      <c r="K43" s="205"/>
      <c r="L43" s="205"/>
      <c r="M43" s="205"/>
    </row>
    <row r="98" spans="16:16">
      <c r="P98" s="65" t="s">
        <v>464</v>
      </c>
    </row>
    <row r="101" spans="16:16">
      <c r="P101" s="65" t="s">
        <v>632</v>
      </c>
    </row>
    <row r="104" spans="16:16">
      <c r="P104" s="65" t="s">
        <v>633</v>
      </c>
    </row>
    <row r="108" spans="16:16">
      <c r="P108" s="65" t="s">
        <v>508</v>
      </c>
    </row>
    <row r="111" spans="16:16">
      <c r="P111" s="65" t="s">
        <v>465</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5" fitToWidth="0" fitToHeight="0" orientation="landscape" r:id="rId1"/>
  <headerFooter alignWithMargins="0"/>
  <rowBreaks count="1" manualBreakCount="1">
    <brk id="26"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H13" sqref="H13"/>
    </sheetView>
  </sheetViews>
  <sheetFormatPr defaultColWidth="9.140625" defaultRowHeight="12.75"/>
  <cols>
    <col min="1" max="1" width="23.140625" style="43" customWidth="1"/>
    <col min="2" max="2" width="7.42578125" style="43" customWidth="1"/>
    <col min="3" max="3" width="7.5703125" style="43" customWidth="1"/>
    <col min="4" max="6" width="7.42578125" style="43" customWidth="1"/>
    <col min="7" max="7" width="7.85546875" style="43" customWidth="1"/>
    <col min="8" max="10" width="7.42578125" style="43" customWidth="1"/>
    <col min="11" max="11" width="7.7109375" style="43" customWidth="1"/>
    <col min="12" max="13" width="7.42578125" style="43" customWidth="1"/>
    <col min="14" max="14" width="23.140625" style="43" customWidth="1"/>
    <col min="15" max="16384" width="9.140625" style="43"/>
  </cols>
  <sheetData>
    <row r="1" spans="1:23" s="54" customFormat="1" ht="21.95" customHeight="1">
      <c r="A1" s="1314" t="s">
        <v>923</v>
      </c>
      <c r="B1" s="1314"/>
      <c r="C1" s="1314"/>
      <c r="D1" s="1314"/>
      <c r="E1" s="1314"/>
      <c r="F1" s="1314"/>
      <c r="G1" s="1314"/>
      <c r="H1" s="1314"/>
      <c r="I1" s="1314"/>
      <c r="J1" s="1314"/>
      <c r="K1" s="1314"/>
      <c r="L1" s="1314"/>
      <c r="M1" s="1314"/>
      <c r="N1" s="1314"/>
      <c r="O1" s="97"/>
      <c r="P1" s="97"/>
      <c r="Q1" s="97"/>
      <c r="R1" s="97"/>
      <c r="S1" s="97"/>
      <c r="T1" s="97"/>
      <c r="U1" s="97"/>
      <c r="V1" s="53"/>
      <c r="W1" s="98"/>
    </row>
    <row r="2" spans="1:23" s="55" customFormat="1" ht="18" customHeight="1">
      <c r="A2" s="1314" t="s">
        <v>1252</v>
      </c>
      <c r="B2" s="1314"/>
      <c r="C2" s="1314"/>
      <c r="D2" s="1314"/>
      <c r="E2" s="1314"/>
      <c r="F2" s="1314"/>
      <c r="G2" s="1314"/>
      <c r="H2" s="1314"/>
      <c r="I2" s="1314"/>
      <c r="J2" s="1314"/>
      <c r="K2" s="1314"/>
      <c r="L2" s="1314"/>
      <c r="M2" s="1314"/>
      <c r="N2" s="1314"/>
      <c r="O2" s="97"/>
      <c r="P2" s="97"/>
      <c r="Q2" s="97"/>
      <c r="R2" s="97"/>
      <c r="S2" s="97"/>
      <c r="T2" s="97"/>
      <c r="U2" s="97"/>
      <c r="V2" s="97"/>
      <c r="W2" s="97"/>
    </row>
    <row r="3" spans="1:23" s="51" customFormat="1" ht="35.25" customHeight="1">
      <c r="A3" s="1270" t="s">
        <v>954</v>
      </c>
      <c r="B3" s="1271"/>
      <c r="C3" s="1271"/>
      <c r="D3" s="1271"/>
      <c r="E3" s="1271"/>
      <c r="F3" s="1271"/>
      <c r="G3" s="1271"/>
      <c r="H3" s="1271"/>
      <c r="I3" s="1271"/>
      <c r="J3" s="1271"/>
      <c r="K3" s="1271"/>
      <c r="L3" s="1271"/>
      <c r="M3" s="1271"/>
      <c r="N3" s="1271"/>
      <c r="O3" s="84"/>
      <c r="P3" s="84"/>
      <c r="Q3" s="84"/>
      <c r="R3" s="84"/>
      <c r="S3" s="84"/>
      <c r="T3" s="84"/>
      <c r="U3" s="84"/>
      <c r="V3" s="84"/>
      <c r="W3" s="84"/>
    </row>
    <row r="4" spans="1:23" s="50" customFormat="1" ht="15.75">
      <c r="A4" s="901" t="s">
        <v>1253</v>
      </c>
      <c r="B4" s="901"/>
      <c r="C4" s="901"/>
      <c r="D4" s="901"/>
      <c r="E4" s="901"/>
      <c r="F4" s="901"/>
      <c r="G4" s="901"/>
      <c r="H4" s="901"/>
      <c r="I4" s="901"/>
      <c r="J4" s="901"/>
      <c r="K4" s="901"/>
      <c r="L4" s="901"/>
      <c r="M4" s="901"/>
      <c r="N4" s="901"/>
      <c r="O4" s="85"/>
      <c r="P4" s="85"/>
      <c r="Q4" s="85"/>
      <c r="R4" s="85"/>
      <c r="S4" s="85"/>
      <c r="T4" s="85"/>
      <c r="U4" s="85"/>
      <c r="V4" s="85"/>
      <c r="W4" s="85"/>
    </row>
    <row r="5" spans="1:23" s="50" customFormat="1" ht="15.75">
      <c r="A5" s="135"/>
      <c r="B5" s="135"/>
      <c r="C5" s="135"/>
      <c r="D5" s="135"/>
      <c r="E5" s="135"/>
      <c r="F5" s="135"/>
      <c r="G5" s="135"/>
      <c r="H5" s="135"/>
      <c r="I5" s="135"/>
      <c r="J5" s="135"/>
      <c r="K5" s="135"/>
      <c r="L5" s="135"/>
      <c r="M5" s="135"/>
      <c r="N5" s="135"/>
      <c r="O5" s="135"/>
      <c r="P5" s="85"/>
      <c r="Q5" s="85"/>
      <c r="R5" s="85"/>
      <c r="S5" s="85"/>
      <c r="T5" s="85"/>
      <c r="U5" s="85"/>
      <c r="V5" s="85"/>
      <c r="W5" s="85"/>
    </row>
    <row r="6" spans="1:23" s="50" customFormat="1" ht="20.100000000000001" customHeight="1">
      <c r="A6" s="10" t="s">
        <v>601</v>
      </c>
      <c r="B6" s="10"/>
      <c r="C6" s="10"/>
      <c r="D6" s="10"/>
      <c r="E6" s="10"/>
      <c r="F6" s="10"/>
      <c r="G6" s="10"/>
      <c r="H6" s="10"/>
      <c r="I6" s="10"/>
      <c r="J6" s="10"/>
      <c r="K6" s="10"/>
      <c r="L6" s="10"/>
      <c r="M6" s="10"/>
      <c r="N6" s="82" t="s">
        <v>600</v>
      </c>
    </row>
    <row r="7" spans="1:23" s="139" customFormat="1" ht="18" customHeight="1" thickBot="1">
      <c r="A7" s="1316" t="s">
        <v>922</v>
      </c>
      <c r="B7" s="853" t="s">
        <v>661</v>
      </c>
      <c r="C7" s="1238"/>
      <c r="D7" s="1238"/>
      <c r="E7" s="854"/>
      <c r="F7" s="855" t="s">
        <v>1019</v>
      </c>
      <c r="G7" s="855"/>
      <c r="H7" s="855"/>
      <c r="I7" s="855"/>
      <c r="J7" s="855" t="s">
        <v>1249</v>
      </c>
      <c r="K7" s="855"/>
      <c r="L7" s="855"/>
      <c r="M7" s="855"/>
      <c r="N7" s="1101" t="s">
        <v>980</v>
      </c>
      <c r="O7" s="138"/>
    </row>
    <row r="8" spans="1:23" s="139" customFormat="1" ht="19.5" customHeight="1" thickTop="1" thickBot="1">
      <c r="A8" s="1317"/>
      <c r="B8" s="1310" t="s">
        <v>660</v>
      </c>
      <c r="C8" s="1311"/>
      <c r="D8" s="1310" t="s">
        <v>493</v>
      </c>
      <c r="E8" s="1311"/>
      <c r="F8" s="1254" t="s">
        <v>660</v>
      </c>
      <c r="G8" s="1254"/>
      <c r="H8" s="1254" t="s">
        <v>493</v>
      </c>
      <c r="I8" s="1254"/>
      <c r="J8" s="1254" t="s">
        <v>660</v>
      </c>
      <c r="K8" s="1254"/>
      <c r="L8" s="1254" t="s">
        <v>493</v>
      </c>
      <c r="M8" s="1254"/>
      <c r="N8" s="1315"/>
      <c r="O8" s="138"/>
    </row>
    <row r="9" spans="1:23" s="139" customFormat="1" ht="15" customHeight="1" thickTop="1" thickBot="1">
      <c r="A9" s="1317"/>
      <c r="B9" s="1312" t="s">
        <v>474</v>
      </c>
      <c r="C9" s="1313"/>
      <c r="D9" s="1312" t="s">
        <v>257</v>
      </c>
      <c r="E9" s="1313"/>
      <c r="F9" s="1032" t="s">
        <v>474</v>
      </c>
      <c r="G9" s="1032"/>
      <c r="H9" s="1032" t="s">
        <v>257</v>
      </c>
      <c r="I9" s="1032"/>
      <c r="J9" s="1032" t="s">
        <v>474</v>
      </c>
      <c r="K9" s="1032"/>
      <c r="L9" s="1032" t="s">
        <v>257</v>
      </c>
      <c r="M9" s="1032"/>
      <c r="N9" s="1315"/>
      <c r="O9" s="138"/>
    </row>
    <row r="10" spans="1:23" s="139" customFormat="1" ht="15" customHeight="1" thickTop="1" thickBot="1">
      <c r="A10" s="1317"/>
      <c r="B10" s="765" t="s">
        <v>9</v>
      </c>
      <c r="C10" s="765" t="s">
        <v>547</v>
      </c>
      <c r="D10" s="765" t="s">
        <v>9</v>
      </c>
      <c r="E10" s="765" t="s">
        <v>547</v>
      </c>
      <c r="F10" s="765" t="s">
        <v>9</v>
      </c>
      <c r="G10" s="765" t="s">
        <v>547</v>
      </c>
      <c r="H10" s="765" t="s">
        <v>9</v>
      </c>
      <c r="I10" s="765" t="s">
        <v>547</v>
      </c>
      <c r="J10" s="610" t="s">
        <v>9</v>
      </c>
      <c r="K10" s="610" t="s">
        <v>547</v>
      </c>
      <c r="L10" s="610" t="s">
        <v>9</v>
      </c>
      <c r="M10" s="610" t="s">
        <v>547</v>
      </c>
      <c r="N10" s="1315"/>
      <c r="O10" s="138"/>
    </row>
    <row r="11" spans="1:23" s="139" customFormat="1" ht="14.25" customHeight="1" thickTop="1">
      <c r="A11" s="1318"/>
      <c r="B11" s="764" t="s">
        <v>548</v>
      </c>
      <c r="C11" s="764" t="s">
        <v>549</v>
      </c>
      <c r="D11" s="764" t="s">
        <v>548</v>
      </c>
      <c r="E11" s="764" t="s">
        <v>549</v>
      </c>
      <c r="F11" s="764" t="s">
        <v>548</v>
      </c>
      <c r="G11" s="764" t="s">
        <v>549</v>
      </c>
      <c r="H11" s="764" t="s">
        <v>548</v>
      </c>
      <c r="I11" s="764" t="s">
        <v>549</v>
      </c>
      <c r="J11" s="615" t="s">
        <v>548</v>
      </c>
      <c r="K11" s="615" t="s">
        <v>549</v>
      </c>
      <c r="L11" s="615" t="s">
        <v>548</v>
      </c>
      <c r="M11" s="615" t="s">
        <v>549</v>
      </c>
      <c r="N11" s="1103"/>
      <c r="O11" s="138"/>
    </row>
    <row r="12" spans="1:23" s="50" customFormat="1" ht="36" customHeight="1" thickBot="1">
      <c r="A12" s="685" t="s">
        <v>285</v>
      </c>
      <c r="B12" s="686">
        <v>6</v>
      </c>
      <c r="C12" s="686">
        <v>3</v>
      </c>
      <c r="D12" s="686">
        <v>1</v>
      </c>
      <c r="E12" s="686">
        <v>1</v>
      </c>
      <c r="F12" s="686">
        <v>4</v>
      </c>
      <c r="G12" s="686">
        <v>4</v>
      </c>
      <c r="H12" s="686">
        <v>5</v>
      </c>
      <c r="I12" s="686">
        <v>3</v>
      </c>
      <c r="J12" s="686">
        <v>9</v>
      </c>
      <c r="K12" s="686">
        <v>3</v>
      </c>
      <c r="L12" s="686">
        <v>2</v>
      </c>
      <c r="M12" s="686">
        <v>1</v>
      </c>
      <c r="N12" s="646" t="s">
        <v>255</v>
      </c>
      <c r="O12" s="137"/>
      <c r="P12" s="247"/>
    </row>
    <row r="13" spans="1:23" s="50" customFormat="1" ht="36" customHeight="1" thickBot="1">
      <c r="A13" s="687" t="s">
        <v>254</v>
      </c>
      <c r="B13" s="688">
        <v>28</v>
      </c>
      <c r="C13" s="688">
        <v>23</v>
      </c>
      <c r="D13" s="688">
        <v>23</v>
      </c>
      <c r="E13" s="688">
        <v>20</v>
      </c>
      <c r="F13" s="688">
        <v>17</v>
      </c>
      <c r="G13" s="688">
        <v>17</v>
      </c>
      <c r="H13" s="688">
        <v>14</v>
      </c>
      <c r="I13" s="688">
        <v>8</v>
      </c>
      <c r="J13" s="688">
        <v>34</v>
      </c>
      <c r="K13" s="688">
        <v>22</v>
      </c>
      <c r="L13" s="688">
        <v>5</v>
      </c>
      <c r="M13" s="688">
        <v>5</v>
      </c>
      <c r="N13" s="679" t="s">
        <v>1007</v>
      </c>
      <c r="O13" s="137"/>
    </row>
    <row r="14" spans="1:23" s="50" customFormat="1" ht="36" customHeight="1" thickBot="1">
      <c r="A14" s="689" t="s">
        <v>253</v>
      </c>
      <c r="B14" s="690">
        <v>207</v>
      </c>
      <c r="C14" s="690">
        <v>89</v>
      </c>
      <c r="D14" s="690">
        <v>140</v>
      </c>
      <c r="E14" s="690">
        <v>54</v>
      </c>
      <c r="F14" s="690">
        <v>183</v>
      </c>
      <c r="G14" s="690">
        <v>76</v>
      </c>
      <c r="H14" s="690">
        <v>178</v>
      </c>
      <c r="I14" s="690">
        <v>74</v>
      </c>
      <c r="J14" s="690">
        <v>254</v>
      </c>
      <c r="K14" s="690">
        <v>138</v>
      </c>
      <c r="L14" s="690">
        <v>140</v>
      </c>
      <c r="M14" s="690">
        <v>54</v>
      </c>
      <c r="N14" s="691" t="s">
        <v>1008</v>
      </c>
      <c r="O14" s="137"/>
    </row>
    <row r="15" spans="1:23" s="50" customFormat="1" ht="36" customHeight="1" thickBot="1">
      <c r="A15" s="687" t="s">
        <v>252</v>
      </c>
      <c r="B15" s="688">
        <v>0</v>
      </c>
      <c r="C15" s="688">
        <v>0</v>
      </c>
      <c r="D15" s="688">
        <v>0</v>
      </c>
      <c r="E15" s="688">
        <v>0</v>
      </c>
      <c r="F15" s="688">
        <v>0</v>
      </c>
      <c r="G15" s="688">
        <v>0</v>
      </c>
      <c r="H15" s="688">
        <v>0</v>
      </c>
      <c r="I15" s="688">
        <v>0</v>
      </c>
      <c r="J15" s="688">
        <v>0</v>
      </c>
      <c r="K15" s="688">
        <v>0</v>
      </c>
      <c r="L15" s="688">
        <v>0</v>
      </c>
      <c r="M15" s="688">
        <v>0</v>
      </c>
      <c r="N15" s="679" t="s">
        <v>1009</v>
      </c>
      <c r="O15" s="137"/>
    </row>
    <row r="16" spans="1:23" s="50" customFormat="1" ht="36" customHeight="1" thickBot="1">
      <c r="A16" s="689" t="s">
        <v>251</v>
      </c>
      <c r="B16" s="690">
        <v>0</v>
      </c>
      <c r="C16" s="690">
        <v>0</v>
      </c>
      <c r="D16" s="690">
        <v>0</v>
      </c>
      <c r="E16" s="690">
        <v>0</v>
      </c>
      <c r="F16" s="690">
        <v>0</v>
      </c>
      <c r="G16" s="690">
        <v>0</v>
      </c>
      <c r="H16" s="690">
        <v>0</v>
      </c>
      <c r="I16" s="690">
        <v>0</v>
      </c>
      <c r="J16" s="690">
        <v>0</v>
      </c>
      <c r="K16" s="690">
        <v>0</v>
      </c>
      <c r="L16" s="690">
        <v>0</v>
      </c>
      <c r="M16" s="690">
        <v>0</v>
      </c>
      <c r="N16" s="691" t="s">
        <v>250</v>
      </c>
      <c r="O16" s="137"/>
    </row>
    <row r="17" spans="1:15" s="50" customFormat="1" ht="36" customHeight="1">
      <c r="A17" s="692" t="s">
        <v>489</v>
      </c>
      <c r="B17" s="693">
        <v>185</v>
      </c>
      <c r="C17" s="693">
        <v>42</v>
      </c>
      <c r="D17" s="693">
        <v>74</v>
      </c>
      <c r="E17" s="693">
        <v>27</v>
      </c>
      <c r="F17" s="693">
        <v>106</v>
      </c>
      <c r="G17" s="693">
        <v>41</v>
      </c>
      <c r="H17" s="693">
        <v>84</v>
      </c>
      <c r="I17" s="693">
        <v>41</v>
      </c>
      <c r="J17" s="693">
        <v>21</v>
      </c>
      <c r="K17" s="693">
        <v>11</v>
      </c>
      <c r="L17" s="693">
        <v>18</v>
      </c>
      <c r="M17" s="693">
        <v>8</v>
      </c>
      <c r="N17" s="694" t="s">
        <v>248</v>
      </c>
      <c r="O17" s="137"/>
    </row>
    <row r="18" spans="1:15" ht="27.75" customHeight="1">
      <c r="A18" s="695" t="s">
        <v>7</v>
      </c>
      <c r="B18" s="696">
        <f t="shared" ref="B18:I18" si="0">SUM(B12:B17)</f>
        <v>426</v>
      </c>
      <c r="C18" s="696">
        <f t="shared" si="0"/>
        <v>157</v>
      </c>
      <c r="D18" s="696">
        <f t="shared" si="0"/>
        <v>238</v>
      </c>
      <c r="E18" s="696">
        <f t="shared" si="0"/>
        <v>102</v>
      </c>
      <c r="F18" s="696">
        <f t="shared" si="0"/>
        <v>310</v>
      </c>
      <c r="G18" s="696">
        <f t="shared" si="0"/>
        <v>138</v>
      </c>
      <c r="H18" s="696">
        <f t="shared" si="0"/>
        <v>281</v>
      </c>
      <c r="I18" s="696">
        <f t="shared" si="0"/>
        <v>126</v>
      </c>
      <c r="J18" s="696">
        <f t="shared" ref="J18:M18" si="1">SUM(J12:J17)</f>
        <v>318</v>
      </c>
      <c r="K18" s="696">
        <f t="shared" si="1"/>
        <v>174</v>
      </c>
      <c r="L18" s="696">
        <f t="shared" si="1"/>
        <v>165</v>
      </c>
      <c r="M18" s="696">
        <f t="shared" si="1"/>
        <v>68</v>
      </c>
      <c r="N18" s="697" t="s">
        <v>8</v>
      </c>
    </row>
    <row r="27" spans="1:15" ht="13.5" thickBot="1"/>
    <row r="28" spans="1:15" ht="39" thickBot="1">
      <c r="B28" s="65"/>
      <c r="C28" s="65"/>
      <c r="D28" s="99" t="s">
        <v>323</v>
      </c>
      <c r="E28" s="99" t="s">
        <v>324</v>
      </c>
    </row>
    <row r="29" spans="1:15" ht="90.75" thickBot="1">
      <c r="B29" s="1308" t="str">
        <f>B7</f>
        <v>2016/2017</v>
      </c>
      <c r="C29" s="100" t="s">
        <v>924</v>
      </c>
      <c r="D29" s="96">
        <f>B18</f>
        <v>426</v>
      </c>
      <c r="E29" s="96">
        <f>C18</f>
        <v>157</v>
      </c>
    </row>
    <row r="30" spans="1:15" ht="60.75" thickBot="1">
      <c r="B30" s="1309"/>
      <c r="C30" s="101" t="s">
        <v>503</v>
      </c>
      <c r="D30" s="96">
        <f>D18</f>
        <v>238</v>
      </c>
      <c r="E30" s="96">
        <f>E18</f>
        <v>102</v>
      </c>
    </row>
    <row r="31" spans="1:15" ht="90.75" thickBot="1">
      <c r="B31" s="1306" t="str">
        <f>F7</f>
        <v>2017/2018</v>
      </c>
      <c r="C31" s="100" t="s">
        <v>924</v>
      </c>
      <c r="D31" s="96">
        <f>F18</f>
        <v>310</v>
      </c>
      <c r="E31" s="96">
        <f>G18</f>
        <v>138</v>
      </c>
    </row>
    <row r="32" spans="1:15" ht="60.75" thickBot="1">
      <c r="B32" s="1307"/>
      <c r="C32" s="101" t="s">
        <v>503</v>
      </c>
      <c r="D32" s="96">
        <f>H18</f>
        <v>281</v>
      </c>
      <c r="E32" s="96">
        <f>I18</f>
        <v>126</v>
      </c>
    </row>
    <row r="33" spans="2:5" ht="90.75" thickBot="1">
      <c r="B33" s="1306" t="str">
        <f>J7</f>
        <v>2018/2019</v>
      </c>
      <c r="C33" s="100" t="s">
        <v>924</v>
      </c>
      <c r="D33" s="96">
        <f>J18</f>
        <v>318</v>
      </c>
      <c r="E33" s="96">
        <f>K18</f>
        <v>174</v>
      </c>
    </row>
    <row r="34" spans="2:5" ht="60">
      <c r="B34" s="1307"/>
      <c r="C34" s="101" t="s">
        <v>503</v>
      </c>
      <c r="D34" s="96">
        <f>L18</f>
        <v>165</v>
      </c>
      <c r="E34" s="96">
        <f>M18</f>
        <v>68</v>
      </c>
    </row>
  </sheetData>
  <mergeCells count="24">
    <mergeCell ref="A1:N1"/>
    <mergeCell ref="N7:N11"/>
    <mergeCell ref="A7:A11"/>
    <mergeCell ref="L9:M9"/>
    <mergeCell ref="A3:N3"/>
    <mergeCell ref="L8:M8"/>
    <mergeCell ref="H9:I9"/>
    <mergeCell ref="F9:G9"/>
    <mergeCell ref="A2:N2"/>
    <mergeCell ref="A4:N4"/>
    <mergeCell ref="J7:M7"/>
    <mergeCell ref="B33:B34"/>
    <mergeCell ref="B31:B32"/>
    <mergeCell ref="J8:K8"/>
    <mergeCell ref="B7:E7"/>
    <mergeCell ref="J9:K9"/>
    <mergeCell ref="B29:B30"/>
    <mergeCell ref="F7:I7"/>
    <mergeCell ref="F8:G8"/>
    <mergeCell ref="H8:I8"/>
    <mergeCell ref="B8:C8"/>
    <mergeCell ref="B9:C9"/>
    <mergeCell ref="D8:E8"/>
    <mergeCell ref="D9:E9"/>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rightToLeft="1" view="pageBreakPreview" topLeftCell="A16" zoomScaleNormal="100" zoomScaleSheetLayoutView="100" workbookViewId="0">
      <selection activeCell="A33" sqref="A33:H33"/>
    </sheetView>
  </sheetViews>
  <sheetFormatPr defaultColWidth="9.140625" defaultRowHeight="15"/>
  <cols>
    <col min="1" max="1" width="27.42578125" style="205" customWidth="1"/>
    <col min="2" max="3" width="7.7109375" style="65" customWidth="1"/>
    <col min="4" max="4" width="7.7109375" style="205" customWidth="1"/>
    <col min="5" max="5" width="7.7109375" style="65" customWidth="1"/>
    <col min="6" max="6" width="7.7109375" style="205" customWidth="1"/>
    <col min="7" max="7" width="7.7109375" style="65" customWidth="1"/>
    <col min="8" max="8" width="36.28515625" style="65" customWidth="1"/>
    <col min="9" max="16384" width="9.140625" style="50"/>
  </cols>
  <sheetData>
    <row r="1" spans="1:8" s="54" customFormat="1" ht="20.25">
      <c r="A1" s="852" t="s">
        <v>476</v>
      </c>
      <c r="B1" s="852"/>
      <c r="C1" s="852"/>
      <c r="D1" s="852"/>
      <c r="E1" s="852"/>
      <c r="F1" s="852"/>
      <c r="G1" s="852"/>
      <c r="H1" s="852"/>
    </row>
    <row r="2" spans="1:8" s="55" customFormat="1" ht="20.25">
      <c r="A2" s="858" t="s">
        <v>1252</v>
      </c>
      <c r="B2" s="858"/>
      <c r="C2" s="858"/>
      <c r="D2" s="858"/>
      <c r="E2" s="858"/>
      <c r="F2" s="858"/>
      <c r="G2" s="858"/>
      <c r="H2" s="858"/>
    </row>
    <row r="3" spans="1:8" ht="31.5" customHeight="1">
      <c r="A3" s="1323" t="s">
        <v>951</v>
      </c>
      <c r="B3" s="1299"/>
      <c r="C3" s="1299"/>
      <c r="D3" s="1299"/>
      <c r="E3" s="1299"/>
      <c r="F3" s="1299"/>
      <c r="G3" s="1299"/>
      <c r="H3" s="1299"/>
    </row>
    <row r="4" spans="1:8" ht="15.75">
      <c r="A4" s="901" t="s">
        <v>1253</v>
      </c>
      <c r="B4" s="901"/>
      <c r="C4" s="901"/>
      <c r="D4" s="901"/>
      <c r="E4" s="901"/>
      <c r="F4" s="901"/>
      <c r="G4" s="901"/>
      <c r="H4" s="901"/>
    </row>
    <row r="5" spans="1:8" ht="20.100000000000001" customHeight="1">
      <c r="A5" s="10" t="s">
        <v>602</v>
      </c>
      <c r="B5" s="81"/>
      <c r="C5" s="81"/>
      <c r="D5" s="81"/>
      <c r="E5" s="81"/>
      <c r="F5" s="81"/>
      <c r="G5" s="81"/>
      <c r="H5" s="82" t="s">
        <v>603</v>
      </c>
    </row>
    <row r="6" spans="1:8" s="139" customFormat="1" ht="26.25" customHeight="1" thickBot="1">
      <c r="A6" s="1320" t="s">
        <v>1228</v>
      </c>
      <c r="B6" s="853" t="s">
        <v>661</v>
      </c>
      <c r="C6" s="854"/>
      <c r="D6" s="855" t="s">
        <v>1019</v>
      </c>
      <c r="E6" s="855"/>
      <c r="F6" s="855" t="s">
        <v>1249</v>
      </c>
      <c r="G6" s="855"/>
      <c r="H6" s="1102" t="s">
        <v>1229</v>
      </c>
    </row>
    <row r="7" spans="1:8" s="139" customFormat="1" ht="14.25" thickTop="1" thickBot="1">
      <c r="A7" s="1321"/>
      <c r="B7" s="765" t="s">
        <v>9</v>
      </c>
      <c r="C7" s="765" t="s">
        <v>547</v>
      </c>
      <c r="D7" s="765" t="s">
        <v>9</v>
      </c>
      <c r="E7" s="765" t="s">
        <v>547</v>
      </c>
      <c r="F7" s="610" t="s">
        <v>9</v>
      </c>
      <c r="G7" s="610" t="s">
        <v>547</v>
      </c>
      <c r="H7" s="1319"/>
    </row>
    <row r="8" spans="1:8" s="139" customFormat="1" ht="13.5" thickTop="1">
      <c r="A8" s="1322"/>
      <c r="B8" s="764" t="s">
        <v>548</v>
      </c>
      <c r="C8" s="764" t="s">
        <v>549</v>
      </c>
      <c r="D8" s="764" t="s">
        <v>548</v>
      </c>
      <c r="E8" s="764" t="s">
        <v>549</v>
      </c>
      <c r="F8" s="615" t="s">
        <v>548</v>
      </c>
      <c r="G8" s="615" t="s">
        <v>549</v>
      </c>
      <c r="H8" s="1104"/>
    </row>
    <row r="9" spans="1:8" ht="17.25" customHeight="1" thickBot="1">
      <c r="A9" s="698" t="s">
        <v>262</v>
      </c>
      <c r="B9" s="378">
        <v>5</v>
      </c>
      <c r="C9" s="378">
        <v>10</v>
      </c>
      <c r="D9" s="378">
        <v>6</v>
      </c>
      <c r="E9" s="378">
        <v>5</v>
      </c>
      <c r="F9" s="378">
        <v>8</v>
      </c>
      <c r="G9" s="378">
        <v>12</v>
      </c>
      <c r="H9" s="699" t="s">
        <v>261</v>
      </c>
    </row>
    <row r="10" spans="1:8" ht="17.25" customHeight="1" thickBot="1">
      <c r="A10" s="568" t="s">
        <v>1028</v>
      </c>
      <c r="B10" s="322">
        <v>0</v>
      </c>
      <c r="C10" s="322">
        <v>0</v>
      </c>
      <c r="D10" s="322">
        <v>0</v>
      </c>
      <c r="E10" s="322">
        <v>0</v>
      </c>
      <c r="F10" s="322">
        <v>0</v>
      </c>
      <c r="G10" s="322">
        <v>3</v>
      </c>
      <c r="H10" s="700" t="s">
        <v>704</v>
      </c>
    </row>
    <row r="11" spans="1:8" ht="17.25" customHeight="1" thickBot="1">
      <c r="A11" s="566" t="s">
        <v>1230</v>
      </c>
      <c r="B11" s="325">
        <v>177</v>
      </c>
      <c r="C11" s="325">
        <v>28</v>
      </c>
      <c r="D11" s="325">
        <v>109</v>
      </c>
      <c r="E11" s="325">
        <v>35</v>
      </c>
      <c r="F11" s="325">
        <v>114</v>
      </c>
      <c r="G11" s="325">
        <v>47</v>
      </c>
      <c r="H11" s="701" t="s">
        <v>952</v>
      </c>
    </row>
    <row r="12" spans="1:8" ht="25.5" customHeight="1" thickBot="1">
      <c r="A12" s="568" t="s">
        <v>494</v>
      </c>
      <c r="B12" s="322">
        <v>84</v>
      </c>
      <c r="C12" s="322">
        <v>23</v>
      </c>
      <c r="D12" s="322">
        <v>48</v>
      </c>
      <c r="E12" s="322">
        <v>10</v>
      </c>
      <c r="F12" s="322">
        <v>46</v>
      </c>
      <c r="G12" s="322">
        <v>14</v>
      </c>
      <c r="H12" s="700" t="s">
        <v>979</v>
      </c>
    </row>
    <row r="13" spans="1:8" ht="26.25" thickBot="1">
      <c r="A13" s="566" t="s">
        <v>627</v>
      </c>
      <c r="B13" s="325">
        <v>48</v>
      </c>
      <c r="C13" s="325">
        <v>10</v>
      </c>
      <c r="D13" s="325">
        <v>36</v>
      </c>
      <c r="E13" s="325">
        <v>17</v>
      </c>
      <c r="F13" s="325">
        <v>51</v>
      </c>
      <c r="G13" s="325">
        <v>21</v>
      </c>
      <c r="H13" s="701" t="s">
        <v>628</v>
      </c>
    </row>
    <row r="14" spans="1:8" ht="26.25" thickBot="1">
      <c r="A14" s="568" t="s">
        <v>510</v>
      </c>
      <c r="B14" s="322">
        <v>0</v>
      </c>
      <c r="C14" s="322">
        <v>0</v>
      </c>
      <c r="D14" s="322">
        <v>0</v>
      </c>
      <c r="E14" s="322">
        <v>1</v>
      </c>
      <c r="F14" s="322">
        <v>0</v>
      </c>
      <c r="G14" s="322">
        <v>0</v>
      </c>
      <c r="H14" s="700" t="s">
        <v>915</v>
      </c>
    </row>
    <row r="15" spans="1:8" ht="17.25" customHeight="1" thickBot="1">
      <c r="A15" s="566" t="s">
        <v>483</v>
      </c>
      <c r="B15" s="325">
        <v>0</v>
      </c>
      <c r="C15" s="325">
        <v>1</v>
      </c>
      <c r="D15" s="325">
        <v>1</v>
      </c>
      <c r="E15" s="325">
        <v>2</v>
      </c>
      <c r="F15" s="325">
        <v>1</v>
      </c>
      <c r="G15" s="325">
        <v>4</v>
      </c>
      <c r="H15" s="701" t="s">
        <v>260</v>
      </c>
    </row>
    <row r="16" spans="1:8" ht="17.25" customHeight="1" thickBot="1">
      <c r="A16" s="568" t="s">
        <v>919</v>
      </c>
      <c r="B16" s="322">
        <v>0</v>
      </c>
      <c r="C16" s="322">
        <v>1</v>
      </c>
      <c r="D16" s="322">
        <v>0</v>
      </c>
      <c r="E16" s="322">
        <v>0</v>
      </c>
      <c r="F16" s="322"/>
      <c r="G16" s="322"/>
      <c r="H16" s="700" t="s">
        <v>319</v>
      </c>
    </row>
    <row r="17" spans="1:8" ht="17.25" customHeight="1" thickBot="1">
      <c r="A17" s="566" t="s">
        <v>1191</v>
      </c>
      <c r="B17" s="325">
        <v>25</v>
      </c>
      <c r="C17" s="325">
        <v>9</v>
      </c>
      <c r="D17" s="325">
        <v>29</v>
      </c>
      <c r="E17" s="325">
        <v>6</v>
      </c>
      <c r="F17" s="325">
        <v>24</v>
      </c>
      <c r="G17" s="325">
        <v>11</v>
      </c>
      <c r="H17" s="701" t="s">
        <v>259</v>
      </c>
    </row>
    <row r="18" spans="1:8" ht="27" customHeight="1" thickBot="1">
      <c r="A18" s="568" t="s">
        <v>511</v>
      </c>
      <c r="B18" s="322">
        <v>7</v>
      </c>
      <c r="C18" s="322">
        <v>17</v>
      </c>
      <c r="D18" s="322">
        <v>3</v>
      </c>
      <c r="E18" s="322">
        <v>7</v>
      </c>
      <c r="F18" s="322">
        <v>3</v>
      </c>
      <c r="G18" s="322">
        <v>11</v>
      </c>
      <c r="H18" s="700" t="s">
        <v>916</v>
      </c>
    </row>
    <row r="19" spans="1:8" ht="24.75" customHeight="1" thickBot="1">
      <c r="A19" s="566" t="s">
        <v>1190</v>
      </c>
      <c r="B19" s="325">
        <v>5</v>
      </c>
      <c r="C19" s="325">
        <v>1</v>
      </c>
      <c r="D19" s="325">
        <v>25</v>
      </c>
      <c r="E19" s="325">
        <v>3</v>
      </c>
      <c r="F19" s="325">
        <v>3</v>
      </c>
      <c r="G19" s="325">
        <v>1</v>
      </c>
      <c r="H19" s="701" t="s">
        <v>258</v>
      </c>
    </row>
    <row r="20" spans="1:8" ht="17.25" customHeight="1" thickBot="1">
      <c r="A20" s="568" t="s">
        <v>625</v>
      </c>
      <c r="B20" s="322">
        <v>0</v>
      </c>
      <c r="C20" s="322">
        <v>2</v>
      </c>
      <c r="D20" s="322">
        <v>1</v>
      </c>
      <c r="E20" s="322">
        <v>0</v>
      </c>
      <c r="F20" s="322">
        <v>0</v>
      </c>
      <c r="G20" s="322">
        <v>1</v>
      </c>
      <c r="H20" s="700" t="s">
        <v>626</v>
      </c>
    </row>
    <row r="21" spans="1:8" ht="17.25" customHeight="1" thickBot="1">
      <c r="A21" s="566" t="s">
        <v>629</v>
      </c>
      <c r="B21" s="325">
        <v>2</v>
      </c>
      <c r="C21" s="325">
        <v>0</v>
      </c>
      <c r="D21" s="325">
        <v>0</v>
      </c>
      <c r="E21" s="325">
        <v>0</v>
      </c>
      <c r="F21" s="325">
        <v>0</v>
      </c>
      <c r="G21" s="325">
        <v>1</v>
      </c>
      <c r="H21" s="701" t="s">
        <v>630</v>
      </c>
    </row>
    <row r="22" spans="1:8" ht="17.25" customHeight="1" thickBot="1">
      <c r="A22" s="568" t="s">
        <v>634</v>
      </c>
      <c r="B22" s="322">
        <v>1</v>
      </c>
      <c r="C22" s="322">
        <v>1</v>
      </c>
      <c r="D22" s="322">
        <v>0</v>
      </c>
      <c r="E22" s="322">
        <v>0</v>
      </c>
      <c r="F22" s="322">
        <v>1</v>
      </c>
      <c r="G22" s="322">
        <v>1</v>
      </c>
      <c r="H22" s="700" t="s">
        <v>632</v>
      </c>
    </row>
    <row r="23" spans="1:8" ht="17.25" customHeight="1" thickBot="1">
      <c r="A23" s="566" t="s">
        <v>1195</v>
      </c>
      <c r="B23" s="325">
        <v>1</v>
      </c>
      <c r="C23" s="325">
        <v>0</v>
      </c>
      <c r="D23" s="325">
        <v>0</v>
      </c>
      <c r="E23" s="325">
        <v>0</v>
      </c>
      <c r="F23" s="325">
        <v>0</v>
      </c>
      <c r="G23" s="325">
        <v>0</v>
      </c>
      <c r="H23" s="701" t="s">
        <v>320</v>
      </c>
    </row>
    <row r="24" spans="1:8" ht="24.75" customHeight="1" thickBot="1">
      <c r="A24" s="568" t="s">
        <v>918</v>
      </c>
      <c r="B24" s="322">
        <v>5</v>
      </c>
      <c r="C24" s="322">
        <v>7</v>
      </c>
      <c r="D24" s="322">
        <v>4</v>
      </c>
      <c r="E24" s="322">
        <v>1</v>
      </c>
      <c r="F24" s="322">
        <v>3</v>
      </c>
      <c r="G24" s="322">
        <v>6</v>
      </c>
      <c r="H24" s="700" t="s">
        <v>936</v>
      </c>
    </row>
    <row r="25" spans="1:8" ht="17.25" customHeight="1" thickBot="1">
      <c r="A25" s="566" t="s">
        <v>953</v>
      </c>
      <c r="B25" s="325">
        <v>0</v>
      </c>
      <c r="C25" s="325">
        <v>1</v>
      </c>
      <c r="D25" s="325">
        <v>0</v>
      </c>
      <c r="E25" s="325">
        <v>0</v>
      </c>
      <c r="F25" s="325">
        <v>0</v>
      </c>
      <c r="G25" s="325">
        <v>0</v>
      </c>
      <c r="H25" s="701" t="s">
        <v>917</v>
      </c>
    </row>
    <row r="26" spans="1:8" ht="17.25" customHeight="1" thickBot="1">
      <c r="A26" s="568" t="s">
        <v>542</v>
      </c>
      <c r="B26" s="322">
        <v>1</v>
      </c>
      <c r="C26" s="322">
        <v>6</v>
      </c>
      <c r="D26" s="322">
        <v>0</v>
      </c>
      <c r="E26" s="322">
        <v>1</v>
      </c>
      <c r="F26" s="322">
        <v>1</v>
      </c>
      <c r="G26" s="322">
        <v>1</v>
      </c>
      <c r="H26" s="700" t="s">
        <v>265</v>
      </c>
    </row>
    <row r="27" spans="1:8" ht="17.25" customHeight="1" thickBot="1">
      <c r="A27" s="566" t="s">
        <v>346</v>
      </c>
      <c r="B27" s="325">
        <v>5</v>
      </c>
      <c r="C27" s="325">
        <v>2</v>
      </c>
      <c r="D27" s="325">
        <v>0</v>
      </c>
      <c r="E27" s="325">
        <v>2</v>
      </c>
      <c r="F27" s="325">
        <v>0</v>
      </c>
      <c r="G27" s="325">
        <v>2</v>
      </c>
      <c r="H27" s="701" t="s">
        <v>69</v>
      </c>
    </row>
    <row r="28" spans="1:8" ht="17.25" customHeight="1" thickBot="1">
      <c r="A28" s="568" t="s">
        <v>461</v>
      </c>
      <c r="B28" s="322">
        <v>0</v>
      </c>
      <c r="C28" s="322">
        <v>1</v>
      </c>
      <c r="D28" s="322">
        <v>0</v>
      </c>
      <c r="E28" s="322">
        <v>0</v>
      </c>
      <c r="F28" s="322">
        <v>0</v>
      </c>
      <c r="G28" s="322">
        <v>0</v>
      </c>
      <c r="H28" s="700" t="s">
        <v>462</v>
      </c>
    </row>
    <row r="29" spans="1:8" ht="17.25" customHeight="1" thickBot="1">
      <c r="A29" s="566" t="s">
        <v>1344</v>
      </c>
      <c r="B29" s="325">
        <v>0</v>
      </c>
      <c r="C29" s="325">
        <v>0</v>
      </c>
      <c r="D29" s="325">
        <v>0</v>
      </c>
      <c r="E29" s="325">
        <v>0</v>
      </c>
      <c r="F29" s="325">
        <v>1</v>
      </c>
      <c r="G29" s="325">
        <v>0</v>
      </c>
      <c r="H29" s="701" t="s">
        <v>1343</v>
      </c>
    </row>
    <row r="30" spans="1:8" ht="21.75" customHeight="1" thickBot="1">
      <c r="A30" s="568" t="s">
        <v>941</v>
      </c>
      <c r="B30" s="322">
        <v>34</v>
      </c>
      <c r="C30" s="322">
        <v>16</v>
      </c>
      <c r="D30" s="322">
        <v>22</v>
      </c>
      <c r="E30" s="322">
        <v>7</v>
      </c>
      <c r="F30" s="322">
        <v>16</v>
      </c>
      <c r="G30" s="322">
        <v>7</v>
      </c>
      <c r="H30" s="700" t="s">
        <v>937</v>
      </c>
    </row>
    <row r="31" spans="1:8" ht="17.25" customHeight="1" thickBot="1">
      <c r="A31" s="566" t="s">
        <v>513</v>
      </c>
      <c r="B31" s="325">
        <v>25</v>
      </c>
      <c r="C31" s="325">
        <v>21</v>
      </c>
      <c r="D31" s="325">
        <v>7</v>
      </c>
      <c r="E31" s="325">
        <v>20</v>
      </c>
      <c r="F31" s="325">
        <v>8</v>
      </c>
      <c r="G31" s="325">
        <v>7</v>
      </c>
      <c r="H31" s="701" t="s">
        <v>269</v>
      </c>
    </row>
    <row r="32" spans="1:8" ht="17.25" customHeight="1">
      <c r="A32" s="575" t="s">
        <v>489</v>
      </c>
      <c r="B32" s="372">
        <v>1</v>
      </c>
      <c r="C32" s="372">
        <v>0</v>
      </c>
      <c r="D32" s="372">
        <v>19</v>
      </c>
      <c r="E32" s="372">
        <v>21</v>
      </c>
      <c r="F32" s="372">
        <v>38</v>
      </c>
      <c r="G32" s="372">
        <v>24</v>
      </c>
      <c r="H32" s="818" t="s">
        <v>264</v>
      </c>
    </row>
    <row r="33" spans="1:8" ht="25.5" customHeight="1">
      <c r="A33" s="1339" t="s">
        <v>29</v>
      </c>
      <c r="B33" s="1340">
        <f>SUM(B6:B32)</f>
        <v>426</v>
      </c>
      <c r="C33" s="1340">
        <f>SUM(C6:C32)</f>
        <v>157</v>
      </c>
      <c r="D33" s="1340">
        <f>SUM(D6:D32)</f>
        <v>310</v>
      </c>
      <c r="E33" s="1340">
        <f>SUM(E6:E32)</f>
        <v>138</v>
      </c>
      <c r="F33" s="1340">
        <f t="shared" ref="F33:G33" si="0">SUM(F6:F32)</f>
        <v>318</v>
      </c>
      <c r="G33" s="1340">
        <f t="shared" si="0"/>
        <v>174</v>
      </c>
      <c r="H33" s="1341" t="s">
        <v>30</v>
      </c>
    </row>
    <row r="66" spans="1:8" ht="12.75">
      <c r="A66" s="139"/>
      <c r="B66" s="139"/>
      <c r="C66" s="139"/>
      <c r="D66" s="139"/>
      <c r="E66" s="139"/>
      <c r="F66" s="139"/>
      <c r="G66" s="139"/>
      <c r="H66" s="139"/>
    </row>
    <row r="67" spans="1:8" ht="12.75">
      <c r="A67" s="50"/>
      <c r="B67" s="50"/>
      <c r="C67" s="50"/>
      <c r="D67" s="50"/>
      <c r="E67" s="50"/>
      <c r="F67" s="50"/>
      <c r="G67" s="50"/>
      <c r="H67" s="50"/>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topLeftCell="A16" zoomScaleNormal="100" zoomScaleSheetLayoutView="100" workbookViewId="0">
      <selection activeCell="A35" sqref="A35:H35"/>
    </sheetView>
  </sheetViews>
  <sheetFormatPr defaultColWidth="9.140625" defaultRowHeight="15"/>
  <cols>
    <col min="1" max="1" width="30.7109375" style="70" customWidth="1"/>
    <col min="2" max="2" width="6.140625" style="49" customWidth="1"/>
    <col min="3" max="3" width="7.42578125" style="49" customWidth="1"/>
    <col min="4" max="4" width="6.140625" style="70" customWidth="1"/>
    <col min="5" max="5" width="7.42578125" style="49" customWidth="1"/>
    <col min="6" max="6" width="6.140625" style="70" customWidth="1"/>
    <col min="7" max="7" width="7.42578125" style="49" customWidth="1"/>
    <col min="8" max="8" width="32.7109375" style="49" customWidth="1"/>
    <col min="9" max="16384" width="9.140625" style="44"/>
  </cols>
  <sheetData>
    <row r="1" spans="1:15" s="55" customFormat="1" ht="20.100000000000001" customHeight="1">
      <c r="A1" s="852" t="s">
        <v>475</v>
      </c>
      <c r="B1" s="852"/>
      <c r="C1" s="852"/>
      <c r="D1" s="852"/>
      <c r="E1" s="852"/>
      <c r="F1" s="852"/>
      <c r="G1" s="852"/>
      <c r="H1" s="852"/>
    </row>
    <row r="2" spans="1:15" s="55" customFormat="1" ht="20.100000000000001" customHeight="1">
      <c r="A2" s="858" t="s">
        <v>1252</v>
      </c>
      <c r="B2" s="858"/>
      <c r="C2" s="858"/>
      <c r="D2" s="858"/>
      <c r="E2" s="858"/>
      <c r="F2" s="858"/>
      <c r="G2" s="858"/>
      <c r="H2" s="858"/>
    </row>
    <row r="3" spans="1:15" s="51" customFormat="1" ht="34.5" customHeight="1">
      <c r="A3" s="1323" t="s">
        <v>944</v>
      </c>
      <c r="B3" s="1323"/>
      <c r="C3" s="1323"/>
      <c r="D3" s="1323"/>
      <c r="E3" s="1323"/>
      <c r="F3" s="1323"/>
      <c r="G3" s="1323"/>
      <c r="H3" s="1323"/>
    </row>
    <row r="4" spans="1:15" s="51" customFormat="1" ht="20.100000000000001" customHeight="1">
      <c r="A4" s="901" t="s">
        <v>1253</v>
      </c>
      <c r="B4" s="901"/>
      <c r="C4" s="901"/>
      <c r="D4" s="901"/>
      <c r="E4" s="901"/>
      <c r="F4" s="901"/>
      <c r="G4" s="901"/>
      <c r="H4" s="901"/>
    </row>
    <row r="5" spans="1:15" s="51" customFormat="1" ht="20.100000000000001" customHeight="1">
      <c r="A5" s="10" t="s">
        <v>605</v>
      </c>
      <c r="B5" s="67"/>
      <c r="C5" s="67"/>
      <c r="D5" s="67"/>
      <c r="E5" s="67"/>
      <c r="F5" s="67"/>
      <c r="G5" s="67"/>
      <c r="H5" s="82" t="s">
        <v>604</v>
      </c>
    </row>
    <row r="6" spans="1:15" s="45" customFormat="1" ht="24" customHeight="1" thickBot="1">
      <c r="A6" s="1320" t="s">
        <v>945</v>
      </c>
      <c r="B6" s="853" t="s">
        <v>661</v>
      </c>
      <c r="C6" s="854"/>
      <c r="D6" s="855" t="s">
        <v>1019</v>
      </c>
      <c r="E6" s="855"/>
      <c r="F6" s="855" t="s">
        <v>1249</v>
      </c>
      <c r="G6" s="855"/>
      <c r="H6" s="1102" t="s">
        <v>950</v>
      </c>
    </row>
    <row r="7" spans="1:15" s="45" customFormat="1" ht="15" customHeight="1" thickTop="1" thickBot="1">
      <c r="A7" s="1321"/>
      <c r="B7" s="765" t="s">
        <v>9</v>
      </c>
      <c r="C7" s="765" t="s">
        <v>547</v>
      </c>
      <c r="D7" s="765" t="s">
        <v>9</v>
      </c>
      <c r="E7" s="765" t="s">
        <v>547</v>
      </c>
      <c r="F7" s="610" t="s">
        <v>9</v>
      </c>
      <c r="G7" s="610" t="s">
        <v>547</v>
      </c>
      <c r="H7" s="1319"/>
    </row>
    <row r="8" spans="1:15" s="45" customFormat="1" ht="17.25" customHeight="1" thickTop="1" thickBot="1">
      <c r="A8" s="1322"/>
      <c r="B8" s="764" t="s">
        <v>548</v>
      </c>
      <c r="C8" s="764" t="s">
        <v>549</v>
      </c>
      <c r="D8" s="764" t="s">
        <v>548</v>
      </c>
      <c r="E8" s="764" t="s">
        <v>549</v>
      </c>
      <c r="F8" s="615" t="s">
        <v>548</v>
      </c>
      <c r="G8" s="615" t="s">
        <v>549</v>
      </c>
      <c r="H8" s="1104"/>
    </row>
    <row r="9" spans="1:15" ht="18" customHeight="1" thickBot="1">
      <c r="A9" s="813" t="s">
        <v>273</v>
      </c>
      <c r="B9" s="703">
        <v>72</v>
      </c>
      <c r="C9" s="703">
        <v>14</v>
      </c>
      <c r="D9" s="703">
        <v>85</v>
      </c>
      <c r="E9" s="703">
        <v>24</v>
      </c>
      <c r="F9" s="703">
        <v>55</v>
      </c>
      <c r="G9" s="703">
        <v>16</v>
      </c>
      <c r="H9" s="812" t="s">
        <v>272</v>
      </c>
      <c r="I9" s="760"/>
      <c r="J9" s="760"/>
      <c r="K9" s="760"/>
      <c r="L9" s="760"/>
    </row>
    <row r="10" spans="1:15" ht="18" customHeight="1" thickBot="1">
      <c r="A10" s="809" t="s">
        <v>506</v>
      </c>
      <c r="B10" s="702">
        <v>2</v>
      </c>
      <c r="C10" s="702">
        <v>1</v>
      </c>
      <c r="D10" s="702">
        <v>1</v>
      </c>
      <c r="E10" s="702">
        <v>0</v>
      </c>
      <c r="F10" s="702">
        <v>0</v>
      </c>
      <c r="G10" s="702">
        <v>0</v>
      </c>
      <c r="H10" s="808" t="s">
        <v>463</v>
      </c>
      <c r="I10" s="760"/>
      <c r="J10" s="760"/>
      <c r="K10" s="760"/>
      <c r="L10" s="760"/>
      <c r="M10" s="760"/>
      <c r="N10" s="760"/>
    </row>
    <row r="11" spans="1:15" ht="28.5" customHeight="1" thickBot="1">
      <c r="A11" s="813" t="s">
        <v>625</v>
      </c>
      <c r="B11" s="703">
        <v>0</v>
      </c>
      <c r="C11" s="703">
        <v>0</v>
      </c>
      <c r="D11" s="703">
        <v>0</v>
      </c>
      <c r="E11" s="703">
        <v>0</v>
      </c>
      <c r="F11" s="703">
        <v>0</v>
      </c>
      <c r="G11" s="703">
        <v>1</v>
      </c>
      <c r="H11" s="682" t="s">
        <v>626</v>
      </c>
      <c r="I11" s="760"/>
      <c r="J11" s="760"/>
      <c r="K11" s="760"/>
      <c r="L11" s="760"/>
      <c r="M11" s="760"/>
      <c r="N11" s="760"/>
      <c r="O11" s="760"/>
    </row>
    <row r="12" spans="1:15" ht="27" customHeight="1" thickBot="1">
      <c r="A12" s="809" t="s">
        <v>938</v>
      </c>
      <c r="B12" s="702">
        <v>38</v>
      </c>
      <c r="C12" s="702">
        <v>6</v>
      </c>
      <c r="D12" s="702">
        <v>38</v>
      </c>
      <c r="E12" s="702">
        <v>13</v>
      </c>
      <c r="F12" s="702">
        <v>20</v>
      </c>
      <c r="G12" s="702">
        <v>9</v>
      </c>
      <c r="H12" s="808" t="s">
        <v>939</v>
      </c>
      <c r="I12" s="760"/>
      <c r="J12" s="760"/>
      <c r="K12" s="760"/>
      <c r="L12" s="760"/>
      <c r="M12" s="760"/>
      <c r="N12" s="760"/>
    </row>
    <row r="13" spans="1:15" ht="24.75" customHeight="1" thickBot="1">
      <c r="A13" s="813" t="s">
        <v>1028</v>
      </c>
      <c r="B13" s="703">
        <v>0</v>
      </c>
      <c r="C13" s="703">
        <v>0</v>
      </c>
      <c r="D13" s="703">
        <v>0</v>
      </c>
      <c r="E13" s="703">
        <v>0</v>
      </c>
      <c r="F13" s="703">
        <v>0</v>
      </c>
      <c r="G13" s="703">
        <v>1</v>
      </c>
      <c r="H13" s="682" t="s">
        <v>704</v>
      </c>
      <c r="I13" s="760"/>
      <c r="J13" s="760"/>
      <c r="K13" s="760"/>
      <c r="L13" s="760"/>
      <c r="M13" s="760"/>
    </row>
    <row r="14" spans="1:15" ht="18" customHeight="1" thickBot="1">
      <c r="A14" s="809" t="s">
        <v>1192</v>
      </c>
      <c r="B14" s="702">
        <v>0</v>
      </c>
      <c r="C14" s="702">
        <v>1</v>
      </c>
      <c r="D14" s="702">
        <v>1</v>
      </c>
      <c r="E14" s="702">
        <v>1</v>
      </c>
      <c r="F14" s="702">
        <v>0</v>
      </c>
      <c r="G14" s="702">
        <v>0</v>
      </c>
      <c r="H14" s="808" t="s">
        <v>279</v>
      </c>
      <c r="I14" s="760"/>
      <c r="J14" s="760"/>
      <c r="K14" s="760"/>
    </row>
    <row r="15" spans="1:15" ht="24" customHeight="1" thickBot="1">
      <c r="A15" s="813" t="s">
        <v>1193</v>
      </c>
      <c r="B15" s="703">
        <v>0</v>
      </c>
      <c r="C15" s="703">
        <v>3</v>
      </c>
      <c r="D15" s="703">
        <v>0</v>
      </c>
      <c r="E15" s="703">
        <v>1</v>
      </c>
      <c r="F15" s="703">
        <v>0</v>
      </c>
      <c r="G15" s="703">
        <v>0</v>
      </c>
      <c r="H15" s="682" t="s">
        <v>270</v>
      </c>
      <c r="I15" s="760"/>
      <c r="J15" s="760"/>
      <c r="K15" s="760"/>
      <c r="L15" s="760"/>
    </row>
    <row r="16" spans="1:15" ht="22.5" customHeight="1" thickBot="1">
      <c r="A16" s="809" t="s">
        <v>1194</v>
      </c>
      <c r="B16" s="702">
        <v>65</v>
      </c>
      <c r="C16" s="702">
        <v>30</v>
      </c>
      <c r="D16" s="702">
        <v>46</v>
      </c>
      <c r="E16" s="702">
        <v>24</v>
      </c>
      <c r="F16" s="702">
        <v>39</v>
      </c>
      <c r="G16" s="702">
        <v>14</v>
      </c>
      <c r="H16" s="808" t="s">
        <v>278</v>
      </c>
      <c r="I16" s="760"/>
      <c r="J16" s="760"/>
      <c r="K16" s="760"/>
      <c r="L16" s="760"/>
    </row>
    <row r="17" spans="1:13" ht="18" customHeight="1" thickBot="1">
      <c r="A17" s="813" t="s">
        <v>1195</v>
      </c>
      <c r="B17" s="703">
        <v>1</v>
      </c>
      <c r="C17" s="703">
        <v>2</v>
      </c>
      <c r="D17" s="703">
        <v>0</v>
      </c>
      <c r="E17" s="703">
        <v>0</v>
      </c>
      <c r="F17" s="703">
        <v>0</v>
      </c>
      <c r="G17" s="703">
        <v>0</v>
      </c>
      <c r="H17" s="682" t="s">
        <v>277</v>
      </c>
      <c r="I17" s="759"/>
      <c r="J17" s="759"/>
      <c r="K17" s="759"/>
    </row>
    <row r="18" spans="1:13" ht="23.25" customHeight="1" thickBot="1">
      <c r="A18" s="809" t="s">
        <v>495</v>
      </c>
      <c r="B18" s="702">
        <v>7</v>
      </c>
      <c r="C18" s="702">
        <v>8</v>
      </c>
      <c r="D18" s="702">
        <v>6</v>
      </c>
      <c r="E18" s="702">
        <v>14</v>
      </c>
      <c r="F18" s="702">
        <v>2</v>
      </c>
      <c r="G18" s="702">
        <v>5</v>
      </c>
      <c r="H18" s="808" t="s">
        <v>942</v>
      </c>
      <c r="I18" s="760"/>
      <c r="J18" s="760"/>
      <c r="K18" s="760"/>
    </row>
    <row r="19" spans="1:13" ht="22.5" customHeight="1" thickBot="1">
      <c r="A19" s="813" t="s">
        <v>276</v>
      </c>
      <c r="B19" s="703">
        <v>6</v>
      </c>
      <c r="C19" s="703">
        <v>8</v>
      </c>
      <c r="D19" s="703">
        <v>16</v>
      </c>
      <c r="E19" s="703">
        <v>3</v>
      </c>
      <c r="F19" s="703">
        <v>6</v>
      </c>
      <c r="G19" s="703">
        <v>3</v>
      </c>
      <c r="H19" s="682" t="s">
        <v>275</v>
      </c>
      <c r="I19" s="760"/>
      <c r="J19" s="760"/>
      <c r="K19" s="760"/>
      <c r="L19" s="760"/>
      <c r="M19" s="760"/>
    </row>
    <row r="20" spans="1:13" ht="18" customHeight="1" thickBot="1">
      <c r="A20" s="809" t="s">
        <v>274</v>
      </c>
      <c r="B20" s="702">
        <v>2</v>
      </c>
      <c r="C20" s="702">
        <v>1</v>
      </c>
      <c r="D20" s="702">
        <v>0</v>
      </c>
      <c r="E20" s="702">
        <v>2</v>
      </c>
      <c r="F20" s="702">
        <v>0</v>
      </c>
      <c r="G20" s="702">
        <v>0</v>
      </c>
      <c r="H20" s="808" t="s">
        <v>69</v>
      </c>
      <c r="I20" s="760"/>
      <c r="J20" s="760"/>
      <c r="K20" s="760"/>
      <c r="L20" s="760"/>
    </row>
    <row r="21" spans="1:13" ht="23.25" customHeight="1" thickBot="1">
      <c r="A21" s="813" t="s">
        <v>1196</v>
      </c>
      <c r="B21" s="703">
        <v>2</v>
      </c>
      <c r="C21" s="703">
        <v>0</v>
      </c>
      <c r="D21" s="703">
        <v>16</v>
      </c>
      <c r="E21" s="703">
        <v>2</v>
      </c>
      <c r="F21" s="703">
        <v>2</v>
      </c>
      <c r="G21" s="703">
        <v>0</v>
      </c>
      <c r="H21" s="682" t="s">
        <v>271</v>
      </c>
      <c r="I21" s="760"/>
      <c r="J21" s="760"/>
      <c r="K21" s="760"/>
      <c r="L21" s="760"/>
      <c r="M21" s="760"/>
    </row>
    <row r="22" spans="1:13" ht="18" customHeight="1" thickBot="1">
      <c r="A22" s="809" t="s">
        <v>513</v>
      </c>
      <c r="B22" s="702">
        <v>18</v>
      </c>
      <c r="C22" s="702">
        <v>9</v>
      </c>
      <c r="D22" s="702">
        <v>19</v>
      </c>
      <c r="E22" s="702">
        <v>9</v>
      </c>
      <c r="F22" s="702">
        <v>13</v>
      </c>
      <c r="G22" s="702">
        <v>3</v>
      </c>
      <c r="H22" s="808" t="s">
        <v>269</v>
      </c>
      <c r="I22" s="760"/>
      <c r="J22" s="760"/>
      <c r="K22" s="760"/>
      <c r="L22" s="760"/>
    </row>
    <row r="23" spans="1:13" ht="18" customHeight="1" thickBot="1">
      <c r="A23" s="813" t="s">
        <v>268</v>
      </c>
      <c r="B23" s="703">
        <v>5</v>
      </c>
      <c r="C23" s="703">
        <v>1</v>
      </c>
      <c r="D23" s="703">
        <v>9</v>
      </c>
      <c r="E23" s="703">
        <v>0</v>
      </c>
      <c r="F23" s="703">
        <v>1</v>
      </c>
      <c r="G23" s="703">
        <v>1</v>
      </c>
      <c r="H23" s="682" t="s">
        <v>267</v>
      </c>
      <c r="I23" s="760"/>
      <c r="J23" s="760"/>
      <c r="K23" s="760"/>
      <c r="L23" s="760"/>
    </row>
    <row r="24" spans="1:13" ht="18" customHeight="1" thickBot="1">
      <c r="A24" s="809" t="s">
        <v>507</v>
      </c>
      <c r="B24" s="702">
        <v>0</v>
      </c>
      <c r="C24" s="702">
        <v>0</v>
      </c>
      <c r="D24" s="702">
        <v>0</v>
      </c>
      <c r="E24" s="702">
        <v>1</v>
      </c>
      <c r="F24" s="702">
        <v>0</v>
      </c>
      <c r="G24" s="702">
        <v>0</v>
      </c>
      <c r="H24" s="808" t="s">
        <v>1198</v>
      </c>
    </row>
    <row r="25" spans="1:13" ht="18" customHeight="1" thickBot="1">
      <c r="A25" s="813" t="s">
        <v>759</v>
      </c>
      <c r="B25" s="703">
        <v>3</v>
      </c>
      <c r="C25" s="703">
        <v>2</v>
      </c>
      <c r="D25" s="703">
        <v>1</v>
      </c>
      <c r="E25" s="703">
        <v>4</v>
      </c>
      <c r="F25" s="703">
        <v>2</v>
      </c>
      <c r="G25" s="703">
        <v>4</v>
      </c>
      <c r="H25" s="682" t="s">
        <v>631</v>
      </c>
      <c r="I25" s="760"/>
      <c r="J25" s="760"/>
      <c r="K25" s="760"/>
      <c r="L25" s="760"/>
    </row>
    <row r="26" spans="1:13" ht="18" customHeight="1" thickBot="1">
      <c r="A26" s="809" t="s">
        <v>1199</v>
      </c>
      <c r="B26" s="702">
        <v>0</v>
      </c>
      <c r="C26" s="702">
        <v>0</v>
      </c>
      <c r="D26" s="702">
        <v>1</v>
      </c>
      <c r="E26" s="702">
        <v>0</v>
      </c>
      <c r="F26" s="702">
        <v>0</v>
      </c>
      <c r="G26" s="702">
        <v>0</v>
      </c>
      <c r="H26" s="808" t="s">
        <v>1197</v>
      </c>
      <c r="I26" s="760"/>
      <c r="J26" s="760"/>
      <c r="K26" s="760"/>
      <c r="L26" s="760"/>
    </row>
    <row r="27" spans="1:13" ht="24" customHeight="1" thickBot="1">
      <c r="A27" s="813" t="s">
        <v>514</v>
      </c>
      <c r="B27" s="703">
        <v>3</v>
      </c>
      <c r="C27" s="703">
        <v>5</v>
      </c>
      <c r="D27" s="703">
        <v>5</v>
      </c>
      <c r="E27" s="703">
        <v>1</v>
      </c>
      <c r="F27" s="703">
        <v>0</v>
      </c>
      <c r="G27" s="703">
        <v>1</v>
      </c>
      <c r="H27" s="682" t="s">
        <v>977</v>
      </c>
    </row>
    <row r="28" spans="1:13" ht="18" customHeight="1" thickBot="1">
      <c r="A28" s="809" t="s">
        <v>471</v>
      </c>
      <c r="B28" s="702">
        <v>0</v>
      </c>
      <c r="C28" s="702">
        <v>0</v>
      </c>
      <c r="D28" s="702">
        <v>1</v>
      </c>
      <c r="E28" s="702">
        <v>0</v>
      </c>
      <c r="F28" s="702">
        <v>0</v>
      </c>
      <c r="G28" s="702">
        <v>0</v>
      </c>
      <c r="H28" s="808" t="s">
        <v>940</v>
      </c>
    </row>
    <row r="29" spans="1:13" ht="18" customHeight="1" thickBot="1">
      <c r="A29" s="813" t="s">
        <v>266</v>
      </c>
      <c r="B29" s="703">
        <v>0</v>
      </c>
      <c r="C29" s="703">
        <v>5</v>
      </c>
      <c r="D29" s="703">
        <v>1</v>
      </c>
      <c r="E29" s="703">
        <v>5</v>
      </c>
      <c r="F29" s="703">
        <v>1</v>
      </c>
      <c r="G29" s="703">
        <v>1</v>
      </c>
      <c r="H29" s="682" t="s">
        <v>265</v>
      </c>
      <c r="I29" s="760"/>
      <c r="J29" s="760"/>
      <c r="K29" s="760"/>
      <c r="L29" s="760"/>
    </row>
    <row r="30" spans="1:13" ht="30" customHeight="1" thickBot="1">
      <c r="A30" s="809" t="s">
        <v>1345</v>
      </c>
      <c r="B30" s="702">
        <v>0</v>
      </c>
      <c r="C30" s="702">
        <v>0</v>
      </c>
      <c r="D30" s="702">
        <v>0</v>
      </c>
      <c r="E30" s="702">
        <v>0</v>
      </c>
      <c r="F30" s="702">
        <v>3</v>
      </c>
      <c r="G30" s="702">
        <v>1</v>
      </c>
      <c r="H30" s="808" t="s">
        <v>976</v>
      </c>
      <c r="I30" s="761"/>
      <c r="J30" s="761"/>
      <c r="K30" s="761"/>
      <c r="L30" s="761"/>
      <c r="M30" s="761"/>
    </row>
    <row r="31" spans="1:13" ht="27.75" customHeight="1" thickBot="1">
      <c r="A31" s="813" t="s">
        <v>627</v>
      </c>
      <c r="B31" s="703">
        <v>13</v>
      </c>
      <c r="C31" s="703">
        <v>5</v>
      </c>
      <c r="D31" s="703">
        <v>15</v>
      </c>
      <c r="E31" s="703">
        <v>11</v>
      </c>
      <c r="F31" s="703">
        <v>16</v>
      </c>
      <c r="G31" s="703">
        <v>2</v>
      </c>
      <c r="H31" s="682" t="s">
        <v>943</v>
      </c>
      <c r="I31" s="760"/>
      <c r="J31" s="760"/>
      <c r="K31" s="760"/>
      <c r="L31" s="760"/>
    </row>
    <row r="32" spans="1:13" ht="26.25" customHeight="1" thickBot="1">
      <c r="A32" s="809" t="s">
        <v>758</v>
      </c>
      <c r="B32" s="702">
        <v>0</v>
      </c>
      <c r="C32" s="702">
        <v>1</v>
      </c>
      <c r="D32" s="702">
        <v>1</v>
      </c>
      <c r="E32" s="702">
        <v>1</v>
      </c>
      <c r="F32" s="702">
        <v>0</v>
      </c>
      <c r="G32" s="702">
        <v>0</v>
      </c>
      <c r="H32" s="808" t="s">
        <v>512</v>
      </c>
      <c r="I32" s="760"/>
      <c r="J32" s="760"/>
      <c r="K32" s="760"/>
      <c r="L32" s="760"/>
      <c r="M32" s="760"/>
    </row>
    <row r="33" spans="1:8" ht="18" customHeight="1" thickBot="1">
      <c r="A33" s="813" t="s">
        <v>635</v>
      </c>
      <c r="B33" s="703">
        <v>0</v>
      </c>
      <c r="C33" s="703">
        <v>0</v>
      </c>
      <c r="D33" s="703">
        <v>2</v>
      </c>
      <c r="E33" s="703">
        <v>0</v>
      </c>
      <c r="F33" s="703">
        <v>0</v>
      </c>
      <c r="G33" s="703">
        <v>0</v>
      </c>
      <c r="H33" s="682" t="s">
        <v>630</v>
      </c>
    </row>
    <row r="34" spans="1:8" ht="18" customHeight="1">
      <c r="A34" s="810" t="s">
        <v>489</v>
      </c>
      <c r="B34" s="819">
        <v>1</v>
      </c>
      <c r="C34" s="819">
        <v>0</v>
      </c>
      <c r="D34" s="819">
        <v>17</v>
      </c>
      <c r="E34" s="819">
        <v>10</v>
      </c>
      <c r="F34" s="819">
        <v>5</v>
      </c>
      <c r="G34" s="819">
        <v>6</v>
      </c>
      <c r="H34" s="811" t="s">
        <v>264</v>
      </c>
    </row>
    <row r="35" spans="1:8" ht="21.75" customHeight="1">
      <c r="A35" s="1339" t="s">
        <v>29</v>
      </c>
      <c r="B35" s="1340">
        <f t="shared" ref="B35:G35" si="0">SUM(B9:B34)</f>
        <v>238</v>
      </c>
      <c r="C35" s="1340">
        <f t="shared" si="0"/>
        <v>102</v>
      </c>
      <c r="D35" s="1340">
        <f t="shared" si="0"/>
        <v>281</v>
      </c>
      <c r="E35" s="1340">
        <f t="shared" si="0"/>
        <v>126</v>
      </c>
      <c r="F35" s="1340">
        <f t="shared" si="0"/>
        <v>165</v>
      </c>
      <c r="G35" s="1340">
        <f t="shared" si="0"/>
        <v>68</v>
      </c>
      <c r="H35" s="1341" t="s">
        <v>30</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scale="95"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rightToLeft="1" view="pageBreakPreview" topLeftCell="A7" zoomScaleNormal="100" zoomScaleSheetLayoutView="100" workbookViewId="0">
      <selection activeCell="A23" sqref="A23:H23"/>
    </sheetView>
  </sheetViews>
  <sheetFormatPr defaultColWidth="9.140625" defaultRowHeight="12.75"/>
  <cols>
    <col min="1" max="1" width="27.5703125" style="211" customWidth="1"/>
    <col min="2" max="2" width="6.7109375" style="211" customWidth="1"/>
    <col min="3" max="3" width="7.85546875" style="211" customWidth="1"/>
    <col min="4" max="4" width="6.7109375" style="211" customWidth="1"/>
    <col min="5" max="5" width="7.85546875" style="211" customWidth="1"/>
    <col min="6" max="6" width="6.7109375" style="211" customWidth="1"/>
    <col min="7" max="7" width="7.85546875" style="211" customWidth="1"/>
    <col min="8" max="8" width="27.28515625" style="211" customWidth="1"/>
    <col min="9" max="16384" width="9.140625" style="211"/>
  </cols>
  <sheetData>
    <row r="1" spans="1:17" s="89" customFormat="1" ht="21.95" customHeight="1">
      <c r="A1" s="1281" t="s">
        <v>925</v>
      </c>
      <c r="B1" s="1281"/>
      <c r="C1" s="1281"/>
      <c r="D1" s="1281"/>
      <c r="E1" s="1281"/>
      <c r="F1" s="1281"/>
      <c r="G1" s="1281"/>
      <c r="H1" s="1281"/>
      <c r="I1" s="86"/>
      <c r="J1" s="86"/>
      <c r="K1" s="86"/>
      <c r="L1" s="86"/>
      <c r="M1" s="86"/>
      <c r="N1" s="86"/>
      <c r="O1" s="86"/>
      <c r="P1" s="87"/>
      <c r="Q1" s="88"/>
    </row>
    <row r="2" spans="1:17" s="91" customFormat="1" ht="18" customHeight="1">
      <c r="A2" s="1281" t="s">
        <v>1252</v>
      </c>
      <c r="B2" s="1281"/>
      <c r="C2" s="1281"/>
      <c r="D2" s="1281"/>
      <c r="E2" s="1281"/>
      <c r="F2" s="1281"/>
      <c r="G2" s="1281"/>
      <c r="H2" s="1281"/>
      <c r="I2" s="86"/>
      <c r="J2" s="90"/>
      <c r="K2" s="90"/>
      <c r="L2" s="90"/>
      <c r="M2" s="90"/>
      <c r="N2" s="90"/>
      <c r="O2" s="90"/>
      <c r="P2" s="90"/>
      <c r="Q2" s="90"/>
    </row>
    <row r="3" spans="1:17" s="91" customFormat="1" ht="35.25" customHeight="1">
      <c r="A3" s="1282" t="s">
        <v>926</v>
      </c>
      <c r="B3" s="1283"/>
      <c r="C3" s="1283"/>
      <c r="D3" s="1283"/>
      <c r="E3" s="1283"/>
      <c r="F3" s="1283"/>
      <c r="G3" s="1283"/>
      <c r="H3" s="1283"/>
      <c r="I3" s="92"/>
      <c r="J3" s="92"/>
      <c r="K3" s="92"/>
      <c r="L3" s="92"/>
      <c r="M3" s="92"/>
      <c r="N3" s="92"/>
      <c r="O3" s="92"/>
      <c r="P3" s="92"/>
      <c r="Q3" s="92"/>
    </row>
    <row r="4" spans="1:17" s="69" customFormat="1" ht="15.75">
      <c r="A4" s="1284" t="s">
        <v>1253</v>
      </c>
      <c r="B4" s="1284"/>
      <c r="C4" s="1284"/>
      <c r="D4" s="1284"/>
      <c r="E4" s="1284"/>
      <c r="F4" s="1284"/>
      <c r="G4" s="1284"/>
      <c r="H4" s="1284"/>
      <c r="I4" s="93"/>
      <c r="J4" s="93"/>
      <c r="K4" s="93"/>
      <c r="L4" s="93"/>
      <c r="M4" s="93"/>
      <c r="N4" s="93"/>
      <c r="O4" s="93"/>
      <c r="P4" s="93"/>
      <c r="Q4" s="93"/>
    </row>
    <row r="5" spans="1:17" s="69" customFormat="1" ht="20.100000000000001" customHeight="1">
      <c r="A5" s="94" t="s">
        <v>978</v>
      </c>
      <c r="B5" s="94"/>
      <c r="C5" s="94"/>
      <c r="D5" s="94"/>
      <c r="E5" s="94"/>
      <c r="F5" s="94"/>
      <c r="G5" s="94"/>
      <c r="H5" s="95" t="s">
        <v>606</v>
      </c>
    </row>
    <row r="6" spans="1:17" s="209" customFormat="1" ht="24.75" customHeight="1" thickBot="1">
      <c r="A6" s="1327" t="s">
        <v>927</v>
      </c>
      <c r="B6" s="853" t="s">
        <v>661</v>
      </c>
      <c r="C6" s="854"/>
      <c r="D6" s="855" t="s">
        <v>1019</v>
      </c>
      <c r="E6" s="855"/>
      <c r="F6" s="855" t="s">
        <v>1249</v>
      </c>
      <c r="G6" s="855"/>
      <c r="H6" s="1324" t="s">
        <v>1231</v>
      </c>
      <c r="I6" s="208"/>
    </row>
    <row r="7" spans="1:17" s="209" customFormat="1" ht="14.25" customHeight="1" thickTop="1" thickBot="1">
      <c r="A7" s="1328"/>
      <c r="B7" s="765" t="s">
        <v>9</v>
      </c>
      <c r="C7" s="765" t="s">
        <v>547</v>
      </c>
      <c r="D7" s="765" t="s">
        <v>9</v>
      </c>
      <c r="E7" s="765" t="s">
        <v>547</v>
      </c>
      <c r="F7" s="610" t="s">
        <v>9</v>
      </c>
      <c r="G7" s="610" t="s">
        <v>547</v>
      </c>
      <c r="H7" s="1325"/>
      <c r="I7" s="208"/>
    </row>
    <row r="8" spans="1:17" s="209" customFormat="1" ht="13.5" customHeight="1" thickTop="1">
      <c r="A8" s="1329"/>
      <c r="B8" s="764" t="s">
        <v>548</v>
      </c>
      <c r="C8" s="764" t="s">
        <v>549</v>
      </c>
      <c r="D8" s="764" t="s">
        <v>548</v>
      </c>
      <c r="E8" s="764" t="s">
        <v>549</v>
      </c>
      <c r="F8" s="615" t="s">
        <v>548</v>
      </c>
      <c r="G8" s="615" t="s">
        <v>549</v>
      </c>
      <c r="H8" s="1326"/>
      <c r="I8" s="208"/>
    </row>
    <row r="9" spans="1:17" s="69" customFormat="1" ht="20.100000000000001" customHeight="1" thickBot="1">
      <c r="A9" s="704" t="s">
        <v>56</v>
      </c>
      <c r="B9" s="644">
        <v>1</v>
      </c>
      <c r="C9" s="644">
        <v>0</v>
      </c>
      <c r="D9" s="644">
        <v>0</v>
      </c>
      <c r="E9" s="644">
        <v>0</v>
      </c>
      <c r="F9" s="644">
        <v>0</v>
      </c>
      <c r="G9" s="644">
        <v>0</v>
      </c>
      <c r="H9" s="705" t="s">
        <v>57</v>
      </c>
      <c r="I9" s="210"/>
    </row>
    <row r="10" spans="1:17" s="69" customFormat="1" ht="20.100000000000001" customHeight="1" thickBot="1">
      <c r="A10" s="664" t="s">
        <v>65</v>
      </c>
      <c r="B10" s="647">
        <v>1</v>
      </c>
      <c r="C10" s="647">
        <v>0</v>
      </c>
      <c r="D10" s="647">
        <v>0</v>
      </c>
      <c r="E10" s="647">
        <v>0</v>
      </c>
      <c r="F10" s="647">
        <v>2</v>
      </c>
      <c r="G10" s="647">
        <v>1</v>
      </c>
      <c r="H10" s="706" t="s">
        <v>66</v>
      </c>
      <c r="I10" s="210"/>
    </row>
    <row r="11" spans="1:17" s="69" customFormat="1" ht="20.100000000000001" customHeight="1" thickBot="1">
      <c r="A11" s="660" t="s">
        <v>624</v>
      </c>
      <c r="B11" s="661">
        <v>0</v>
      </c>
      <c r="C11" s="661">
        <v>0</v>
      </c>
      <c r="D11" s="661">
        <v>0</v>
      </c>
      <c r="E11" s="661">
        <v>0</v>
      </c>
      <c r="F11" s="661">
        <v>10</v>
      </c>
      <c r="G11" s="661">
        <v>0</v>
      </c>
      <c r="H11" s="666" t="s">
        <v>1189</v>
      </c>
      <c r="I11" s="210"/>
    </row>
    <row r="12" spans="1:17" s="69" customFormat="1" ht="20.100000000000001" customHeight="1" thickBot="1">
      <c r="A12" s="664" t="s">
        <v>213</v>
      </c>
      <c r="B12" s="647">
        <v>294</v>
      </c>
      <c r="C12" s="647">
        <v>129</v>
      </c>
      <c r="D12" s="647">
        <v>236</v>
      </c>
      <c r="E12" s="647">
        <v>114</v>
      </c>
      <c r="F12" s="647">
        <v>241</v>
      </c>
      <c r="G12" s="647">
        <v>145</v>
      </c>
      <c r="H12" s="706" t="s">
        <v>212</v>
      </c>
      <c r="I12" s="210"/>
    </row>
    <row r="13" spans="1:17" s="69" customFormat="1" ht="20.100000000000001" customHeight="1" thickBot="1">
      <c r="A13" s="660" t="s">
        <v>211</v>
      </c>
      <c r="B13" s="661">
        <v>3</v>
      </c>
      <c r="C13" s="661">
        <v>2</v>
      </c>
      <c r="D13" s="661">
        <v>4</v>
      </c>
      <c r="E13" s="661">
        <v>3</v>
      </c>
      <c r="F13" s="661">
        <v>5</v>
      </c>
      <c r="G13" s="661">
        <v>0</v>
      </c>
      <c r="H13" s="666" t="s">
        <v>210</v>
      </c>
      <c r="I13" s="210"/>
    </row>
    <row r="14" spans="1:17" s="69" customFormat="1" ht="20.100000000000001" customHeight="1" thickBot="1">
      <c r="A14" s="664" t="s">
        <v>496</v>
      </c>
      <c r="B14" s="647">
        <v>2</v>
      </c>
      <c r="C14" s="647">
        <v>0</v>
      </c>
      <c r="D14" s="647">
        <v>1</v>
      </c>
      <c r="E14" s="647">
        <v>1</v>
      </c>
      <c r="F14" s="647">
        <v>1</v>
      </c>
      <c r="G14" s="647">
        <v>1</v>
      </c>
      <c r="H14" s="706" t="s">
        <v>347</v>
      </c>
      <c r="I14" s="210"/>
    </row>
    <row r="15" spans="1:17" s="69" customFormat="1" ht="20.100000000000001" customHeight="1" thickBot="1">
      <c r="A15" s="660" t="s">
        <v>490</v>
      </c>
      <c r="B15" s="661">
        <v>0</v>
      </c>
      <c r="C15" s="661">
        <v>0</v>
      </c>
      <c r="D15" s="661">
        <v>1</v>
      </c>
      <c r="E15" s="661">
        <v>0</v>
      </c>
      <c r="F15" s="661">
        <v>0</v>
      </c>
      <c r="G15" s="661">
        <v>0</v>
      </c>
      <c r="H15" s="666" t="s">
        <v>348</v>
      </c>
      <c r="I15" s="210"/>
    </row>
    <row r="16" spans="1:17" s="69" customFormat="1" ht="20.100000000000001" customHeight="1" thickBot="1">
      <c r="A16" s="664" t="s">
        <v>497</v>
      </c>
      <c r="B16" s="647">
        <v>0</v>
      </c>
      <c r="C16" s="647">
        <v>0</v>
      </c>
      <c r="D16" s="647">
        <v>0</v>
      </c>
      <c r="E16" s="647">
        <v>1</v>
      </c>
      <c r="F16" s="647">
        <v>1</v>
      </c>
      <c r="G16" s="647">
        <v>1</v>
      </c>
      <c r="H16" s="706" t="s">
        <v>283</v>
      </c>
      <c r="I16" s="210"/>
    </row>
    <row r="17" spans="1:9" s="69" customFormat="1" ht="20.100000000000001" customHeight="1" thickBot="1">
      <c r="A17" s="660" t="s">
        <v>636</v>
      </c>
      <c r="B17" s="661">
        <v>1</v>
      </c>
      <c r="C17" s="661">
        <v>0</v>
      </c>
      <c r="D17" s="661">
        <v>0</v>
      </c>
      <c r="E17" s="661">
        <v>1</v>
      </c>
      <c r="F17" s="661">
        <v>2</v>
      </c>
      <c r="G17" s="661">
        <v>0</v>
      </c>
      <c r="H17" s="666" t="s">
        <v>472</v>
      </c>
      <c r="I17" s="210"/>
    </row>
    <row r="18" spans="1:9" ht="20.100000000000001" customHeight="1" thickBot="1">
      <c r="A18" s="664" t="s">
        <v>336</v>
      </c>
      <c r="B18" s="647">
        <v>0</v>
      </c>
      <c r="C18" s="647">
        <v>2</v>
      </c>
      <c r="D18" s="647">
        <v>1</v>
      </c>
      <c r="E18" s="647">
        <v>0</v>
      </c>
      <c r="F18" s="647">
        <v>0</v>
      </c>
      <c r="G18" s="647">
        <v>1</v>
      </c>
      <c r="H18" s="706" t="s">
        <v>337</v>
      </c>
    </row>
    <row r="19" spans="1:9" ht="20.100000000000001" customHeight="1" thickBot="1">
      <c r="A19" s="660" t="s">
        <v>492</v>
      </c>
      <c r="B19" s="661">
        <v>115</v>
      </c>
      <c r="C19" s="661">
        <v>22</v>
      </c>
      <c r="D19" s="661">
        <v>64</v>
      </c>
      <c r="E19" s="661">
        <v>11</v>
      </c>
      <c r="F19" s="661">
        <v>50</v>
      </c>
      <c r="G19" s="661">
        <v>20</v>
      </c>
      <c r="H19" s="666" t="s">
        <v>214</v>
      </c>
    </row>
    <row r="20" spans="1:9" ht="20.100000000000001" customHeight="1" thickBot="1">
      <c r="A20" s="664" t="s">
        <v>282</v>
      </c>
      <c r="B20" s="647">
        <v>2</v>
      </c>
      <c r="C20" s="647">
        <v>1</v>
      </c>
      <c r="D20" s="647">
        <v>1</v>
      </c>
      <c r="E20" s="647">
        <v>3</v>
      </c>
      <c r="F20" s="647">
        <v>3</v>
      </c>
      <c r="G20" s="647">
        <v>1</v>
      </c>
      <c r="H20" s="706" t="s">
        <v>281</v>
      </c>
    </row>
    <row r="21" spans="1:9" ht="20.100000000000001" customHeight="1" thickBot="1">
      <c r="A21" s="660" t="s">
        <v>498</v>
      </c>
      <c r="B21" s="661">
        <v>3</v>
      </c>
      <c r="C21" s="661">
        <v>1</v>
      </c>
      <c r="D21" s="661">
        <v>0</v>
      </c>
      <c r="E21" s="661">
        <v>0</v>
      </c>
      <c r="F21" s="661">
        <v>1</v>
      </c>
      <c r="G21" s="661">
        <v>1</v>
      </c>
      <c r="H21" s="666" t="s">
        <v>280</v>
      </c>
    </row>
    <row r="22" spans="1:9" ht="20.100000000000001" customHeight="1">
      <c r="A22" s="820" t="s">
        <v>489</v>
      </c>
      <c r="B22" s="650">
        <v>4</v>
      </c>
      <c r="C22" s="650">
        <v>0</v>
      </c>
      <c r="D22" s="650">
        <v>2</v>
      </c>
      <c r="E22" s="650">
        <v>4</v>
      </c>
      <c r="F22" s="650">
        <v>2</v>
      </c>
      <c r="G22" s="650">
        <v>3</v>
      </c>
      <c r="H22" s="821" t="s">
        <v>264</v>
      </c>
    </row>
    <row r="23" spans="1:9" ht="29.25" customHeight="1">
      <c r="A23" s="1339" t="s">
        <v>7</v>
      </c>
      <c r="B23" s="1340">
        <f>SUM(B9:B22)</f>
        <v>426</v>
      </c>
      <c r="C23" s="1340">
        <f>SUM(C9:C22)</f>
        <v>157</v>
      </c>
      <c r="D23" s="1340">
        <f>SUM(D9:D22)</f>
        <v>310</v>
      </c>
      <c r="E23" s="1340">
        <f>SUM(E9:E22)</f>
        <v>138</v>
      </c>
      <c r="F23" s="1340">
        <f t="shared" ref="F23:G23" si="0">SUM(F9:F22)</f>
        <v>318</v>
      </c>
      <c r="G23" s="1340">
        <f t="shared" si="0"/>
        <v>174</v>
      </c>
      <c r="H23" s="1341" t="s">
        <v>8</v>
      </c>
    </row>
    <row r="24" spans="1:9" ht="40.5" customHeight="1"/>
    <row r="25" spans="1:9" ht="40.5" customHeight="1"/>
    <row r="26" spans="1:9" ht="40.5" customHeight="1"/>
    <row r="27" spans="1:9" ht="40.5" customHeight="1"/>
    <row r="28" spans="1:9" ht="40.5" customHeight="1"/>
    <row r="29" spans="1:9" ht="40.5" customHeight="1"/>
    <row r="30" spans="1:9"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rightToLeft="1" view="pageBreakPreview" topLeftCell="A16" zoomScaleNormal="100" zoomScaleSheetLayoutView="100" workbookViewId="0">
      <selection activeCell="P29" sqref="P29"/>
    </sheetView>
  </sheetViews>
  <sheetFormatPr defaultColWidth="9.140625" defaultRowHeight="15"/>
  <cols>
    <col min="1" max="1" width="27.7109375" style="205" customWidth="1"/>
    <col min="2" max="2" width="7.42578125" style="205" customWidth="1"/>
    <col min="3" max="3" width="7.85546875" style="205" customWidth="1"/>
    <col min="4" max="4" width="7.42578125" style="205" customWidth="1"/>
    <col min="5" max="5" width="7.85546875" style="205" customWidth="1"/>
    <col min="6" max="6" width="7.42578125" style="205" customWidth="1"/>
    <col min="7" max="7" width="7.85546875" style="205" customWidth="1"/>
    <col min="8" max="8" width="7.42578125" style="205" customWidth="1"/>
    <col min="9" max="9" width="7.85546875" style="205" customWidth="1"/>
    <col min="10" max="10" width="7.42578125" style="65" customWidth="1"/>
    <col min="11" max="11" width="7.85546875" style="65" customWidth="1"/>
    <col min="12" max="12" width="7.42578125" style="65" customWidth="1"/>
    <col min="13" max="13" width="7.85546875" style="65" customWidth="1"/>
    <col min="14" max="14" width="7.42578125" style="205" customWidth="1"/>
    <col min="15" max="15" width="7.85546875" style="65" customWidth="1"/>
    <col min="16" max="16" width="30.7109375" style="65" customWidth="1"/>
    <col min="17" max="16384" width="9.140625" style="50"/>
  </cols>
  <sheetData>
    <row r="1" spans="1:16" s="54" customFormat="1" ht="20.25">
      <c r="A1" s="852" t="s">
        <v>499</v>
      </c>
      <c r="B1" s="852"/>
      <c r="C1" s="852"/>
      <c r="D1" s="852"/>
      <c r="E1" s="852"/>
      <c r="F1" s="852"/>
      <c r="G1" s="852"/>
      <c r="H1" s="852"/>
      <c r="I1" s="852"/>
      <c r="J1" s="852"/>
      <c r="K1" s="852"/>
      <c r="L1" s="852"/>
      <c r="M1" s="852"/>
      <c r="N1" s="852"/>
      <c r="O1" s="852"/>
      <c r="P1" s="852"/>
    </row>
    <row r="2" spans="1:16" s="55" customFormat="1" ht="20.25">
      <c r="A2" s="858" t="s">
        <v>1251</v>
      </c>
      <c r="B2" s="858"/>
      <c r="C2" s="858"/>
      <c r="D2" s="858"/>
      <c r="E2" s="858"/>
      <c r="F2" s="858"/>
      <c r="G2" s="858"/>
      <c r="H2" s="858"/>
      <c r="I2" s="858"/>
      <c r="J2" s="858"/>
      <c r="K2" s="858"/>
      <c r="L2" s="858"/>
      <c r="M2" s="858"/>
      <c r="N2" s="858"/>
      <c r="O2" s="858"/>
      <c r="P2" s="858"/>
    </row>
    <row r="3" spans="1:16" ht="18" customHeight="1">
      <c r="A3" s="1323" t="s">
        <v>948</v>
      </c>
      <c r="B3" s="1299"/>
      <c r="C3" s="1299"/>
      <c r="D3" s="1299"/>
      <c r="E3" s="1299"/>
      <c r="F3" s="1299"/>
      <c r="G3" s="1299"/>
      <c r="H3" s="1299"/>
      <c r="I3" s="1299"/>
      <c r="J3" s="1299"/>
      <c r="K3" s="1299"/>
      <c r="L3" s="1299"/>
      <c r="M3" s="1299"/>
      <c r="N3" s="1299"/>
      <c r="O3" s="1299"/>
      <c r="P3" s="1299"/>
    </row>
    <row r="4" spans="1:16" ht="15.75">
      <c r="A4" s="867" t="s">
        <v>1249</v>
      </c>
      <c r="B4" s="867"/>
      <c r="C4" s="867"/>
      <c r="D4" s="867"/>
      <c r="E4" s="867"/>
      <c r="F4" s="867"/>
      <c r="G4" s="867"/>
      <c r="H4" s="867"/>
      <c r="I4" s="867"/>
      <c r="J4" s="867"/>
      <c r="K4" s="867"/>
      <c r="L4" s="867"/>
      <c r="M4" s="867"/>
      <c r="N4" s="867"/>
      <c r="O4" s="867"/>
      <c r="P4" s="867"/>
    </row>
    <row r="5" spans="1:16" ht="20.100000000000001" customHeight="1">
      <c r="A5" s="10" t="s">
        <v>608</v>
      </c>
      <c r="B5" s="10"/>
      <c r="C5" s="10"/>
      <c r="D5" s="10"/>
      <c r="E5" s="10"/>
      <c r="F5" s="10"/>
      <c r="G5" s="10"/>
      <c r="H5" s="10"/>
      <c r="I5" s="10"/>
      <c r="J5" s="81"/>
      <c r="K5" s="81"/>
      <c r="L5" s="81"/>
      <c r="M5" s="81"/>
      <c r="N5" s="81"/>
      <c r="O5" s="81"/>
      <c r="P5" s="82" t="s">
        <v>607</v>
      </c>
    </row>
    <row r="6" spans="1:16" s="139" customFormat="1" ht="16.5" customHeight="1" thickBot="1">
      <c r="A6" s="1330" t="s">
        <v>946</v>
      </c>
      <c r="B6" s="1254" t="s">
        <v>285</v>
      </c>
      <c r="C6" s="1254"/>
      <c r="D6" s="1254" t="s">
        <v>254</v>
      </c>
      <c r="E6" s="1254"/>
      <c r="F6" s="1254" t="s">
        <v>253</v>
      </c>
      <c r="G6" s="1254"/>
      <c r="H6" s="1254" t="s">
        <v>252</v>
      </c>
      <c r="I6" s="1254"/>
      <c r="J6" s="1254" t="s">
        <v>251</v>
      </c>
      <c r="K6" s="1254"/>
      <c r="L6" s="1254" t="s">
        <v>489</v>
      </c>
      <c r="M6" s="1254"/>
      <c r="N6" s="1254" t="s">
        <v>7</v>
      </c>
      <c r="O6" s="1254"/>
      <c r="P6" s="1333" t="s">
        <v>1233</v>
      </c>
    </row>
    <row r="7" spans="1:16" s="139" customFormat="1" ht="13.5" customHeight="1" thickBot="1">
      <c r="A7" s="1331"/>
      <c r="B7" s="1032" t="s">
        <v>255</v>
      </c>
      <c r="C7" s="1032"/>
      <c r="D7" s="1032" t="s">
        <v>1007</v>
      </c>
      <c r="E7" s="1032"/>
      <c r="F7" s="1032" t="s">
        <v>1008</v>
      </c>
      <c r="G7" s="1032"/>
      <c r="H7" s="1032" t="s">
        <v>1009</v>
      </c>
      <c r="I7" s="1032"/>
      <c r="J7" s="1032" t="s">
        <v>250</v>
      </c>
      <c r="K7" s="1032"/>
      <c r="L7" s="1032" t="s">
        <v>264</v>
      </c>
      <c r="M7" s="1032"/>
      <c r="N7" s="1032" t="s">
        <v>8</v>
      </c>
      <c r="O7" s="1032"/>
      <c r="P7" s="1334"/>
    </row>
    <row r="8" spans="1:16" s="139" customFormat="1" ht="13.5" thickBot="1">
      <c r="A8" s="1331"/>
      <c r="B8" s="610" t="s">
        <v>9</v>
      </c>
      <c r="C8" s="610" t="s">
        <v>547</v>
      </c>
      <c r="D8" s="610" t="s">
        <v>9</v>
      </c>
      <c r="E8" s="610" t="s">
        <v>547</v>
      </c>
      <c r="F8" s="610" t="s">
        <v>9</v>
      </c>
      <c r="G8" s="610" t="s">
        <v>547</v>
      </c>
      <c r="H8" s="610" t="s">
        <v>9</v>
      </c>
      <c r="I8" s="610" t="s">
        <v>547</v>
      </c>
      <c r="J8" s="610" t="s">
        <v>9</v>
      </c>
      <c r="K8" s="610" t="s">
        <v>547</v>
      </c>
      <c r="L8" s="610" t="s">
        <v>9</v>
      </c>
      <c r="M8" s="610" t="s">
        <v>547</v>
      </c>
      <c r="N8" s="610" t="s">
        <v>9</v>
      </c>
      <c r="O8" s="610" t="s">
        <v>547</v>
      </c>
      <c r="P8" s="1334"/>
    </row>
    <row r="9" spans="1:16" s="139" customFormat="1" ht="12" customHeight="1">
      <c r="A9" s="1332"/>
      <c r="B9" s="615" t="s">
        <v>548</v>
      </c>
      <c r="C9" s="615" t="s">
        <v>549</v>
      </c>
      <c r="D9" s="615" t="s">
        <v>548</v>
      </c>
      <c r="E9" s="615" t="s">
        <v>549</v>
      </c>
      <c r="F9" s="615" t="s">
        <v>548</v>
      </c>
      <c r="G9" s="615" t="s">
        <v>549</v>
      </c>
      <c r="H9" s="615" t="s">
        <v>548</v>
      </c>
      <c r="I9" s="615" t="s">
        <v>549</v>
      </c>
      <c r="J9" s="615" t="s">
        <v>548</v>
      </c>
      <c r="K9" s="615" t="s">
        <v>549</v>
      </c>
      <c r="L9" s="615" t="s">
        <v>548</v>
      </c>
      <c r="M9" s="615" t="s">
        <v>549</v>
      </c>
      <c r="N9" s="615" t="s">
        <v>548</v>
      </c>
      <c r="O9" s="615" t="s">
        <v>549</v>
      </c>
      <c r="P9" s="1335"/>
    </row>
    <row r="10" spans="1:16" ht="23.25" customHeight="1">
      <c r="A10" s="311" t="s">
        <v>483</v>
      </c>
      <c r="B10" s="234">
        <v>0</v>
      </c>
      <c r="C10" s="234">
        <v>0</v>
      </c>
      <c r="D10" s="234">
        <v>1</v>
      </c>
      <c r="E10" s="234">
        <v>0</v>
      </c>
      <c r="F10" s="234">
        <v>0</v>
      </c>
      <c r="G10" s="234">
        <v>4</v>
      </c>
      <c r="H10" s="234">
        <v>0</v>
      </c>
      <c r="I10" s="234">
        <v>0</v>
      </c>
      <c r="J10" s="234">
        <v>0</v>
      </c>
      <c r="K10" s="234">
        <v>0</v>
      </c>
      <c r="L10" s="234">
        <v>0</v>
      </c>
      <c r="M10" s="234">
        <v>0</v>
      </c>
      <c r="N10" s="235">
        <f t="shared" ref="N10:N28" si="0">SUM(B10+D10+F10+H10+J10+L10)</f>
        <v>1</v>
      </c>
      <c r="O10" s="235">
        <f t="shared" ref="O10:O28" si="1">SUM(C10+E10+G10+I10+K10+M10)</f>
        <v>4</v>
      </c>
      <c r="P10" s="707" t="s">
        <v>1026</v>
      </c>
    </row>
    <row r="11" spans="1:16" ht="25.5" customHeight="1">
      <c r="A11" s="362" t="s">
        <v>1319</v>
      </c>
      <c r="B11" s="232">
        <v>0</v>
      </c>
      <c r="C11" s="232">
        <v>0</v>
      </c>
      <c r="D11" s="232">
        <v>1</v>
      </c>
      <c r="E11" s="232">
        <v>1</v>
      </c>
      <c r="F11" s="232">
        <v>44</v>
      </c>
      <c r="G11" s="232">
        <v>12</v>
      </c>
      <c r="H11" s="232">
        <v>0</v>
      </c>
      <c r="I11" s="232">
        <v>0</v>
      </c>
      <c r="J11" s="232">
        <v>0</v>
      </c>
      <c r="K11" s="232">
        <v>0</v>
      </c>
      <c r="L11" s="232">
        <v>1</v>
      </c>
      <c r="M11" s="232">
        <v>1</v>
      </c>
      <c r="N11" s="233">
        <f t="shared" si="0"/>
        <v>46</v>
      </c>
      <c r="O11" s="233">
        <f t="shared" si="1"/>
        <v>14</v>
      </c>
      <c r="P11" s="708" t="s">
        <v>1335</v>
      </c>
    </row>
    <row r="12" spans="1:16" ht="24.75" customHeight="1">
      <c r="A12" s="312" t="s">
        <v>1320</v>
      </c>
      <c r="B12" s="236">
        <v>0</v>
      </c>
      <c r="C12" s="236">
        <v>0</v>
      </c>
      <c r="D12" s="236">
        <v>0</v>
      </c>
      <c r="E12" s="236">
        <v>0</v>
      </c>
      <c r="F12" s="236">
        <v>3</v>
      </c>
      <c r="G12" s="236">
        <v>11</v>
      </c>
      <c r="H12" s="236">
        <v>0</v>
      </c>
      <c r="I12" s="236">
        <v>0</v>
      </c>
      <c r="J12" s="236">
        <v>0</v>
      </c>
      <c r="K12" s="236">
        <v>0</v>
      </c>
      <c r="L12" s="236">
        <v>0</v>
      </c>
      <c r="M12" s="236">
        <v>0</v>
      </c>
      <c r="N12" s="237">
        <f t="shared" si="0"/>
        <v>3</v>
      </c>
      <c r="O12" s="237">
        <f t="shared" si="1"/>
        <v>11</v>
      </c>
      <c r="P12" s="709" t="s">
        <v>1336</v>
      </c>
    </row>
    <row r="13" spans="1:16" ht="27.75" customHeight="1">
      <c r="A13" s="362" t="s">
        <v>1321</v>
      </c>
      <c r="B13" s="232">
        <v>0</v>
      </c>
      <c r="C13" s="232">
        <v>0</v>
      </c>
      <c r="D13" s="232">
        <v>0</v>
      </c>
      <c r="E13" s="232">
        <v>0</v>
      </c>
      <c r="F13" s="232">
        <v>21</v>
      </c>
      <c r="G13" s="232">
        <v>9</v>
      </c>
      <c r="H13" s="232">
        <v>0</v>
      </c>
      <c r="I13" s="232">
        <v>0</v>
      </c>
      <c r="J13" s="232">
        <v>0</v>
      </c>
      <c r="K13" s="232">
        <v>0</v>
      </c>
      <c r="L13" s="232">
        <v>3</v>
      </c>
      <c r="M13" s="232">
        <v>2</v>
      </c>
      <c r="N13" s="233">
        <f t="shared" si="0"/>
        <v>24</v>
      </c>
      <c r="O13" s="233">
        <f t="shared" si="1"/>
        <v>11</v>
      </c>
      <c r="P13" s="708" t="s">
        <v>1337</v>
      </c>
    </row>
    <row r="14" spans="1:16" ht="24" customHeight="1">
      <c r="A14" s="312" t="s">
        <v>760</v>
      </c>
      <c r="B14" s="236">
        <v>0</v>
      </c>
      <c r="C14" s="236">
        <v>0</v>
      </c>
      <c r="D14" s="236">
        <v>0</v>
      </c>
      <c r="E14" s="236">
        <v>0</v>
      </c>
      <c r="F14" s="236">
        <v>47</v>
      </c>
      <c r="G14" s="236">
        <v>20</v>
      </c>
      <c r="H14" s="236">
        <v>0</v>
      </c>
      <c r="I14" s="236">
        <v>0</v>
      </c>
      <c r="J14" s="236">
        <v>0</v>
      </c>
      <c r="K14" s="236">
        <v>0</v>
      </c>
      <c r="L14" s="236">
        <v>4</v>
      </c>
      <c r="M14" s="236">
        <v>1</v>
      </c>
      <c r="N14" s="237">
        <f t="shared" si="0"/>
        <v>51</v>
      </c>
      <c r="O14" s="237">
        <f t="shared" si="1"/>
        <v>21</v>
      </c>
      <c r="P14" s="709" t="s">
        <v>761</v>
      </c>
    </row>
    <row r="15" spans="1:16" ht="20.25" customHeight="1">
      <c r="A15" s="362" t="s">
        <v>1322</v>
      </c>
      <c r="B15" s="232">
        <v>0</v>
      </c>
      <c r="C15" s="232">
        <v>0</v>
      </c>
      <c r="D15" s="232">
        <v>0</v>
      </c>
      <c r="E15" s="232">
        <v>0</v>
      </c>
      <c r="F15" s="232">
        <v>0</v>
      </c>
      <c r="G15" s="232">
        <v>2</v>
      </c>
      <c r="H15" s="232">
        <v>0</v>
      </c>
      <c r="I15" s="232">
        <v>0</v>
      </c>
      <c r="J15" s="232">
        <v>0</v>
      </c>
      <c r="K15" s="232">
        <v>0</v>
      </c>
      <c r="L15" s="232">
        <v>0</v>
      </c>
      <c r="M15" s="232">
        <v>0</v>
      </c>
      <c r="N15" s="233">
        <f t="shared" si="0"/>
        <v>0</v>
      </c>
      <c r="O15" s="233">
        <f t="shared" si="1"/>
        <v>2</v>
      </c>
      <c r="P15" s="708" t="s">
        <v>1338</v>
      </c>
    </row>
    <row r="16" spans="1:16" ht="20.100000000000001" customHeight="1">
      <c r="A16" s="312" t="s">
        <v>466</v>
      </c>
      <c r="B16" s="236">
        <v>0</v>
      </c>
      <c r="C16" s="236">
        <v>0</v>
      </c>
      <c r="D16" s="236">
        <v>0</v>
      </c>
      <c r="E16" s="236">
        <v>0</v>
      </c>
      <c r="F16" s="236">
        <v>108</v>
      </c>
      <c r="G16" s="236">
        <v>45</v>
      </c>
      <c r="H16" s="236">
        <v>0</v>
      </c>
      <c r="I16" s="236">
        <v>0</v>
      </c>
      <c r="J16" s="236">
        <v>0</v>
      </c>
      <c r="K16" s="236">
        <v>0</v>
      </c>
      <c r="L16" s="236">
        <v>6</v>
      </c>
      <c r="M16" s="236">
        <v>2</v>
      </c>
      <c r="N16" s="237">
        <f t="shared" si="0"/>
        <v>114</v>
      </c>
      <c r="O16" s="237">
        <f t="shared" si="1"/>
        <v>47</v>
      </c>
      <c r="P16" s="709" t="s">
        <v>73</v>
      </c>
    </row>
    <row r="17" spans="1:16" ht="20.100000000000001" customHeight="1">
      <c r="A17" s="362" t="s">
        <v>625</v>
      </c>
      <c r="B17" s="232">
        <v>0</v>
      </c>
      <c r="C17" s="232">
        <v>0</v>
      </c>
      <c r="D17" s="232">
        <v>0</v>
      </c>
      <c r="E17" s="232">
        <v>0</v>
      </c>
      <c r="F17" s="232">
        <v>0</v>
      </c>
      <c r="G17" s="232">
        <v>1</v>
      </c>
      <c r="H17" s="232">
        <v>0</v>
      </c>
      <c r="I17" s="232">
        <v>0</v>
      </c>
      <c r="J17" s="232">
        <v>0</v>
      </c>
      <c r="K17" s="232">
        <v>0</v>
      </c>
      <c r="L17" s="232">
        <v>0</v>
      </c>
      <c r="M17" s="232">
        <v>0</v>
      </c>
      <c r="N17" s="233">
        <f t="shared" si="0"/>
        <v>0</v>
      </c>
      <c r="O17" s="233">
        <f t="shared" si="1"/>
        <v>1</v>
      </c>
      <c r="P17" s="708" t="s">
        <v>626</v>
      </c>
    </row>
    <row r="18" spans="1:16" ht="18.75" customHeight="1">
      <c r="A18" s="312" t="s">
        <v>767</v>
      </c>
      <c r="B18" s="236">
        <v>0</v>
      </c>
      <c r="C18" s="236">
        <v>0</v>
      </c>
      <c r="D18" s="236">
        <v>0</v>
      </c>
      <c r="E18" s="236">
        <v>0</v>
      </c>
      <c r="F18" s="236">
        <v>0</v>
      </c>
      <c r="G18" s="236">
        <v>0</v>
      </c>
      <c r="H18" s="236">
        <v>0</v>
      </c>
      <c r="I18" s="236">
        <v>0</v>
      </c>
      <c r="J18" s="236">
        <v>0</v>
      </c>
      <c r="K18" s="236">
        <v>0</v>
      </c>
      <c r="L18" s="236">
        <v>3</v>
      </c>
      <c r="M18" s="236">
        <v>1</v>
      </c>
      <c r="N18" s="237">
        <f t="shared" si="0"/>
        <v>3</v>
      </c>
      <c r="O18" s="237">
        <f t="shared" si="1"/>
        <v>1</v>
      </c>
      <c r="P18" s="709" t="s">
        <v>762</v>
      </c>
    </row>
    <row r="19" spans="1:16" ht="20.100000000000001" customHeight="1">
      <c r="A19" s="362" t="s">
        <v>1324</v>
      </c>
      <c r="B19" s="232">
        <v>0</v>
      </c>
      <c r="C19" s="232">
        <v>0</v>
      </c>
      <c r="D19" s="232">
        <v>3</v>
      </c>
      <c r="E19" s="232">
        <v>0</v>
      </c>
      <c r="F19" s="232">
        <v>5</v>
      </c>
      <c r="G19" s="232">
        <v>7</v>
      </c>
      <c r="H19" s="232">
        <v>0</v>
      </c>
      <c r="I19" s="232">
        <v>0</v>
      </c>
      <c r="J19" s="232">
        <v>0</v>
      </c>
      <c r="K19" s="232">
        <v>0</v>
      </c>
      <c r="L19" s="232">
        <v>0</v>
      </c>
      <c r="M19" s="232">
        <v>0</v>
      </c>
      <c r="N19" s="233">
        <f t="shared" si="0"/>
        <v>8</v>
      </c>
      <c r="O19" s="233">
        <f t="shared" si="1"/>
        <v>7</v>
      </c>
      <c r="P19" s="708" t="s">
        <v>1340</v>
      </c>
    </row>
    <row r="20" spans="1:16" ht="20.100000000000001" customHeight="1">
      <c r="A20" s="312" t="s">
        <v>1325</v>
      </c>
      <c r="B20" s="236">
        <v>0</v>
      </c>
      <c r="C20" s="236">
        <v>0</v>
      </c>
      <c r="D20" s="236">
        <v>0</v>
      </c>
      <c r="E20" s="236">
        <v>0</v>
      </c>
      <c r="F20" s="236">
        <v>3</v>
      </c>
      <c r="G20" s="236">
        <v>5</v>
      </c>
      <c r="H20" s="236">
        <v>0</v>
      </c>
      <c r="I20" s="236">
        <v>0</v>
      </c>
      <c r="J20" s="236">
        <v>0</v>
      </c>
      <c r="K20" s="236">
        <v>0</v>
      </c>
      <c r="L20" s="236">
        <v>0</v>
      </c>
      <c r="M20" s="236">
        <v>1</v>
      </c>
      <c r="N20" s="237">
        <f t="shared" si="0"/>
        <v>3</v>
      </c>
      <c r="O20" s="237">
        <f t="shared" si="1"/>
        <v>6</v>
      </c>
      <c r="P20" s="709" t="s">
        <v>1027</v>
      </c>
    </row>
    <row r="21" spans="1:16" ht="27.75" customHeight="1">
      <c r="A21" s="362" t="s">
        <v>629</v>
      </c>
      <c r="B21" s="232">
        <v>0</v>
      </c>
      <c r="C21" s="232">
        <v>0</v>
      </c>
      <c r="D21" s="232">
        <v>0</v>
      </c>
      <c r="E21" s="232">
        <v>0</v>
      </c>
      <c r="F21" s="232">
        <v>0</v>
      </c>
      <c r="G21" s="232">
        <v>1</v>
      </c>
      <c r="H21" s="232">
        <v>0</v>
      </c>
      <c r="I21" s="232">
        <v>0</v>
      </c>
      <c r="J21" s="232">
        <v>0</v>
      </c>
      <c r="K21" s="232">
        <v>0</v>
      </c>
      <c r="L21" s="232">
        <v>0</v>
      </c>
      <c r="M21" s="232">
        <v>0</v>
      </c>
      <c r="N21" s="233">
        <f t="shared" si="0"/>
        <v>0</v>
      </c>
      <c r="O21" s="233">
        <f t="shared" si="1"/>
        <v>1</v>
      </c>
      <c r="P21" s="708" t="s">
        <v>630</v>
      </c>
    </row>
    <row r="22" spans="1:16" ht="26.25" customHeight="1">
      <c r="A22" s="312" t="s">
        <v>759</v>
      </c>
      <c r="B22" s="236">
        <v>0</v>
      </c>
      <c r="C22" s="236">
        <v>0</v>
      </c>
      <c r="D22" s="236">
        <v>0</v>
      </c>
      <c r="E22" s="236">
        <v>0</v>
      </c>
      <c r="F22" s="236">
        <v>7</v>
      </c>
      <c r="G22" s="236">
        <v>11</v>
      </c>
      <c r="H22" s="236">
        <v>0</v>
      </c>
      <c r="I22" s="236">
        <v>0</v>
      </c>
      <c r="J22" s="236">
        <v>0</v>
      </c>
      <c r="K22" s="236">
        <v>0</v>
      </c>
      <c r="L22" s="236">
        <v>1</v>
      </c>
      <c r="M22" s="236">
        <v>1</v>
      </c>
      <c r="N22" s="237">
        <f t="shared" si="0"/>
        <v>8</v>
      </c>
      <c r="O22" s="237">
        <f t="shared" si="1"/>
        <v>12</v>
      </c>
      <c r="P22" s="709" t="s">
        <v>631</v>
      </c>
    </row>
    <row r="23" spans="1:16" ht="20.100000000000001" customHeight="1">
      <c r="A23" s="362" t="s">
        <v>1028</v>
      </c>
      <c r="B23" s="232">
        <v>0</v>
      </c>
      <c r="C23" s="232">
        <v>0</v>
      </c>
      <c r="D23" s="232">
        <v>0</v>
      </c>
      <c r="E23" s="232">
        <v>0</v>
      </c>
      <c r="F23" s="232">
        <v>0</v>
      </c>
      <c r="G23" s="232">
        <v>2</v>
      </c>
      <c r="H23" s="232">
        <v>0</v>
      </c>
      <c r="I23" s="232">
        <v>0</v>
      </c>
      <c r="J23" s="232">
        <v>0</v>
      </c>
      <c r="K23" s="232">
        <v>0</v>
      </c>
      <c r="L23" s="232">
        <v>0</v>
      </c>
      <c r="M23" s="232">
        <v>1</v>
      </c>
      <c r="N23" s="233">
        <f t="shared" si="0"/>
        <v>0</v>
      </c>
      <c r="O23" s="233">
        <f t="shared" si="1"/>
        <v>3</v>
      </c>
      <c r="P23" s="708" t="s">
        <v>704</v>
      </c>
    </row>
    <row r="24" spans="1:16" ht="20.100000000000001" customHeight="1">
      <c r="A24" s="312" t="s">
        <v>763</v>
      </c>
      <c r="B24" s="236">
        <v>0</v>
      </c>
      <c r="C24" s="236">
        <v>0</v>
      </c>
      <c r="D24" s="236">
        <v>0</v>
      </c>
      <c r="E24" s="236">
        <v>0</v>
      </c>
      <c r="F24" s="236">
        <v>1</v>
      </c>
      <c r="G24" s="236">
        <v>1</v>
      </c>
      <c r="H24" s="236">
        <v>0</v>
      </c>
      <c r="I24" s="236">
        <v>0</v>
      </c>
      <c r="J24" s="236">
        <v>0</v>
      </c>
      <c r="K24" s="236">
        <v>0</v>
      </c>
      <c r="L24" s="236">
        <v>0</v>
      </c>
      <c r="M24" s="236">
        <v>0</v>
      </c>
      <c r="N24" s="237">
        <f t="shared" si="0"/>
        <v>1</v>
      </c>
      <c r="O24" s="237">
        <f t="shared" si="1"/>
        <v>1</v>
      </c>
      <c r="P24" s="709" t="s">
        <v>632</v>
      </c>
    </row>
    <row r="25" spans="1:16" ht="20.100000000000001" customHeight="1">
      <c r="A25" s="362" t="s">
        <v>1329</v>
      </c>
      <c r="B25" s="232">
        <v>0</v>
      </c>
      <c r="C25" s="232">
        <v>0</v>
      </c>
      <c r="D25" s="232">
        <v>1</v>
      </c>
      <c r="E25" s="232">
        <v>0</v>
      </c>
      <c r="F25" s="232">
        <v>12</v>
      </c>
      <c r="G25" s="232">
        <v>6</v>
      </c>
      <c r="H25" s="232">
        <v>0</v>
      </c>
      <c r="I25" s="232">
        <v>0</v>
      </c>
      <c r="J25" s="232">
        <v>0</v>
      </c>
      <c r="K25" s="232">
        <v>0</v>
      </c>
      <c r="L25" s="232">
        <v>3</v>
      </c>
      <c r="M25" s="232">
        <v>1</v>
      </c>
      <c r="N25" s="233">
        <f t="shared" si="0"/>
        <v>16</v>
      </c>
      <c r="O25" s="233">
        <f t="shared" si="1"/>
        <v>7</v>
      </c>
      <c r="P25" s="708" t="s">
        <v>633</v>
      </c>
    </row>
    <row r="26" spans="1:16" ht="20.100000000000001" customHeight="1">
      <c r="A26" s="312" t="s">
        <v>1330</v>
      </c>
      <c r="B26" s="236">
        <v>0</v>
      </c>
      <c r="C26" s="236">
        <v>0</v>
      </c>
      <c r="D26" s="236">
        <v>0</v>
      </c>
      <c r="E26" s="236">
        <v>0</v>
      </c>
      <c r="F26" s="236">
        <v>1</v>
      </c>
      <c r="G26" s="236">
        <v>0</v>
      </c>
      <c r="H26" s="236">
        <v>0</v>
      </c>
      <c r="I26" s="236">
        <v>0</v>
      </c>
      <c r="J26" s="236">
        <v>0</v>
      </c>
      <c r="K26" s="236">
        <v>0</v>
      </c>
      <c r="L26" s="236">
        <v>0</v>
      </c>
      <c r="M26" s="236">
        <v>0</v>
      </c>
      <c r="N26" s="237">
        <f t="shared" si="0"/>
        <v>1</v>
      </c>
      <c r="O26" s="237">
        <f t="shared" si="1"/>
        <v>0</v>
      </c>
      <c r="P26" s="709" t="s">
        <v>1343</v>
      </c>
    </row>
    <row r="27" spans="1:16" ht="20.100000000000001" customHeight="1">
      <c r="A27" s="362" t="s">
        <v>1331</v>
      </c>
      <c r="B27" s="232">
        <v>0</v>
      </c>
      <c r="C27" s="232">
        <v>0</v>
      </c>
      <c r="D27" s="232">
        <v>0</v>
      </c>
      <c r="E27" s="232">
        <v>0</v>
      </c>
      <c r="F27" s="232">
        <v>1</v>
      </c>
      <c r="G27" s="232">
        <v>1</v>
      </c>
      <c r="H27" s="232">
        <v>0</v>
      </c>
      <c r="I27" s="232">
        <v>0</v>
      </c>
      <c r="J27" s="232">
        <v>0</v>
      </c>
      <c r="K27" s="232">
        <v>0</v>
      </c>
      <c r="L27" s="232">
        <v>0</v>
      </c>
      <c r="M27" s="232">
        <v>0</v>
      </c>
      <c r="N27" s="233">
        <f t="shared" si="0"/>
        <v>1</v>
      </c>
      <c r="O27" s="233">
        <f t="shared" si="1"/>
        <v>1</v>
      </c>
      <c r="P27" s="708" t="s">
        <v>465</v>
      </c>
    </row>
    <row r="28" spans="1:16" ht="20.100000000000001" customHeight="1">
      <c r="A28" s="312" t="s">
        <v>489</v>
      </c>
      <c r="B28" s="236">
        <v>9</v>
      </c>
      <c r="C28" s="236">
        <v>3</v>
      </c>
      <c r="D28" s="236">
        <v>28</v>
      </c>
      <c r="E28" s="236">
        <v>21</v>
      </c>
      <c r="F28" s="236">
        <v>1</v>
      </c>
      <c r="G28" s="236"/>
      <c r="H28" s="236">
        <v>0</v>
      </c>
      <c r="I28" s="236">
        <v>0</v>
      </c>
      <c r="J28" s="236">
        <v>0</v>
      </c>
      <c r="K28" s="236">
        <v>0</v>
      </c>
      <c r="L28" s="236">
        <v>0</v>
      </c>
      <c r="M28" s="236">
        <v>0</v>
      </c>
      <c r="N28" s="237">
        <f t="shared" si="0"/>
        <v>38</v>
      </c>
      <c r="O28" s="237">
        <f t="shared" si="1"/>
        <v>24</v>
      </c>
      <c r="P28" s="709" t="s">
        <v>264</v>
      </c>
    </row>
    <row r="29" spans="1:16" ht="20.25" customHeight="1">
      <c r="A29" s="1342" t="s">
        <v>7</v>
      </c>
      <c r="B29" s="1343">
        <f>SUM(B10:B28)</f>
        <v>9</v>
      </c>
      <c r="C29" s="1343">
        <f t="shared" ref="C29:O29" si="2">SUM(C10:C28)</f>
        <v>3</v>
      </c>
      <c r="D29" s="1343">
        <f t="shared" si="2"/>
        <v>34</v>
      </c>
      <c r="E29" s="1343">
        <f t="shared" si="2"/>
        <v>22</v>
      </c>
      <c r="F29" s="1343">
        <f t="shared" si="2"/>
        <v>254</v>
      </c>
      <c r="G29" s="1343">
        <f t="shared" si="2"/>
        <v>138</v>
      </c>
      <c r="H29" s="1343">
        <f t="shared" si="2"/>
        <v>0</v>
      </c>
      <c r="I29" s="1343">
        <f t="shared" si="2"/>
        <v>0</v>
      </c>
      <c r="J29" s="1343">
        <f t="shared" si="2"/>
        <v>0</v>
      </c>
      <c r="K29" s="1343">
        <f t="shared" si="2"/>
        <v>0</v>
      </c>
      <c r="L29" s="1343">
        <f t="shared" si="2"/>
        <v>21</v>
      </c>
      <c r="M29" s="1343">
        <f t="shared" si="2"/>
        <v>11</v>
      </c>
      <c r="N29" s="1344">
        <f t="shared" si="2"/>
        <v>318</v>
      </c>
      <c r="O29" s="1344">
        <f t="shared" si="2"/>
        <v>174</v>
      </c>
      <c r="P29" s="1345" t="s">
        <v>8</v>
      </c>
    </row>
    <row r="33" spans="1:1">
      <c r="A33" s="205" t="s">
        <v>1332</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8"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rightToLeft="1" view="pageBreakPreview" zoomScaleNormal="100" zoomScaleSheetLayoutView="100" workbookViewId="0">
      <selection activeCell="P26" sqref="A26:P26"/>
    </sheetView>
  </sheetViews>
  <sheetFormatPr defaultColWidth="9.140625" defaultRowHeight="15"/>
  <cols>
    <col min="1" max="1" width="27.7109375" style="205" customWidth="1"/>
    <col min="2" max="2" width="7.42578125" style="205" customWidth="1"/>
    <col min="3" max="3" width="7.7109375" style="205" customWidth="1"/>
    <col min="4" max="4" width="7.42578125" style="205" customWidth="1"/>
    <col min="5" max="5" width="7.7109375" style="205" customWidth="1"/>
    <col min="6" max="6" width="7.42578125" style="205" customWidth="1"/>
    <col min="7" max="7" width="7.7109375" style="205" customWidth="1"/>
    <col min="8" max="8" width="7.42578125" style="205" customWidth="1"/>
    <col min="9" max="9" width="7.7109375" style="205" customWidth="1"/>
    <col min="10" max="10" width="7.42578125" style="65" customWidth="1"/>
    <col min="11" max="11" width="7.7109375" style="65" customWidth="1"/>
    <col min="12" max="12" width="7.42578125" style="65" customWidth="1"/>
    <col min="13" max="13" width="7.7109375" style="65" customWidth="1"/>
    <col min="14" max="14" width="7.42578125" style="205" customWidth="1"/>
    <col min="15" max="15" width="7.7109375" style="65" customWidth="1"/>
    <col min="16" max="16" width="34.85546875" style="65" customWidth="1"/>
    <col min="17" max="16384" width="9.140625" style="50"/>
  </cols>
  <sheetData>
    <row r="1" spans="1:16" s="54" customFormat="1" ht="20.25">
      <c r="A1" s="852" t="s">
        <v>972</v>
      </c>
      <c r="B1" s="852"/>
      <c r="C1" s="852"/>
      <c r="D1" s="852"/>
      <c r="E1" s="852"/>
      <c r="F1" s="852"/>
      <c r="G1" s="852"/>
      <c r="H1" s="852"/>
      <c r="I1" s="852"/>
      <c r="J1" s="852"/>
      <c r="K1" s="852"/>
      <c r="L1" s="852"/>
      <c r="M1" s="852"/>
      <c r="N1" s="852"/>
      <c r="O1" s="852"/>
      <c r="P1" s="852"/>
    </row>
    <row r="2" spans="1:16" s="55" customFormat="1" ht="20.25">
      <c r="A2" s="858" t="s">
        <v>1251</v>
      </c>
      <c r="B2" s="858"/>
      <c r="C2" s="858"/>
      <c r="D2" s="858"/>
      <c r="E2" s="858"/>
      <c r="F2" s="858"/>
      <c r="G2" s="858"/>
      <c r="H2" s="858"/>
      <c r="I2" s="858"/>
      <c r="J2" s="858"/>
      <c r="K2" s="858"/>
      <c r="L2" s="858"/>
      <c r="M2" s="858"/>
      <c r="N2" s="858"/>
      <c r="O2" s="858"/>
      <c r="P2" s="858"/>
    </row>
    <row r="3" spans="1:16" ht="18" customHeight="1">
      <c r="A3" s="1299" t="s">
        <v>949</v>
      </c>
      <c r="B3" s="1299"/>
      <c r="C3" s="1299"/>
      <c r="D3" s="1299"/>
      <c r="E3" s="1299"/>
      <c r="F3" s="1299"/>
      <c r="G3" s="1299"/>
      <c r="H3" s="1299"/>
      <c r="I3" s="1299"/>
      <c r="J3" s="1299"/>
      <c r="K3" s="1299"/>
      <c r="L3" s="1299"/>
      <c r="M3" s="1299"/>
      <c r="N3" s="1299"/>
      <c r="O3" s="1299"/>
      <c r="P3" s="1299"/>
    </row>
    <row r="4" spans="1:16" ht="15.75">
      <c r="A4" s="980" t="s">
        <v>1249</v>
      </c>
      <c r="B4" s="980"/>
      <c r="C4" s="980"/>
      <c r="D4" s="980"/>
      <c r="E4" s="980"/>
      <c r="F4" s="980"/>
      <c r="G4" s="980"/>
      <c r="H4" s="980"/>
      <c r="I4" s="980"/>
      <c r="J4" s="980"/>
      <c r="K4" s="980"/>
      <c r="L4" s="980"/>
      <c r="M4" s="980"/>
      <c r="N4" s="980"/>
      <c r="O4" s="980"/>
      <c r="P4" s="980"/>
    </row>
    <row r="5" spans="1:16" ht="20.100000000000001" customHeight="1">
      <c r="A5" s="10" t="s">
        <v>610</v>
      </c>
      <c r="B5" s="10"/>
      <c r="C5" s="10"/>
      <c r="D5" s="10"/>
      <c r="E5" s="10"/>
      <c r="F5" s="10"/>
      <c r="G5" s="10"/>
      <c r="H5" s="10"/>
      <c r="I5" s="10"/>
      <c r="J5" s="81"/>
      <c r="K5" s="81"/>
      <c r="L5" s="81"/>
      <c r="M5" s="81"/>
      <c r="N5" s="81"/>
      <c r="O5" s="81"/>
      <c r="P5" s="82" t="s">
        <v>609</v>
      </c>
    </row>
    <row r="6" spans="1:16" s="139" customFormat="1" ht="13.5" customHeight="1" thickBot="1">
      <c r="A6" s="1330" t="s">
        <v>947</v>
      </c>
      <c r="B6" s="1254" t="s">
        <v>285</v>
      </c>
      <c r="C6" s="1254"/>
      <c r="D6" s="1254" t="s">
        <v>254</v>
      </c>
      <c r="E6" s="1254"/>
      <c r="F6" s="1254" t="s">
        <v>253</v>
      </c>
      <c r="G6" s="1254"/>
      <c r="H6" s="1254" t="s">
        <v>252</v>
      </c>
      <c r="I6" s="1254"/>
      <c r="J6" s="1254" t="s">
        <v>251</v>
      </c>
      <c r="K6" s="1254"/>
      <c r="L6" s="1254" t="s">
        <v>489</v>
      </c>
      <c r="M6" s="1254"/>
      <c r="N6" s="1254" t="s">
        <v>7</v>
      </c>
      <c r="O6" s="1254"/>
      <c r="P6" s="984" t="s">
        <v>935</v>
      </c>
    </row>
    <row r="7" spans="1:16" s="139" customFormat="1" ht="13.5" customHeight="1" thickBot="1">
      <c r="A7" s="1331"/>
      <c r="B7" s="1032" t="s">
        <v>255</v>
      </c>
      <c r="C7" s="1032"/>
      <c r="D7" s="1032" t="s">
        <v>1007</v>
      </c>
      <c r="E7" s="1032"/>
      <c r="F7" s="1032" t="s">
        <v>1008</v>
      </c>
      <c r="G7" s="1032"/>
      <c r="H7" s="1032" t="s">
        <v>1009</v>
      </c>
      <c r="I7" s="1032"/>
      <c r="J7" s="1032" t="s">
        <v>250</v>
      </c>
      <c r="K7" s="1032"/>
      <c r="L7" s="1032" t="s">
        <v>264</v>
      </c>
      <c r="M7" s="1032"/>
      <c r="N7" s="1032" t="s">
        <v>8</v>
      </c>
      <c r="O7" s="1032"/>
      <c r="P7" s="985"/>
    </row>
    <row r="8" spans="1:16" s="139" customFormat="1" ht="13.5" thickBot="1">
      <c r="A8" s="1331"/>
      <c r="B8" s="642" t="s">
        <v>9</v>
      </c>
      <c r="C8" s="642" t="s">
        <v>547</v>
      </c>
      <c r="D8" s="642" t="s">
        <v>9</v>
      </c>
      <c r="E8" s="642" t="s">
        <v>547</v>
      </c>
      <c r="F8" s="642" t="s">
        <v>9</v>
      </c>
      <c r="G8" s="642" t="s">
        <v>547</v>
      </c>
      <c r="H8" s="642" t="s">
        <v>9</v>
      </c>
      <c r="I8" s="642" t="s">
        <v>547</v>
      </c>
      <c r="J8" s="642" t="s">
        <v>9</v>
      </c>
      <c r="K8" s="642" t="s">
        <v>547</v>
      </c>
      <c r="L8" s="642" t="s">
        <v>9</v>
      </c>
      <c r="M8" s="642" t="s">
        <v>547</v>
      </c>
      <c r="N8" s="642" t="s">
        <v>9</v>
      </c>
      <c r="O8" s="642" t="s">
        <v>547</v>
      </c>
      <c r="P8" s="985"/>
    </row>
    <row r="9" spans="1:16" s="139" customFormat="1" ht="12" customHeight="1">
      <c r="A9" s="1332"/>
      <c r="B9" s="643" t="s">
        <v>548</v>
      </c>
      <c r="C9" s="643" t="s">
        <v>549</v>
      </c>
      <c r="D9" s="643" t="s">
        <v>548</v>
      </c>
      <c r="E9" s="643" t="s">
        <v>549</v>
      </c>
      <c r="F9" s="643" t="s">
        <v>548</v>
      </c>
      <c r="G9" s="643" t="s">
        <v>549</v>
      </c>
      <c r="H9" s="643" t="s">
        <v>548</v>
      </c>
      <c r="I9" s="643" t="s">
        <v>549</v>
      </c>
      <c r="J9" s="643" t="s">
        <v>548</v>
      </c>
      <c r="K9" s="643" t="s">
        <v>549</v>
      </c>
      <c r="L9" s="643" t="s">
        <v>548</v>
      </c>
      <c r="M9" s="643" t="s">
        <v>549</v>
      </c>
      <c r="N9" s="643" t="s">
        <v>548</v>
      </c>
      <c r="O9" s="643" t="s">
        <v>549</v>
      </c>
      <c r="P9" s="985"/>
    </row>
    <row r="10" spans="1:16" ht="21" customHeight="1" thickBot="1">
      <c r="A10" s="710" t="s">
        <v>483</v>
      </c>
      <c r="B10" s="674">
        <v>1</v>
      </c>
      <c r="C10" s="674">
        <v>1</v>
      </c>
      <c r="D10" s="674">
        <v>1</v>
      </c>
      <c r="E10" s="674">
        <v>0</v>
      </c>
      <c r="F10" s="674">
        <v>0</v>
      </c>
      <c r="G10" s="674">
        <v>0</v>
      </c>
      <c r="H10" s="674">
        <v>0</v>
      </c>
      <c r="I10" s="674">
        <v>0</v>
      </c>
      <c r="J10" s="674">
        <v>0</v>
      </c>
      <c r="K10" s="674">
        <v>0</v>
      </c>
      <c r="L10" s="674">
        <v>1</v>
      </c>
      <c r="M10" s="674"/>
      <c r="N10" s="675">
        <f t="shared" ref="N10:O12" si="0">SUM(B10+D10+F10+H10+J10+L10)</f>
        <v>3</v>
      </c>
      <c r="O10" s="675">
        <f t="shared" si="0"/>
        <v>1</v>
      </c>
      <c r="P10" s="699" t="s">
        <v>1026</v>
      </c>
    </row>
    <row r="11" spans="1:16" ht="27" customHeight="1" thickTop="1" thickBot="1">
      <c r="A11" s="711" t="s">
        <v>1319</v>
      </c>
      <c r="B11" s="213">
        <v>0</v>
      </c>
      <c r="C11" s="213">
        <v>0</v>
      </c>
      <c r="D11" s="213">
        <v>0</v>
      </c>
      <c r="E11" s="213">
        <v>0</v>
      </c>
      <c r="F11" s="213">
        <v>36</v>
      </c>
      <c r="G11" s="213">
        <v>13</v>
      </c>
      <c r="H11" s="213">
        <v>0</v>
      </c>
      <c r="I11" s="213">
        <v>0</v>
      </c>
      <c r="J11" s="213">
        <v>0</v>
      </c>
      <c r="K11" s="213">
        <v>0</v>
      </c>
      <c r="L11" s="213">
        <v>3</v>
      </c>
      <c r="M11" s="213">
        <v>1</v>
      </c>
      <c r="N11" s="272">
        <f t="shared" si="0"/>
        <v>39</v>
      </c>
      <c r="O11" s="272">
        <f t="shared" si="0"/>
        <v>14</v>
      </c>
      <c r="P11" s="700" t="s">
        <v>1335</v>
      </c>
    </row>
    <row r="12" spans="1:16" ht="19.5" customHeight="1" thickTop="1" thickBot="1">
      <c r="A12" s="712" t="s">
        <v>1320</v>
      </c>
      <c r="B12" s="212">
        <v>0</v>
      </c>
      <c r="C12" s="212">
        <v>0</v>
      </c>
      <c r="D12" s="212">
        <v>0</v>
      </c>
      <c r="E12" s="212">
        <v>0</v>
      </c>
      <c r="F12" s="212">
        <v>2</v>
      </c>
      <c r="G12" s="212">
        <v>5</v>
      </c>
      <c r="H12" s="212">
        <v>0</v>
      </c>
      <c r="I12" s="212">
        <v>0</v>
      </c>
      <c r="J12" s="212">
        <v>0</v>
      </c>
      <c r="K12" s="212">
        <v>0</v>
      </c>
      <c r="L12" s="212">
        <v>0</v>
      </c>
      <c r="M12" s="212">
        <v>0</v>
      </c>
      <c r="N12" s="214">
        <f t="shared" si="0"/>
        <v>2</v>
      </c>
      <c r="O12" s="214">
        <f t="shared" si="0"/>
        <v>5</v>
      </c>
      <c r="P12" s="701" t="s">
        <v>1336</v>
      </c>
    </row>
    <row r="13" spans="1:16" ht="27" customHeight="1" thickTop="1" thickBot="1">
      <c r="A13" s="711" t="s">
        <v>1321</v>
      </c>
      <c r="B13" s="213">
        <v>0</v>
      </c>
      <c r="C13" s="213">
        <v>0</v>
      </c>
      <c r="D13" s="213">
        <v>0</v>
      </c>
      <c r="E13" s="213">
        <v>0</v>
      </c>
      <c r="F13" s="213">
        <v>3</v>
      </c>
      <c r="G13" s="213">
        <v>3</v>
      </c>
      <c r="H13" s="213">
        <v>0</v>
      </c>
      <c r="I13" s="213">
        <v>0</v>
      </c>
      <c r="J13" s="213">
        <v>0</v>
      </c>
      <c r="K13" s="213">
        <v>0</v>
      </c>
      <c r="L13" s="213">
        <v>3</v>
      </c>
      <c r="M13" s="213">
        <v>0</v>
      </c>
      <c r="N13" s="272">
        <f t="shared" ref="N13:N25" si="1">SUM(B13+D13+F13+H13+J13+L13)</f>
        <v>6</v>
      </c>
      <c r="O13" s="272">
        <f t="shared" ref="O13:O22" si="2">SUM(C13+E13+G13+I13+K13+M13)</f>
        <v>3</v>
      </c>
      <c r="P13" s="700" t="s">
        <v>1337</v>
      </c>
    </row>
    <row r="14" spans="1:16" ht="14.25" thickTop="1" thickBot="1">
      <c r="A14" s="712" t="s">
        <v>760</v>
      </c>
      <c r="B14" s="212">
        <v>0</v>
      </c>
      <c r="C14" s="212">
        <v>0</v>
      </c>
      <c r="D14" s="212">
        <v>0</v>
      </c>
      <c r="E14" s="212">
        <v>0</v>
      </c>
      <c r="F14" s="212">
        <v>14</v>
      </c>
      <c r="G14" s="212">
        <v>1</v>
      </c>
      <c r="H14" s="212">
        <v>0</v>
      </c>
      <c r="I14" s="212">
        <v>0</v>
      </c>
      <c r="J14" s="212">
        <v>0</v>
      </c>
      <c r="K14" s="212">
        <v>0</v>
      </c>
      <c r="L14" s="212">
        <v>2</v>
      </c>
      <c r="M14" s="212">
        <v>1</v>
      </c>
      <c r="N14" s="214">
        <f t="shared" si="1"/>
        <v>16</v>
      </c>
      <c r="O14" s="214">
        <f>SUM(C14+E14+G14+I14+K14+M14)</f>
        <v>2</v>
      </c>
      <c r="P14" s="701" t="s">
        <v>761</v>
      </c>
    </row>
    <row r="15" spans="1:16" ht="14.25" thickTop="1" thickBot="1">
      <c r="A15" s="711" t="s">
        <v>466</v>
      </c>
      <c r="B15" s="213">
        <v>0</v>
      </c>
      <c r="C15" s="213">
        <v>0</v>
      </c>
      <c r="D15" s="213">
        <v>1</v>
      </c>
      <c r="E15" s="213">
        <v>0</v>
      </c>
      <c r="F15" s="213">
        <v>49</v>
      </c>
      <c r="G15" s="213">
        <v>14</v>
      </c>
      <c r="H15" s="213">
        <v>0</v>
      </c>
      <c r="I15" s="213">
        <v>0</v>
      </c>
      <c r="J15" s="213">
        <v>0</v>
      </c>
      <c r="K15" s="213">
        <v>0</v>
      </c>
      <c r="L15" s="213">
        <v>5</v>
      </c>
      <c r="M15" s="213">
        <v>2</v>
      </c>
      <c r="N15" s="272">
        <f t="shared" si="1"/>
        <v>55</v>
      </c>
      <c r="O15" s="272">
        <f t="shared" si="2"/>
        <v>16</v>
      </c>
      <c r="P15" s="700" t="s">
        <v>73</v>
      </c>
    </row>
    <row r="16" spans="1:16" ht="17.100000000000001" customHeight="1" thickTop="1" thickBot="1">
      <c r="A16" s="712" t="s">
        <v>625</v>
      </c>
      <c r="B16" s="212">
        <v>0</v>
      </c>
      <c r="C16" s="212">
        <v>0</v>
      </c>
      <c r="D16" s="212">
        <v>0</v>
      </c>
      <c r="E16" s="212">
        <v>0</v>
      </c>
      <c r="F16" s="212">
        <v>0</v>
      </c>
      <c r="G16" s="212">
        <v>1</v>
      </c>
      <c r="H16" s="212">
        <v>0</v>
      </c>
      <c r="I16" s="212">
        <v>0</v>
      </c>
      <c r="J16" s="212">
        <v>0</v>
      </c>
      <c r="K16" s="212">
        <v>0</v>
      </c>
      <c r="L16" s="212">
        <v>0</v>
      </c>
      <c r="M16" s="212">
        <v>0</v>
      </c>
      <c r="N16" s="214">
        <f t="shared" si="1"/>
        <v>0</v>
      </c>
      <c r="O16" s="214">
        <f>SUM(C16+E16+G16+I16+K16+M16)</f>
        <v>1</v>
      </c>
      <c r="P16" s="701" t="s">
        <v>626</v>
      </c>
    </row>
    <row r="17" spans="1:16" ht="17.100000000000001" customHeight="1" thickTop="1" thickBot="1">
      <c r="A17" s="711" t="s">
        <v>767</v>
      </c>
      <c r="B17" s="213">
        <v>0</v>
      </c>
      <c r="C17" s="213">
        <v>0</v>
      </c>
      <c r="D17" s="213">
        <v>0</v>
      </c>
      <c r="E17" s="213">
        <v>0</v>
      </c>
      <c r="F17" s="213">
        <v>1</v>
      </c>
      <c r="G17" s="213">
        <v>0</v>
      </c>
      <c r="H17" s="213">
        <v>0</v>
      </c>
      <c r="I17" s="213">
        <v>0</v>
      </c>
      <c r="J17" s="213">
        <v>0</v>
      </c>
      <c r="K17" s="213">
        <v>0</v>
      </c>
      <c r="L17" s="213">
        <v>1</v>
      </c>
      <c r="M17" s="213">
        <v>0</v>
      </c>
      <c r="N17" s="272">
        <f t="shared" si="1"/>
        <v>2</v>
      </c>
      <c r="O17" s="272">
        <f t="shared" si="2"/>
        <v>0</v>
      </c>
      <c r="P17" s="700" t="s">
        <v>762</v>
      </c>
    </row>
    <row r="18" spans="1:16" ht="17.100000000000001" customHeight="1" thickTop="1" thickBot="1">
      <c r="A18" s="712" t="s">
        <v>1324</v>
      </c>
      <c r="B18" s="212">
        <v>0</v>
      </c>
      <c r="C18" s="212">
        <v>0</v>
      </c>
      <c r="D18" s="212">
        <v>1</v>
      </c>
      <c r="E18" s="212">
        <v>0</v>
      </c>
      <c r="F18" s="212">
        <v>12</v>
      </c>
      <c r="G18" s="212">
        <v>3</v>
      </c>
      <c r="H18" s="212">
        <v>0</v>
      </c>
      <c r="I18" s="212">
        <v>0</v>
      </c>
      <c r="J18" s="212">
        <v>0</v>
      </c>
      <c r="K18" s="212">
        <v>0</v>
      </c>
      <c r="L18" s="212">
        <v>0</v>
      </c>
      <c r="M18" s="212">
        <v>0</v>
      </c>
      <c r="N18" s="214">
        <f t="shared" si="1"/>
        <v>13</v>
      </c>
      <c r="O18" s="214">
        <f>SUM(C18+E18+G18+I18+K18+M18)</f>
        <v>3</v>
      </c>
      <c r="P18" s="701" t="s">
        <v>1340</v>
      </c>
    </row>
    <row r="19" spans="1:16" ht="17.100000000000001" customHeight="1" thickTop="1" thickBot="1">
      <c r="A19" s="711" t="s">
        <v>1325</v>
      </c>
      <c r="B19" s="213">
        <v>0</v>
      </c>
      <c r="C19" s="213">
        <v>0</v>
      </c>
      <c r="D19" s="213">
        <v>0</v>
      </c>
      <c r="E19" s="213">
        <v>0</v>
      </c>
      <c r="F19" s="213">
        <v>0</v>
      </c>
      <c r="G19" s="213">
        <v>0</v>
      </c>
      <c r="H19" s="213">
        <v>0</v>
      </c>
      <c r="I19" s="213">
        <v>0</v>
      </c>
      <c r="J19" s="213">
        <v>0</v>
      </c>
      <c r="K19" s="213">
        <v>0</v>
      </c>
      <c r="L19" s="213">
        <v>0</v>
      </c>
      <c r="M19" s="213">
        <v>1</v>
      </c>
      <c r="N19" s="272">
        <f t="shared" si="1"/>
        <v>0</v>
      </c>
      <c r="O19" s="272">
        <f t="shared" si="2"/>
        <v>1</v>
      </c>
      <c r="P19" s="700" t="s">
        <v>1027</v>
      </c>
    </row>
    <row r="20" spans="1:16" ht="14.25" thickTop="1" thickBot="1">
      <c r="A20" s="712" t="s">
        <v>759</v>
      </c>
      <c r="B20" s="212">
        <v>0</v>
      </c>
      <c r="C20" s="212">
        <v>0</v>
      </c>
      <c r="D20" s="212">
        <v>0</v>
      </c>
      <c r="E20" s="212">
        <v>0</v>
      </c>
      <c r="F20" s="212">
        <v>1</v>
      </c>
      <c r="G20" s="212">
        <v>4</v>
      </c>
      <c r="H20" s="212">
        <v>0</v>
      </c>
      <c r="I20" s="212">
        <v>0</v>
      </c>
      <c r="J20" s="212">
        <v>0</v>
      </c>
      <c r="K20" s="212">
        <v>0</v>
      </c>
      <c r="L20" s="212">
        <v>1</v>
      </c>
      <c r="M20" s="212">
        <v>0</v>
      </c>
      <c r="N20" s="214">
        <f t="shared" si="1"/>
        <v>2</v>
      </c>
      <c r="O20" s="214">
        <f t="shared" si="2"/>
        <v>4</v>
      </c>
      <c r="P20" s="701" t="s">
        <v>631</v>
      </c>
    </row>
    <row r="21" spans="1:16" ht="14.25" thickTop="1" thickBot="1">
      <c r="A21" s="711" t="s">
        <v>1028</v>
      </c>
      <c r="B21" s="213">
        <v>0</v>
      </c>
      <c r="C21" s="213">
        <v>0</v>
      </c>
      <c r="D21" s="213">
        <v>0</v>
      </c>
      <c r="E21" s="213">
        <v>0</v>
      </c>
      <c r="F21" s="213">
        <v>0</v>
      </c>
      <c r="G21" s="213">
        <v>0</v>
      </c>
      <c r="H21" s="213">
        <v>0</v>
      </c>
      <c r="I21" s="213">
        <v>0</v>
      </c>
      <c r="J21" s="213">
        <v>0</v>
      </c>
      <c r="K21" s="213">
        <v>0</v>
      </c>
      <c r="L21" s="213">
        <v>0</v>
      </c>
      <c r="M21" s="213">
        <v>1</v>
      </c>
      <c r="N21" s="272">
        <f t="shared" si="1"/>
        <v>0</v>
      </c>
      <c r="O21" s="272">
        <f>SUM(C21+E21+G21+I21+K21+M21)</f>
        <v>1</v>
      </c>
      <c r="P21" s="700" t="s">
        <v>704</v>
      </c>
    </row>
    <row r="22" spans="1:16" ht="17.100000000000001" customHeight="1" thickTop="1" thickBot="1">
      <c r="A22" s="712" t="s">
        <v>1328</v>
      </c>
      <c r="B22" s="212">
        <v>1</v>
      </c>
      <c r="C22" s="212">
        <v>0</v>
      </c>
      <c r="D22" s="212">
        <v>0</v>
      </c>
      <c r="E22" s="212">
        <v>0</v>
      </c>
      <c r="F22" s="212">
        <v>0</v>
      </c>
      <c r="G22" s="212">
        <v>1</v>
      </c>
      <c r="H22" s="212">
        <v>0</v>
      </c>
      <c r="I22" s="212">
        <v>0</v>
      </c>
      <c r="J22" s="212">
        <v>0</v>
      </c>
      <c r="K22" s="212">
        <v>0</v>
      </c>
      <c r="L22" s="212">
        <v>0</v>
      </c>
      <c r="M22" s="212">
        <v>0</v>
      </c>
      <c r="N22" s="214">
        <f t="shared" si="1"/>
        <v>1</v>
      </c>
      <c r="O22" s="214">
        <f t="shared" si="2"/>
        <v>1</v>
      </c>
      <c r="P22" s="701" t="s">
        <v>464</v>
      </c>
    </row>
    <row r="23" spans="1:16" ht="24" thickTop="1" thickBot="1">
      <c r="A23" s="711" t="s">
        <v>1329</v>
      </c>
      <c r="B23" s="213">
        <v>0</v>
      </c>
      <c r="C23" s="213">
        <v>0</v>
      </c>
      <c r="D23" s="213">
        <v>0</v>
      </c>
      <c r="E23" s="213">
        <v>0</v>
      </c>
      <c r="F23" s="213">
        <v>18</v>
      </c>
      <c r="G23" s="213">
        <v>7</v>
      </c>
      <c r="H23" s="213">
        <v>0</v>
      </c>
      <c r="I23" s="213">
        <v>0</v>
      </c>
      <c r="J23" s="213">
        <v>0</v>
      </c>
      <c r="K23" s="213">
        <v>0</v>
      </c>
      <c r="L23" s="213">
        <v>2</v>
      </c>
      <c r="M23" s="213">
        <v>2</v>
      </c>
      <c r="N23" s="272">
        <f t="shared" si="1"/>
        <v>20</v>
      </c>
      <c r="O23" s="272">
        <f t="shared" ref="O23:O25" si="3">SUM(C23+E23+G23+I23+K23+M23)</f>
        <v>9</v>
      </c>
      <c r="P23" s="700" t="s">
        <v>633</v>
      </c>
    </row>
    <row r="24" spans="1:16" ht="17.100000000000001" customHeight="1" thickTop="1" thickBot="1">
      <c r="A24" s="712" t="s">
        <v>1331</v>
      </c>
      <c r="B24" s="212">
        <v>0</v>
      </c>
      <c r="C24" s="212">
        <v>0</v>
      </c>
      <c r="D24" s="212">
        <v>0</v>
      </c>
      <c r="E24" s="212">
        <v>0</v>
      </c>
      <c r="F24" s="212">
        <v>1</v>
      </c>
      <c r="G24" s="212">
        <v>1</v>
      </c>
      <c r="H24" s="212">
        <v>0</v>
      </c>
      <c r="I24" s="212">
        <v>0</v>
      </c>
      <c r="J24" s="212">
        <v>0</v>
      </c>
      <c r="K24" s="212">
        <v>0</v>
      </c>
      <c r="L24" s="212">
        <v>0</v>
      </c>
      <c r="M24" s="212">
        <v>0</v>
      </c>
      <c r="N24" s="214">
        <f t="shared" si="1"/>
        <v>1</v>
      </c>
      <c r="O24" s="214">
        <f t="shared" si="3"/>
        <v>1</v>
      </c>
      <c r="P24" s="701" t="s">
        <v>465</v>
      </c>
    </row>
    <row r="25" spans="1:16" ht="17.100000000000001" customHeight="1" thickTop="1">
      <c r="A25" s="822" t="s">
        <v>489</v>
      </c>
      <c r="B25" s="823">
        <v>0</v>
      </c>
      <c r="C25" s="823">
        <v>0</v>
      </c>
      <c r="D25" s="823">
        <v>2</v>
      </c>
      <c r="E25" s="823">
        <v>5</v>
      </c>
      <c r="F25" s="823">
        <v>3</v>
      </c>
      <c r="G25" s="823">
        <v>1</v>
      </c>
      <c r="H25" s="823">
        <v>0</v>
      </c>
      <c r="I25" s="823">
        <v>0</v>
      </c>
      <c r="J25" s="823">
        <v>0</v>
      </c>
      <c r="K25" s="823">
        <v>0</v>
      </c>
      <c r="L25" s="823">
        <v>0</v>
      </c>
      <c r="M25" s="823">
        <v>0</v>
      </c>
      <c r="N25" s="824">
        <f t="shared" si="1"/>
        <v>5</v>
      </c>
      <c r="O25" s="824">
        <f t="shared" si="3"/>
        <v>6</v>
      </c>
      <c r="P25" s="818" t="s">
        <v>264</v>
      </c>
    </row>
    <row r="26" spans="1:16" ht="21.75" customHeight="1">
      <c r="A26" s="1346" t="s">
        <v>29</v>
      </c>
      <c r="B26" s="1347">
        <f t="shared" ref="B26:O26" si="4">SUM(B10:B25)</f>
        <v>2</v>
      </c>
      <c r="C26" s="1347">
        <f t="shared" si="4"/>
        <v>1</v>
      </c>
      <c r="D26" s="1347">
        <f t="shared" si="4"/>
        <v>5</v>
      </c>
      <c r="E26" s="1347">
        <f t="shared" si="4"/>
        <v>5</v>
      </c>
      <c r="F26" s="1347">
        <f t="shared" si="4"/>
        <v>140</v>
      </c>
      <c r="G26" s="1347">
        <f t="shared" si="4"/>
        <v>54</v>
      </c>
      <c r="H26" s="1347">
        <f t="shared" si="4"/>
        <v>0</v>
      </c>
      <c r="I26" s="1347">
        <f t="shared" si="4"/>
        <v>0</v>
      </c>
      <c r="J26" s="1347">
        <f t="shared" si="4"/>
        <v>0</v>
      </c>
      <c r="K26" s="1347">
        <f t="shared" si="4"/>
        <v>0</v>
      </c>
      <c r="L26" s="1347">
        <f t="shared" si="4"/>
        <v>18</v>
      </c>
      <c r="M26" s="1347">
        <f t="shared" si="4"/>
        <v>8</v>
      </c>
      <c r="N26" s="1347">
        <f t="shared" si="4"/>
        <v>165</v>
      </c>
      <c r="O26" s="1347">
        <f t="shared" si="4"/>
        <v>68</v>
      </c>
      <c r="P26" s="1348" t="s">
        <v>8</v>
      </c>
    </row>
    <row r="34" spans="16:16">
      <c r="P34" s="65" t="s">
        <v>757</v>
      </c>
    </row>
    <row r="37" spans="16:16">
      <c r="P37" s="65" t="s">
        <v>631</v>
      </c>
    </row>
    <row r="40" spans="16:16">
      <c r="P40" s="65" t="s">
        <v>464</v>
      </c>
    </row>
    <row r="42" spans="16:16">
      <c r="P42" s="65" t="s">
        <v>633</v>
      </c>
    </row>
    <row r="46" spans="16:16">
      <c r="P46" s="65" t="s">
        <v>465</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rightToLeft="1" view="pageBreakPreview" topLeftCell="A10" zoomScaleNormal="100" zoomScaleSheetLayoutView="100" workbookViewId="0">
      <selection activeCell="J21" sqref="J21"/>
    </sheetView>
  </sheetViews>
  <sheetFormatPr defaultColWidth="9.140625" defaultRowHeight="12.75"/>
  <cols>
    <col min="1" max="1" width="23" style="211" customWidth="1"/>
    <col min="2" max="2" width="6.7109375" style="211" customWidth="1"/>
    <col min="3" max="3" width="8" style="211" customWidth="1"/>
    <col min="4" max="4" width="6.7109375" style="211" customWidth="1"/>
    <col min="5" max="5" width="8" style="211" customWidth="1"/>
    <col min="6" max="6" width="6.7109375" style="211" customWidth="1"/>
    <col min="7" max="7" width="8" style="211" customWidth="1"/>
    <col min="8" max="8" width="6.7109375" style="211" customWidth="1"/>
    <col min="9" max="9" width="8" style="211" customWidth="1"/>
    <col min="10" max="10" width="29.85546875" style="211" customWidth="1"/>
    <col min="11" max="16384" width="9.140625" style="211"/>
  </cols>
  <sheetData>
    <row r="1" spans="1:11" s="89" customFormat="1" ht="21.95" customHeight="1">
      <c r="A1" s="1281" t="s">
        <v>934</v>
      </c>
      <c r="B1" s="1281"/>
      <c r="C1" s="1281"/>
      <c r="D1" s="1281"/>
      <c r="E1" s="1281"/>
      <c r="F1" s="1281"/>
      <c r="G1" s="1281"/>
      <c r="H1" s="1281"/>
      <c r="I1" s="1281"/>
      <c r="J1" s="1281"/>
      <c r="K1" s="88"/>
    </row>
    <row r="2" spans="1:11" s="91" customFormat="1" ht="18" customHeight="1">
      <c r="A2" s="1281" t="s">
        <v>1250</v>
      </c>
      <c r="B2" s="1281"/>
      <c r="C2" s="1281"/>
      <c r="D2" s="1281"/>
      <c r="E2" s="1281"/>
      <c r="F2" s="1281"/>
      <c r="G2" s="1281"/>
      <c r="H2" s="1281"/>
      <c r="I2" s="1281"/>
      <c r="J2" s="1281"/>
      <c r="K2" s="90"/>
    </row>
    <row r="3" spans="1:11" s="91" customFormat="1" ht="35.25" customHeight="1">
      <c r="A3" s="1282" t="s">
        <v>928</v>
      </c>
      <c r="B3" s="1283"/>
      <c r="C3" s="1283"/>
      <c r="D3" s="1283"/>
      <c r="E3" s="1283"/>
      <c r="F3" s="1283"/>
      <c r="G3" s="1283"/>
      <c r="H3" s="1283"/>
      <c r="I3" s="1283"/>
      <c r="J3" s="1283"/>
      <c r="K3" s="92"/>
    </row>
    <row r="4" spans="1:11" s="69" customFormat="1" ht="15.75">
      <c r="A4" s="1284" t="s">
        <v>1020</v>
      </c>
      <c r="B4" s="1284"/>
      <c r="C4" s="1284"/>
      <c r="D4" s="1284"/>
      <c r="E4" s="1284"/>
      <c r="F4" s="1284"/>
      <c r="G4" s="1284"/>
      <c r="H4" s="1284"/>
      <c r="I4" s="1284"/>
      <c r="J4" s="1284"/>
      <c r="K4" s="93"/>
    </row>
    <row r="5" spans="1:11" s="69" customFormat="1" ht="20.100000000000001" customHeight="1">
      <c r="A5" s="94" t="s">
        <v>611</v>
      </c>
      <c r="B5" s="94"/>
      <c r="C5" s="94"/>
      <c r="D5" s="94"/>
      <c r="E5" s="94"/>
      <c r="F5" s="94"/>
      <c r="G5" s="94"/>
      <c r="H5" s="94"/>
      <c r="I5" s="94"/>
      <c r="J5" s="95" t="s">
        <v>612</v>
      </c>
    </row>
    <row r="6" spans="1:11" s="209" customFormat="1" ht="21" customHeight="1">
      <c r="A6" s="981" t="s">
        <v>1351</v>
      </c>
      <c r="B6" s="853" t="s">
        <v>613</v>
      </c>
      <c r="C6" s="854"/>
      <c r="D6" s="853" t="s">
        <v>661</v>
      </c>
      <c r="E6" s="854"/>
      <c r="F6" s="855" t="s">
        <v>1019</v>
      </c>
      <c r="G6" s="855"/>
      <c r="H6" s="855" t="s">
        <v>1249</v>
      </c>
      <c r="I6" s="855"/>
      <c r="J6" s="1336" t="s">
        <v>929</v>
      </c>
    </row>
    <row r="7" spans="1:11" s="209" customFormat="1" ht="14.25" customHeight="1">
      <c r="A7" s="982"/>
      <c r="B7" s="765" t="s">
        <v>9</v>
      </c>
      <c r="C7" s="765" t="s">
        <v>547</v>
      </c>
      <c r="D7" s="765" t="s">
        <v>9</v>
      </c>
      <c r="E7" s="765" t="s">
        <v>547</v>
      </c>
      <c r="F7" s="765" t="s">
        <v>9</v>
      </c>
      <c r="G7" s="765" t="s">
        <v>547</v>
      </c>
      <c r="H7" s="610" t="s">
        <v>9</v>
      </c>
      <c r="I7" s="610" t="s">
        <v>547</v>
      </c>
      <c r="J7" s="1337"/>
    </row>
    <row r="8" spans="1:11" s="209" customFormat="1" ht="16.5" customHeight="1">
      <c r="A8" s="983"/>
      <c r="B8" s="764" t="s">
        <v>548</v>
      </c>
      <c r="C8" s="764" t="s">
        <v>549</v>
      </c>
      <c r="D8" s="764" t="s">
        <v>548</v>
      </c>
      <c r="E8" s="764" t="s">
        <v>549</v>
      </c>
      <c r="F8" s="764" t="s">
        <v>548</v>
      </c>
      <c r="G8" s="764" t="s">
        <v>549</v>
      </c>
      <c r="H8" s="615" t="s">
        <v>548</v>
      </c>
      <c r="I8" s="615" t="s">
        <v>549</v>
      </c>
      <c r="J8" s="1338"/>
    </row>
    <row r="9" spans="1:11" s="69" customFormat="1" ht="24" customHeight="1" thickBot="1">
      <c r="A9" s="215" t="s">
        <v>500</v>
      </c>
      <c r="B9" s="218">
        <v>26</v>
      </c>
      <c r="C9" s="218">
        <v>74</v>
      </c>
      <c r="D9" s="218">
        <v>27</v>
      </c>
      <c r="E9" s="218">
        <v>67</v>
      </c>
      <c r="F9" s="218">
        <v>23</v>
      </c>
      <c r="G9" s="218">
        <v>70</v>
      </c>
      <c r="H9" s="218">
        <v>1</v>
      </c>
      <c r="I9" s="218">
        <v>80</v>
      </c>
      <c r="J9" s="216" t="s">
        <v>316</v>
      </c>
    </row>
    <row r="10" spans="1:11" s="69" customFormat="1" ht="24" customHeight="1" thickTop="1" thickBot="1">
      <c r="A10" s="713" t="s">
        <v>246</v>
      </c>
      <c r="B10" s="628">
        <v>12</v>
      </c>
      <c r="C10" s="628">
        <v>28</v>
      </c>
      <c r="D10" s="628">
        <v>7</v>
      </c>
      <c r="E10" s="628">
        <v>34</v>
      </c>
      <c r="F10" s="628">
        <v>7</v>
      </c>
      <c r="G10" s="628">
        <v>32</v>
      </c>
      <c r="H10" s="628">
        <v>8</v>
      </c>
      <c r="I10" s="628">
        <v>26</v>
      </c>
      <c r="J10" s="714" t="s">
        <v>965</v>
      </c>
    </row>
    <row r="11" spans="1:11" s="69" customFormat="1" ht="24" customHeight="1" thickTop="1" thickBot="1">
      <c r="A11" s="715" t="s">
        <v>501</v>
      </c>
      <c r="B11" s="716">
        <v>11</v>
      </c>
      <c r="C11" s="716">
        <v>12</v>
      </c>
      <c r="D11" s="716">
        <v>13</v>
      </c>
      <c r="E11" s="716">
        <v>19</v>
      </c>
      <c r="F11" s="716">
        <v>17</v>
      </c>
      <c r="G11" s="716">
        <v>23</v>
      </c>
      <c r="H11" s="716">
        <v>10</v>
      </c>
      <c r="I11" s="716">
        <v>8</v>
      </c>
      <c r="J11" s="717" t="s">
        <v>971</v>
      </c>
    </row>
    <row r="12" spans="1:11" s="69" customFormat="1" ht="24" customHeight="1" thickTop="1" thickBot="1">
      <c r="A12" s="713" t="s">
        <v>245</v>
      </c>
      <c r="B12" s="628">
        <v>7</v>
      </c>
      <c r="C12" s="628">
        <v>21</v>
      </c>
      <c r="D12" s="628">
        <v>4</v>
      </c>
      <c r="E12" s="628">
        <v>19</v>
      </c>
      <c r="F12" s="628">
        <v>7</v>
      </c>
      <c r="G12" s="628">
        <v>24</v>
      </c>
      <c r="H12" s="628">
        <v>3</v>
      </c>
      <c r="I12" s="628">
        <v>25</v>
      </c>
      <c r="J12" s="714" t="s">
        <v>966</v>
      </c>
    </row>
    <row r="13" spans="1:11" s="69" customFormat="1" ht="24" customHeight="1" thickTop="1" thickBot="1">
      <c r="A13" s="715" t="s">
        <v>930</v>
      </c>
      <c r="B13" s="716">
        <v>26</v>
      </c>
      <c r="C13" s="716">
        <v>22</v>
      </c>
      <c r="D13" s="716">
        <v>10</v>
      </c>
      <c r="E13" s="716">
        <v>7</v>
      </c>
      <c r="F13" s="716">
        <v>2</v>
      </c>
      <c r="G13" s="716">
        <v>7</v>
      </c>
      <c r="H13" s="716">
        <v>7</v>
      </c>
      <c r="I13" s="716">
        <v>10</v>
      </c>
      <c r="J13" s="717" t="s">
        <v>416</v>
      </c>
    </row>
    <row r="14" spans="1:11" s="69" customFormat="1" ht="24" customHeight="1" thickTop="1" thickBot="1">
      <c r="A14" s="713" t="s">
        <v>1032</v>
      </c>
      <c r="B14" s="628">
        <v>0</v>
      </c>
      <c r="C14" s="628">
        <v>0</v>
      </c>
      <c r="D14" s="628">
        <v>0</v>
      </c>
      <c r="E14" s="628">
        <v>0</v>
      </c>
      <c r="F14" s="628">
        <v>0</v>
      </c>
      <c r="G14" s="628">
        <v>2</v>
      </c>
      <c r="H14" s="628">
        <v>0</v>
      </c>
      <c r="I14" s="628">
        <v>0</v>
      </c>
      <c r="J14" s="714" t="s">
        <v>1033</v>
      </c>
    </row>
    <row r="15" spans="1:11" s="69" customFormat="1" ht="24" customHeight="1" thickTop="1" thickBot="1">
      <c r="A15" s="715" t="s">
        <v>317</v>
      </c>
      <c r="B15" s="716">
        <v>5</v>
      </c>
      <c r="C15" s="716">
        <v>26</v>
      </c>
      <c r="D15" s="716">
        <v>6</v>
      </c>
      <c r="E15" s="716">
        <v>24</v>
      </c>
      <c r="F15" s="716">
        <v>10</v>
      </c>
      <c r="G15" s="716">
        <v>36</v>
      </c>
      <c r="H15" s="716">
        <v>5</v>
      </c>
      <c r="I15" s="716">
        <v>23</v>
      </c>
      <c r="J15" s="717" t="s">
        <v>970</v>
      </c>
    </row>
    <row r="16" spans="1:11" s="69" customFormat="1" ht="24" customHeight="1" thickTop="1" thickBot="1">
      <c r="A16" s="713" t="s">
        <v>509</v>
      </c>
      <c r="B16" s="628">
        <v>4</v>
      </c>
      <c r="C16" s="628">
        <v>16</v>
      </c>
      <c r="D16" s="628">
        <v>0</v>
      </c>
      <c r="E16" s="628">
        <v>6</v>
      </c>
      <c r="F16" s="628">
        <v>2</v>
      </c>
      <c r="G16" s="628">
        <v>3</v>
      </c>
      <c r="H16" s="628">
        <v>3</v>
      </c>
      <c r="I16" s="628">
        <v>8</v>
      </c>
      <c r="J16" s="714" t="s">
        <v>961</v>
      </c>
    </row>
    <row r="17" spans="1:10" s="69" customFormat="1" ht="24" customHeight="1" thickTop="1" thickBot="1">
      <c r="A17" s="715" t="s">
        <v>418</v>
      </c>
      <c r="B17" s="716">
        <v>10</v>
      </c>
      <c r="C17" s="716">
        <v>87</v>
      </c>
      <c r="D17" s="716">
        <v>11</v>
      </c>
      <c r="E17" s="716">
        <v>113</v>
      </c>
      <c r="F17" s="716">
        <v>102</v>
      </c>
      <c r="G17" s="716">
        <v>1217</v>
      </c>
      <c r="H17" s="716">
        <v>65</v>
      </c>
      <c r="I17" s="716">
        <v>508</v>
      </c>
      <c r="J17" s="717" t="s">
        <v>964</v>
      </c>
    </row>
    <row r="18" spans="1:10" s="69" customFormat="1" ht="24" customHeight="1" thickTop="1" thickBot="1">
      <c r="A18" s="713" t="s">
        <v>244</v>
      </c>
      <c r="B18" s="628">
        <v>16</v>
      </c>
      <c r="C18" s="628">
        <v>26</v>
      </c>
      <c r="D18" s="628">
        <v>18</v>
      </c>
      <c r="E18" s="628">
        <v>34</v>
      </c>
      <c r="F18" s="628">
        <v>8</v>
      </c>
      <c r="G18" s="628">
        <v>38</v>
      </c>
      <c r="H18" s="628">
        <v>11</v>
      </c>
      <c r="I18" s="628">
        <v>35</v>
      </c>
      <c r="J18" s="714" t="s">
        <v>967</v>
      </c>
    </row>
    <row r="19" spans="1:10" s="69" customFormat="1" ht="24" thickTop="1" thickBot="1">
      <c r="A19" s="715" t="s">
        <v>1030</v>
      </c>
      <c r="B19" s="716">
        <v>0</v>
      </c>
      <c r="C19" s="716">
        <v>0</v>
      </c>
      <c r="D19" s="716">
        <v>0</v>
      </c>
      <c r="E19" s="716">
        <v>0</v>
      </c>
      <c r="F19" s="716">
        <v>5</v>
      </c>
      <c r="G19" s="716">
        <v>18</v>
      </c>
      <c r="H19" s="716">
        <v>11</v>
      </c>
      <c r="I19" s="716">
        <v>11</v>
      </c>
      <c r="J19" s="717" t="s">
        <v>1031</v>
      </c>
    </row>
    <row r="20" spans="1:10" s="69" customFormat="1" ht="24" customHeight="1" thickTop="1" thickBot="1">
      <c r="A20" s="713" t="s">
        <v>318</v>
      </c>
      <c r="B20" s="628">
        <v>0</v>
      </c>
      <c r="C20" s="628">
        <v>1</v>
      </c>
      <c r="D20" s="628">
        <v>0</v>
      </c>
      <c r="E20" s="628">
        <v>2</v>
      </c>
      <c r="F20" s="628">
        <v>1</v>
      </c>
      <c r="G20" s="628">
        <v>1</v>
      </c>
      <c r="H20" s="628">
        <v>1</v>
      </c>
      <c r="I20" s="628">
        <v>33</v>
      </c>
      <c r="J20" s="714" t="s">
        <v>969</v>
      </c>
    </row>
    <row r="21" spans="1:10" ht="24" customHeight="1" thickTop="1" thickBot="1">
      <c r="A21" s="715" t="s">
        <v>243</v>
      </c>
      <c r="B21" s="716">
        <v>0</v>
      </c>
      <c r="C21" s="716">
        <v>32</v>
      </c>
      <c r="D21" s="716">
        <v>1</v>
      </c>
      <c r="E21" s="716">
        <v>34</v>
      </c>
      <c r="F21" s="716">
        <v>0</v>
      </c>
      <c r="G21" s="716">
        <v>46</v>
      </c>
      <c r="H21" s="716">
        <v>2</v>
      </c>
      <c r="I21" s="716">
        <v>34</v>
      </c>
      <c r="J21" s="717" t="s">
        <v>155</v>
      </c>
    </row>
    <row r="22" spans="1:10" ht="24" customHeight="1" thickTop="1" thickBot="1">
      <c r="A22" s="713" t="s">
        <v>764</v>
      </c>
      <c r="B22" s="628">
        <v>0</v>
      </c>
      <c r="C22" s="628">
        <v>0</v>
      </c>
      <c r="D22" s="628">
        <v>1</v>
      </c>
      <c r="E22" s="628">
        <v>4</v>
      </c>
      <c r="F22" s="628">
        <v>34</v>
      </c>
      <c r="G22" s="628">
        <v>101</v>
      </c>
      <c r="H22" s="628">
        <v>17</v>
      </c>
      <c r="I22" s="628">
        <v>33</v>
      </c>
      <c r="J22" s="714" t="s">
        <v>973</v>
      </c>
    </row>
    <row r="23" spans="1:10" ht="24" customHeight="1" thickTop="1" thickBot="1">
      <c r="A23" s="715" t="s">
        <v>974</v>
      </c>
      <c r="B23" s="716">
        <v>0</v>
      </c>
      <c r="C23" s="716">
        <v>4</v>
      </c>
      <c r="D23" s="716">
        <v>0</v>
      </c>
      <c r="E23" s="716">
        <v>0</v>
      </c>
      <c r="F23" s="716">
        <v>0</v>
      </c>
      <c r="G23" s="716">
        <v>0</v>
      </c>
      <c r="H23" s="716">
        <v>0</v>
      </c>
      <c r="I23" s="716">
        <v>2</v>
      </c>
      <c r="J23" s="717" t="s">
        <v>975</v>
      </c>
    </row>
    <row r="24" spans="1:10" ht="24" customHeight="1" thickTop="1" thickBot="1">
      <c r="A24" s="713" t="s">
        <v>242</v>
      </c>
      <c r="B24" s="628">
        <v>2</v>
      </c>
      <c r="C24" s="628">
        <v>9</v>
      </c>
      <c r="D24" s="628">
        <v>2</v>
      </c>
      <c r="E24" s="628">
        <v>2</v>
      </c>
      <c r="F24" s="628">
        <v>5</v>
      </c>
      <c r="G24" s="628">
        <v>19</v>
      </c>
      <c r="H24" s="628">
        <v>8</v>
      </c>
      <c r="I24" s="628">
        <v>15</v>
      </c>
      <c r="J24" s="714" t="s">
        <v>968</v>
      </c>
    </row>
    <row r="25" spans="1:10" ht="24" customHeight="1" thickTop="1" thickBot="1">
      <c r="A25" s="715" t="s">
        <v>1347</v>
      </c>
      <c r="B25" s="716">
        <v>0</v>
      </c>
      <c r="C25" s="716">
        <v>0</v>
      </c>
      <c r="D25" s="716">
        <v>0</v>
      </c>
      <c r="E25" s="716">
        <v>0</v>
      </c>
      <c r="F25" s="716">
        <v>0</v>
      </c>
      <c r="G25" s="716">
        <v>0</v>
      </c>
      <c r="H25" s="716">
        <v>1</v>
      </c>
      <c r="I25" s="716">
        <v>0</v>
      </c>
      <c r="J25" s="717" t="s">
        <v>1346</v>
      </c>
    </row>
    <row r="26" spans="1:10" ht="24" customHeight="1" thickTop="1">
      <c r="A26" s="718" t="s">
        <v>249</v>
      </c>
      <c r="B26" s="636">
        <v>0</v>
      </c>
      <c r="C26" s="636">
        <v>0</v>
      </c>
      <c r="D26" s="636">
        <v>0</v>
      </c>
      <c r="E26" s="636">
        <v>0</v>
      </c>
      <c r="F26" s="636">
        <v>9</v>
      </c>
      <c r="G26" s="636">
        <v>1</v>
      </c>
      <c r="H26" s="636">
        <v>0</v>
      </c>
      <c r="I26" s="636">
        <v>0</v>
      </c>
      <c r="J26" s="719" t="s">
        <v>264</v>
      </c>
    </row>
    <row r="27" spans="1:10" ht="29.25" customHeight="1">
      <c r="A27" s="1349" t="s">
        <v>7</v>
      </c>
      <c r="B27" s="1350">
        <f t="shared" ref="B27:I27" si="0">SUM(B9:B26)</f>
        <v>119</v>
      </c>
      <c r="C27" s="1350">
        <f t="shared" si="0"/>
        <v>358</v>
      </c>
      <c r="D27" s="1350">
        <f t="shared" si="0"/>
        <v>100</v>
      </c>
      <c r="E27" s="1350">
        <f t="shared" si="0"/>
        <v>365</v>
      </c>
      <c r="F27" s="1350">
        <f t="shared" si="0"/>
        <v>232</v>
      </c>
      <c r="G27" s="1350">
        <f t="shared" si="0"/>
        <v>1638</v>
      </c>
      <c r="H27" s="1350">
        <f t="shared" si="0"/>
        <v>153</v>
      </c>
      <c r="I27" s="1350">
        <f t="shared" si="0"/>
        <v>851</v>
      </c>
      <c r="J27" s="1351" t="s">
        <v>8</v>
      </c>
    </row>
    <row r="28" spans="1:10" ht="40.5" customHeight="1"/>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showGridLines="0" rightToLeft="1" view="pageBreakPreview" zoomScaleNormal="100" zoomScaleSheetLayoutView="100" workbookViewId="0">
      <selection activeCell="N6" sqref="N6:N7"/>
    </sheetView>
  </sheetViews>
  <sheetFormatPr defaultColWidth="9.140625" defaultRowHeight="12.75"/>
  <cols>
    <col min="1" max="1" width="24" style="43" customWidth="1"/>
    <col min="2" max="2" width="6.85546875" style="43" customWidth="1"/>
    <col min="3" max="3" width="9.7109375" style="43" customWidth="1"/>
    <col min="4" max="5" width="9.28515625" style="43" bestFit="1" customWidth="1"/>
    <col min="6" max="6" width="9.140625" style="43" customWidth="1"/>
    <col min="7" max="7" width="11.28515625" style="43" bestFit="1" customWidth="1"/>
    <col min="8" max="8" width="9.85546875" style="43" customWidth="1"/>
    <col min="9" max="9" width="9.140625" style="43" customWidth="1"/>
    <col min="10" max="10" width="9.7109375" style="43" customWidth="1"/>
    <col min="11" max="11" width="9.28515625" style="43" customWidth="1"/>
    <col min="12" max="12" width="9.140625" style="43" customWidth="1"/>
    <col min="13" max="13" width="7.28515625" style="43" customWidth="1"/>
    <col min="14" max="14" width="27.42578125" style="43" customWidth="1"/>
    <col min="15" max="15" width="11.28515625" style="43" bestFit="1" customWidth="1"/>
    <col min="16" max="16" width="10.28515625" style="43" bestFit="1" customWidth="1"/>
    <col min="17" max="17" width="9.140625" style="43"/>
    <col min="18" max="18" width="38.5703125" style="43" customWidth="1"/>
    <col min="19" max="27" width="10.5703125" style="43" customWidth="1"/>
    <col min="28" max="16384" width="9.140625" style="43"/>
  </cols>
  <sheetData>
    <row r="1" spans="1:17" s="54" customFormat="1" ht="23.25">
      <c r="A1" s="852" t="s">
        <v>1068</v>
      </c>
      <c r="B1" s="852"/>
      <c r="C1" s="852"/>
      <c r="D1" s="852"/>
      <c r="E1" s="852"/>
      <c r="F1" s="852"/>
      <c r="G1" s="852"/>
      <c r="H1" s="852"/>
      <c r="I1" s="852"/>
      <c r="J1" s="852"/>
      <c r="K1" s="852"/>
      <c r="L1" s="852"/>
      <c r="M1" s="852"/>
      <c r="N1" s="852"/>
      <c r="O1" s="53"/>
      <c r="P1" s="43"/>
      <c r="Q1" s="102"/>
    </row>
    <row r="2" spans="1:17" s="55" customFormat="1" ht="20.25">
      <c r="A2" s="858" t="s">
        <v>1254</v>
      </c>
      <c r="B2" s="858"/>
      <c r="C2" s="858"/>
      <c r="D2" s="858"/>
      <c r="E2" s="858"/>
      <c r="F2" s="858"/>
      <c r="G2" s="858"/>
      <c r="H2" s="858"/>
      <c r="I2" s="858"/>
      <c r="J2" s="858"/>
      <c r="K2" s="858"/>
      <c r="L2" s="858"/>
      <c r="M2" s="858"/>
      <c r="N2" s="858"/>
      <c r="O2" s="53"/>
      <c r="P2" s="43"/>
      <c r="Q2" s="136"/>
    </row>
    <row r="3" spans="1:17" s="50" customFormat="1" ht="37.5" customHeight="1">
      <c r="A3" s="866" t="s">
        <v>1069</v>
      </c>
      <c r="B3" s="867"/>
      <c r="C3" s="867"/>
      <c r="D3" s="867"/>
      <c r="E3" s="867"/>
      <c r="F3" s="867"/>
      <c r="G3" s="867"/>
      <c r="H3" s="867"/>
      <c r="I3" s="867"/>
      <c r="J3" s="867"/>
      <c r="K3" s="867"/>
      <c r="L3" s="867"/>
      <c r="M3" s="867"/>
      <c r="N3" s="867"/>
      <c r="O3" s="52"/>
      <c r="P3" s="43"/>
      <c r="Q3" s="861"/>
    </row>
    <row r="4" spans="1:17" s="51" customFormat="1" ht="15.75">
      <c r="A4" s="867" t="s">
        <v>1255</v>
      </c>
      <c r="B4" s="867"/>
      <c r="C4" s="867"/>
      <c r="D4" s="867"/>
      <c r="E4" s="867"/>
      <c r="F4" s="867"/>
      <c r="G4" s="867"/>
      <c r="H4" s="867"/>
      <c r="I4" s="867"/>
      <c r="J4" s="867"/>
      <c r="K4" s="867"/>
      <c r="L4" s="867"/>
      <c r="M4" s="867"/>
      <c r="N4" s="867"/>
      <c r="O4" s="60"/>
      <c r="P4" s="43"/>
      <c r="Q4" s="861"/>
    </row>
    <row r="5" spans="1:17" s="50" customFormat="1" ht="15.75">
      <c r="A5" s="10" t="s">
        <v>1352</v>
      </c>
      <c r="B5" s="10"/>
      <c r="C5" s="81"/>
      <c r="D5" s="81"/>
      <c r="E5" s="81"/>
      <c r="F5" s="81"/>
      <c r="G5" s="81"/>
      <c r="H5" s="81"/>
      <c r="I5" s="81"/>
      <c r="J5" s="81"/>
      <c r="K5" s="81"/>
      <c r="L5" s="81"/>
      <c r="M5" s="81"/>
      <c r="N5" s="82" t="s">
        <v>1353</v>
      </c>
      <c r="O5" s="137"/>
      <c r="P5" s="43"/>
      <c r="Q5" s="43"/>
    </row>
    <row r="6" spans="1:17" s="139" customFormat="1" ht="30" customHeight="1" thickBot="1">
      <c r="A6" s="869" t="s">
        <v>783</v>
      </c>
      <c r="B6" s="859" t="s">
        <v>180</v>
      </c>
      <c r="C6" s="853" t="s">
        <v>535</v>
      </c>
      <c r="D6" s="854"/>
      <c r="E6" s="853" t="s">
        <v>613</v>
      </c>
      <c r="F6" s="854"/>
      <c r="G6" s="853" t="s">
        <v>661</v>
      </c>
      <c r="H6" s="854"/>
      <c r="I6" s="853" t="s">
        <v>1019</v>
      </c>
      <c r="J6" s="854"/>
      <c r="K6" s="855" t="s">
        <v>1249</v>
      </c>
      <c r="L6" s="855"/>
      <c r="M6" s="862" t="s">
        <v>1201</v>
      </c>
      <c r="N6" s="856" t="s">
        <v>457</v>
      </c>
      <c r="O6" s="138"/>
      <c r="P6" s="43"/>
      <c r="Q6" s="43"/>
    </row>
    <row r="7" spans="1:17" s="139" customFormat="1" ht="30" customHeight="1">
      <c r="A7" s="870"/>
      <c r="B7" s="860"/>
      <c r="C7" s="814" t="s">
        <v>644</v>
      </c>
      <c r="D7" s="814" t="s">
        <v>645</v>
      </c>
      <c r="E7" s="814" t="s">
        <v>644</v>
      </c>
      <c r="F7" s="814" t="s">
        <v>645</v>
      </c>
      <c r="G7" s="814" t="s">
        <v>644</v>
      </c>
      <c r="H7" s="814" t="s">
        <v>645</v>
      </c>
      <c r="I7" s="814" t="s">
        <v>644</v>
      </c>
      <c r="J7" s="814" t="s">
        <v>645</v>
      </c>
      <c r="K7" s="370" t="s">
        <v>644</v>
      </c>
      <c r="L7" s="370" t="s">
        <v>645</v>
      </c>
      <c r="M7" s="863"/>
      <c r="N7" s="857"/>
      <c r="P7" s="43"/>
      <c r="Q7" s="43"/>
    </row>
    <row r="8" spans="1:17" s="50" customFormat="1" ht="22.5" customHeight="1" thickBot="1">
      <c r="A8" s="872" t="s">
        <v>806</v>
      </c>
      <c r="B8" s="367" t="s">
        <v>179</v>
      </c>
      <c r="C8" s="368">
        <v>3779</v>
      </c>
      <c r="D8" s="368">
        <v>4257</v>
      </c>
      <c r="E8" s="368">
        <v>3891</v>
      </c>
      <c r="F8" s="368">
        <v>4415</v>
      </c>
      <c r="G8" s="368">
        <v>4097</v>
      </c>
      <c r="H8" s="368">
        <v>4601</v>
      </c>
      <c r="I8" s="368">
        <v>4221</v>
      </c>
      <c r="J8" s="368">
        <v>4772</v>
      </c>
      <c r="K8" s="378">
        <v>4259</v>
      </c>
      <c r="L8" s="378">
        <v>4681</v>
      </c>
      <c r="M8" s="369" t="s">
        <v>178</v>
      </c>
      <c r="N8" s="864" t="s">
        <v>1078</v>
      </c>
      <c r="P8" s="43"/>
      <c r="Q8" s="43"/>
    </row>
    <row r="9" spans="1:17" s="50" customFormat="1" ht="22.5" customHeight="1" thickBot="1">
      <c r="A9" s="868"/>
      <c r="B9" s="318" t="s">
        <v>177</v>
      </c>
      <c r="C9" s="325">
        <v>21143</v>
      </c>
      <c r="D9" s="325">
        <v>19501</v>
      </c>
      <c r="E9" s="325">
        <v>23603</v>
      </c>
      <c r="F9" s="325">
        <v>21560</v>
      </c>
      <c r="G9" s="325">
        <v>24869</v>
      </c>
      <c r="H9" s="325">
        <v>22803</v>
      </c>
      <c r="I9" s="325">
        <v>24451</v>
      </c>
      <c r="J9" s="325">
        <v>22189</v>
      </c>
      <c r="K9" s="378">
        <v>23912</v>
      </c>
      <c r="L9" s="325">
        <v>21615</v>
      </c>
      <c r="M9" s="363" t="s">
        <v>641</v>
      </c>
      <c r="N9" s="865"/>
    </row>
    <row r="10" spans="1:17" s="50" customFormat="1" ht="22.5" customHeight="1" thickBot="1">
      <c r="A10" s="873" t="s">
        <v>1077</v>
      </c>
      <c r="B10" s="321" t="s">
        <v>179</v>
      </c>
      <c r="C10" s="322">
        <v>22522</v>
      </c>
      <c r="D10" s="322">
        <v>25119</v>
      </c>
      <c r="E10" s="322">
        <v>23773</v>
      </c>
      <c r="F10" s="322">
        <v>26258</v>
      </c>
      <c r="G10" s="322">
        <v>25115</v>
      </c>
      <c r="H10" s="322">
        <v>27406</v>
      </c>
      <c r="I10" s="322">
        <v>26569</v>
      </c>
      <c r="J10" s="322">
        <v>28633</v>
      </c>
      <c r="K10" s="322">
        <v>27309</v>
      </c>
      <c r="L10" s="322">
        <v>29368</v>
      </c>
      <c r="M10" s="364" t="s">
        <v>178</v>
      </c>
      <c r="N10" s="871" t="s">
        <v>3</v>
      </c>
    </row>
    <row r="11" spans="1:17" s="50" customFormat="1" ht="22.5" customHeight="1" thickBot="1">
      <c r="A11" s="873"/>
      <c r="B11" s="321" t="s">
        <v>177</v>
      </c>
      <c r="C11" s="322">
        <v>43681</v>
      </c>
      <c r="D11" s="322">
        <v>37979</v>
      </c>
      <c r="E11" s="322">
        <v>47226</v>
      </c>
      <c r="F11" s="322">
        <v>41458</v>
      </c>
      <c r="G11" s="322">
        <v>49676</v>
      </c>
      <c r="H11" s="322">
        <v>43795</v>
      </c>
      <c r="I11" s="322">
        <v>52056</v>
      </c>
      <c r="J11" s="322">
        <v>46290</v>
      </c>
      <c r="K11" s="322">
        <v>52997</v>
      </c>
      <c r="L11" s="322">
        <v>47429</v>
      </c>
      <c r="M11" s="364" t="s">
        <v>641</v>
      </c>
      <c r="N11" s="871"/>
    </row>
    <row r="12" spans="1:17" s="50" customFormat="1" ht="22.5" customHeight="1" thickBot="1">
      <c r="A12" s="868" t="s">
        <v>477</v>
      </c>
      <c r="B12" s="318" t="s">
        <v>179</v>
      </c>
      <c r="C12" s="325">
        <v>11248</v>
      </c>
      <c r="D12" s="325">
        <v>12323</v>
      </c>
      <c r="E12" s="325">
        <v>11831</v>
      </c>
      <c r="F12" s="325">
        <v>13010</v>
      </c>
      <c r="G12" s="325">
        <v>12899</v>
      </c>
      <c r="H12" s="325">
        <v>13945</v>
      </c>
      <c r="I12" s="325">
        <v>13254</v>
      </c>
      <c r="J12" s="325">
        <v>14420</v>
      </c>
      <c r="K12" s="325">
        <v>13493</v>
      </c>
      <c r="L12" s="325">
        <v>14827</v>
      </c>
      <c r="M12" s="363" t="s">
        <v>178</v>
      </c>
      <c r="N12" s="865" t="s">
        <v>4</v>
      </c>
    </row>
    <row r="13" spans="1:17" s="50" customFormat="1" ht="22.5" customHeight="1" thickBot="1">
      <c r="A13" s="868"/>
      <c r="B13" s="318" t="s">
        <v>177</v>
      </c>
      <c r="C13" s="325">
        <v>14214</v>
      </c>
      <c r="D13" s="325">
        <v>12108</v>
      </c>
      <c r="E13" s="325">
        <v>15208</v>
      </c>
      <c r="F13" s="325">
        <v>13121</v>
      </c>
      <c r="G13" s="325">
        <v>16034</v>
      </c>
      <c r="H13" s="325">
        <v>13594</v>
      </c>
      <c r="I13" s="325">
        <v>16785</v>
      </c>
      <c r="J13" s="325">
        <v>14295</v>
      </c>
      <c r="K13" s="325">
        <v>17094</v>
      </c>
      <c r="L13" s="325">
        <v>14664</v>
      </c>
      <c r="M13" s="363" t="s">
        <v>641</v>
      </c>
      <c r="N13" s="865"/>
    </row>
    <row r="14" spans="1:17" s="50" customFormat="1" ht="22.5" customHeight="1" thickBot="1">
      <c r="A14" s="873" t="s">
        <v>1070</v>
      </c>
      <c r="B14" s="321" t="s">
        <v>179</v>
      </c>
      <c r="C14" s="322">
        <v>11031</v>
      </c>
      <c r="D14" s="322">
        <v>11962</v>
      </c>
      <c r="E14" s="322">
        <v>12229</v>
      </c>
      <c r="F14" s="322">
        <v>12579</v>
      </c>
      <c r="G14" s="322">
        <v>12568</v>
      </c>
      <c r="H14" s="322">
        <v>12901</v>
      </c>
      <c r="I14" s="322">
        <v>12735</v>
      </c>
      <c r="J14" s="322">
        <v>13322</v>
      </c>
      <c r="K14" s="322">
        <v>13408</v>
      </c>
      <c r="L14" s="383">
        <v>14207</v>
      </c>
      <c r="M14" s="364" t="s">
        <v>178</v>
      </c>
      <c r="N14" s="871" t="s">
        <v>788</v>
      </c>
    </row>
    <row r="15" spans="1:17" s="50" customFormat="1" ht="22.5" customHeight="1">
      <c r="A15" s="876"/>
      <c r="B15" s="371" t="s">
        <v>177</v>
      </c>
      <c r="C15" s="372">
        <v>9522</v>
      </c>
      <c r="D15" s="372">
        <v>8035</v>
      </c>
      <c r="E15" s="372">
        <v>10037</v>
      </c>
      <c r="F15" s="372">
        <v>8435</v>
      </c>
      <c r="G15" s="372">
        <v>10774</v>
      </c>
      <c r="H15" s="372">
        <v>9213</v>
      </c>
      <c r="I15" s="372">
        <v>11844</v>
      </c>
      <c r="J15" s="372">
        <v>9964</v>
      </c>
      <c r="K15" s="372">
        <v>12081</v>
      </c>
      <c r="L15" s="383">
        <v>10225</v>
      </c>
      <c r="M15" s="373" t="s">
        <v>641</v>
      </c>
      <c r="N15" s="880"/>
    </row>
    <row r="16" spans="1:17" s="50" customFormat="1" ht="22.5" customHeight="1" thickBot="1">
      <c r="A16" s="883" t="s">
        <v>194</v>
      </c>
      <c r="B16" s="355" t="s">
        <v>179</v>
      </c>
      <c r="C16" s="192">
        <f t="shared" ref="C16:J16" si="0">SUM(C8+C10+C12+C14)</f>
        <v>48580</v>
      </c>
      <c r="D16" s="192">
        <f t="shared" si="0"/>
        <v>53661</v>
      </c>
      <c r="E16" s="192">
        <f t="shared" si="0"/>
        <v>51724</v>
      </c>
      <c r="F16" s="192">
        <f t="shared" si="0"/>
        <v>56262</v>
      </c>
      <c r="G16" s="192">
        <f t="shared" si="0"/>
        <v>54679</v>
      </c>
      <c r="H16" s="192">
        <f t="shared" si="0"/>
        <v>58853</v>
      </c>
      <c r="I16" s="192">
        <f t="shared" si="0"/>
        <v>56779</v>
      </c>
      <c r="J16" s="192">
        <f t="shared" si="0"/>
        <v>61147</v>
      </c>
      <c r="K16" s="192">
        <f>SUM(K8+K10+K12+K14)</f>
        <v>58469</v>
      </c>
      <c r="L16" s="192">
        <f>SUM(L8+L10+L12+L14)</f>
        <v>63083</v>
      </c>
      <c r="M16" s="59" t="s">
        <v>178</v>
      </c>
      <c r="N16" s="877" t="s">
        <v>458</v>
      </c>
    </row>
    <row r="17" spans="1:14" s="50" customFormat="1" ht="22.5" customHeight="1" thickTop="1" thickBot="1">
      <c r="A17" s="884"/>
      <c r="B17" s="356" t="s">
        <v>177</v>
      </c>
      <c r="C17" s="187">
        <f t="shared" ref="C17:J17" si="1">SUM(C9+C11+C13+C15)</f>
        <v>88560</v>
      </c>
      <c r="D17" s="187">
        <f t="shared" si="1"/>
        <v>77623</v>
      </c>
      <c r="E17" s="187">
        <f t="shared" si="1"/>
        <v>96074</v>
      </c>
      <c r="F17" s="187">
        <f t="shared" si="1"/>
        <v>84574</v>
      </c>
      <c r="G17" s="187">
        <f t="shared" si="1"/>
        <v>101353</v>
      </c>
      <c r="H17" s="187">
        <f t="shared" si="1"/>
        <v>89405</v>
      </c>
      <c r="I17" s="187">
        <f t="shared" si="1"/>
        <v>105136</v>
      </c>
      <c r="J17" s="187">
        <f t="shared" si="1"/>
        <v>92738</v>
      </c>
      <c r="K17" s="187">
        <f>SUM(K9+K11+K13+K15)</f>
        <v>106084</v>
      </c>
      <c r="L17" s="187">
        <f>SUM(L9+L11+L13+L15)</f>
        <v>93933</v>
      </c>
      <c r="M17" s="57" t="s">
        <v>641</v>
      </c>
      <c r="N17" s="878"/>
    </row>
    <row r="18" spans="1:14" s="50" customFormat="1" ht="22.5" customHeight="1" thickTop="1">
      <c r="A18" s="885"/>
      <c r="B18" s="357" t="s">
        <v>7</v>
      </c>
      <c r="C18" s="221">
        <f>SUM(C16:C17)</f>
        <v>137140</v>
      </c>
      <c r="D18" s="221">
        <f>SUM(D16:D17)</f>
        <v>131284</v>
      </c>
      <c r="E18" s="221">
        <f t="shared" ref="E18:J18" si="2">SUM(E16:E17)</f>
        <v>147798</v>
      </c>
      <c r="F18" s="221">
        <f t="shared" si="2"/>
        <v>140836</v>
      </c>
      <c r="G18" s="221">
        <f t="shared" si="2"/>
        <v>156032</v>
      </c>
      <c r="H18" s="221">
        <f t="shared" si="2"/>
        <v>148258</v>
      </c>
      <c r="I18" s="221">
        <f t="shared" si="2"/>
        <v>161915</v>
      </c>
      <c r="J18" s="221">
        <f t="shared" si="2"/>
        <v>153885</v>
      </c>
      <c r="K18" s="221">
        <f>SUM(K16:K17)</f>
        <v>164553</v>
      </c>
      <c r="L18" s="221">
        <f>SUM(L16:L17)</f>
        <v>157016</v>
      </c>
      <c r="M18" s="58" t="s">
        <v>8</v>
      </c>
      <c r="N18" s="879"/>
    </row>
    <row r="19" spans="1:14" s="50" customFormat="1" ht="22.5" customHeight="1" thickBot="1">
      <c r="A19" s="886" t="s">
        <v>195</v>
      </c>
      <c r="B19" s="332" t="s">
        <v>179</v>
      </c>
      <c r="C19" s="333">
        <v>5898</v>
      </c>
      <c r="D19" s="333">
        <v>15231</v>
      </c>
      <c r="E19" s="333">
        <v>5777</v>
      </c>
      <c r="F19" s="333">
        <v>16140</v>
      </c>
      <c r="G19" s="333">
        <v>6388</v>
      </c>
      <c r="H19" s="333">
        <v>18038</v>
      </c>
      <c r="I19" s="333">
        <v>6729</v>
      </c>
      <c r="J19" s="333">
        <v>19371</v>
      </c>
      <c r="K19" s="333">
        <v>6461</v>
      </c>
      <c r="L19" s="333">
        <v>20276</v>
      </c>
      <c r="M19" s="366" t="s">
        <v>178</v>
      </c>
      <c r="N19" s="881" t="s">
        <v>459</v>
      </c>
    </row>
    <row r="20" spans="1:14" s="50" customFormat="1" ht="22.5" customHeight="1" thickBot="1">
      <c r="A20" s="873"/>
      <c r="B20" s="321" t="s">
        <v>177</v>
      </c>
      <c r="C20" s="323">
        <v>3661</v>
      </c>
      <c r="D20" s="323">
        <v>3316</v>
      </c>
      <c r="E20" s="323">
        <v>3446</v>
      </c>
      <c r="F20" s="323">
        <v>3305</v>
      </c>
      <c r="G20" s="323">
        <v>3450</v>
      </c>
      <c r="H20" s="323">
        <v>3606</v>
      </c>
      <c r="I20" s="323">
        <v>3597</v>
      </c>
      <c r="J20" s="323">
        <v>4225</v>
      </c>
      <c r="K20" s="323">
        <v>3976</v>
      </c>
      <c r="L20" s="323">
        <v>4531</v>
      </c>
      <c r="M20" s="364" t="s">
        <v>641</v>
      </c>
      <c r="N20" s="871"/>
    </row>
    <row r="21" spans="1:14" s="50" customFormat="1" ht="22.5" customHeight="1">
      <c r="A21" s="887"/>
      <c r="B21" s="336" t="s">
        <v>7</v>
      </c>
      <c r="C21" s="337">
        <f t="shared" ref="C21:L21" si="3">SUM(C19:C20)</f>
        <v>9559</v>
      </c>
      <c r="D21" s="337">
        <f t="shared" si="3"/>
        <v>18547</v>
      </c>
      <c r="E21" s="337">
        <f t="shared" si="3"/>
        <v>9223</v>
      </c>
      <c r="F21" s="337">
        <f t="shared" si="3"/>
        <v>19445</v>
      </c>
      <c r="G21" s="337">
        <f t="shared" si="3"/>
        <v>9838</v>
      </c>
      <c r="H21" s="337">
        <f t="shared" si="3"/>
        <v>21644</v>
      </c>
      <c r="I21" s="337">
        <f t="shared" si="3"/>
        <v>10326</v>
      </c>
      <c r="J21" s="337">
        <f t="shared" si="3"/>
        <v>23596</v>
      </c>
      <c r="K21" s="337">
        <f t="shared" si="3"/>
        <v>10437</v>
      </c>
      <c r="L21" s="337">
        <f t="shared" si="3"/>
        <v>24807</v>
      </c>
      <c r="M21" s="365" t="s">
        <v>8</v>
      </c>
      <c r="N21" s="882"/>
    </row>
    <row r="22" spans="1:14">
      <c r="A22" s="140" t="s">
        <v>804</v>
      </c>
      <c r="B22" s="141"/>
      <c r="M22" s="888" t="s">
        <v>802</v>
      </c>
      <c r="N22" s="888"/>
    </row>
    <row r="23" spans="1:14">
      <c r="A23" s="140" t="s">
        <v>805</v>
      </c>
      <c r="M23" s="889" t="s">
        <v>803</v>
      </c>
      <c r="N23" s="889"/>
    </row>
    <row r="24" spans="1:14">
      <c r="A24" s="140" t="s">
        <v>790</v>
      </c>
      <c r="M24" s="889" t="s">
        <v>1208</v>
      </c>
      <c r="N24" s="889"/>
    </row>
    <row r="25" spans="1:14" ht="12.75" customHeight="1"/>
    <row r="38" spans="4:23" ht="13.5" thickBot="1"/>
    <row r="39" spans="4:23" ht="25.5">
      <c r="E39" s="144" t="str">
        <f>C6</f>
        <v>2014/2015</v>
      </c>
      <c r="F39" s="230" t="str">
        <f>E6</f>
        <v>2015/2016</v>
      </c>
      <c r="G39" s="230" t="str">
        <f>G6</f>
        <v>2016/2017</v>
      </c>
      <c r="H39" s="230" t="str">
        <f>I6</f>
        <v>2017/2018</v>
      </c>
      <c r="I39" s="230" t="str">
        <f>K6</f>
        <v>2018/2019</v>
      </c>
    </row>
    <row r="40" spans="4:23" ht="89.25">
      <c r="D40" s="103" t="s">
        <v>314</v>
      </c>
      <c r="E40" s="145">
        <f>C16+D16</f>
        <v>102241</v>
      </c>
      <c r="F40" s="145">
        <f>E16+F16</f>
        <v>107986</v>
      </c>
      <c r="G40" s="145">
        <f>G16+H16</f>
        <v>113532</v>
      </c>
      <c r="H40" s="145">
        <f>I16+J16</f>
        <v>117926</v>
      </c>
      <c r="I40" s="145">
        <f>K16+L16</f>
        <v>121552</v>
      </c>
      <c r="J40" s="133"/>
      <c r="K40" s="133"/>
      <c r="M40" s="146"/>
      <c r="S40" s="54"/>
      <c r="T40" s="54"/>
    </row>
    <row r="41" spans="4:23" ht="76.5">
      <c r="D41" s="103" t="s">
        <v>315</v>
      </c>
      <c r="E41" s="145">
        <f>C17+D17</f>
        <v>166183</v>
      </c>
      <c r="F41" s="145">
        <f>E17+F17</f>
        <v>180648</v>
      </c>
      <c r="G41" s="145">
        <f>G17+H17</f>
        <v>190758</v>
      </c>
      <c r="H41" s="145">
        <f>I17+J17</f>
        <v>197874</v>
      </c>
      <c r="I41" s="145">
        <f>K17+L17</f>
        <v>200017</v>
      </c>
      <c r="J41" s="133"/>
      <c r="K41" s="133"/>
      <c r="S41" s="55"/>
      <c r="T41" s="55"/>
    </row>
    <row r="42" spans="4:23" ht="89.25">
      <c r="D42" s="103" t="s">
        <v>313</v>
      </c>
      <c r="E42" s="145">
        <f>C19+D19</f>
        <v>21129</v>
      </c>
      <c r="F42" s="145">
        <f>E19+F19</f>
        <v>21917</v>
      </c>
      <c r="G42" s="145">
        <f>G19+H19</f>
        <v>24426</v>
      </c>
      <c r="H42" s="145">
        <f>I19+J19</f>
        <v>26100</v>
      </c>
      <c r="I42" s="145">
        <f>K19+L19</f>
        <v>26737</v>
      </c>
      <c r="J42" s="133"/>
      <c r="K42" s="133"/>
      <c r="S42" s="50"/>
      <c r="T42" s="50"/>
    </row>
    <row r="43" spans="4:23" ht="76.5">
      <c r="D43" s="103" t="s">
        <v>312</v>
      </c>
      <c r="E43" s="145">
        <f>C20+D20</f>
        <v>6977</v>
      </c>
      <c r="F43" s="145">
        <f>E20+F20</f>
        <v>6751</v>
      </c>
      <c r="G43" s="145">
        <f>G20+H20</f>
        <v>7056</v>
      </c>
      <c r="H43" s="145">
        <f>I20+J20</f>
        <v>7822</v>
      </c>
      <c r="I43" s="145">
        <f>K20+L20</f>
        <v>8507</v>
      </c>
      <c r="J43" s="133"/>
      <c r="K43" s="133"/>
      <c r="S43" s="51"/>
      <c r="T43" s="51"/>
    </row>
    <row r="44" spans="4:23">
      <c r="V44" s="50"/>
      <c r="W44" s="50"/>
    </row>
    <row r="45" spans="4:23">
      <c r="W45" s="139"/>
    </row>
    <row r="46" spans="4:23">
      <c r="W46" s="139"/>
    </row>
    <row r="47" spans="4:23" ht="13.5" thickBot="1">
      <c r="W47" s="50"/>
    </row>
    <row r="48" spans="4:23" ht="12.75" customHeight="1">
      <c r="D48" s="147"/>
      <c r="E48" s="874"/>
      <c r="F48" s="875"/>
      <c r="G48" s="230" t="str">
        <f>C6</f>
        <v>2014/2015</v>
      </c>
      <c r="H48" s="231"/>
      <c r="I48" s="230" t="str">
        <f>E6</f>
        <v>2015/2016</v>
      </c>
      <c r="J48" s="231"/>
      <c r="K48" s="230" t="str">
        <f>G6</f>
        <v>2016/2017</v>
      </c>
      <c r="L48" s="231"/>
      <c r="M48" s="230" t="str">
        <f>I6</f>
        <v>2017/2018</v>
      </c>
      <c r="N48" s="231"/>
      <c r="O48" s="230" t="str">
        <f>K6</f>
        <v>2018/2019</v>
      </c>
      <c r="P48" s="148"/>
    </row>
    <row r="49" spans="3:22" ht="76.5">
      <c r="E49" s="102"/>
      <c r="G49" s="102" t="s">
        <v>322</v>
      </c>
      <c r="H49" s="102" t="s">
        <v>321</v>
      </c>
      <c r="I49" s="102" t="s">
        <v>322</v>
      </c>
      <c r="J49" s="102" t="s">
        <v>321</v>
      </c>
      <c r="K49" s="102" t="s">
        <v>322</v>
      </c>
      <c r="L49" s="102" t="s">
        <v>321</v>
      </c>
      <c r="M49" s="102" t="s">
        <v>322</v>
      </c>
      <c r="N49" s="102" t="s">
        <v>321</v>
      </c>
      <c r="O49" s="102" t="s">
        <v>322</v>
      </c>
      <c r="P49" s="102" t="s">
        <v>321</v>
      </c>
    </row>
    <row r="50" spans="3:22" ht="25.5">
      <c r="F50" s="102" t="s">
        <v>323</v>
      </c>
      <c r="G50" s="358">
        <f>C18</f>
        <v>137140</v>
      </c>
      <c r="H50" s="358">
        <f>C21</f>
        <v>9559</v>
      </c>
      <c r="I50" s="358">
        <f>E18</f>
        <v>147798</v>
      </c>
      <c r="J50" s="358">
        <f>E21</f>
        <v>9223</v>
      </c>
      <c r="K50" s="358">
        <f>G18</f>
        <v>156032</v>
      </c>
      <c r="L50" s="358">
        <f>G21</f>
        <v>9838</v>
      </c>
      <c r="M50" s="358">
        <f>I18</f>
        <v>161915</v>
      </c>
      <c r="N50" s="358">
        <f>I21</f>
        <v>10326</v>
      </c>
      <c r="O50" s="358">
        <f>K18</f>
        <v>164553</v>
      </c>
      <c r="P50" s="358">
        <f>K21</f>
        <v>10437</v>
      </c>
    </row>
    <row r="51" spans="3:22" ht="25.5">
      <c r="F51" s="102" t="s">
        <v>324</v>
      </c>
      <c r="G51" s="358">
        <f>D18</f>
        <v>131284</v>
      </c>
      <c r="H51" s="358">
        <f>D21</f>
        <v>18547</v>
      </c>
      <c r="I51" s="358">
        <f>F18</f>
        <v>140836</v>
      </c>
      <c r="J51" s="358">
        <f>F21</f>
        <v>19445</v>
      </c>
      <c r="K51" s="358">
        <f>H18</f>
        <v>148258</v>
      </c>
      <c r="L51" s="358">
        <f>H21</f>
        <v>21644</v>
      </c>
      <c r="M51" s="358">
        <f>J18</f>
        <v>153885</v>
      </c>
      <c r="N51" s="358">
        <f>J21</f>
        <v>23596</v>
      </c>
      <c r="O51" s="358">
        <f>L18</f>
        <v>157016</v>
      </c>
      <c r="P51" s="358">
        <f>L21</f>
        <v>24807</v>
      </c>
    </row>
    <row r="53" spans="3:22">
      <c r="C53" s="50"/>
      <c r="D53" s="50"/>
      <c r="E53" s="50"/>
      <c r="F53" s="50"/>
      <c r="G53" s="50"/>
      <c r="H53" s="50"/>
      <c r="I53" s="50"/>
      <c r="J53" s="50"/>
      <c r="K53" s="50"/>
      <c r="L53" s="50"/>
      <c r="M53" s="50"/>
      <c r="N53" s="50"/>
      <c r="O53" s="50"/>
      <c r="P53" s="50"/>
      <c r="Q53" s="50"/>
      <c r="R53" s="50"/>
      <c r="S53" s="50"/>
      <c r="T53" s="50"/>
      <c r="U53" s="50"/>
      <c r="V53" s="50"/>
    </row>
  </sheetData>
  <mergeCells count="30">
    <mergeCell ref="E48:F48"/>
    <mergeCell ref="A14:A15"/>
    <mergeCell ref="I6:J6"/>
    <mergeCell ref="N16:N18"/>
    <mergeCell ref="N14:N15"/>
    <mergeCell ref="N12:N13"/>
    <mergeCell ref="N19:N21"/>
    <mergeCell ref="A16:A18"/>
    <mergeCell ref="A19:A21"/>
    <mergeCell ref="M22:N22"/>
    <mergeCell ref="M23:N23"/>
    <mergeCell ref="M24:N24"/>
    <mergeCell ref="Q3:Q4"/>
    <mergeCell ref="M6:M7"/>
    <mergeCell ref="N8:N9"/>
    <mergeCell ref="A3:N3"/>
    <mergeCell ref="A12:A13"/>
    <mergeCell ref="A4:N4"/>
    <mergeCell ref="A6:A7"/>
    <mergeCell ref="C6:D6"/>
    <mergeCell ref="N10:N11"/>
    <mergeCell ref="A8:A9"/>
    <mergeCell ref="A10:A11"/>
    <mergeCell ref="A1:N1"/>
    <mergeCell ref="E6:F6"/>
    <mergeCell ref="G6:H6"/>
    <mergeCell ref="K6:L6"/>
    <mergeCell ref="N6:N7"/>
    <mergeCell ref="A2:N2"/>
    <mergeCell ref="B6:B7"/>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7"/>
  <sheetViews>
    <sheetView showGridLines="0" rightToLeft="1" view="pageBreakPreview" zoomScaleNormal="100" zoomScaleSheetLayoutView="100" workbookViewId="0">
      <selection activeCell="E11" sqref="E11"/>
    </sheetView>
  </sheetViews>
  <sheetFormatPr defaultColWidth="9.140625" defaultRowHeight="13.5"/>
  <cols>
    <col min="1" max="1" width="16.7109375" style="47" customWidth="1"/>
    <col min="2" max="2" width="8.7109375" style="43" customWidth="1"/>
    <col min="3" max="3" width="12.140625" style="65" customWidth="1"/>
    <col min="4" max="4" width="12" style="65" customWidth="1"/>
    <col min="5" max="5" width="12.5703125" style="65" customWidth="1"/>
    <col min="6" max="6" width="10.7109375" style="65" customWidth="1"/>
    <col min="7" max="7" width="8.140625" style="43" customWidth="1"/>
    <col min="8" max="8" width="19.28515625" style="43" customWidth="1"/>
    <col min="9" max="16384" width="9.140625" style="43"/>
  </cols>
  <sheetData>
    <row r="1" spans="1:250" s="61" customFormat="1" ht="40.5" customHeight="1">
      <c r="A1" s="891" t="s">
        <v>779</v>
      </c>
      <c r="B1" s="892"/>
      <c r="C1" s="892"/>
      <c r="D1" s="892"/>
      <c r="E1" s="892"/>
      <c r="F1" s="892"/>
      <c r="G1" s="892"/>
      <c r="H1" s="892"/>
    </row>
    <row r="2" spans="1:250" s="219" customFormat="1" ht="20.100000000000001" customHeight="1">
      <c r="A2" s="893" t="s">
        <v>1251</v>
      </c>
      <c r="B2" s="893"/>
      <c r="C2" s="893"/>
      <c r="D2" s="893"/>
      <c r="E2" s="893"/>
      <c r="F2" s="893"/>
      <c r="G2" s="893"/>
      <c r="H2" s="893"/>
      <c r="I2" s="905"/>
      <c r="J2" s="905"/>
      <c r="K2" s="905"/>
      <c r="L2" s="905"/>
      <c r="M2" s="905"/>
      <c r="N2" s="905"/>
      <c r="O2" s="905"/>
      <c r="P2" s="905"/>
      <c r="Q2" s="905"/>
      <c r="R2" s="905"/>
      <c r="S2" s="905"/>
      <c r="T2" s="905"/>
      <c r="U2" s="905"/>
      <c r="V2" s="905"/>
      <c r="W2" s="905"/>
      <c r="X2" s="905"/>
      <c r="Y2" s="905"/>
      <c r="Z2" s="905"/>
      <c r="AA2" s="905"/>
      <c r="AB2" s="905"/>
      <c r="AC2" s="905"/>
      <c r="AD2" s="905"/>
      <c r="AE2" s="905"/>
      <c r="AF2" s="905"/>
      <c r="AG2" s="905"/>
      <c r="AH2" s="905"/>
      <c r="AI2" s="905"/>
      <c r="AJ2" s="905"/>
      <c r="AK2" s="905"/>
      <c r="AL2" s="905"/>
      <c r="AM2" s="905"/>
      <c r="AN2" s="905"/>
      <c r="AO2" s="905"/>
      <c r="AP2" s="905"/>
      <c r="AQ2" s="905"/>
      <c r="AR2" s="905"/>
      <c r="AS2" s="905"/>
      <c r="AT2" s="905"/>
      <c r="AU2" s="905"/>
      <c r="AV2" s="905"/>
      <c r="AW2" s="905"/>
      <c r="AX2" s="905"/>
      <c r="AY2" s="905"/>
      <c r="AZ2" s="905"/>
      <c r="BA2" s="905"/>
      <c r="BB2" s="905"/>
      <c r="BC2" s="905"/>
      <c r="BD2" s="905"/>
      <c r="BE2" s="905"/>
      <c r="BF2" s="905"/>
      <c r="BG2" s="905"/>
      <c r="BH2" s="905"/>
      <c r="BI2" s="905"/>
      <c r="BJ2" s="905"/>
      <c r="BK2" s="905"/>
      <c r="BL2" s="905"/>
      <c r="BM2" s="905"/>
      <c r="BN2" s="905"/>
      <c r="BO2" s="905"/>
      <c r="BP2" s="905"/>
      <c r="BQ2" s="905"/>
      <c r="BR2" s="905"/>
      <c r="BS2" s="905"/>
      <c r="BT2" s="905"/>
      <c r="BU2" s="905"/>
      <c r="BV2" s="905"/>
      <c r="BW2" s="905"/>
      <c r="BX2" s="905"/>
      <c r="BY2" s="905"/>
      <c r="BZ2" s="905"/>
      <c r="CA2" s="905"/>
      <c r="CB2" s="905"/>
      <c r="CC2" s="905"/>
      <c r="CD2" s="905"/>
      <c r="CE2" s="905"/>
      <c r="CF2" s="905"/>
      <c r="CG2" s="905"/>
      <c r="CH2" s="905"/>
      <c r="CI2" s="905"/>
      <c r="CJ2" s="905"/>
      <c r="CK2" s="905"/>
      <c r="CL2" s="905"/>
      <c r="CM2" s="905"/>
      <c r="CN2" s="905"/>
      <c r="CO2" s="905"/>
      <c r="CP2" s="905"/>
      <c r="CQ2" s="905"/>
      <c r="CR2" s="905"/>
      <c r="CS2" s="905"/>
      <c r="CT2" s="905"/>
      <c r="CU2" s="905"/>
      <c r="CV2" s="905"/>
      <c r="CW2" s="905"/>
      <c r="CX2" s="905"/>
      <c r="CY2" s="905"/>
      <c r="CZ2" s="905"/>
      <c r="DA2" s="905"/>
      <c r="DB2" s="905"/>
      <c r="DC2" s="905"/>
      <c r="DD2" s="905"/>
      <c r="DE2" s="905"/>
      <c r="DF2" s="905"/>
      <c r="DG2" s="905"/>
      <c r="DH2" s="905"/>
      <c r="DI2" s="905"/>
      <c r="DJ2" s="905"/>
      <c r="DK2" s="905"/>
      <c r="DL2" s="905"/>
      <c r="DM2" s="905"/>
      <c r="DN2" s="905"/>
      <c r="DO2" s="905"/>
      <c r="DP2" s="905"/>
      <c r="DQ2" s="905"/>
      <c r="DR2" s="905"/>
      <c r="DS2" s="905"/>
      <c r="DT2" s="905"/>
      <c r="DU2" s="905"/>
      <c r="DV2" s="905"/>
      <c r="DW2" s="905"/>
      <c r="DX2" s="905"/>
      <c r="DY2" s="905"/>
      <c r="DZ2" s="905"/>
      <c r="EA2" s="905"/>
      <c r="EB2" s="905"/>
      <c r="EC2" s="905"/>
      <c r="ED2" s="905"/>
      <c r="EE2" s="905"/>
      <c r="EF2" s="905"/>
      <c r="EG2" s="905"/>
      <c r="EH2" s="905"/>
      <c r="EI2" s="905"/>
      <c r="EJ2" s="905"/>
      <c r="EK2" s="905"/>
      <c r="EL2" s="905"/>
      <c r="EM2" s="905"/>
      <c r="EN2" s="905"/>
      <c r="EO2" s="905"/>
      <c r="EP2" s="905"/>
      <c r="EQ2" s="905"/>
      <c r="ER2" s="905"/>
      <c r="ES2" s="905"/>
      <c r="ET2" s="905"/>
      <c r="EU2" s="905"/>
      <c r="EV2" s="905"/>
      <c r="EW2" s="905"/>
      <c r="EX2" s="905"/>
      <c r="EY2" s="905"/>
      <c r="EZ2" s="905"/>
      <c r="FA2" s="905"/>
      <c r="FB2" s="905"/>
      <c r="FC2" s="905"/>
      <c r="FD2" s="905"/>
      <c r="FE2" s="905"/>
      <c r="FF2" s="905"/>
      <c r="FG2" s="905"/>
      <c r="FH2" s="905"/>
      <c r="FI2" s="905"/>
      <c r="FJ2" s="905"/>
      <c r="FK2" s="905"/>
      <c r="FL2" s="905"/>
      <c r="FM2" s="905"/>
      <c r="FN2" s="905"/>
      <c r="FO2" s="905"/>
      <c r="FP2" s="905"/>
      <c r="FQ2" s="905"/>
      <c r="FR2" s="905"/>
      <c r="FS2" s="905"/>
      <c r="FT2" s="905"/>
      <c r="FU2" s="905"/>
      <c r="FV2" s="905"/>
      <c r="FW2" s="905"/>
      <c r="FX2" s="905"/>
      <c r="FY2" s="905"/>
      <c r="FZ2" s="905"/>
      <c r="GA2" s="905"/>
      <c r="GB2" s="905"/>
      <c r="GC2" s="905"/>
      <c r="GD2" s="905"/>
      <c r="GE2" s="905"/>
      <c r="GF2" s="905"/>
      <c r="GG2" s="905"/>
      <c r="GH2" s="905"/>
      <c r="GI2" s="905"/>
      <c r="GJ2" s="905"/>
      <c r="GK2" s="905"/>
      <c r="GL2" s="905"/>
      <c r="GM2" s="905"/>
      <c r="GN2" s="905"/>
      <c r="GO2" s="905"/>
      <c r="GP2" s="905"/>
      <c r="GQ2" s="905"/>
      <c r="GR2" s="905"/>
      <c r="GS2" s="905"/>
      <c r="GT2" s="905"/>
      <c r="GU2" s="905"/>
      <c r="GV2" s="905"/>
      <c r="GW2" s="905"/>
      <c r="GX2" s="905"/>
      <c r="GY2" s="905"/>
      <c r="GZ2" s="905"/>
      <c r="HA2" s="905"/>
      <c r="HB2" s="905"/>
      <c r="HC2" s="905"/>
      <c r="HD2" s="905"/>
      <c r="HE2" s="905"/>
      <c r="HF2" s="905"/>
      <c r="HG2" s="905"/>
      <c r="HH2" s="905"/>
      <c r="HI2" s="905"/>
      <c r="HJ2" s="905"/>
      <c r="HK2" s="905"/>
      <c r="HL2" s="905"/>
      <c r="HM2" s="905"/>
      <c r="HN2" s="905"/>
      <c r="HO2" s="905"/>
      <c r="HP2" s="905"/>
      <c r="HQ2" s="905"/>
      <c r="HR2" s="905"/>
      <c r="HS2" s="905"/>
      <c r="HT2" s="905"/>
      <c r="HU2" s="905"/>
      <c r="HV2" s="905"/>
      <c r="HW2" s="905"/>
      <c r="HX2" s="905"/>
      <c r="HY2" s="905"/>
      <c r="HZ2" s="905"/>
      <c r="IA2" s="905"/>
      <c r="IB2" s="905"/>
      <c r="IC2" s="905"/>
      <c r="ID2" s="905"/>
      <c r="IE2" s="905"/>
      <c r="IF2" s="905"/>
      <c r="IG2" s="905"/>
      <c r="IH2" s="905"/>
      <c r="II2" s="905"/>
      <c r="IJ2" s="905"/>
      <c r="IK2" s="905"/>
      <c r="IL2" s="905"/>
      <c r="IM2" s="905"/>
      <c r="IN2" s="905"/>
      <c r="IO2" s="905"/>
      <c r="IP2" s="905"/>
    </row>
    <row r="3" spans="1:250" s="61" customFormat="1" ht="36.75" customHeight="1">
      <c r="A3" s="900" t="s">
        <v>780</v>
      </c>
      <c r="B3" s="901"/>
      <c r="C3" s="901"/>
      <c r="D3" s="901"/>
      <c r="E3" s="901"/>
      <c r="F3" s="901"/>
      <c r="G3" s="901"/>
      <c r="H3" s="901"/>
    </row>
    <row r="4" spans="1:250" s="61" customFormat="1" ht="17.25" customHeight="1">
      <c r="A4" s="906" t="s">
        <v>1249</v>
      </c>
      <c r="B4" s="906"/>
      <c r="C4" s="906"/>
      <c r="D4" s="906"/>
      <c r="E4" s="906"/>
      <c r="F4" s="906"/>
      <c r="G4" s="906"/>
      <c r="H4" s="906"/>
      <c r="I4" s="73"/>
      <c r="J4" s="73"/>
      <c r="K4" s="73"/>
      <c r="L4" s="73"/>
      <c r="M4" s="73"/>
      <c r="N4" s="73"/>
      <c r="O4" s="73"/>
      <c r="P4" s="73"/>
      <c r="Q4" s="73"/>
      <c r="R4" s="73"/>
      <c r="S4" s="73"/>
      <c r="T4" s="73"/>
      <c r="U4" s="73"/>
      <c r="V4" s="73"/>
      <c r="W4" s="867"/>
      <c r="X4" s="867"/>
      <c r="Y4" s="867"/>
      <c r="Z4" s="867"/>
      <c r="AA4" s="867"/>
      <c r="AB4" s="867"/>
      <c r="AC4" s="867"/>
      <c r="AD4" s="867"/>
      <c r="AE4" s="867"/>
      <c r="AF4" s="867"/>
      <c r="AG4" s="867"/>
      <c r="AH4" s="867"/>
      <c r="AI4" s="867"/>
      <c r="AJ4" s="867"/>
      <c r="AK4" s="867"/>
      <c r="AL4" s="867"/>
      <c r="AM4" s="867"/>
      <c r="AN4" s="867"/>
      <c r="AO4" s="867"/>
      <c r="AP4" s="867"/>
      <c r="AQ4" s="867"/>
      <c r="AR4" s="867"/>
      <c r="AS4" s="867"/>
      <c r="AT4" s="867"/>
      <c r="AU4" s="867"/>
      <c r="AV4" s="867"/>
      <c r="AW4" s="867"/>
      <c r="AX4" s="867"/>
      <c r="AY4" s="867"/>
      <c r="AZ4" s="867"/>
      <c r="BA4" s="867"/>
      <c r="BB4" s="867"/>
      <c r="BC4" s="867"/>
      <c r="BD4" s="867"/>
      <c r="BE4" s="867"/>
      <c r="BF4" s="867"/>
      <c r="BG4" s="867"/>
      <c r="BH4" s="867"/>
      <c r="BI4" s="867"/>
      <c r="BJ4" s="867"/>
      <c r="BK4" s="867"/>
      <c r="BL4" s="867"/>
      <c r="BM4" s="867"/>
      <c r="BN4" s="867"/>
      <c r="BO4" s="867"/>
      <c r="BP4" s="867"/>
      <c r="BQ4" s="867"/>
      <c r="BR4" s="867"/>
      <c r="BS4" s="867"/>
      <c r="BT4" s="867"/>
      <c r="BU4" s="867"/>
      <c r="BV4" s="867"/>
      <c r="BW4" s="867"/>
      <c r="BX4" s="867"/>
      <c r="BY4" s="867"/>
      <c r="BZ4" s="867"/>
      <c r="CA4" s="867"/>
      <c r="CB4" s="867"/>
      <c r="CC4" s="867"/>
      <c r="CD4" s="867"/>
      <c r="CE4" s="867"/>
      <c r="CF4" s="867"/>
      <c r="CG4" s="867"/>
      <c r="CH4" s="867"/>
      <c r="CI4" s="867"/>
      <c r="CJ4" s="867"/>
      <c r="CK4" s="867"/>
      <c r="CL4" s="867"/>
      <c r="CM4" s="867"/>
      <c r="CN4" s="867"/>
      <c r="CO4" s="867"/>
      <c r="CP4" s="867"/>
      <c r="CQ4" s="867"/>
      <c r="CR4" s="867"/>
      <c r="CS4" s="867"/>
      <c r="CT4" s="867"/>
      <c r="CU4" s="867"/>
      <c r="CV4" s="867"/>
      <c r="CW4" s="867"/>
      <c r="CX4" s="867"/>
      <c r="CY4" s="867"/>
      <c r="CZ4" s="867"/>
      <c r="DA4" s="867"/>
      <c r="DB4" s="867"/>
      <c r="DC4" s="867"/>
      <c r="DD4" s="867"/>
      <c r="DE4" s="867"/>
      <c r="DF4" s="867"/>
      <c r="DG4" s="867"/>
      <c r="DH4" s="867"/>
      <c r="DI4" s="867"/>
      <c r="DJ4" s="867"/>
      <c r="DK4" s="867"/>
      <c r="DL4" s="867"/>
      <c r="DM4" s="867"/>
      <c r="DN4" s="867"/>
      <c r="DO4" s="867"/>
      <c r="DP4" s="867"/>
      <c r="DQ4" s="867"/>
      <c r="DR4" s="867"/>
      <c r="DS4" s="867"/>
      <c r="DT4" s="867"/>
      <c r="DU4" s="867"/>
      <c r="DV4" s="867"/>
      <c r="DW4" s="867"/>
      <c r="DX4" s="867"/>
      <c r="DY4" s="867"/>
      <c r="DZ4" s="867"/>
      <c r="EA4" s="867"/>
      <c r="EB4" s="867"/>
      <c r="EC4" s="867"/>
      <c r="ED4" s="867"/>
      <c r="EE4" s="867"/>
      <c r="EF4" s="867"/>
      <c r="EG4" s="867"/>
      <c r="EH4" s="867"/>
      <c r="EI4" s="867"/>
      <c r="EJ4" s="867"/>
      <c r="EK4" s="867"/>
      <c r="EL4" s="867"/>
      <c r="EM4" s="867"/>
      <c r="EN4" s="867"/>
      <c r="EO4" s="867"/>
      <c r="EP4" s="867"/>
      <c r="EQ4" s="867"/>
      <c r="ER4" s="867"/>
      <c r="ES4" s="867"/>
      <c r="ET4" s="867"/>
      <c r="EU4" s="867"/>
      <c r="EV4" s="867"/>
      <c r="EW4" s="867"/>
      <c r="EX4" s="867"/>
      <c r="EY4" s="867"/>
      <c r="EZ4" s="867"/>
      <c r="FA4" s="867"/>
      <c r="FB4" s="867"/>
      <c r="FC4" s="867"/>
      <c r="FD4" s="867"/>
      <c r="FE4" s="867"/>
      <c r="FF4" s="867"/>
      <c r="FG4" s="867"/>
      <c r="FH4" s="867"/>
      <c r="FI4" s="867"/>
      <c r="FJ4" s="867"/>
      <c r="FK4" s="867"/>
      <c r="FL4" s="867"/>
      <c r="FM4" s="867"/>
      <c r="FN4" s="867"/>
      <c r="FO4" s="867"/>
      <c r="FP4" s="867"/>
      <c r="FQ4" s="867"/>
      <c r="FR4" s="867"/>
      <c r="FS4" s="867"/>
      <c r="FT4" s="867"/>
      <c r="FU4" s="867"/>
      <c r="FV4" s="867"/>
      <c r="FW4" s="867"/>
      <c r="FX4" s="867"/>
      <c r="FY4" s="867"/>
      <c r="FZ4" s="867"/>
      <c r="GA4" s="867"/>
      <c r="GB4" s="867"/>
      <c r="GC4" s="867"/>
      <c r="GD4" s="867"/>
      <c r="GE4" s="867"/>
      <c r="GF4" s="867"/>
      <c r="GG4" s="867"/>
      <c r="GH4" s="867"/>
      <c r="GI4" s="867"/>
      <c r="GJ4" s="867"/>
      <c r="GK4" s="867"/>
      <c r="GL4" s="867"/>
      <c r="GM4" s="867"/>
      <c r="GN4" s="867"/>
      <c r="GO4" s="867"/>
      <c r="GP4" s="867"/>
      <c r="GQ4" s="867"/>
      <c r="GR4" s="867"/>
      <c r="GS4" s="867"/>
      <c r="GT4" s="867"/>
      <c r="GU4" s="867"/>
      <c r="GV4" s="867"/>
      <c r="GW4" s="867"/>
      <c r="GX4" s="867"/>
      <c r="GY4" s="867"/>
      <c r="GZ4" s="867"/>
      <c r="HA4" s="867"/>
      <c r="HB4" s="867"/>
      <c r="HC4" s="867"/>
      <c r="HD4" s="867"/>
      <c r="HE4" s="867"/>
      <c r="HF4" s="867"/>
      <c r="HG4" s="867"/>
      <c r="HH4" s="867"/>
      <c r="HI4" s="867"/>
      <c r="HJ4" s="867"/>
      <c r="HK4" s="867"/>
      <c r="HL4" s="867"/>
      <c r="HM4" s="867"/>
      <c r="HN4" s="867"/>
      <c r="HO4" s="867"/>
      <c r="HP4" s="867"/>
      <c r="HQ4" s="867"/>
      <c r="HR4" s="867"/>
      <c r="HS4" s="867"/>
      <c r="HT4" s="867"/>
      <c r="HU4" s="867"/>
      <c r="HV4" s="867"/>
      <c r="HW4" s="867"/>
      <c r="HX4" s="867"/>
      <c r="HY4" s="867"/>
      <c r="HZ4" s="867"/>
      <c r="IA4" s="867"/>
      <c r="IB4" s="867"/>
      <c r="IC4" s="867"/>
      <c r="ID4" s="867"/>
      <c r="IE4" s="867"/>
      <c r="IF4" s="867"/>
      <c r="IG4" s="867"/>
      <c r="IH4" s="867"/>
      <c r="II4" s="867"/>
      <c r="IJ4" s="867"/>
      <c r="IK4" s="867"/>
      <c r="IL4" s="867"/>
      <c r="IM4" s="867"/>
      <c r="IN4" s="867"/>
      <c r="IO4" s="867"/>
      <c r="IP4" s="867"/>
    </row>
    <row r="5" spans="1:250" s="220" customFormat="1" ht="15" customHeight="1">
      <c r="A5" s="245" t="s">
        <v>1354</v>
      </c>
      <c r="B5" s="241"/>
      <c r="C5" s="241"/>
      <c r="D5" s="241"/>
      <c r="E5" s="241"/>
      <c r="F5" s="241"/>
      <c r="G5" s="244"/>
      <c r="H5" s="246" t="s">
        <v>1355</v>
      </c>
    </row>
    <row r="6" spans="1:250" ht="25.5" customHeight="1">
      <c r="A6" s="907" t="s">
        <v>994</v>
      </c>
      <c r="B6" s="907"/>
      <c r="C6" s="374" t="s">
        <v>189</v>
      </c>
      <c r="D6" s="374" t="s">
        <v>188</v>
      </c>
      <c r="E6" s="374" t="s">
        <v>187</v>
      </c>
      <c r="F6" s="374" t="s">
        <v>7</v>
      </c>
      <c r="G6" s="898" t="s">
        <v>993</v>
      </c>
      <c r="H6" s="898"/>
    </row>
    <row r="7" spans="1:250" ht="25.5" customHeight="1">
      <c r="A7" s="908"/>
      <c r="B7" s="908"/>
      <c r="C7" s="375" t="s">
        <v>782</v>
      </c>
      <c r="D7" s="375" t="s">
        <v>781</v>
      </c>
      <c r="E7" s="375" t="s">
        <v>186</v>
      </c>
      <c r="F7" s="375" t="s">
        <v>8</v>
      </c>
      <c r="G7" s="899"/>
      <c r="H7" s="899"/>
    </row>
    <row r="8" spans="1:250" ht="20.100000000000001" customHeight="1" thickBot="1">
      <c r="A8" s="896" t="s">
        <v>778</v>
      </c>
      <c r="B8" s="314" t="s">
        <v>185</v>
      </c>
      <c r="C8" s="315">
        <v>33</v>
      </c>
      <c r="D8" s="315">
        <v>41</v>
      </c>
      <c r="E8" s="315">
        <v>416</v>
      </c>
      <c r="F8" s="316">
        <f>SUM(C8:E8)</f>
        <v>490</v>
      </c>
      <c r="G8" s="317" t="s">
        <v>21</v>
      </c>
      <c r="H8" s="894" t="s">
        <v>787</v>
      </c>
    </row>
    <row r="9" spans="1:250" ht="20.100000000000001" customHeight="1" thickBot="1">
      <c r="A9" s="868"/>
      <c r="B9" s="318" t="s">
        <v>184</v>
      </c>
      <c r="C9" s="319">
        <v>197</v>
      </c>
      <c r="D9" s="319">
        <v>248</v>
      </c>
      <c r="E9" s="319">
        <v>2937</v>
      </c>
      <c r="F9" s="376">
        <f t="shared" ref="F9:F11" si="0">SUM(C9:E9)</f>
        <v>3382</v>
      </c>
      <c r="G9" s="320" t="s">
        <v>183</v>
      </c>
      <c r="H9" s="865"/>
    </row>
    <row r="10" spans="1:250" ht="20.100000000000001" customHeight="1" thickBot="1">
      <c r="A10" s="868"/>
      <c r="B10" s="318" t="s">
        <v>157</v>
      </c>
      <c r="C10" s="319">
        <v>4495</v>
      </c>
      <c r="D10" s="319">
        <v>5427</v>
      </c>
      <c r="E10" s="319">
        <v>44545</v>
      </c>
      <c r="F10" s="376">
        <f t="shared" si="0"/>
        <v>54467</v>
      </c>
      <c r="G10" s="320" t="s">
        <v>19</v>
      </c>
      <c r="H10" s="865"/>
    </row>
    <row r="11" spans="1:250" ht="20.100000000000001" customHeight="1" thickBot="1">
      <c r="A11" s="897"/>
      <c r="B11" s="318" t="s">
        <v>181</v>
      </c>
      <c r="C11" s="319">
        <v>494</v>
      </c>
      <c r="D11" s="319">
        <v>618</v>
      </c>
      <c r="E11" s="319">
        <v>3531</v>
      </c>
      <c r="F11" s="376">
        <f t="shared" si="0"/>
        <v>4643</v>
      </c>
      <c r="G11" s="320" t="s">
        <v>33</v>
      </c>
      <c r="H11" s="865"/>
    </row>
    <row r="12" spans="1:250" ht="20.100000000000001" customHeight="1" thickBot="1">
      <c r="A12" s="895" t="s">
        <v>1077</v>
      </c>
      <c r="B12" s="321" t="s">
        <v>185</v>
      </c>
      <c r="C12" s="322">
        <v>65</v>
      </c>
      <c r="D12" s="322">
        <v>61</v>
      </c>
      <c r="E12" s="322">
        <v>164</v>
      </c>
      <c r="F12" s="323">
        <f>SUM(C12:E12)</f>
        <v>290</v>
      </c>
      <c r="G12" s="324" t="s">
        <v>21</v>
      </c>
      <c r="H12" s="871" t="s">
        <v>308</v>
      </c>
    </row>
    <row r="13" spans="1:250" ht="20.100000000000001" customHeight="1" thickBot="1">
      <c r="A13" s="895"/>
      <c r="B13" s="321" t="s">
        <v>184</v>
      </c>
      <c r="C13" s="322">
        <v>1143</v>
      </c>
      <c r="D13" s="322">
        <v>1174</v>
      </c>
      <c r="E13" s="322">
        <v>3880</v>
      </c>
      <c r="F13" s="323">
        <f t="shared" ref="F13:F15" si="1">SUM(C13:E13)</f>
        <v>6197</v>
      </c>
      <c r="G13" s="324" t="s">
        <v>183</v>
      </c>
      <c r="H13" s="871"/>
    </row>
    <row r="14" spans="1:250" ht="20.100000000000001" customHeight="1" thickBot="1">
      <c r="A14" s="895"/>
      <c r="B14" s="321" t="s">
        <v>157</v>
      </c>
      <c r="C14" s="322">
        <v>30429</v>
      </c>
      <c r="D14" s="322">
        <v>32069</v>
      </c>
      <c r="E14" s="322">
        <v>94605</v>
      </c>
      <c r="F14" s="323">
        <f t="shared" si="1"/>
        <v>157103</v>
      </c>
      <c r="G14" s="324" t="s">
        <v>19</v>
      </c>
      <c r="H14" s="871"/>
    </row>
    <row r="15" spans="1:250" ht="20.100000000000001" customHeight="1" thickBot="1">
      <c r="A15" s="895"/>
      <c r="B15" s="321" t="s">
        <v>181</v>
      </c>
      <c r="C15" s="322">
        <v>3469</v>
      </c>
      <c r="D15" s="322">
        <v>3636</v>
      </c>
      <c r="E15" s="322">
        <v>5988</v>
      </c>
      <c r="F15" s="323">
        <f t="shared" si="1"/>
        <v>13093</v>
      </c>
      <c r="G15" s="324" t="s">
        <v>33</v>
      </c>
      <c r="H15" s="871"/>
    </row>
    <row r="16" spans="1:250" ht="20.100000000000001" customHeight="1" thickBot="1">
      <c r="A16" s="902" t="s">
        <v>477</v>
      </c>
      <c r="B16" s="318" t="s">
        <v>185</v>
      </c>
      <c r="C16" s="325">
        <v>39</v>
      </c>
      <c r="D16" s="325">
        <v>38</v>
      </c>
      <c r="E16" s="325">
        <v>101</v>
      </c>
      <c r="F16" s="376">
        <f>SUM(C16:E16)</f>
        <v>178</v>
      </c>
      <c r="G16" s="320" t="s">
        <v>21</v>
      </c>
      <c r="H16" s="909" t="s">
        <v>4</v>
      </c>
    </row>
    <row r="17" spans="1:12" ht="20.100000000000001" customHeight="1" thickBot="1">
      <c r="A17" s="902"/>
      <c r="B17" s="318" t="s">
        <v>184</v>
      </c>
      <c r="C17" s="325">
        <v>570</v>
      </c>
      <c r="D17" s="325">
        <v>592</v>
      </c>
      <c r="E17" s="325">
        <v>1236</v>
      </c>
      <c r="F17" s="376">
        <f t="shared" ref="F17:F19" si="2">SUM(C17:E17)</f>
        <v>2398</v>
      </c>
      <c r="G17" s="320" t="s">
        <v>183</v>
      </c>
      <c r="H17" s="909"/>
    </row>
    <row r="18" spans="1:12" ht="20.100000000000001" customHeight="1" thickBot="1">
      <c r="A18" s="902"/>
      <c r="B18" s="318" t="s">
        <v>157</v>
      </c>
      <c r="C18" s="325">
        <v>15277</v>
      </c>
      <c r="D18" s="325">
        <v>15915</v>
      </c>
      <c r="E18" s="325">
        <v>28886</v>
      </c>
      <c r="F18" s="376">
        <f t="shared" si="2"/>
        <v>60078</v>
      </c>
      <c r="G18" s="320" t="s">
        <v>19</v>
      </c>
      <c r="H18" s="909"/>
    </row>
    <row r="19" spans="1:12" ht="20.100000000000001" customHeight="1" thickBot="1">
      <c r="A19" s="902"/>
      <c r="B19" s="318" t="s">
        <v>181</v>
      </c>
      <c r="C19" s="325">
        <v>1585</v>
      </c>
      <c r="D19" s="325">
        <v>1751</v>
      </c>
      <c r="E19" s="325">
        <v>1848</v>
      </c>
      <c r="F19" s="376">
        <f t="shared" si="2"/>
        <v>5184</v>
      </c>
      <c r="G19" s="320" t="s">
        <v>33</v>
      </c>
      <c r="H19" s="909"/>
    </row>
    <row r="20" spans="1:12" ht="20.100000000000001" customHeight="1" thickBot="1">
      <c r="A20" s="873" t="s">
        <v>456</v>
      </c>
      <c r="B20" s="321" t="s">
        <v>185</v>
      </c>
      <c r="C20" s="322">
        <v>37</v>
      </c>
      <c r="D20" s="322">
        <v>34</v>
      </c>
      <c r="E20" s="322">
        <v>79</v>
      </c>
      <c r="F20" s="323">
        <f>SUM(C20:E20)</f>
        <v>150</v>
      </c>
      <c r="G20" s="324" t="s">
        <v>21</v>
      </c>
      <c r="H20" s="871" t="s">
        <v>455</v>
      </c>
    </row>
    <row r="21" spans="1:12" ht="20.100000000000001" customHeight="1" thickBot="1">
      <c r="A21" s="873"/>
      <c r="B21" s="321" t="s">
        <v>184</v>
      </c>
      <c r="C21" s="322">
        <v>581</v>
      </c>
      <c r="D21" s="322">
        <v>576</v>
      </c>
      <c r="E21" s="322">
        <v>973</v>
      </c>
      <c r="F21" s="323">
        <f t="shared" ref="F21:F23" si="3">SUM(C21:E21)</f>
        <v>2130</v>
      </c>
      <c r="G21" s="324" t="s">
        <v>183</v>
      </c>
      <c r="H21" s="871"/>
    </row>
    <row r="22" spans="1:12" ht="20.100000000000001" customHeight="1" thickBot="1">
      <c r="A22" s="873"/>
      <c r="B22" s="321" t="s">
        <v>157</v>
      </c>
      <c r="C22" s="322">
        <v>14297</v>
      </c>
      <c r="D22" s="322">
        <v>15010</v>
      </c>
      <c r="E22" s="322">
        <v>19689</v>
      </c>
      <c r="F22" s="323">
        <f t="shared" si="3"/>
        <v>48996</v>
      </c>
      <c r="G22" s="324" t="s">
        <v>19</v>
      </c>
      <c r="H22" s="871"/>
    </row>
    <row r="23" spans="1:12" ht="20.100000000000001" customHeight="1" thickBot="1">
      <c r="A23" s="873"/>
      <c r="B23" s="321" t="s">
        <v>181</v>
      </c>
      <c r="C23" s="322">
        <v>1655</v>
      </c>
      <c r="D23" s="322">
        <v>1636</v>
      </c>
      <c r="E23" s="322">
        <v>1317</v>
      </c>
      <c r="F23" s="323">
        <f t="shared" si="3"/>
        <v>4608</v>
      </c>
      <c r="G23" s="324" t="s">
        <v>33</v>
      </c>
      <c r="H23" s="871"/>
    </row>
    <row r="24" spans="1:12" ht="20.100000000000001" customHeight="1" thickBot="1">
      <c r="A24" s="903" t="s">
        <v>349</v>
      </c>
      <c r="B24" s="326" t="s">
        <v>185</v>
      </c>
      <c r="C24" s="327">
        <v>3</v>
      </c>
      <c r="D24" s="327">
        <v>1</v>
      </c>
      <c r="E24" s="327">
        <v>0</v>
      </c>
      <c r="F24" s="376">
        <f>SUM(C24:E24)</f>
        <v>4</v>
      </c>
      <c r="G24" s="328" t="s">
        <v>21</v>
      </c>
      <c r="H24" s="909" t="s">
        <v>786</v>
      </c>
    </row>
    <row r="25" spans="1:12" ht="20.100000000000001" customHeight="1" thickBot="1">
      <c r="A25" s="903"/>
      <c r="B25" s="326" t="s">
        <v>184</v>
      </c>
      <c r="C25" s="327">
        <v>40</v>
      </c>
      <c r="D25" s="327">
        <v>6</v>
      </c>
      <c r="E25" s="327">
        <v>0</v>
      </c>
      <c r="F25" s="376">
        <f t="shared" ref="F25:F27" si="4">SUM(C25:E25)</f>
        <v>46</v>
      </c>
      <c r="G25" s="328" t="s">
        <v>183</v>
      </c>
      <c r="H25" s="909"/>
    </row>
    <row r="26" spans="1:12" ht="20.100000000000001" customHeight="1" thickBot="1">
      <c r="A26" s="903"/>
      <c r="B26" s="326" t="s">
        <v>157</v>
      </c>
      <c r="C26" s="327">
        <v>823</v>
      </c>
      <c r="D26" s="327">
        <v>102</v>
      </c>
      <c r="E26" s="327">
        <v>0</v>
      </c>
      <c r="F26" s="376">
        <f t="shared" si="4"/>
        <v>925</v>
      </c>
      <c r="G26" s="328" t="s">
        <v>19</v>
      </c>
      <c r="H26" s="909"/>
      <c r="L26" s="43" t="s">
        <v>1000</v>
      </c>
    </row>
    <row r="27" spans="1:12" ht="20.100000000000001" customHeight="1">
      <c r="A27" s="904"/>
      <c r="B27" s="329" t="s">
        <v>181</v>
      </c>
      <c r="C27" s="330">
        <v>155</v>
      </c>
      <c r="D27" s="330">
        <v>21</v>
      </c>
      <c r="E27" s="330">
        <v>0</v>
      </c>
      <c r="F27" s="377">
        <f t="shared" si="4"/>
        <v>176</v>
      </c>
      <c r="G27" s="331" t="s">
        <v>33</v>
      </c>
      <c r="H27" s="910"/>
      <c r="L27" s="43" t="s">
        <v>1001</v>
      </c>
    </row>
    <row r="28" spans="1:12" ht="20.100000000000001" customHeight="1" thickBot="1">
      <c r="A28" s="886" t="s">
        <v>7</v>
      </c>
      <c r="B28" s="332" t="s">
        <v>185</v>
      </c>
      <c r="C28" s="333">
        <f t="shared" ref="C28:F31" si="5">SUM(C8+C12+C16+C20+C24)</f>
        <v>177</v>
      </c>
      <c r="D28" s="333">
        <f t="shared" si="5"/>
        <v>175</v>
      </c>
      <c r="E28" s="333">
        <f t="shared" si="5"/>
        <v>760</v>
      </c>
      <c r="F28" s="333">
        <f t="shared" si="5"/>
        <v>1112</v>
      </c>
      <c r="G28" s="334" t="s">
        <v>21</v>
      </c>
      <c r="H28" s="881" t="s">
        <v>8</v>
      </c>
    </row>
    <row r="29" spans="1:12" ht="20.100000000000001" customHeight="1" thickBot="1">
      <c r="A29" s="873"/>
      <c r="B29" s="321" t="s">
        <v>184</v>
      </c>
      <c r="C29" s="323">
        <f t="shared" si="5"/>
        <v>2531</v>
      </c>
      <c r="D29" s="323">
        <f t="shared" si="5"/>
        <v>2596</v>
      </c>
      <c r="E29" s="323">
        <f t="shared" si="5"/>
        <v>9026</v>
      </c>
      <c r="F29" s="323">
        <f t="shared" si="5"/>
        <v>14153</v>
      </c>
      <c r="G29" s="335" t="s">
        <v>183</v>
      </c>
      <c r="H29" s="871"/>
    </row>
    <row r="30" spans="1:12" ht="20.100000000000001" customHeight="1" thickBot="1">
      <c r="A30" s="873"/>
      <c r="B30" s="321" t="s">
        <v>157</v>
      </c>
      <c r="C30" s="323">
        <f t="shared" si="5"/>
        <v>65321</v>
      </c>
      <c r="D30" s="323">
        <f t="shared" si="5"/>
        <v>68523</v>
      </c>
      <c r="E30" s="323">
        <f t="shared" si="5"/>
        <v>187725</v>
      </c>
      <c r="F30" s="323">
        <f t="shared" si="5"/>
        <v>321569</v>
      </c>
      <c r="G30" s="335" t="s">
        <v>182</v>
      </c>
      <c r="H30" s="871"/>
    </row>
    <row r="31" spans="1:12" ht="20.100000000000001" customHeight="1">
      <c r="A31" s="887"/>
      <c r="B31" s="336" t="s">
        <v>181</v>
      </c>
      <c r="C31" s="337">
        <f t="shared" si="5"/>
        <v>7358</v>
      </c>
      <c r="D31" s="337">
        <f t="shared" si="5"/>
        <v>7662</v>
      </c>
      <c r="E31" s="337">
        <f t="shared" si="5"/>
        <v>12684</v>
      </c>
      <c r="F31" s="337">
        <f t="shared" si="5"/>
        <v>27704</v>
      </c>
      <c r="G31" s="338" t="s">
        <v>33</v>
      </c>
      <c r="H31" s="882"/>
    </row>
    <row r="32" spans="1:12">
      <c r="A32" s="140" t="s">
        <v>785</v>
      </c>
      <c r="B32" s="177"/>
      <c r="C32" s="222"/>
      <c r="D32" s="222"/>
      <c r="E32" s="178"/>
      <c r="F32" s="178"/>
      <c r="G32" s="890" t="s">
        <v>784</v>
      </c>
      <c r="H32" s="890"/>
      <c r="I32" s="56"/>
      <c r="J32" s="56"/>
    </row>
    <row r="34" spans="3:6">
      <c r="C34" s="65">
        <v>177</v>
      </c>
      <c r="D34" s="65">
        <v>175</v>
      </c>
      <c r="E34" s="65">
        <v>760</v>
      </c>
      <c r="F34" s="65">
        <v>1112</v>
      </c>
    </row>
    <row r="35" spans="3:6">
      <c r="C35" s="65">
        <v>2531</v>
      </c>
      <c r="D35" s="65">
        <v>2596</v>
      </c>
      <c r="E35" s="65">
        <v>9026</v>
      </c>
      <c r="F35" s="65">
        <v>14153</v>
      </c>
    </row>
    <row r="36" spans="3:6">
      <c r="C36" s="65">
        <v>65321</v>
      </c>
      <c r="D36" s="65">
        <v>68523</v>
      </c>
      <c r="E36" s="65">
        <v>187725</v>
      </c>
      <c r="F36" s="65">
        <v>321569</v>
      </c>
    </row>
    <row r="37" spans="3:6">
      <c r="C37" s="65">
        <v>7358</v>
      </c>
      <c r="D37" s="65">
        <v>7662</v>
      </c>
      <c r="E37" s="65">
        <v>12684</v>
      </c>
      <c r="F37" s="65">
        <v>27704</v>
      </c>
    </row>
  </sheetData>
  <mergeCells count="54">
    <mergeCell ref="ES4:FF4"/>
    <mergeCell ref="CO4:DB4"/>
    <mergeCell ref="DC4:DP4"/>
    <mergeCell ref="DQ4:ED4"/>
    <mergeCell ref="H28:H31"/>
    <mergeCell ref="H20:H23"/>
    <mergeCell ref="H16:H19"/>
    <mergeCell ref="AK4:AX4"/>
    <mergeCell ref="AY4:BL4"/>
    <mergeCell ref="BM4:BZ4"/>
    <mergeCell ref="CA4:CN4"/>
    <mergeCell ref="H24:H27"/>
    <mergeCell ref="EE4:ER4"/>
    <mergeCell ref="HY4:IL4"/>
    <mergeCell ref="IM4:IP4"/>
    <mergeCell ref="FG4:FT4"/>
    <mergeCell ref="FU4:GH4"/>
    <mergeCell ref="GI4:GV4"/>
    <mergeCell ref="GW4:HJ4"/>
    <mergeCell ref="HK4:HX4"/>
    <mergeCell ref="GW2:HJ2"/>
    <mergeCell ref="HK2:HX2"/>
    <mergeCell ref="HY2:IL2"/>
    <mergeCell ref="IM2:IP2"/>
    <mergeCell ref="ES2:FF2"/>
    <mergeCell ref="FG2:FT2"/>
    <mergeCell ref="FU2:GH2"/>
    <mergeCell ref="GI2:GV2"/>
    <mergeCell ref="DC2:DP2"/>
    <mergeCell ref="DQ2:ED2"/>
    <mergeCell ref="EE2:ER2"/>
    <mergeCell ref="AK2:AX2"/>
    <mergeCell ref="AY2:BL2"/>
    <mergeCell ref="BM2:BZ2"/>
    <mergeCell ref="CA2:CN2"/>
    <mergeCell ref="CO2:DB2"/>
    <mergeCell ref="W2:AJ2"/>
    <mergeCell ref="A4:H4"/>
    <mergeCell ref="W4:AJ4"/>
    <mergeCell ref="A6:B7"/>
    <mergeCell ref="I2:V2"/>
    <mergeCell ref="G32:H32"/>
    <mergeCell ref="A1:H1"/>
    <mergeCell ref="A2:H2"/>
    <mergeCell ref="H8:H11"/>
    <mergeCell ref="A12:A15"/>
    <mergeCell ref="A8:A11"/>
    <mergeCell ref="G6:H7"/>
    <mergeCell ref="A3:H3"/>
    <mergeCell ref="H12:H15"/>
    <mergeCell ref="A16:A19"/>
    <mergeCell ref="A20:A23"/>
    <mergeCell ref="A28:A31"/>
    <mergeCell ref="A24:A27"/>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zoomScaleNormal="100" zoomScaleSheetLayoutView="100" workbookViewId="0">
      <selection activeCell="E13" sqref="E13"/>
    </sheetView>
  </sheetViews>
  <sheetFormatPr defaultColWidth="9.140625" defaultRowHeight="13.5"/>
  <cols>
    <col min="1" max="1" width="13.5703125" style="47" customWidth="1"/>
    <col min="2" max="2" width="8.42578125" style="43" customWidth="1"/>
    <col min="3" max="8" width="14.5703125" style="65" customWidth="1"/>
    <col min="9" max="9" width="8" style="43" customWidth="1"/>
    <col min="10" max="10" width="15.7109375" style="43" customWidth="1"/>
    <col min="11" max="16384" width="9.140625" style="43"/>
  </cols>
  <sheetData>
    <row r="1" spans="1:250" s="62" customFormat="1" ht="20.25">
      <c r="A1" s="916" t="s">
        <v>791</v>
      </c>
      <c r="B1" s="916"/>
      <c r="C1" s="916"/>
      <c r="D1" s="916"/>
      <c r="E1" s="916"/>
      <c r="F1" s="916"/>
      <c r="G1" s="916"/>
      <c r="H1" s="916"/>
      <c r="I1" s="916"/>
      <c r="J1" s="916"/>
    </row>
    <row r="2" spans="1:250" s="63" customFormat="1" ht="20.25">
      <c r="A2" s="893" t="s">
        <v>1251</v>
      </c>
      <c r="B2" s="893"/>
      <c r="C2" s="893"/>
      <c r="D2" s="893"/>
      <c r="E2" s="893"/>
      <c r="F2" s="893"/>
      <c r="G2" s="893"/>
      <c r="H2" s="893"/>
      <c r="I2" s="893"/>
      <c r="J2" s="893"/>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row>
    <row r="3" spans="1:250" s="61" customFormat="1" ht="15.75">
      <c r="A3" s="906" t="s">
        <v>793</v>
      </c>
      <c r="B3" s="906"/>
      <c r="C3" s="906"/>
      <c r="D3" s="906"/>
      <c r="E3" s="906"/>
      <c r="F3" s="906"/>
      <c r="G3" s="906"/>
      <c r="H3" s="906"/>
      <c r="I3" s="906"/>
      <c r="J3" s="906"/>
    </row>
    <row r="4" spans="1:250" s="61" customFormat="1" ht="15.75">
      <c r="A4" s="906" t="s">
        <v>1249</v>
      </c>
      <c r="B4" s="906"/>
      <c r="C4" s="906"/>
      <c r="D4" s="906"/>
      <c r="E4" s="906"/>
      <c r="F4" s="906"/>
      <c r="G4" s="906"/>
      <c r="H4" s="906"/>
      <c r="I4" s="906"/>
      <c r="J4" s="906"/>
      <c r="K4" s="867"/>
      <c r="L4" s="867"/>
      <c r="M4" s="867"/>
      <c r="N4" s="867"/>
      <c r="O4" s="867"/>
      <c r="P4" s="867"/>
      <c r="Q4" s="867"/>
      <c r="R4" s="867"/>
      <c r="S4" s="867"/>
      <c r="T4" s="867"/>
      <c r="U4" s="867"/>
      <c r="V4" s="867"/>
      <c r="W4" s="867"/>
      <c r="X4" s="867"/>
      <c r="Y4" s="867"/>
      <c r="Z4" s="867"/>
      <c r="AA4" s="867"/>
      <c r="AB4" s="867"/>
      <c r="AC4" s="867"/>
      <c r="AD4" s="867"/>
      <c r="AE4" s="867"/>
      <c r="AF4" s="867"/>
      <c r="AG4" s="867"/>
      <c r="AH4" s="867"/>
      <c r="AI4" s="867"/>
      <c r="AJ4" s="867"/>
      <c r="AK4" s="867"/>
      <c r="AL4" s="867"/>
      <c r="AM4" s="867"/>
      <c r="AN4" s="867"/>
      <c r="AO4" s="867"/>
      <c r="AP4" s="867"/>
      <c r="AQ4" s="867"/>
      <c r="AR4" s="867"/>
      <c r="AS4" s="867"/>
      <c r="AT4" s="867"/>
      <c r="AU4" s="867"/>
      <c r="AV4" s="867"/>
      <c r="AW4" s="867"/>
      <c r="AX4" s="867"/>
      <c r="AY4" s="867"/>
      <c r="AZ4" s="867"/>
      <c r="BA4" s="867"/>
      <c r="BB4" s="867"/>
      <c r="BC4" s="867"/>
      <c r="BD4" s="867"/>
      <c r="BE4" s="867"/>
      <c r="BF4" s="867"/>
      <c r="BG4" s="867"/>
      <c r="BH4" s="867"/>
      <c r="BI4" s="867"/>
      <c r="BJ4" s="867"/>
      <c r="BK4" s="867"/>
      <c r="BL4" s="867"/>
      <c r="BM4" s="867"/>
      <c r="BN4" s="867"/>
      <c r="BO4" s="867"/>
      <c r="BP4" s="867"/>
      <c r="BQ4" s="867"/>
      <c r="BR4" s="867"/>
      <c r="BS4" s="867"/>
      <c r="BT4" s="867"/>
      <c r="BU4" s="867"/>
      <c r="BV4" s="867"/>
      <c r="BW4" s="867"/>
      <c r="BX4" s="867"/>
      <c r="BY4" s="867"/>
      <c r="BZ4" s="867"/>
      <c r="CA4" s="867"/>
      <c r="CB4" s="867"/>
      <c r="CC4" s="867"/>
      <c r="CD4" s="867"/>
      <c r="CE4" s="867"/>
      <c r="CF4" s="867"/>
      <c r="CG4" s="867"/>
      <c r="CH4" s="867"/>
      <c r="CI4" s="867"/>
      <c r="CJ4" s="867"/>
      <c r="CK4" s="867"/>
      <c r="CL4" s="867"/>
      <c r="CM4" s="867"/>
      <c r="CN4" s="867"/>
      <c r="CO4" s="867"/>
      <c r="CP4" s="867"/>
      <c r="CQ4" s="867"/>
      <c r="CR4" s="867"/>
      <c r="CS4" s="867"/>
      <c r="CT4" s="867"/>
      <c r="CU4" s="867"/>
      <c r="CV4" s="867"/>
      <c r="CW4" s="867"/>
      <c r="CX4" s="867"/>
      <c r="CY4" s="867"/>
      <c r="CZ4" s="867"/>
      <c r="DA4" s="867"/>
      <c r="DB4" s="867"/>
      <c r="DC4" s="867"/>
      <c r="DD4" s="867"/>
      <c r="DE4" s="867"/>
      <c r="DF4" s="867"/>
      <c r="DG4" s="867"/>
      <c r="DH4" s="867"/>
      <c r="DI4" s="867"/>
      <c r="DJ4" s="867"/>
      <c r="DK4" s="867"/>
      <c r="DL4" s="867"/>
      <c r="DM4" s="867"/>
      <c r="DN4" s="867"/>
      <c r="DO4" s="867"/>
      <c r="DP4" s="867"/>
      <c r="DQ4" s="867"/>
      <c r="DR4" s="867"/>
      <c r="DS4" s="867"/>
      <c r="DT4" s="867"/>
      <c r="DU4" s="867"/>
      <c r="DV4" s="867"/>
      <c r="DW4" s="867"/>
      <c r="DX4" s="867"/>
      <c r="DY4" s="867"/>
      <c r="DZ4" s="867"/>
      <c r="EA4" s="867"/>
      <c r="EB4" s="867"/>
      <c r="EC4" s="867"/>
      <c r="ED4" s="867"/>
      <c r="EE4" s="867"/>
      <c r="EF4" s="867"/>
      <c r="EG4" s="867"/>
      <c r="EH4" s="867"/>
      <c r="EI4" s="867"/>
      <c r="EJ4" s="867"/>
      <c r="EK4" s="867"/>
      <c r="EL4" s="867"/>
      <c r="EM4" s="867"/>
      <c r="EN4" s="867"/>
      <c r="EO4" s="867"/>
      <c r="EP4" s="867"/>
      <c r="EQ4" s="867"/>
      <c r="ER4" s="867"/>
      <c r="ES4" s="867"/>
      <c r="ET4" s="867"/>
      <c r="EU4" s="867"/>
      <c r="EV4" s="867"/>
      <c r="EW4" s="867"/>
      <c r="EX4" s="867"/>
      <c r="EY4" s="867"/>
      <c r="EZ4" s="867"/>
      <c r="FA4" s="867"/>
      <c r="FB4" s="867"/>
      <c r="FC4" s="867"/>
      <c r="FD4" s="867"/>
      <c r="FE4" s="867"/>
      <c r="FF4" s="867"/>
      <c r="FG4" s="867"/>
      <c r="FH4" s="867"/>
      <c r="FI4" s="867"/>
      <c r="FJ4" s="867"/>
      <c r="FK4" s="867"/>
      <c r="FL4" s="867"/>
      <c r="FM4" s="867"/>
      <c r="FN4" s="867"/>
      <c r="FO4" s="867"/>
      <c r="FP4" s="867"/>
      <c r="FQ4" s="867"/>
      <c r="FR4" s="867"/>
      <c r="FS4" s="867"/>
      <c r="FT4" s="867"/>
      <c r="FU4" s="867"/>
      <c r="FV4" s="867"/>
      <c r="FW4" s="867"/>
      <c r="FX4" s="867"/>
      <c r="FY4" s="867"/>
      <c r="FZ4" s="867"/>
      <c r="GA4" s="867"/>
      <c r="GB4" s="867"/>
      <c r="GC4" s="867"/>
      <c r="GD4" s="867"/>
      <c r="GE4" s="867"/>
      <c r="GF4" s="867"/>
      <c r="GG4" s="867"/>
      <c r="GH4" s="867"/>
      <c r="GI4" s="867"/>
      <c r="GJ4" s="867"/>
      <c r="GK4" s="867"/>
      <c r="GL4" s="867"/>
      <c r="GM4" s="867"/>
      <c r="GN4" s="867"/>
      <c r="GO4" s="867"/>
      <c r="GP4" s="867"/>
      <c r="GQ4" s="867"/>
      <c r="GR4" s="867"/>
      <c r="GS4" s="867"/>
      <c r="GT4" s="867"/>
      <c r="GU4" s="867"/>
      <c r="GV4" s="867"/>
      <c r="GW4" s="867"/>
      <c r="GX4" s="867"/>
      <c r="GY4" s="867"/>
      <c r="GZ4" s="867"/>
      <c r="HA4" s="867"/>
      <c r="HB4" s="867"/>
      <c r="HC4" s="867"/>
      <c r="HD4" s="867"/>
      <c r="HE4" s="867"/>
      <c r="HF4" s="867"/>
      <c r="HG4" s="867"/>
      <c r="HH4" s="867"/>
      <c r="HI4" s="867"/>
      <c r="HJ4" s="867"/>
      <c r="HK4" s="867"/>
      <c r="HL4" s="867"/>
      <c r="HM4" s="867"/>
      <c r="HN4" s="867"/>
      <c r="HO4" s="867"/>
      <c r="HP4" s="867"/>
      <c r="HQ4" s="867"/>
      <c r="HR4" s="867"/>
      <c r="HS4" s="867"/>
      <c r="HT4" s="867"/>
      <c r="HU4" s="867"/>
      <c r="HV4" s="867"/>
      <c r="HW4" s="867"/>
      <c r="HX4" s="867"/>
      <c r="HY4" s="867"/>
      <c r="HZ4" s="867"/>
      <c r="IA4" s="867"/>
      <c r="IB4" s="867"/>
      <c r="IC4" s="867"/>
      <c r="ID4" s="867"/>
      <c r="IE4" s="867"/>
      <c r="IF4" s="867"/>
      <c r="IG4" s="867"/>
      <c r="IH4" s="867"/>
      <c r="II4" s="867"/>
      <c r="IJ4" s="867"/>
      <c r="IK4" s="867"/>
      <c r="IL4" s="867"/>
      <c r="IM4" s="867"/>
      <c r="IN4" s="867"/>
      <c r="IO4" s="867"/>
      <c r="IP4" s="867"/>
    </row>
    <row r="5" spans="1:250" s="61" customFormat="1" ht="15" customHeight="1">
      <c r="A5" s="245" t="s">
        <v>552</v>
      </c>
      <c r="B5" s="241"/>
      <c r="C5" s="241"/>
      <c r="D5" s="241"/>
      <c r="E5" s="50"/>
      <c r="F5" s="242"/>
      <c r="G5" s="242"/>
      <c r="H5" s="242"/>
      <c r="I5" s="243"/>
      <c r="J5" s="246" t="s">
        <v>553</v>
      </c>
    </row>
    <row r="6" spans="1:250" ht="21" customHeight="1">
      <c r="A6" s="907" t="s">
        <v>789</v>
      </c>
      <c r="B6" s="907"/>
      <c r="C6" s="921" t="s">
        <v>468</v>
      </c>
      <c r="D6" s="921"/>
      <c r="E6" s="919" t="s">
        <v>1235</v>
      </c>
      <c r="F6" s="920"/>
      <c r="G6" s="921" t="s">
        <v>7</v>
      </c>
      <c r="H6" s="921"/>
      <c r="I6" s="929" t="s">
        <v>792</v>
      </c>
      <c r="J6" s="929"/>
    </row>
    <row r="7" spans="1:250" ht="21" customHeight="1">
      <c r="A7" s="915"/>
      <c r="B7" s="915"/>
      <c r="C7" s="922" t="s">
        <v>1205</v>
      </c>
      <c r="D7" s="922"/>
      <c r="E7" s="922" t="s">
        <v>1202</v>
      </c>
      <c r="F7" s="922"/>
      <c r="G7" s="922" t="s">
        <v>8</v>
      </c>
      <c r="H7" s="922"/>
      <c r="I7" s="930"/>
      <c r="J7" s="930"/>
      <c r="L7" s="43">
        <v>28171</v>
      </c>
      <c r="M7" s="43">
        <v>26296</v>
      </c>
    </row>
    <row r="8" spans="1:250" ht="21" customHeight="1">
      <c r="A8" s="915"/>
      <c r="B8" s="915"/>
      <c r="C8" s="388" t="s">
        <v>157</v>
      </c>
      <c r="D8" s="388" t="s">
        <v>131</v>
      </c>
      <c r="E8" s="388" t="s">
        <v>157</v>
      </c>
      <c r="F8" s="388" t="s">
        <v>131</v>
      </c>
      <c r="G8" s="388" t="s">
        <v>157</v>
      </c>
      <c r="H8" s="388" t="s">
        <v>131</v>
      </c>
      <c r="I8" s="930"/>
      <c r="J8" s="930"/>
    </row>
    <row r="9" spans="1:250" ht="21" customHeight="1">
      <c r="A9" s="908"/>
      <c r="B9" s="908"/>
      <c r="C9" s="389" t="s">
        <v>19</v>
      </c>
      <c r="D9" s="390" t="s">
        <v>33</v>
      </c>
      <c r="E9" s="390" t="s">
        <v>19</v>
      </c>
      <c r="F9" s="390" t="s">
        <v>33</v>
      </c>
      <c r="G9" s="390" t="s">
        <v>19</v>
      </c>
      <c r="H9" s="390" t="s">
        <v>33</v>
      </c>
      <c r="I9" s="931"/>
      <c r="J9" s="931"/>
    </row>
    <row r="10" spans="1:250" ht="27.75" customHeight="1" thickBot="1">
      <c r="A10" s="896" t="s">
        <v>806</v>
      </c>
      <c r="B10" s="314" t="s">
        <v>9</v>
      </c>
      <c r="C10" s="378">
        <v>4259</v>
      </c>
      <c r="D10" s="378">
        <v>0</v>
      </c>
      <c r="E10" s="378">
        <v>23912</v>
      </c>
      <c r="F10" s="378">
        <v>1</v>
      </c>
      <c r="G10" s="379">
        <f>SUM(C10+E10)</f>
        <v>28171</v>
      </c>
      <c r="H10" s="379">
        <f>SUM(D10+F10)</f>
        <v>1</v>
      </c>
      <c r="I10" s="380" t="s">
        <v>548</v>
      </c>
      <c r="J10" s="917" t="s">
        <v>1203</v>
      </c>
    </row>
    <row r="11" spans="1:250" ht="27.75" customHeight="1" thickBot="1">
      <c r="A11" s="914"/>
      <c r="B11" s="318" t="s">
        <v>547</v>
      </c>
      <c r="C11" s="378">
        <v>4681</v>
      </c>
      <c r="D11" s="325">
        <v>1045</v>
      </c>
      <c r="E11" s="325">
        <v>21615</v>
      </c>
      <c r="F11" s="325">
        <v>3597</v>
      </c>
      <c r="G11" s="381">
        <f t="shared" ref="G11:G17" si="0">SUM(C11+E11)</f>
        <v>26296</v>
      </c>
      <c r="H11" s="381">
        <f t="shared" ref="H11:H17" si="1">SUM(D11+F11)</f>
        <v>4642</v>
      </c>
      <c r="I11" s="382" t="s">
        <v>549</v>
      </c>
      <c r="J11" s="918"/>
    </row>
    <row r="12" spans="1:250" ht="27.75" customHeight="1" thickBot="1">
      <c r="A12" s="873" t="s">
        <v>1077</v>
      </c>
      <c r="B12" s="321" t="s">
        <v>9</v>
      </c>
      <c r="C12" s="322">
        <v>27309</v>
      </c>
      <c r="D12" s="322">
        <v>822</v>
      </c>
      <c r="E12" s="322">
        <v>52997</v>
      </c>
      <c r="F12" s="322">
        <v>1855</v>
      </c>
      <c r="G12" s="323">
        <f t="shared" si="0"/>
        <v>80306</v>
      </c>
      <c r="H12" s="323">
        <f t="shared" si="1"/>
        <v>2677</v>
      </c>
      <c r="I12" s="335" t="s">
        <v>548</v>
      </c>
      <c r="J12" s="871" t="s">
        <v>3</v>
      </c>
    </row>
    <row r="13" spans="1:250" ht="27.75" customHeight="1" thickBot="1">
      <c r="A13" s="932"/>
      <c r="B13" s="321" t="s">
        <v>547</v>
      </c>
      <c r="C13" s="322">
        <v>29368</v>
      </c>
      <c r="D13" s="322">
        <v>5874</v>
      </c>
      <c r="E13" s="322">
        <v>47429</v>
      </c>
      <c r="F13" s="322">
        <v>4542</v>
      </c>
      <c r="G13" s="323">
        <f t="shared" si="0"/>
        <v>76797</v>
      </c>
      <c r="H13" s="323">
        <f t="shared" si="1"/>
        <v>10416</v>
      </c>
      <c r="I13" s="335" t="s">
        <v>549</v>
      </c>
      <c r="J13" s="871"/>
    </row>
    <row r="14" spans="1:250" ht="27.75" customHeight="1" thickBot="1">
      <c r="A14" s="868" t="s">
        <v>478</v>
      </c>
      <c r="B14" s="318" t="s">
        <v>9</v>
      </c>
      <c r="C14" s="325">
        <v>13493</v>
      </c>
      <c r="D14" s="325">
        <v>1449</v>
      </c>
      <c r="E14" s="325">
        <v>17094</v>
      </c>
      <c r="F14" s="325">
        <v>680</v>
      </c>
      <c r="G14" s="381">
        <f t="shared" si="0"/>
        <v>30587</v>
      </c>
      <c r="H14" s="381">
        <f t="shared" si="1"/>
        <v>2129</v>
      </c>
      <c r="I14" s="382" t="s">
        <v>548</v>
      </c>
      <c r="J14" s="865" t="s">
        <v>154</v>
      </c>
    </row>
    <row r="15" spans="1:250" ht="27.75" customHeight="1" thickBot="1">
      <c r="A15" s="868"/>
      <c r="B15" s="318" t="s">
        <v>547</v>
      </c>
      <c r="C15" s="325">
        <v>14827</v>
      </c>
      <c r="D15" s="325">
        <v>1661</v>
      </c>
      <c r="E15" s="325">
        <v>14664</v>
      </c>
      <c r="F15" s="325">
        <v>1394</v>
      </c>
      <c r="G15" s="381">
        <f t="shared" si="0"/>
        <v>29491</v>
      </c>
      <c r="H15" s="381">
        <f t="shared" si="1"/>
        <v>3055</v>
      </c>
      <c r="I15" s="382" t="s">
        <v>549</v>
      </c>
      <c r="J15" s="865"/>
    </row>
    <row r="16" spans="1:250" ht="27.75" customHeight="1" thickBot="1">
      <c r="A16" s="873" t="s">
        <v>799</v>
      </c>
      <c r="B16" s="321" t="s">
        <v>9</v>
      </c>
      <c r="C16" s="322">
        <v>13408</v>
      </c>
      <c r="D16" s="322">
        <v>1660</v>
      </c>
      <c r="E16" s="322">
        <v>12081</v>
      </c>
      <c r="F16" s="322">
        <v>554</v>
      </c>
      <c r="G16" s="323">
        <f t="shared" si="0"/>
        <v>25489</v>
      </c>
      <c r="H16" s="323">
        <f t="shared" si="1"/>
        <v>2214</v>
      </c>
      <c r="I16" s="335" t="s">
        <v>548</v>
      </c>
      <c r="J16" s="871" t="s">
        <v>788</v>
      </c>
    </row>
    <row r="17" spans="1:18" ht="27.75" customHeight="1">
      <c r="A17" s="887"/>
      <c r="B17" s="336" t="s">
        <v>547</v>
      </c>
      <c r="C17" s="383">
        <v>14207</v>
      </c>
      <c r="D17" s="383">
        <v>1592</v>
      </c>
      <c r="E17" s="383">
        <v>10225</v>
      </c>
      <c r="F17" s="383">
        <v>978</v>
      </c>
      <c r="G17" s="337">
        <f t="shared" si="0"/>
        <v>24432</v>
      </c>
      <c r="H17" s="337">
        <f t="shared" si="1"/>
        <v>2570</v>
      </c>
      <c r="I17" s="338" t="s">
        <v>549</v>
      </c>
      <c r="J17" s="882"/>
    </row>
    <row r="18" spans="1:18" ht="20.100000000000001" customHeight="1" thickBot="1">
      <c r="A18" s="926" t="s">
        <v>7</v>
      </c>
      <c r="B18" s="391" t="s">
        <v>9</v>
      </c>
      <c r="C18" s="392">
        <f t="shared" ref="C18:H19" si="2">SUM(C10+C12+C14+C16)</f>
        <v>58469</v>
      </c>
      <c r="D18" s="392">
        <f t="shared" si="2"/>
        <v>3931</v>
      </c>
      <c r="E18" s="392">
        <f t="shared" si="2"/>
        <v>106084</v>
      </c>
      <c r="F18" s="392">
        <f t="shared" si="2"/>
        <v>3090</v>
      </c>
      <c r="G18" s="392">
        <f t="shared" si="2"/>
        <v>164553</v>
      </c>
      <c r="H18" s="392">
        <f t="shared" si="2"/>
        <v>7021</v>
      </c>
      <c r="I18" s="393" t="s">
        <v>548</v>
      </c>
      <c r="J18" s="923" t="s">
        <v>8</v>
      </c>
    </row>
    <row r="19" spans="1:18" ht="20.100000000000001" customHeight="1" thickTop="1" thickBot="1">
      <c r="A19" s="927"/>
      <c r="B19" s="394" t="s">
        <v>547</v>
      </c>
      <c r="C19" s="395">
        <f t="shared" si="2"/>
        <v>63083</v>
      </c>
      <c r="D19" s="395">
        <f t="shared" si="2"/>
        <v>10172</v>
      </c>
      <c r="E19" s="395">
        <f t="shared" si="2"/>
        <v>93933</v>
      </c>
      <c r="F19" s="395">
        <f t="shared" si="2"/>
        <v>10511</v>
      </c>
      <c r="G19" s="395">
        <f t="shared" si="2"/>
        <v>157016</v>
      </c>
      <c r="H19" s="395">
        <f t="shared" si="2"/>
        <v>20683</v>
      </c>
      <c r="I19" s="396" t="s">
        <v>549</v>
      </c>
      <c r="J19" s="924"/>
    </row>
    <row r="20" spans="1:18" ht="20.100000000000001" customHeight="1" thickTop="1">
      <c r="A20" s="928"/>
      <c r="B20" s="397" t="s">
        <v>7</v>
      </c>
      <c r="C20" s="398">
        <f t="shared" ref="C20:H20" si="3">C18+C19</f>
        <v>121552</v>
      </c>
      <c r="D20" s="398">
        <f t="shared" si="3"/>
        <v>14103</v>
      </c>
      <c r="E20" s="398">
        <f t="shared" si="3"/>
        <v>200017</v>
      </c>
      <c r="F20" s="398">
        <f t="shared" si="3"/>
        <v>13601</v>
      </c>
      <c r="G20" s="398">
        <f t="shared" si="3"/>
        <v>321569</v>
      </c>
      <c r="H20" s="398">
        <f t="shared" si="3"/>
        <v>27704</v>
      </c>
      <c r="I20" s="399" t="s">
        <v>8</v>
      </c>
      <c r="J20" s="925"/>
    </row>
    <row r="21" spans="1:18" ht="12.75" customHeight="1">
      <c r="A21" s="911" t="s">
        <v>804</v>
      </c>
      <c r="B21" s="911"/>
      <c r="C21" s="43"/>
      <c r="D21" s="43"/>
      <c r="E21" s="43"/>
      <c r="F21" s="43"/>
      <c r="G21" s="43"/>
      <c r="H21" s="888" t="s">
        <v>1204</v>
      </c>
      <c r="I21" s="888"/>
      <c r="J21" s="888"/>
    </row>
    <row r="22" spans="1:18" ht="12.75">
      <c r="A22" s="911" t="s">
        <v>805</v>
      </c>
      <c r="B22" s="911"/>
      <c r="H22" s="278"/>
      <c r="I22" s="889" t="s">
        <v>803</v>
      </c>
      <c r="J22" s="889"/>
      <c r="K22" s="56"/>
      <c r="L22" s="56"/>
    </row>
    <row r="23" spans="1:18">
      <c r="A23" s="911" t="s">
        <v>790</v>
      </c>
      <c r="B23" s="911"/>
      <c r="C23" s="178"/>
      <c r="D23" s="178"/>
      <c r="E23" s="178"/>
      <c r="F23" s="179"/>
      <c r="G23" s="179"/>
      <c r="H23" s="889" t="s">
        <v>1208</v>
      </c>
      <c r="I23" s="889"/>
      <c r="J23" s="889"/>
      <c r="O23" s="861"/>
      <c r="P23" s="861"/>
      <c r="Q23" s="48"/>
      <c r="R23" s="48"/>
    </row>
    <row r="24" spans="1:18">
      <c r="O24" s="913"/>
      <c r="P24" s="913"/>
      <c r="Q24" s="50"/>
      <c r="R24" s="50"/>
    </row>
    <row r="25" spans="1:18" ht="13.5" customHeight="1">
      <c r="C25" s="180" t="s">
        <v>469</v>
      </c>
      <c r="D25" s="180" t="s">
        <v>191</v>
      </c>
      <c r="E25" s="180"/>
      <c r="G25" s="180"/>
      <c r="H25" s="47"/>
      <c r="I25" s="181"/>
      <c r="L25" s="48"/>
      <c r="M25" s="48"/>
      <c r="N25" s="48"/>
      <c r="O25" s="913"/>
      <c r="P25" s="913"/>
      <c r="Q25" s="50"/>
      <c r="R25" s="50"/>
    </row>
    <row r="26" spans="1:18" ht="45" customHeight="1">
      <c r="B26" s="149" t="s">
        <v>380</v>
      </c>
      <c r="C26" s="182">
        <f>C20</f>
        <v>121552</v>
      </c>
      <c r="D26" s="182">
        <f>E20</f>
        <v>200017</v>
      </c>
      <c r="J26" s="50"/>
      <c r="K26" s="50"/>
      <c r="L26" s="50"/>
      <c r="M26" s="50"/>
      <c r="N26" s="50"/>
      <c r="O26" s="50"/>
    </row>
    <row r="27" spans="1:18" ht="45" customHeight="1">
      <c r="B27" s="149" t="s">
        <v>381</v>
      </c>
      <c r="C27" s="182">
        <f>D20</f>
        <v>14103</v>
      </c>
      <c r="D27" s="182">
        <f>F20</f>
        <v>13601</v>
      </c>
      <c r="H27" s="47"/>
      <c r="J27" s="65"/>
      <c r="K27" s="65"/>
      <c r="L27" s="65"/>
      <c r="M27" s="65"/>
      <c r="N27" s="65"/>
      <c r="O27" s="65"/>
      <c r="P27" s="65"/>
    </row>
    <row r="28" spans="1:18">
      <c r="B28" s="64"/>
      <c r="H28" s="47"/>
      <c r="J28" s="65"/>
      <c r="K28" s="65"/>
      <c r="L28" s="65"/>
      <c r="M28" s="65"/>
      <c r="N28" s="65"/>
      <c r="O28" s="65"/>
      <c r="P28" s="65"/>
    </row>
    <row r="29" spans="1:18">
      <c r="H29" s="47"/>
      <c r="J29" s="65"/>
      <c r="K29" s="65"/>
      <c r="L29" s="65"/>
      <c r="M29" s="65"/>
      <c r="N29" s="65"/>
      <c r="O29" s="65"/>
      <c r="P29" s="65"/>
    </row>
    <row r="30" spans="1:18">
      <c r="H30" s="47"/>
      <c r="J30" s="65"/>
      <c r="K30" s="65"/>
      <c r="L30" s="65"/>
      <c r="M30" s="65"/>
      <c r="N30" s="65"/>
      <c r="O30" s="65"/>
      <c r="P30" s="65"/>
    </row>
    <row r="31" spans="1:18">
      <c r="H31" s="47"/>
      <c r="J31" s="65"/>
      <c r="K31" s="65"/>
      <c r="L31" s="65"/>
      <c r="M31" s="65"/>
      <c r="N31" s="65"/>
      <c r="O31" s="65"/>
      <c r="P31" s="65"/>
    </row>
    <row r="32" spans="1:18">
      <c r="H32" s="47"/>
      <c r="I32" s="912"/>
      <c r="J32" s="913"/>
      <c r="K32" s="913"/>
      <c r="L32" s="239"/>
      <c r="M32" s="239"/>
      <c r="N32" s="913"/>
      <c r="O32" s="913"/>
      <c r="P32" s="65"/>
    </row>
    <row r="33" spans="8:16">
      <c r="H33" s="47"/>
      <c r="I33" s="912"/>
      <c r="J33" s="48"/>
      <c r="K33" s="48"/>
      <c r="L33" s="48"/>
      <c r="M33" s="48"/>
      <c r="N33" s="48"/>
      <c r="O33" s="48"/>
      <c r="P33" s="65"/>
    </row>
    <row r="34" spans="8:16" ht="15.75">
      <c r="H34" s="47"/>
      <c r="I34" s="183"/>
      <c r="J34" s="65"/>
      <c r="K34" s="65"/>
      <c r="L34" s="65"/>
      <c r="M34" s="65"/>
      <c r="N34" s="65"/>
      <c r="O34" s="65"/>
      <c r="P34" s="65"/>
    </row>
    <row r="35" spans="8:16" ht="63" customHeight="1">
      <c r="H35" s="47"/>
      <c r="I35" s="183"/>
      <c r="J35" s="65"/>
      <c r="K35" s="65"/>
      <c r="L35" s="65"/>
      <c r="M35" s="65"/>
      <c r="N35" s="65"/>
      <c r="O35" s="65"/>
      <c r="P35" s="65"/>
    </row>
  </sheetData>
  <mergeCells count="70">
    <mergeCell ref="IM4:IP4"/>
    <mergeCell ref="FG4:FT4"/>
    <mergeCell ref="FU4:GH4"/>
    <mergeCell ref="GI4:GV4"/>
    <mergeCell ref="GW4:HJ4"/>
    <mergeCell ref="HY4:IL4"/>
    <mergeCell ref="HK4:HX4"/>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AK2:AX2"/>
    <mergeCell ref="AY2:BL2"/>
    <mergeCell ref="BM2:BZ2"/>
    <mergeCell ref="K2:V2"/>
    <mergeCell ref="IM2:IP2"/>
    <mergeCell ref="HY2:IL2"/>
    <mergeCell ref="GI2:GV2"/>
    <mergeCell ref="GW2:HJ2"/>
    <mergeCell ref="HK2:HX2"/>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10:A11"/>
    <mergeCell ref="A6:B9"/>
    <mergeCell ref="A1:J1"/>
    <mergeCell ref="A2:J2"/>
    <mergeCell ref="J10:J11"/>
    <mergeCell ref="E6:F6"/>
    <mergeCell ref="G6:H6"/>
    <mergeCell ref="C7:D7"/>
    <mergeCell ref="E7:F7"/>
    <mergeCell ref="C6:D6"/>
    <mergeCell ref="I32:I33"/>
    <mergeCell ref="J32:K32"/>
    <mergeCell ref="O23:P23"/>
    <mergeCell ref="N32:O32"/>
    <mergeCell ref="O24:P24"/>
    <mergeCell ref="O25:P25"/>
    <mergeCell ref="I22:J22"/>
    <mergeCell ref="H21:J21"/>
    <mergeCell ref="H23:J23"/>
    <mergeCell ref="A22:B22"/>
    <mergeCell ref="A21:B21"/>
    <mergeCell ref="A23:B23"/>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zoomScaleNormal="100" zoomScaleSheetLayoutView="100" workbookViewId="0">
      <selection activeCell="E11" sqref="E11"/>
    </sheetView>
  </sheetViews>
  <sheetFormatPr defaultColWidth="9.140625" defaultRowHeight="13.5"/>
  <cols>
    <col min="1" max="1" width="13.5703125" style="47" customWidth="1"/>
    <col min="2" max="2" width="8.42578125" style="43" customWidth="1"/>
    <col min="3" max="8" width="13.85546875" style="65" customWidth="1"/>
    <col min="9" max="9" width="8.28515625" style="43" customWidth="1"/>
    <col min="10" max="10" width="18.85546875" style="43" customWidth="1"/>
    <col min="11" max="16384" width="9.140625" style="43"/>
  </cols>
  <sheetData>
    <row r="1" spans="1:252" s="62" customFormat="1" ht="20.25">
      <c r="A1" s="916" t="s">
        <v>798</v>
      </c>
      <c r="B1" s="916"/>
      <c r="C1" s="916"/>
      <c r="D1" s="916"/>
      <c r="E1" s="916"/>
      <c r="F1" s="916"/>
      <c r="G1" s="916"/>
      <c r="H1" s="916"/>
      <c r="I1" s="916"/>
      <c r="J1" s="916"/>
    </row>
    <row r="2" spans="1:252" s="63" customFormat="1" ht="20.25">
      <c r="A2" s="893" t="s">
        <v>1251</v>
      </c>
      <c r="B2" s="893"/>
      <c r="C2" s="893"/>
      <c r="D2" s="893"/>
      <c r="E2" s="893"/>
      <c r="F2" s="893"/>
      <c r="G2" s="893"/>
      <c r="H2" s="893"/>
      <c r="I2" s="893"/>
      <c r="J2" s="893"/>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c r="IQ2" s="858"/>
      <c r="IR2" s="858"/>
    </row>
    <row r="3" spans="1:252" s="61" customFormat="1" ht="15.75">
      <c r="A3" s="906" t="s">
        <v>797</v>
      </c>
      <c r="B3" s="906"/>
      <c r="C3" s="906"/>
      <c r="D3" s="906"/>
      <c r="E3" s="906"/>
      <c r="F3" s="906"/>
      <c r="G3" s="906"/>
      <c r="H3" s="906"/>
      <c r="I3" s="906"/>
      <c r="J3" s="906"/>
    </row>
    <row r="4" spans="1:252" s="61" customFormat="1" ht="15.75">
      <c r="A4" s="906" t="s">
        <v>1249</v>
      </c>
      <c r="B4" s="906"/>
      <c r="C4" s="906"/>
      <c r="D4" s="906"/>
      <c r="E4" s="906"/>
      <c r="F4" s="906"/>
      <c r="G4" s="906"/>
      <c r="H4" s="906"/>
      <c r="I4" s="906"/>
      <c r="J4" s="906"/>
      <c r="K4" s="867"/>
      <c r="L4" s="867"/>
      <c r="M4" s="867"/>
      <c r="N4" s="867"/>
      <c r="O4" s="867"/>
      <c r="P4" s="867"/>
      <c r="Q4" s="867"/>
      <c r="R4" s="867"/>
      <c r="S4" s="867"/>
      <c r="T4" s="867"/>
      <c r="U4" s="867"/>
      <c r="V4" s="867"/>
      <c r="W4" s="867"/>
      <c r="X4" s="867"/>
      <c r="Y4" s="867"/>
      <c r="Z4" s="867"/>
      <c r="AA4" s="867"/>
      <c r="AB4" s="867"/>
      <c r="AC4" s="867"/>
      <c r="AD4" s="867"/>
      <c r="AE4" s="867"/>
      <c r="AF4" s="867"/>
      <c r="AG4" s="867"/>
      <c r="AH4" s="867"/>
      <c r="AI4" s="867"/>
      <c r="AJ4" s="867"/>
      <c r="AK4" s="867"/>
      <c r="AL4" s="867"/>
      <c r="AM4" s="867"/>
      <c r="AN4" s="867"/>
      <c r="AO4" s="867"/>
      <c r="AP4" s="867"/>
      <c r="AQ4" s="867"/>
      <c r="AR4" s="867"/>
      <c r="AS4" s="867"/>
      <c r="AT4" s="867"/>
      <c r="AU4" s="867"/>
      <c r="AV4" s="867"/>
      <c r="AW4" s="867"/>
      <c r="AX4" s="867"/>
      <c r="AY4" s="867"/>
      <c r="AZ4" s="867"/>
      <c r="BA4" s="867"/>
      <c r="BB4" s="867"/>
      <c r="BC4" s="867"/>
      <c r="BD4" s="867"/>
      <c r="BE4" s="867"/>
      <c r="BF4" s="867"/>
      <c r="BG4" s="867"/>
      <c r="BH4" s="867"/>
      <c r="BI4" s="867"/>
      <c r="BJ4" s="867"/>
      <c r="BK4" s="867"/>
      <c r="BL4" s="867"/>
      <c r="BM4" s="867"/>
      <c r="BN4" s="867"/>
      <c r="BO4" s="867"/>
      <c r="BP4" s="867"/>
      <c r="BQ4" s="867"/>
      <c r="BR4" s="867"/>
      <c r="BS4" s="867"/>
      <c r="BT4" s="867"/>
      <c r="BU4" s="867"/>
      <c r="BV4" s="867"/>
      <c r="BW4" s="867"/>
      <c r="BX4" s="867"/>
      <c r="BY4" s="867"/>
      <c r="BZ4" s="867"/>
      <c r="CA4" s="867"/>
      <c r="CB4" s="867"/>
      <c r="CC4" s="867"/>
      <c r="CD4" s="867"/>
      <c r="CE4" s="867"/>
      <c r="CF4" s="867"/>
      <c r="CG4" s="867"/>
      <c r="CH4" s="867"/>
      <c r="CI4" s="867"/>
      <c r="CJ4" s="867"/>
      <c r="CK4" s="867"/>
      <c r="CL4" s="867"/>
      <c r="CM4" s="867"/>
      <c r="CN4" s="867"/>
      <c r="CO4" s="867"/>
      <c r="CP4" s="867"/>
      <c r="CQ4" s="867"/>
      <c r="CR4" s="867"/>
      <c r="CS4" s="867"/>
      <c r="CT4" s="867"/>
      <c r="CU4" s="867"/>
      <c r="CV4" s="867"/>
      <c r="CW4" s="867"/>
      <c r="CX4" s="867"/>
      <c r="CY4" s="867"/>
      <c r="CZ4" s="867"/>
      <c r="DA4" s="867"/>
      <c r="DB4" s="867"/>
      <c r="DC4" s="867"/>
      <c r="DD4" s="867"/>
      <c r="DE4" s="867"/>
      <c r="DF4" s="867"/>
      <c r="DG4" s="867"/>
      <c r="DH4" s="867"/>
      <c r="DI4" s="867"/>
      <c r="DJ4" s="867"/>
      <c r="DK4" s="867"/>
      <c r="DL4" s="867"/>
      <c r="DM4" s="867"/>
      <c r="DN4" s="867"/>
      <c r="DO4" s="867"/>
      <c r="DP4" s="867"/>
      <c r="DQ4" s="867"/>
      <c r="DR4" s="867"/>
      <c r="DS4" s="867"/>
      <c r="DT4" s="867"/>
      <c r="DU4" s="867"/>
      <c r="DV4" s="867"/>
      <c r="DW4" s="867"/>
      <c r="DX4" s="867"/>
      <c r="DY4" s="867"/>
      <c r="DZ4" s="867"/>
      <c r="EA4" s="867"/>
      <c r="EB4" s="867"/>
      <c r="EC4" s="867"/>
      <c r="ED4" s="867"/>
      <c r="EE4" s="867"/>
      <c r="EF4" s="867"/>
      <c r="EG4" s="867"/>
      <c r="EH4" s="867"/>
      <c r="EI4" s="867"/>
      <c r="EJ4" s="867"/>
      <c r="EK4" s="867"/>
      <c r="EL4" s="867"/>
      <c r="EM4" s="867"/>
      <c r="EN4" s="867"/>
      <c r="EO4" s="867"/>
      <c r="EP4" s="867"/>
      <c r="EQ4" s="867"/>
      <c r="ER4" s="867"/>
      <c r="ES4" s="867"/>
      <c r="ET4" s="867"/>
      <c r="EU4" s="867"/>
      <c r="EV4" s="867"/>
      <c r="EW4" s="867"/>
      <c r="EX4" s="867"/>
      <c r="EY4" s="867"/>
      <c r="EZ4" s="867"/>
      <c r="FA4" s="867"/>
      <c r="FB4" s="867"/>
      <c r="FC4" s="867"/>
      <c r="FD4" s="867"/>
      <c r="FE4" s="867"/>
      <c r="FF4" s="867"/>
      <c r="FG4" s="867"/>
      <c r="FH4" s="867"/>
      <c r="FI4" s="867"/>
      <c r="FJ4" s="867"/>
      <c r="FK4" s="867"/>
      <c r="FL4" s="867"/>
      <c r="FM4" s="867"/>
      <c r="FN4" s="867"/>
      <c r="FO4" s="867"/>
      <c r="FP4" s="867"/>
      <c r="FQ4" s="867"/>
      <c r="FR4" s="867"/>
      <c r="FS4" s="867"/>
      <c r="FT4" s="867"/>
      <c r="FU4" s="867"/>
      <c r="FV4" s="867"/>
      <c r="FW4" s="867"/>
      <c r="FX4" s="867"/>
      <c r="FY4" s="867"/>
      <c r="FZ4" s="867"/>
      <c r="GA4" s="867"/>
      <c r="GB4" s="867"/>
      <c r="GC4" s="867"/>
      <c r="GD4" s="867"/>
      <c r="GE4" s="867"/>
      <c r="GF4" s="867"/>
      <c r="GG4" s="867"/>
      <c r="GH4" s="867"/>
      <c r="GI4" s="867"/>
      <c r="GJ4" s="867"/>
      <c r="GK4" s="867"/>
      <c r="GL4" s="867"/>
      <c r="GM4" s="867"/>
      <c r="GN4" s="867"/>
      <c r="GO4" s="867"/>
      <c r="GP4" s="867"/>
      <c r="GQ4" s="867"/>
      <c r="GR4" s="867"/>
      <c r="GS4" s="867"/>
      <c r="GT4" s="867"/>
      <c r="GU4" s="867"/>
      <c r="GV4" s="867"/>
      <c r="GW4" s="867"/>
      <c r="GX4" s="867"/>
      <c r="GY4" s="867"/>
      <c r="GZ4" s="867"/>
      <c r="HA4" s="867"/>
      <c r="HB4" s="867"/>
      <c r="HC4" s="867"/>
      <c r="HD4" s="867"/>
      <c r="HE4" s="867"/>
      <c r="HF4" s="867"/>
      <c r="HG4" s="867"/>
      <c r="HH4" s="867"/>
      <c r="HI4" s="867"/>
      <c r="HJ4" s="867"/>
      <c r="HK4" s="867"/>
      <c r="HL4" s="867"/>
      <c r="HM4" s="867"/>
      <c r="HN4" s="867"/>
      <c r="HO4" s="867"/>
      <c r="HP4" s="867"/>
      <c r="HQ4" s="867"/>
      <c r="HR4" s="867"/>
      <c r="HS4" s="867"/>
      <c r="HT4" s="867"/>
      <c r="HU4" s="867"/>
      <c r="HV4" s="867"/>
      <c r="HW4" s="867"/>
      <c r="HX4" s="867"/>
      <c r="HY4" s="867"/>
      <c r="HZ4" s="867"/>
      <c r="IA4" s="867"/>
      <c r="IB4" s="867"/>
      <c r="IC4" s="867"/>
      <c r="ID4" s="867"/>
      <c r="IE4" s="867"/>
      <c r="IF4" s="867"/>
      <c r="IG4" s="867"/>
      <c r="IH4" s="867"/>
      <c r="II4" s="867"/>
      <c r="IJ4" s="867"/>
      <c r="IK4" s="867"/>
      <c r="IL4" s="867"/>
      <c r="IM4" s="867"/>
      <c r="IN4" s="867"/>
      <c r="IO4" s="867"/>
      <c r="IP4" s="867"/>
      <c r="IQ4" s="867"/>
      <c r="IR4" s="867"/>
    </row>
    <row r="5" spans="1:252" s="61" customFormat="1" ht="15" customHeight="1">
      <c r="A5" s="245" t="s">
        <v>554</v>
      </c>
      <c r="B5" s="241"/>
      <c r="C5" s="241"/>
      <c r="D5" s="241"/>
      <c r="E5" s="50"/>
      <c r="F5" s="242"/>
      <c r="G5" s="242"/>
      <c r="H5" s="242"/>
      <c r="I5" s="243"/>
      <c r="J5" s="246" t="s">
        <v>555</v>
      </c>
    </row>
    <row r="6" spans="1:252" ht="21" customHeight="1">
      <c r="A6" s="907" t="s">
        <v>794</v>
      </c>
      <c r="B6" s="907"/>
      <c r="C6" s="921" t="s">
        <v>468</v>
      </c>
      <c r="D6" s="921"/>
      <c r="E6" s="919" t="s">
        <v>1236</v>
      </c>
      <c r="F6" s="920"/>
      <c r="G6" s="921" t="s">
        <v>7</v>
      </c>
      <c r="H6" s="921"/>
      <c r="I6" s="929" t="s">
        <v>1207</v>
      </c>
      <c r="J6" s="929"/>
    </row>
    <row r="7" spans="1:252" ht="21" customHeight="1">
      <c r="A7" s="915"/>
      <c r="B7" s="915"/>
      <c r="C7" s="944" t="s">
        <v>1205</v>
      </c>
      <c r="D7" s="944"/>
      <c r="E7" s="922" t="s">
        <v>1206</v>
      </c>
      <c r="F7" s="922"/>
      <c r="G7" s="922" t="s">
        <v>8</v>
      </c>
      <c r="H7" s="922"/>
      <c r="I7" s="930"/>
      <c r="J7" s="930"/>
    </row>
    <row r="8" spans="1:252" ht="21" customHeight="1">
      <c r="A8" s="915"/>
      <c r="B8" s="915"/>
      <c r="C8" s="401" t="s">
        <v>1080</v>
      </c>
      <c r="D8" s="401" t="s">
        <v>1081</v>
      </c>
      <c r="E8" s="401" t="s">
        <v>1080</v>
      </c>
      <c r="F8" s="401" t="s">
        <v>1081</v>
      </c>
      <c r="G8" s="401" t="s">
        <v>1080</v>
      </c>
      <c r="H8" s="401" t="s">
        <v>1081</v>
      </c>
      <c r="I8" s="930"/>
      <c r="J8" s="930"/>
    </row>
    <row r="9" spans="1:252" ht="21" customHeight="1">
      <c r="A9" s="908"/>
      <c r="B9" s="908"/>
      <c r="C9" s="390" t="s">
        <v>90</v>
      </c>
      <c r="D9" s="390" t="s">
        <v>885</v>
      </c>
      <c r="E9" s="390" t="s">
        <v>90</v>
      </c>
      <c r="F9" s="390" t="s">
        <v>885</v>
      </c>
      <c r="G9" s="390" t="s">
        <v>90</v>
      </c>
      <c r="H9" s="390" t="s">
        <v>885</v>
      </c>
      <c r="I9" s="931"/>
      <c r="J9" s="931"/>
    </row>
    <row r="10" spans="1:252" ht="29.25" customHeight="1" thickBot="1">
      <c r="A10" s="938" t="s">
        <v>806</v>
      </c>
      <c r="B10" s="314" t="s">
        <v>9</v>
      </c>
      <c r="C10" s="378">
        <v>3716</v>
      </c>
      <c r="D10" s="378">
        <v>543</v>
      </c>
      <c r="E10" s="378">
        <v>5615</v>
      </c>
      <c r="F10" s="378">
        <v>18297</v>
      </c>
      <c r="G10" s="379">
        <f>C10+E10</f>
        <v>9331</v>
      </c>
      <c r="H10" s="379">
        <f>D10+F10</f>
        <v>18840</v>
      </c>
      <c r="I10" s="380" t="s">
        <v>548</v>
      </c>
      <c r="J10" s="894" t="s">
        <v>800</v>
      </c>
    </row>
    <row r="11" spans="1:252" ht="29.25" customHeight="1" thickBot="1">
      <c r="A11" s="939"/>
      <c r="B11" s="318" t="s">
        <v>547</v>
      </c>
      <c r="C11" s="325">
        <v>4090</v>
      </c>
      <c r="D11" s="325">
        <v>591</v>
      </c>
      <c r="E11" s="325">
        <v>4693</v>
      </c>
      <c r="F11" s="325">
        <v>16922</v>
      </c>
      <c r="G11" s="381">
        <f t="shared" ref="G11:G17" si="0">C11+E11</f>
        <v>8783</v>
      </c>
      <c r="H11" s="381">
        <f t="shared" ref="H11:H17" si="1">D11+F11</f>
        <v>17513</v>
      </c>
      <c r="I11" s="382" t="s">
        <v>549</v>
      </c>
      <c r="J11" s="865"/>
    </row>
    <row r="12" spans="1:252" ht="29.25" customHeight="1" thickBot="1">
      <c r="A12" s="873" t="s">
        <v>1077</v>
      </c>
      <c r="B12" s="321" t="s">
        <v>9</v>
      </c>
      <c r="C12" s="322">
        <v>13480</v>
      </c>
      <c r="D12" s="322">
        <v>13829</v>
      </c>
      <c r="E12" s="322">
        <v>10053</v>
      </c>
      <c r="F12" s="322">
        <v>42944</v>
      </c>
      <c r="G12" s="323">
        <f t="shared" si="0"/>
        <v>23533</v>
      </c>
      <c r="H12" s="323">
        <f t="shared" si="1"/>
        <v>56773</v>
      </c>
      <c r="I12" s="335" t="s">
        <v>548</v>
      </c>
      <c r="J12" s="871" t="s">
        <v>3</v>
      </c>
    </row>
    <row r="13" spans="1:252" ht="29.25" customHeight="1" thickBot="1">
      <c r="A13" s="932"/>
      <c r="B13" s="321" t="s">
        <v>547</v>
      </c>
      <c r="C13" s="322">
        <v>14975</v>
      </c>
      <c r="D13" s="322">
        <v>14393</v>
      </c>
      <c r="E13" s="322">
        <v>7720</v>
      </c>
      <c r="F13" s="322">
        <v>39709</v>
      </c>
      <c r="G13" s="323">
        <f t="shared" si="0"/>
        <v>22695</v>
      </c>
      <c r="H13" s="323">
        <f t="shared" si="1"/>
        <v>54102</v>
      </c>
      <c r="I13" s="335" t="s">
        <v>549</v>
      </c>
      <c r="J13" s="871"/>
    </row>
    <row r="14" spans="1:252" ht="29.25" customHeight="1" thickBot="1">
      <c r="A14" s="868" t="s">
        <v>795</v>
      </c>
      <c r="B14" s="318" t="s">
        <v>9</v>
      </c>
      <c r="C14" s="325">
        <v>7060</v>
      </c>
      <c r="D14" s="325">
        <v>6433</v>
      </c>
      <c r="E14" s="325">
        <v>3706</v>
      </c>
      <c r="F14" s="325">
        <v>13388</v>
      </c>
      <c r="G14" s="381">
        <f t="shared" si="0"/>
        <v>10766</v>
      </c>
      <c r="H14" s="381">
        <f t="shared" si="1"/>
        <v>19821</v>
      </c>
      <c r="I14" s="382" t="s">
        <v>548</v>
      </c>
      <c r="J14" s="865" t="s">
        <v>154</v>
      </c>
    </row>
    <row r="15" spans="1:252" ht="29.25" customHeight="1" thickBot="1">
      <c r="A15" s="868"/>
      <c r="B15" s="318" t="s">
        <v>547</v>
      </c>
      <c r="C15" s="325">
        <v>8239</v>
      </c>
      <c r="D15" s="325">
        <v>6588</v>
      </c>
      <c r="E15" s="325">
        <v>2317</v>
      </c>
      <c r="F15" s="325">
        <v>12347</v>
      </c>
      <c r="G15" s="381">
        <f t="shared" si="0"/>
        <v>10556</v>
      </c>
      <c r="H15" s="381">
        <f t="shared" si="1"/>
        <v>18935</v>
      </c>
      <c r="I15" s="382" t="s">
        <v>549</v>
      </c>
      <c r="J15" s="865"/>
    </row>
    <row r="16" spans="1:252" ht="29.25" customHeight="1" thickBot="1">
      <c r="A16" s="936" t="s">
        <v>799</v>
      </c>
      <c r="B16" s="321" t="s">
        <v>9</v>
      </c>
      <c r="C16" s="322">
        <v>7047</v>
      </c>
      <c r="D16" s="322">
        <v>6361</v>
      </c>
      <c r="E16" s="322">
        <v>2646</v>
      </c>
      <c r="F16" s="322">
        <v>9435</v>
      </c>
      <c r="G16" s="323">
        <f t="shared" si="0"/>
        <v>9693</v>
      </c>
      <c r="H16" s="323">
        <f t="shared" si="1"/>
        <v>15796</v>
      </c>
      <c r="I16" s="335" t="s">
        <v>548</v>
      </c>
      <c r="J16" s="871" t="s">
        <v>788</v>
      </c>
    </row>
    <row r="17" spans="1:20" ht="29.25" customHeight="1">
      <c r="A17" s="937"/>
      <c r="B17" s="371" t="s">
        <v>547</v>
      </c>
      <c r="C17" s="372">
        <v>7684</v>
      </c>
      <c r="D17" s="372">
        <v>6523</v>
      </c>
      <c r="E17" s="372">
        <v>1395</v>
      </c>
      <c r="F17" s="372">
        <v>8830</v>
      </c>
      <c r="G17" s="402">
        <f t="shared" si="0"/>
        <v>9079</v>
      </c>
      <c r="H17" s="402">
        <f t="shared" si="1"/>
        <v>15353</v>
      </c>
      <c r="I17" s="403" t="s">
        <v>549</v>
      </c>
      <c r="J17" s="880"/>
    </row>
    <row r="18" spans="1:20" ht="20.100000000000001" customHeight="1" thickBot="1">
      <c r="A18" s="896" t="s">
        <v>7</v>
      </c>
      <c r="B18" s="314" t="s">
        <v>9</v>
      </c>
      <c r="C18" s="404">
        <f t="shared" ref="C18:H19" si="2">SUM(C10+C12+C14+C16)</f>
        <v>31303</v>
      </c>
      <c r="D18" s="404">
        <f t="shared" si="2"/>
        <v>27166</v>
      </c>
      <c r="E18" s="404">
        <f t="shared" si="2"/>
        <v>22020</v>
      </c>
      <c r="F18" s="404">
        <f t="shared" si="2"/>
        <v>84064</v>
      </c>
      <c r="G18" s="404">
        <f t="shared" si="2"/>
        <v>53323</v>
      </c>
      <c r="H18" s="404">
        <f t="shared" si="2"/>
        <v>111230</v>
      </c>
      <c r="I18" s="380" t="s">
        <v>548</v>
      </c>
      <c r="J18" s="941" t="s">
        <v>8</v>
      </c>
    </row>
    <row r="19" spans="1:20" ht="20.100000000000001" customHeight="1" thickBot="1">
      <c r="A19" s="868"/>
      <c r="B19" s="318" t="s">
        <v>547</v>
      </c>
      <c r="C19" s="384">
        <f t="shared" si="2"/>
        <v>34988</v>
      </c>
      <c r="D19" s="384">
        <f t="shared" si="2"/>
        <v>28095</v>
      </c>
      <c r="E19" s="384">
        <f t="shared" si="2"/>
        <v>16125</v>
      </c>
      <c r="F19" s="384">
        <f t="shared" si="2"/>
        <v>77808</v>
      </c>
      <c r="G19" s="384">
        <f t="shared" si="2"/>
        <v>51113</v>
      </c>
      <c r="H19" s="384">
        <f t="shared" si="2"/>
        <v>105903</v>
      </c>
      <c r="I19" s="382" t="s">
        <v>549</v>
      </c>
      <c r="J19" s="942"/>
    </row>
    <row r="20" spans="1:20" ht="20.100000000000001" customHeight="1">
      <c r="A20" s="940"/>
      <c r="B20" s="385" t="s">
        <v>7</v>
      </c>
      <c r="C20" s="386">
        <f t="shared" ref="C20:H20" si="3">C18+C19</f>
        <v>66291</v>
      </c>
      <c r="D20" s="386">
        <f t="shared" si="3"/>
        <v>55261</v>
      </c>
      <c r="E20" s="386">
        <f t="shared" si="3"/>
        <v>38145</v>
      </c>
      <c r="F20" s="386">
        <f t="shared" si="3"/>
        <v>161872</v>
      </c>
      <c r="G20" s="386">
        <f t="shared" si="3"/>
        <v>104436</v>
      </c>
      <c r="H20" s="386">
        <f t="shared" si="3"/>
        <v>217133</v>
      </c>
      <c r="I20" s="387" t="s">
        <v>8</v>
      </c>
      <c r="J20" s="943"/>
    </row>
    <row r="21" spans="1:20" ht="12.75">
      <c r="A21" s="935" t="s">
        <v>820</v>
      </c>
      <c r="B21" s="935"/>
      <c r="C21" s="400"/>
      <c r="D21" s="400"/>
      <c r="E21" s="400"/>
      <c r="F21" s="400"/>
      <c r="G21" s="400"/>
      <c r="H21" s="933" t="s">
        <v>802</v>
      </c>
      <c r="I21" s="933"/>
      <c r="J21" s="933"/>
      <c r="T21" s="142"/>
    </row>
    <row r="22" spans="1:20">
      <c r="A22" s="911" t="s">
        <v>805</v>
      </c>
      <c r="B22" s="911"/>
      <c r="C22" s="178"/>
      <c r="D22" s="178"/>
      <c r="E22" s="178"/>
      <c r="F22" s="51"/>
      <c r="G22" s="51"/>
      <c r="H22" s="934" t="s">
        <v>803</v>
      </c>
      <c r="I22" s="934"/>
      <c r="J22" s="934"/>
      <c r="T22" s="142"/>
    </row>
    <row r="23" spans="1:20">
      <c r="A23" s="911" t="s">
        <v>790</v>
      </c>
      <c r="B23" s="911"/>
      <c r="H23" s="934" t="s">
        <v>1208</v>
      </c>
      <c r="I23" s="934"/>
      <c r="J23" s="934"/>
      <c r="Q23" s="861"/>
      <c r="R23" s="861"/>
      <c r="S23" s="48"/>
      <c r="T23" s="48"/>
    </row>
    <row r="24" spans="1:20">
      <c r="Q24" s="913"/>
      <c r="R24" s="913"/>
      <c r="S24" s="50"/>
      <c r="T24" s="50"/>
    </row>
    <row r="25" spans="1:20" ht="13.5" customHeight="1">
      <c r="A25" s="47" t="s">
        <v>193</v>
      </c>
      <c r="C25" s="180"/>
      <c r="D25" s="180"/>
      <c r="E25" s="180"/>
      <c r="G25" s="180"/>
      <c r="H25" s="47"/>
      <c r="I25" s="181"/>
      <c r="L25" s="48"/>
      <c r="M25" s="48"/>
      <c r="N25" s="48"/>
      <c r="O25" s="48"/>
      <c r="P25" s="48"/>
      <c r="Q25" s="913"/>
      <c r="R25" s="913"/>
      <c r="S25" s="50"/>
      <c r="T25" s="50"/>
    </row>
    <row r="26" spans="1:20" ht="45" customHeight="1">
      <c r="B26" s="149"/>
      <c r="C26" s="240" t="s">
        <v>469</v>
      </c>
      <c r="D26" s="182"/>
      <c r="E26" s="65" t="s">
        <v>191</v>
      </c>
      <c r="J26" s="50"/>
      <c r="K26" s="50"/>
      <c r="L26" s="50"/>
      <c r="M26" s="50"/>
      <c r="N26" s="50"/>
      <c r="O26" s="50"/>
      <c r="P26" s="50"/>
      <c r="Q26" s="50"/>
    </row>
    <row r="27" spans="1:20" ht="45" customHeight="1">
      <c r="B27" s="149"/>
      <c r="C27" s="240" t="s">
        <v>135</v>
      </c>
      <c r="D27" s="240" t="s">
        <v>136</v>
      </c>
      <c r="E27" s="223" t="s">
        <v>135</v>
      </c>
      <c r="F27" s="223" t="s">
        <v>136</v>
      </c>
      <c r="H27" s="47"/>
      <c r="J27" s="65"/>
      <c r="K27" s="65"/>
      <c r="L27" s="65"/>
      <c r="M27" s="65"/>
      <c r="N27" s="65"/>
      <c r="O27" s="65"/>
      <c r="P27" s="65"/>
      <c r="Q27" s="65"/>
      <c r="R27" s="65"/>
    </row>
    <row r="28" spans="1:20">
      <c r="B28" s="64" t="s">
        <v>382</v>
      </c>
      <c r="C28" s="150">
        <f>C18</f>
        <v>31303</v>
      </c>
      <c r="D28" s="65">
        <f t="shared" ref="D28:F29" si="4">D18</f>
        <v>27166</v>
      </c>
      <c r="E28" s="65">
        <f t="shared" si="4"/>
        <v>22020</v>
      </c>
      <c r="F28" s="65">
        <f t="shared" si="4"/>
        <v>84064</v>
      </c>
      <c r="H28" s="47"/>
      <c r="J28" s="65"/>
      <c r="K28" s="65"/>
      <c r="L28" s="65"/>
      <c r="M28" s="65"/>
      <c r="N28" s="65"/>
      <c r="O28" s="65"/>
      <c r="P28" s="65"/>
      <c r="Q28" s="65"/>
      <c r="R28" s="65"/>
    </row>
    <row r="29" spans="1:20">
      <c r="B29" s="43" t="s">
        <v>502</v>
      </c>
      <c r="C29" s="150">
        <f>C19</f>
        <v>34988</v>
      </c>
      <c r="D29" s="65">
        <f t="shared" si="4"/>
        <v>28095</v>
      </c>
      <c r="E29" s="65">
        <f t="shared" si="4"/>
        <v>16125</v>
      </c>
      <c r="F29" s="65">
        <f t="shared" si="4"/>
        <v>77808</v>
      </c>
      <c r="H29" s="47"/>
      <c r="J29" s="65"/>
      <c r="K29" s="65"/>
      <c r="L29" s="65"/>
      <c r="M29" s="65"/>
      <c r="N29" s="65"/>
      <c r="O29" s="65"/>
      <c r="P29" s="65"/>
      <c r="Q29" s="65"/>
      <c r="R29" s="65"/>
    </row>
    <row r="30" spans="1:20">
      <c r="H30" s="47"/>
      <c r="J30" s="65"/>
      <c r="K30" s="65"/>
      <c r="L30" s="65"/>
      <c r="M30" s="65"/>
      <c r="N30" s="65"/>
      <c r="O30" s="65"/>
      <c r="P30" s="65"/>
      <c r="Q30" s="65"/>
      <c r="R30" s="65"/>
    </row>
    <row r="31" spans="1:20">
      <c r="A31" s="47" t="s">
        <v>192</v>
      </c>
      <c r="H31" s="47"/>
      <c r="J31" s="65"/>
      <c r="K31" s="65"/>
      <c r="L31" s="65"/>
      <c r="M31" s="65"/>
      <c r="N31" s="65"/>
      <c r="O31" s="65"/>
      <c r="P31" s="65"/>
      <c r="Q31" s="65"/>
      <c r="R31" s="65"/>
    </row>
    <row r="32" spans="1:20" ht="25.5">
      <c r="C32" s="223" t="s">
        <v>1209</v>
      </c>
      <c r="E32" s="223" t="s">
        <v>504</v>
      </c>
      <c r="G32" s="223" t="s">
        <v>396</v>
      </c>
      <c r="H32" s="47"/>
      <c r="I32" s="912"/>
      <c r="J32" s="913"/>
      <c r="K32" s="913"/>
      <c r="L32" s="913"/>
      <c r="M32" s="913"/>
      <c r="N32" s="913"/>
      <c r="O32" s="913"/>
      <c r="P32" s="913"/>
      <c r="Q32" s="913"/>
      <c r="R32" s="65"/>
    </row>
    <row r="33" spans="2:18" ht="27">
      <c r="C33" s="223" t="s">
        <v>135</v>
      </c>
      <c r="D33" s="223" t="s">
        <v>136</v>
      </c>
      <c r="E33" s="223" t="s">
        <v>135</v>
      </c>
      <c r="F33" s="223" t="s">
        <v>136</v>
      </c>
      <c r="G33" s="223" t="s">
        <v>135</v>
      </c>
      <c r="H33" s="359" t="s">
        <v>136</v>
      </c>
      <c r="I33" s="912"/>
      <c r="J33" s="48"/>
      <c r="K33" s="48"/>
      <c r="L33" s="48"/>
      <c r="M33" s="48"/>
      <c r="N33" s="48"/>
      <c r="O33" s="48"/>
      <c r="P33" s="48"/>
      <c r="Q33" s="48"/>
      <c r="R33" s="65"/>
    </row>
    <row r="34" spans="2:18" ht="15.75">
      <c r="B34" s="43" t="s">
        <v>382</v>
      </c>
      <c r="C34" s="150">
        <f>G12</f>
        <v>23533</v>
      </c>
      <c r="D34" s="65">
        <f>H12</f>
        <v>56773</v>
      </c>
      <c r="E34" s="65">
        <f>G14</f>
        <v>10766</v>
      </c>
      <c r="F34" s="65">
        <f>H14</f>
        <v>19821</v>
      </c>
      <c r="G34" s="65">
        <f>G16</f>
        <v>9693</v>
      </c>
      <c r="H34" s="47">
        <f>H16</f>
        <v>15796</v>
      </c>
      <c r="I34" s="183"/>
      <c r="J34" s="65"/>
      <c r="K34" s="65"/>
      <c r="L34" s="65"/>
      <c r="M34" s="65"/>
      <c r="N34" s="65"/>
      <c r="O34" s="65"/>
      <c r="P34" s="65"/>
      <c r="Q34" s="65"/>
      <c r="R34" s="65"/>
    </row>
    <row r="35" spans="2:18" ht="15.75">
      <c r="B35" s="43" t="s">
        <v>502</v>
      </c>
      <c r="C35" s="150">
        <f>G13</f>
        <v>22695</v>
      </c>
      <c r="D35" s="65">
        <f>H13</f>
        <v>54102</v>
      </c>
      <c r="E35" s="65">
        <f>G15</f>
        <v>10556</v>
      </c>
      <c r="F35" s="65">
        <f>H15</f>
        <v>18935</v>
      </c>
      <c r="G35" s="65">
        <f>G17</f>
        <v>9079</v>
      </c>
      <c r="H35" s="47">
        <f>H17</f>
        <v>15353</v>
      </c>
      <c r="I35" s="183"/>
      <c r="J35" s="65"/>
      <c r="K35" s="65"/>
      <c r="L35" s="65"/>
      <c r="M35" s="65"/>
      <c r="N35" s="65"/>
      <c r="O35" s="65"/>
      <c r="P35" s="65"/>
      <c r="Q35" s="65"/>
      <c r="R35" s="65"/>
    </row>
  </sheetData>
  <mergeCells count="72">
    <mergeCell ref="A18:A20"/>
    <mergeCell ref="A14:A15"/>
    <mergeCell ref="J18:J20"/>
    <mergeCell ref="A12:A13"/>
    <mergeCell ref="C7:D7"/>
    <mergeCell ref="J10:J11"/>
    <mergeCell ref="I6:J9"/>
    <mergeCell ref="E6:F6"/>
    <mergeCell ref="G6:H6"/>
    <mergeCell ref="A1:J1"/>
    <mergeCell ref="A2:J2"/>
    <mergeCell ref="C6:D6"/>
    <mergeCell ref="A10:A11"/>
    <mergeCell ref="A6:B9"/>
    <mergeCell ref="E7:F7"/>
    <mergeCell ref="A3:J3"/>
    <mergeCell ref="CQ2:DD2"/>
    <mergeCell ref="Y2:AL2"/>
    <mergeCell ref="K2:X2"/>
    <mergeCell ref="AM2:AZ2"/>
    <mergeCell ref="BA2:BN2"/>
    <mergeCell ref="BO2:CB2"/>
    <mergeCell ref="CC2:CP2"/>
    <mergeCell ref="FW2:GJ2"/>
    <mergeCell ref="HM2:HZ2"/>
    <mergeCell ref="GK2:GX2"/>
    <mergeCell ref="GY2:HL2"/>
    <mergeCell ref="DS2:EF2"/>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AM4:AZ4"/>
    <mergeCell ref="J12:J13"/>
    <mergeCell ref="G7:H7"/>
    <mergeCell ref="J14:J15"/>
    <mergeCell ref="J16:J17"/>
    <mergeCell ref="A4:J4"/>
    <mergeCell ref="K4:X4"/>
    <mergeCell ref="Y4:AL4"/>
    <mergeCell ref="A16:A17"/>
    <mergeCell ref="BA4:BN4"/>
    <mergeCell ref="BO4:CB4"/>
    <mergeCell ref="CC4:CP4"/>
    <mergeCell ref="EU4:FH4"/>
    <mergeCell ref="CQ4:DD4"/>
    <mergeCell ref="Q23:R23"/>
    <mergeCell ref="Q24:R24"/>
    <mergeCell ref="Q25:R25"/>
    <mergeCell ref="I32:I33"/>
    <mergeCell ref="J32:K32"/>
    <mergeCell ref="L32:M32"/>
    <mergeCell ref="N32:O32"/>
    <mergeCell ref="P32:Q32"/>
    <mergeCell ref="H21:J21"/>
    <mergeCell ref="H23:J23"/>
    <mergeCell ref="A21:B21"/>
    <mergeCell ref="A23:B23"/>
    <mergeCell ref="A22:B22"/>
    <mergeCell ref="H22:J22"/>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zoomScaleNormal="100" zoomScaleSheetLayoutView="100" workbookViewId="0">
      <selection activeCell="H16" sqref="H16"/>
    </sheetView>
  </sheetViews>
  <sheetFormatPr defaultRowHeight="12.75"/>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c r="A1" s="955" t="s">
        <v>807</v>
      </c>
      <c r="B1" s="955"/>
      <c r="C1" s="955"/>
      <c r="D1" s="955"/>
      <c r="E1" s="955"/>
      <c r="F1" s="955"/>
      <c r="G1" s="955"/>
      <c r="H1" s="955"/>
      <c r="I1" s="955"/>
      <c r="J1" s="955"/>
      <c r="K1" s="955"/>
      <c r="L1" s="955"/>
      <c r="M1" s="955"/>
      <c r="N1" s="955"/>
      <c r="O1" s="955"/>
    </row>
    <row r="2" spans="1:15" ht="20.25">
      <c r="A2" s="956" t="s">
        <v>1251</v>
      </c>
      <c r="B2" s="956"/>
      <c r="C2" s="956"/>
      <c r="D2" s="956"/>
      <c r="E2" s="956"/>
      <c r="F2" s="956"/>
      <c r="G2" s="956"/>
      <c r="H2" s="956"/>
      <c r="I2" s="956"/>
      <c r="J2" s="956"/>
      <c r="K2" s="956"/>
      <c r="L2" s="956"/>
      <c r="M2" s="956"/>
      <c r="N2" s="956"/>
      <c r="O2" s="956"/>
    </row>
    <row r="3" spans="1:15" ht="20.25" customHeight="1">
      <c r="A3" s="975" t="s">
        <v>808</v>
      </c>
      <c r="B3" s="975"/>
      <c r="C3" s="975"/>
      <c r="D3" s="975"/>
      <c r="E3" s="975"/>
      <c r="F3" s="975"/>
      <c r="G3" s="975"/>
      <c r="H3" s="975"/>
      <c r="I3" s="975"/>
      <c r="J3" s="975"/>
      <c r="K3" s="975"/>
      <c r="L3" s="975"/>
      <c r="M3" s="975"/>
      <c r="N3" s="975"/>
      <c r="O3" s="975"/>
    </row>
    <row r="4" spans="1:15" ht="15.75">
      <c r="A4" s="976" t="s">
        <v>1249</v>
      </c>
      <c r="B4" s="976"/>
      <c r="C4" s="976"/>
      <c r="D4" s="976"/>
      <c r="E4" s="976"/>
      <c r="F4" s="976"/>
      <c r="G4" s="976"/>
      <c r="H4" s="976"/>
      <c r="I4" s="976"/>
      <c r="J4" s="976"/>
      <c r="K4" s="976"/>
      <c r="L4" s="976"/>
      <c r="M4" s="976"/>
      <c r="N4" s="976"/>
      <c r="O4" s="976"/>
    </row>
    <row r="5" spans="1:15" ht="15.75">
      <c r="A5" s="253" t="s">
        <v>556</v>
      </c>
      <c r="B5" s="254"/>
      <c r="C5" s="254"/>
      <c r="D5" s="254"/>
      <c r="E5" s="254"/>
      <c r="F5" s="254"/>
      <c r="G5" s="254"/>
      <c r="H5" s="254"/>
      <c r="I5" s="255"/>
      <c r="J5" s="256"/>
      <c r="K5" s="256"/>
      <c r="L5" s="256"/>
      <c r="M5" s="256"/>
      <c r="N5" s="257"/>
      <c r="O5" s="258" t="s">
        <v>557</v>
      </c>
    </row>
    <row r="6" spans="1:15" ht="17.25" customHeight="1">
      <c r="A6" s="958" t="s">
        <v>816</v>
      </c>
      <c r="B6" s="958" t="s">
        <v>817</v>
      </c>
      <c r="C6" s="921" t="s">
        <v>468</v>
      </c>
      <c r="D6" s="921"/>
      <c r="E6" s="921"/>
      <c r="F6" s="921"/>
      <c r="G6" s="919" t="s">
        <v>1235</v>
      </c>
      <c r="H6" s="977"/>
      <c r="I6" s="977"/>
      <c r="J6" s="920"/>
      <c r="K6" s="969" t="s">
        <v>7</v>
      </c>
      <c r="L6" s="969"/>
      <c r="M6" s="971" t="s">
        <v>391</v>
      </c>
      <c r="N6" s="961" t="s">
        <v>452</v>
      </c>
      <c r="O6" s="963" t="s">
        <v>818</v>
      </c>
    </row>
    <row r="7" spans="1:15" ht="17.25" customHeight="1">
      <c r="A7" s="959"/>
      <c r="B7" s="959"/>
      <c r="C7" s="957" t="s">
        <v>1205</v>
      </c>
      <c r="D7" s="957"/>
      <c r="E7" s="957"/>
      <c r="F7" s="957"/>
      <c r="G7" s="957" t="s">
        <v>801</v>
      </c>
      <c r="H7" s="957"/>
      <c r="I7" s="957"/>
      <c r="J7" s="957"/>
      <c r="K7" s="970"/>
      <c r="L7" s="970"/>
      <c r="M7" s="972"/>
      <c r="N7" s="962"/>
      <c r="O7" s="964"/>
    </row>
    <row r="8" spans="1:15" ht="12.75" customHeight="1">
      <c r="A8" s="959"/>
      <c r="B8" s="959"/>
      <c r="C8" s="966" t="s">
        <v>1080</v>
      </c>
      <c r="D8" s="966"/>
      <c r="E8" s="966" t="s">
        <v>1083</v>
      </c>
      <c r="F8" s="966"/>
      <c r="G8" s="966" t="s">
        <v>1080</v>
      </c>
      <c r="H8" s="966"/>
      <c r="I8" s="966" t="s">
        <v>1083</v>
      </c>
      <c r="J8" s="966"/>
      <c r="K8" s="967" t="s">
        <v>8</v>
      </c>
      <c r="L8" s="967"/>
      <c r="M8" s="972"/>
      <c r="N8" s="962"/>
      <c r="O8" s="964"/>
    </row>
    <row r="9" spans="1:15" ht="12.75" customHeight="1">
      <c r="A9" s="959"/>
      <c r="B9" s="959"/>
      <c r="C9" s="968" t="s">
        <v>90</v>
      </c>
      <c r="D9" s="968"/>
      <c r="E9" s="968" t="s">
        <v>1084</v>
      </c>
      <c r="F9" s="968"/>
      <c r="G9" s="968" t="s">
        <v>90</v>
      </c>
      <c r="H9" s="968"/>
      <c r="I9" s="968" t="s">
        <v>1084</v>
      </c>
      <c r="J9" s="968"/>
      <c r="K9" s="967"/>
      <c r="L9" s="967"/>
      <c r="M9" s="972"/>
      <c r="N9" s="962"/>
      <c r="O9" s="964"/>
    </row>
    <row r="10" spans="1:15" ht="26.25" customHeight="1">
      <c r="A10" s="960"/>
      <c r="B10" s="960"/>
      <c r="C10" s="825" t="s">
        <v>644</v>
      </c>
      <c r="D10" s="825" t="s">
        <v>645</v>
      </c>
      <c r="E10" s="825" t="s">
        <v>644</v>
      </c>
      <c r="F10" s="825" t="s">
        <v>645</v>
      </c>
      <c r="G10" s="825" t="s">
        <v>644</v>
      </c>
      <c r="H10" s="825" t="s">
        <v>645</v>
      </c>
      <c r="I10" s="825" t="s">
        <v>644</v>
      </c>
      <c r="J10" s="825" t="s">
        <v>645</v>
      </c>
      <c r="K10" s="405" t="s">
        <v>644</v>
      </c>
      <c r="L10" s="405" t="s">
        <v>645</v>
      </c>
      <c r="M10" s="973"/>
      <c r="N10" s="944"/>
      <c r="O10" s="965"/>
    </row>
    <row r="11" spans="1:15" s="61" customFormat="1" ht="15.75" customHeight="1" thickBot="1">
      <c r="A11" s="412" t="s">
        <v>806</v>
      </c>
      <c r="B11" s="406" t="s">
        <v>7</v>
      </c>
      <c r="C11" s="826">
        <v>3716</v>
      </c>
      <c r="D11" s="826">
        <v>4090</v>
      </c>
      <c r="E11" s="826">
        <v>543</v>
      </c>
      <c r="F11" s="826">
        <v>591</v>
      </c>
      <c r="G11" s="826">
        <v>5615</v>
      </c>
      <c r="H11" s="826">
        <v>4693</v>
      </c>
      <c r="I11" s="826">
        <v>18297</v>
      </c>
      <c r="J11" s="826">
        <v>16922</v>
      </c>
      <c r="K11" s="407">
        <f>C11+E11+G11+I11</f>
        <v>28171</v>
      </c>
      <c r="L11" s="407">
        <f>D11+F11+H11+J11</f>
        <v>26296</v>
      </c>
      <c r="M11" s="407">
        <f t="shared" ref="M11:M29" si="0">SUM(K11:L11)</f>
        <v>54467</v>
      </c>
      <c r="N11" s="408" t="s">
        <v>8</v>
      </c>
      <c r="O11" s="413" t="s">
        <v>800</v>
      </c>
    </row>
    <row r="12" spans="1:15" ht="15.75" customHeight="1" thickBot="1">
      <c r="A12" s="974" t="s">
        <v>1082</v>
      </c>
      <c r="B12" s="421" t="s">
        <v>10</v>
      </c>
      <c r="C12" s="422">
        <v>2073</v>
      </c>
      <c r="D12" s="422">
        <v>2395</v>
      </c>
      <c r="E12" s="422">
        <v>2314</v>
      </c>
      <c r="F12" s="422">
        <v>2485</v>
      </c>
      <c r="G12" s="422">
        <v>1826</v>
      </c>
      <c r="H12" s="422">
        <v>1443</v>
      </c>
      <c r="I12" s="422">
        <v>8343</v>
      </c>
      <c r="J12" s="422">
        <v>7968</v>
      </c>
      <c r="K12" s="423">
        <f>SUM(C12+E12+G12+I12)</f>
        <v>14556</v>
      </c>
      <c r="L12" s="423">
        <f>SUM(D12+F12+H12+J12)</f>
        <v>14291</v>
      </c>
      <c r="M12" s="423">
        <f t="shared" si="0"/>
        <v>28847</v>
      </c>
      <c r="N12" s="424" t="s">
        <v>436</v>
      </c>
      <c r="O12" s="871" t="s">
        <v>308</v>
      </c>
    </row>
    <row r="13" spans="1:15" ht="15.75" customHeight="1" thickBot="1">
      <c r="A13" s="974"/>
      <c r="B13" s="416" t="s">
        <v>11</v>
      </c>
      <c r="C13" s="325">
        <v>2090</v>
      </c>
      <c r="D13" s="325">
        <v>2366</v>
      </c>
      <c r="E13" s="325">
        <v>2350</v>
      </c>
      <c r="F13" s="325">
        <v>2537</v>
      </c>
      <c r="G13" s="325">
        <v>1664</v>
      </c>
      <c r="H13" s="325">
        <v>1351</v>
      </c>
      <c r="I13" s="325">
        <v>7852</v>
      </c>
      <c r="J13" s="325">
        <v>7264</v>
      </c>
      <c r="K13" s="381">
        <f>C13+E13+G13+I13</f>
        <v>13956</v>
      </c>
      <c r="L13" s="381">
        <f>D13+F13+H13+J13</f>
        <v>13518</v>
      </c>
      <c r="M13" s="381">
        <f t="shared" si="0"/>
        <v>27474</v>
      </c>
      <c r="N13" s="417" t="s">
        <v>440</v>
      </c>
      <c r="O13" s="871"/>
    </row>
    <row r="14" spans="1:15" ht="15.75" customHeight="1" thickBot="1">
      <c r="A14" s="974"/>
      <c r="B14" s="414" t="s">
        <v>12</v>
      </c>
      <c r="C14" s="322">
        <v>2168</v>
      </c>
      <c r="D14" s="322">
        <v>2531</v>
      </c>
      <c r="E14" s="322">
        <v>2399</v>
      </c>
      <c r="F14" s="322">
        <v>2430</v>
      </c>
      <c r="G14" s="322">
        <v>1707</v>
      </c>
      <c r="H14" s="322">
        <v>1354</v>
      </c>
      <c r="I14" s="322">
        <v>7581</v>
      </c>
      <c r="J14" s="322">
        <v>6803</v>
      </c>
      <c r="K14" s="323">
        <f>SUM(C14+E14+G14+I14)</f>
        <v>13855</v>
      </c>
      <c r="L14" s="323">
        <f>SUM(D14+F14+H14+J14)</f>
        <v>13118</v>
      </c>
      <c r="M14" s="323">
        <f t="shared" si="0"/>
        <v>26973</v>
      </c>
      <c r="N14" s="415" t="s">
        <v>433</v>
      </c>
      <c r="O14" s="871"/>
    </row>
    <row r="15" spans="1:15" ht="15.75" customHeight="1" thickBot="1">
      <c r="A15" s="974"/>
      <c r="B15" s="416" t="s">
        <v>446</v>
      </c>
      <c r="C15" s="325">
        <v>2368</v>
      </c>
      <c r="D15" s="325">
        <v>2522</v>
      </c>
      <c r="E15" s="325">
        <v>2396</v>
      </c>
      <c r="F15" s="325">
        <v>2468</v>
      </c>
      <c r="G15" s="325">
        <v>1642</v>
      </c>
      <c r="H15" s="325">
        <v>1323</v>
      </c>
      <c r="I15" s="325">
        <v>6883</v>
      </c>
      <c r="J15" s="325">
        <v>6444</v>
      </c>
      <c r="K15" s="381">
        <f>C15+E15+G15+I15</f>
        <v>13289</v>
      </c>
      <c r="L15" s="381">
        <f>D15+F15+H15+J15</f>
        <v>12757</v>
      </c>
      <c r="M15" s="381">
        <f t="shared" si="0"/>
        <v>26046</v>
      </c>
      <c r="N15" s="417" t="s">
        <v>445</v>
      </c>
      <c r="O15" s="871"/>
    </row>
    <row r="16" spans="1:15" ht="15.75" customHeight="1" thickBot="1">
      <c r="A16" s="974"/>
      <c r="B16" s="414" t="s">
        <v>444</v>
      </c>
      <c r="C16" s="322">
        <v>2439</v>
      </c>
      <c r="D16" s="322">
        <v>2636</v>
      </c>
      <c r="E16" s="322">
        <v>2298</v>
      </c>
      <c r="F16" s="322">
        <v>2404</v>
      </c>
      <c r="G16" s="322">
        <v>1663</v>
      </c>
      <c r="H16" s="322">
        <v>1199</v>
      </c>
      <c r="I16" s="322">
        <v>6444</v>
      </c>
      <c r="J16" s="322">
        <v>5971</v>
      </c>
      <c r="K16" s="323">
        <f>SUM(C16+E16+G16+I16)</f>
        <v>12844</v>
      </c>
      <c r="L16" s="323">
        <f>SUM(D16+F16+H16+J16)</f>
        <v>12210</v>
      </c>
      <c r="M16" s="323">
        <f t="shared" si="0"/>
        <v>25054</v>
      </c>
      <c r="N16" s="415" t="s">
        <v>443</v>
      </c>
      <c r="O16" s="871"/>
    </row>
    <row r="17" spans="1:15" ht="15.75" customHeight="1" thickBot="1">
      <c r="A17" s="974"/>
      <c r="B17" s="418" t="s">
        <v>442</v>
      </c>
      <c r="C17" s="428">
        <v>2342</v>
      </c>
      <c r="D17" s="428">
        <v>2525</v>
      </c>
      <c r="E17" s="428">
        <v>2072</v>
      </c>
      <c r="F17" s="428">
        <v>2069</v>
      </c>
      <c r="G17" s="428">
        <v>1551</v>
      </c>
      <c r="H17" s="428">
        <v>1050</v>
      </c>
      <c r="I17" s="428">
        <v>5841</v>
      </c>
      <c r="J17" s="428">
        <v>5259</v>
      </c>
      <c r="K17" s="419">
        <f t="shared" ref="K17:L19" si="1">C17+E17+G17+I17</f>
        <v>11806</v>
      </c>
      <c r="L17" s="419">
        <f t="shared" si="1"/>
        <v>10903</v>
      </c>
      <c r="M17" s="419">
        <f t="shared" si="0"/>
        <v>22709</v>
      </c>
      <c r="N17" s="420" t="s">
        <v>441</v>
      </c>
      <c r="O17" s="871"/>
    </row>
    <row r="18" spans="1:15" ht="15.75" customHeight="1" thickBot="1">
      <c r="A18" s="974"/>
      <c r="B18" s="429" t="s">
        <v>7</v>
      </c>
      <c r="C18" s="411">
        <f>SUM(C12:C17)</f>
        <v>13480</v>
      </c>
      <c r="D18" s="411">
        <f t="shared" ref="D18:M18" si="2">SUM(D12:D17)</f>
        <v>14975</v>
      </c>
      <c r="E18" s="411">
        <f t="shared" si="2"/>
        <v>13829</v>
      </c>
      <c r="F18" s="411">
        <f t="shared" si="2"/>
        <v>14393</v>
      </c>
      <c r="G18" s="411">
        <f t="shared" si="2"/>
        <v>10053</v>
      </c>
      <c r="H18" s="411">
        <f t="shared" si="2"/>
        <v>7720</v>
      </c>
      <c r="I18" s="411">
        <f t="shared" si="2"/>
        <v>42944</v>
      </c>
      <c r="J18" s="411">
        <f t="shared" si="2"/>
        <v>39709</v>
      </c>
      <c r="K18" s="411">
        <f t="shared" si="2"/>
        <v>80306</v>
      </c>
      <c r="L18" s="411">
        <f t="shared" si="2"/>
        <v>76797</v>
      </c>
      <c r="M18" s="411">
        <f t="shared" si="2"/>
        <v>157103</v>
      </c>
      <c r="N18" s="430" t="s">
        <v>8</v>
      </c>
      <c r="O18" s="871"/>
    </row>
    <row r="19" spans="1:15" ht="15.75" customHeight="1" thickBot="1">
      <c r="A19" s="948" t="s">
        <v>478</v>
      </c>
      <c r="B19" s="425" t="s">
        <v>10</v>
      </c>
      <c r="C19" s="368">
        <v>2480</v>
      </c>
      <c r="D19" s="368">
        <v>2845</v>
      </c>
      <c r="E19" s="368">
        <v>2167</v>
      </c>
      <c r="F19" s="368">
        <v>2310</v>
      </c>
      <c r="G19" s="368">
        <v>1408</v>
      </c>
      <c r="H19" s="368">
        <v>879</v>
      </c>
      <c r="I19" s="368">
        <v>4930</v>
      </c>
      <c r="J19" s="368">
        <v>4504</v>
      </c>
      <c r="K19" s="426">
        <f t="shared" si="1"/>
        <v>10985</v>
      </c>
      <c r="L19" s="426">
        <f t="shared" si="1"/>
        <v>10538</v>
      </c>
      <c r="M19" s="426">
        <f t="shared" si="0"/>
        <v>21523</v>
      </c>
      <c r="N19" s="427" t="s">
        <v>436</v>
      </c>
      <c r="O19" s="950" t="s">
        <v>154</v>
      </c>
    </row>
    <row r="20" spans="1:15" ht="15.75" customHeight="1" thickBot="1">
      <c r="A20" s="948"/>
      <c r="B20" s="414" t="s">
        <v>11</v>
      </c>
      <c r="C20" s="322">
        <v>2238</v>
      </c>
      <c r="D20" s="322">
        <v>2724</v>
      </c>
      <c r="E20" s="322">
        <v>2155</v>
      </c>
      <c r="F20" s="322">
        <v>2139</v>
      </c>
      <c r="G20" s="322">
        <v>1183</v>
      </c>
      <c r="H20" s="322">
        <v>738</v>
      </c>
      <c r="I20" s="322">
        <v>4392</v>
      </c>
      <c r="J20" s="322">
        <v>4148</v>
      </c>
      <c r="K20" s="323">
        <f>SUM(C20+E20+G20+I20)</f>
        <v>9968</v>
      </c>
      <c r="L20" s="323">
        <f>SUM(D20+F20+H20+J20)</f>
        <v>9749</v>
      </c>
      <c r="M20" s="323">
        <f t="shared" si="0"/>
        <v>19717</v>
      </c>
      <c r="N20" s="415" t="s">
        <v>440</v>
      </c>
      <c r="O20" s="950"/>
    </row>
    <row r="21" spans="1:15" ht="15.75" customHeight="1" thickBot="1">
      <c r="A21" s="948"/>
      <c r="B21" s="418" t="s">
        <v>12</v>
      </c>
      <c r="C21" s="428">
        <v>2342</v>
      </c>
      <c r="D21" s="428">
        <v>2670</v>
      </c>
      <c r="E21" s="428">
        <v>2111</v>
      </c>
      <c r="F21" s="428">
        <v>2139</v>
      </c>
      <c r="G21" s="428">
        <v>1115</v>
      </c>
      <c r="H21" s="428">
        <v>700</v>
      </c>
      <c r="I21" s="428">
        <v>4066</v>
      </c>
      <c r="J21" s="428">
        <v>3695</v>
      </c>
      <c r="K21" s="419">
        <f>C21+E21+G21+I21</f>
        <v>9634</v>
      </c>
      <c r="L21" s="419">
        <f>D21+F21+H21+J21</f>
        <v>9204</v>
      </c>
      <c r="M21" s="419">
        <f t="shared" si="0"/>
        <v>18838</v>
      </c>
      <c r="N21" s="420" t="s">
        <v>433</v>
      </c>
      <c r="O21" s="950"/>
    </row>
    <row r="22" spans="1:15" ht="15.75" customHeight="1" thickBot="1">
      <c r="A22" s="948"/>
      <c r="B22" s="429" t="s">
        <v>7</v>
      </c>
      <c r="C22" s="411">
        <f>SUM(C19:C21)</f>
        <v>7060</v>
      </c>
      <c r="D22" s="411">
        <f t="shared" ref="D22:M22" si="3">SUM(D19:D21)</f>
        <v>8239</v>
      </c>
      <c r="E22" s="411">
        <f t="shared" si="3"/>
        <v>6433</v>
      </c>
      <c r="F22" s="411">
        <f t="shared" si="3"/>
        <v>6588</v>
      </c>
      <c r="G22" s="411">
        <f t="shared" si="3"/>
        <v>3706</v>
      </c>
      <c r="H22" s="411">
        <f t="shared" si="3"/>
        <v>2317</v>
      </c>
      <c r="I22" s="411">
        <f t="shared" si="3"/>
        <v>13388</v>
      </c>
      <c r="J22" s="411">
        <f t="shared" si="3"/>
        <v>12347</v>
      </c>
      <c r="K22" s="411">
        <f t="shared" si="3"/>
        <v>30587</v>
      </c>
      <c r="L22" s="411">
        <f t="shared" si="3"/>
        <v>29491</v>
      </c>
      <c r="M22" s="411">
        <f t="shared" si="3"/>
        <v>60078</v>
      </c>
      <c r="N22" s="430" t="s">
        <v>8</v>
      </c>
      <c r="O22" s="950"/>
    </row>
    <row r="23" spans="1:15" ht="15.75" customHeight="1" thickBot="1">
      <c r="A23" s="954" t="s">
        <v>439</v>
      </c>
      <c r="B23" s="425" t="s">
        <v>10</v>
      </c>
      <c r="C23" s="368">
        <v>2527</v>
      </c>
      <c r="D23" s="368">
        <v>2711</v>
      </c>
      <c r="E23" s="368">
        <v>2202</v>
      </c>
      <c r="F23" s="368">
        <v>2293</v>
      </c>
      <c r="G23" s="368">
        <v>1015</v>
      </c>
      <c r="H23" s="368">
        <v>479</v>
      </c>
      <c r="I23" s="368">
        <v>3570</v>
      </c>
      <c r="J23" s="368">
        <v>3357</v>
      </c>
      <c r="K23" s="426">
        <f>C23+E23+G23+I23</f>
        <v>9314</v>
      </c>
      <c r="L23" s="426">
        <f>D23+F23+H23+J23</f>
        <v>8840</v>
      </c>
      <c r="M23" s="426">
        <f t="shared" si="0"/>
        <v>18154</v>
      </c>
      <c r="N23" s="427" t="s">
        <v>436</v>
      </c>
      <c r="O23" s="871" t="s">
        <v>455</v>
      </c>
    </row>
    <row r="24" spans="1:15" ht="15.75" customHeight="1" thickBot="1">
      <c r="A24" s="954"/>
      <c r="B24" s="414" t="s">
        <v>435</v>
      </c>
      <c r="C24" s="322">
        <v>1744</v>
      </c>
      <c r="D24" s="322">
        <v>2439</v>
      </c>
      <c r="E24" s="322">
        <v>1917</v>
      </c>
      <c r="F24" s="322">
        <v>2144</v>
      </c>
      <c r="G24" s="322">
        <v>850</v>
      </c>
      <c r="H24" s="322">
        <v>510</v>
      </c>
      <c r="I24" s="322">
        <v>3006</v>
      </c>
      <c r="J24" s="322">
        <v>2799</v>
      </c>
      <c r="K24" s="323">
        <f>SUM(C24+E24+G24+I24)</f>
        <v>7517</v>
      </c>
      <c r="L24" s="323">
        <f>SUM(D24+F24+H24+J24)</f>
        <v>7892</v>
      </c>
      <c r="M24" s="323">
        <f t="shared" si="0"/>
        <v>15409</v>
      </c>
      <c r="N24" s="415" t="s">
        <v>434</v>
      </c>
      <c r="O24" s="871"/>
    </row>
    <row r="25" spans="1:15" ht="15.75" customHeight="1" thickBot="1">
      <c r="A25" s="954"/>
      <c r="B25" s="418" t="s">
        <v>438</v>
      </c>
      <c r="C25" s="428">
        <v>2194</v>
      </c>
      <c r="D25" s="428">
        <v>2436</v>
      </c>
      <c r="E25" s="428">
        <v>2001</v>
      </c>
      <c r="F25" s="428">
        <v>2082</v>
      </c>
      <c r="G25" s="428">
        <v>781</v>
      </c>
      <c r="H25" s="428">
        <v>406</v>
      </c>
      <c r="I25" s="428">
        <v>2859</v>
      </c>
      <c r="J25" s="428">
        <v>2674</v>
      </c>
      <c r="K25" s="419">
        <f>C25+E25+G25+I25</f>
        <v>7835</v>
      </c>
      <c r="L25" s="419">
        <f>D25+F25+H25+J25</f>
        <v>7598</v>
      </c>
      <c r="M25" s="419">
        <f t="shared" si="0"/>
        <v>15433</v>
      </c>
      <c r="N25" s="420" t="s">
        <v>437</v>
      </c>
      <c r="O25" s="871"/>
    </row>
    <row r="26" spans="1:15" ht="15.75" customHeight="1" thickBot="1">
      <c r="A26" s="954"/>
      <c r="B26" s="429" t="s">
        <v>7</v>
      </c>
      <c r="C26" s="411">
        <f t="shared" ref="C26:L26" si="4">SUM(C23:C25)</f>
        <v>6465</v>
      </c>
      <c r="D26" s="411">
        <f t="shared" si="4"/>
        <v>7586</v>
      </c>
      <c r="E26" s="411">
        <f t="shared" si="4"/>
        <v>6120</v>
      </c>
      <c r="F26" s="411">
        <f t="shared" si="4"/>
        <v>6519</v>
      </c>
      <c r="G26" s="411">
        <f t="shared" si="4"/>
        <v>2646</v>
      </c>
      <c r="H26" s="411">
        <f t="shared" si="4"/>
        <v>1395</v>
      </c>
      <c r="I26" s="411">
        <f t="shared" si="4"/>
        <v>9435</v>
      </c>
      <c r="J26" s="411">
        <f t="shared" si="4"/>
        <v>8830</v>
      </c>
      <c r="K26" s="411">
        <f t="shared" si="4"/>
        <v>24666</v>
      </c>
      <c r="L26" s="411">
        <f t="shared" si="4"/>
        <v>24330</v>
      </c>
      <c r="M26" s="411">
        <f>SUM(M23:M25)</f>
        <v>48996</v>
      </c>
      <c r="N26" s="430" t="s">
        <v>8</v>
      </c>
      <c r="O26" s="871"/>
    </row>
    <row r="27" spans="1:15" ht="15.75" customHeight="1" thickBot="1">
      <c r="A27" s="868" t="s">
        <v>349</v>
      </c>
      <c r="B27" s="425" t="s">
        <v>10</v>
      </c>
      <c r="C27" s="368">
        <v>219</v>
      </c>
      <c r="D27" s="368">
        <v>34</v>
      </c>
      <c r="E27" s="368">
        <v>119</v>
      </c>
      <c r="F27" s="368">
        <v>0</v>
      </c>
      <c r="G27" s="368">
        <v>0</v>
      </c>
      <c r="H27" s="368">
        <v>0</v>
      </c>
      <c r="I27" s="368">
        <v>0</v>
      </c>
      <c r="J27" s="368">
        <v>0</v>
      </c>
      <c r="K27" s="426">
        <f>C27+E27+G27+I27</f>
        <v>338</v>
      </c>
      <c r="L27" s="426">
        <f>D27+F27+H27+J27</f>
        <v>34</v>
      </c>
      <c r="M27" s="426">
        <f t="shared" si="0"/>
        <v>372</v>
      </c>
      <c r="N27" s="427" t="s">
        <v>436</v>
      </c>
      <c r="O27" s="865" t="s">
        <v>809</v>
      </c>
    </row>
    <row r="28" spans="1:15" ht="15.75" customHeight="1" thickBot="1">
      <c r="A28" s="868"/>
      <c r="B28" s="414" t="s">
        <v>435</v>
      </c>
      <c r="C28" s="322">
        <v>194</v>
      </c>
      <c r="D28" s="322">
        <v>34</v>
      </c>
      <c r="E28" s="322">
        <v>57</v>
      </c>
      <c r="F28" s="322">
        <v>3</v>
      </c>
      <c r="G28" s="322">
        <v>0</v>
      </c>
      <c r="H28" s="322">
        <v>0</v>
      </c>
      <c r="I28" s="322">
        <v>0</v>
      </c>
      <c r="J28" s="322">
        <v>0</v>
      </c>
      <c r="K28" s="323">
        <f>C28+E28+G28+I28</f>
        <v>251</v>
      </c>
      <c r="L28" s="323">
        <f>SUM(D28+F28+H28+J28)</f>
        <v>37</v>
      </c>
      <c r="M28" s="323">
        <f t="shared" si="0"/>
        <v>288</v>
      </c>
      <c r="N28" s="415" t="s">
        <v>434</v>
      </c>
      <c r="O28" s="865"/>
    </row>
    <row r="29" spans="1:15" ht="15.75" customHeight="1" thickBot="1">
      <c r="A29" s="868"/>
      <c r="B29" s="418" t="s">
        <v>12</v>
      </c>
      <c r="C29" s="428">
        <v>169</v>
      </c>
      <c r="D29" s="428">
        <v>30</v>
      </c>
      <c r="E29" s="428">
        <v>65</v>
      </c>
      <c r="F29" s="428">
        <v>1</v>
      </c>
      <c r="G29" s="428">
        <v>0</v>
      </c>
      <c r="H29" s="428">
        <v>0</v>
      </c>
      <c r="I29" s="428">
        <v>0</v>
      </c>
      <c r="J29" s="428">
        <v>0</v>
      </c>
      <c r="K29" s="419">
        <f>C29+E29+G29+I29</f>
        <v>234</v>
      </c>
      <c r="L29" s="419">
        <f>D29+F29+H29+J29</f>
        <v>31</v>
      </c>
      <c r="M29" s="419">
        <f t="shared" si="0"/>
        <v>265</v>
      </c>
      <c r="N29" s="420" t="s">
        <v>433</v>
      </c>
      <c r="O29" s="865"/>
    </row>
    <row r="30" spans="1:15" ht="15.75" customHeight="1">
      <c r="A30" s="949"/>
      <c r="B30" s="429" t="s">
        <v>7</v>
      </c>
      <c r="C30" s="411">
        <f t="shared" ref="C30:L30" si="5">SUM(C27:C29)</f>
        <v>582</v>
      </c>
      <c r="D30" s="411">
        <f t="shared" si="5"/>
        <v>98</v>
      </c>
      <c r="E30" s="411">
        <f t="shared" si="5"/>
        <v>241</v>
      </c>
      <c r="F30" s="411">
        <f t="shared" si="5"/>
        <v>4</v>
      </c>
      <c r="G30" s="411">
        <f t="shared" si="5"/>
        <v>0</v>
      </c>
      <c r="H30" s="411">
        <f t="shared" si="5"/>
        <v>0</v>
      </c>
      <c r="I30" s="411">
        <f t="shared" si="5"/>
        <v>0</v>
      </c>
      <c r="J30" s="411">
        <f t="shared" si="5"/>
        <v>0</v>
      </c>
      <c r="K30" s="411">
        <f t="shared" si="5"/>
        <v>823</v>
      </c>
      <c r="L30" s="411">
        <f t="shared" si="5"/>
        <v>102</v>
      </c>
      <c r="M30" s="411">
        <f>SUM(M27:M29)</f>
        <v>925</v>
      </c>
      <c r="N30" s="430" t="s">
        <v>8</v>
      </c>
      <c r="O30" s="951"/>
    </row>
    <row r="31" spans="1:15" ht="15.75" customHeight="1">
      <c r="A31" s="952" t="s">
        <v>13</v>
      </c>
      <c r="B31" s="952"/>
      <c r="C31" s="411">
        <f>C11+C18+C22+C26+C30</f>
        <v>31303</v>
      </c>
      <c r="D31" s="411">
        <f t="shared" ref="D31:M31" si="6">D11+D18+D22+D26+D30</f>
        <v>34988</v>
      </c>
      <c r="E31" s="411">
        <f t="shared" si="6"/>
        <v>27166</v>
      </c>
      <c r="F31" s="411">
        <f t="shared" si="6"/>
        <v>28095</v>
      </c>
      <c r="G31" s="411">
        <f t="shared" si="6"/>
        <v>22020</v>
      </c>
      <c r="H31" s="411">
        <f t="shared" si="6"/>
        <v>16125</v>
      </c>
      <c r="I31" s="411">
        <f t="shared" si="6"/>
        <v>84064</v>
      </c>
      <c r="J31" s="411">
        <f t="shared" si="6"/>
        <v>77808</v>
      </c>
      <c r="K31" s="411">
        <f t="shared" si="6"/>
        <v>164553</v>
      </c>
      <c r="L31" s="411">
        <f t="shared" si="6"/>
        <v>157016</v>
      </c>
      <c r="M31" s="411">
        <f t="shared" si="6"/>
        <v>321569</v>
      </c>
      <c r="N31" s="953" t="s">
        <v>14</v>
      </c>
      <c r="O31" s="953"/>
    </row>
    <row r="32" spans="1:15">
      <c r="A32" s="947" t="s">
        <v>804</v>
      </c>
      <c r="B32" s="947"/>
      <c r="C32" s="720"/>
      <c r="D32" s="720"/>
      <c r="E32" s="720"/>
      <c r="F32" s="720"/>
      <c r="G32" s="720"/>
      <c r="H32" s="720"/>
      <c r="I32" s="720"/>
      <c r="J32" s="720"/>
      <c r="K32" s="720"/>
      <c r="L32" s="945" t="s">
        <v>802</v>
      </c>
      <c r="M32" s="945"/>
      <c r="N32" s="945"/>
      <c r="O32" s="945"/>
    </row>
    <row r="33" spans="1:15">
      <c r="A33" s="947" t="s">
        <v>805</v>
      </c>
      <c r="B33" s="947"/>
      <c r="C33" s="721"/>
      <c r="D33" s="721"/>
      <c r="E33" s="721"/>
      <c r="F33" s="721"/>
      <c r="G33" s="721"/>
      <c r="H33" s="721"/>
      <c r="I33" s="721"/>
      <c r="J33" s="721"/>
      <c r="K33" s="721"/>
      <c r="L33" s="946" t="s">
        <v>803</v>
      </c>
      <c r="M33" s="946"/>
      <c r="N33" s="946"/>
      <c r="O33" s="946"/>
    </row>
  </sheetData>
  <mergeCells count="37">
    <mergeCell ref="A12:A18"/>
    <mergeCell ref="O12:O18"/>
    <mergeCell ref="C8:D8"/>
    <mergeCell ref="E8:F8"/>
    <mergeCell ref="A3:O3"/>
    <mergeCell ref="A4:O4"/>
    <mergeCell ref="C6:F6"/>
    <mergeCell ref="G6:J6"/>
    <mergeCell ref="E9:F9"/>
    <mergeCell ref="G9:H9"/>
    <mergeCell ref="I9:J9"/>
    <mergeCell ref="A1:O1"/>
    <mergeCell ref="A2:O2"/>
    <mergeCell ref="C7:F7"/>
    <mergeCell ref="G7:J7"/>
    <mergeCell ref="A6:A10"/>
    <mergeCell ref="B6:B10"/>
    <mergeCell ref="N6:N10"/>
    <mergeCell ref="O6:O10"/>
    <mergeCell ref="G8:H8"/>
    <mergeCell ref="I8:J8"/>
    <mergeCell ref="K8:L9"/>
    <mergeCell ref="C9:D9"/>
    <mergeCell ref="K6:L7"/>
    <mergeCell ref="M6:M10"/>
    <mergeCell ref="L32:O32"/>
    <mergeCell ref="L33:O33"/>
    <mergeCell ref="A32:B32"/>
    <mergeCell ref="A33:B33"/>
    <mergeCell ref="A19:A22"/>
    <mergeCell ref="A27:A30"/>
    <mergeCell ref="O19:O22"/>
    <mergeCell ref="O27:O30"/>
    <mergeCell ref="A31:B31"/>
    <mergeCell ref="N31:O31"/>
    <mergeCell ref="A23:A26"/>
    <mergeCell ref="O23:O26"/>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rightToLeft="1" view="pageBreakPreview" zoomScaleNormal="100" zoomScaleSheetLayoutView="100" workbookViewId="0">
      <selection activeCell="L6" sqref="L6:L9"/>
    </sheetView>
  </sheetViews>
  <sheetFormatPr defaultColWidth="9.140625" defaultRowHeight="12.75"/>
  <cols>
    <col min="1" max="1" width="25.28515625" style="43" customWidth="1"/>
    <col min="2" max="11" width="8.28515625" style="43" customWidth="1"/>
    <col min="12" max="12" width="27.140625" style="43" customWidth="1"/>
    <col min="13" max="13" width="20.42578125" style="43" customWidth="1"/>
    <col min="14" max="16384" width="9.140625" style="61"/>
  </cols>
  <sheetData>
    <row r="1" spans="1:13" s="62" customFormat="1" ht="20.25">
      <c r="A1" s="852" t="s">
        <v>995</v>
      </c>
      <c r="B1" s="852"/>
      <c r="C1" s="852"/>
      <c r="D1" s="852"/>
      <c r="E1" s="852"/>
      <c r="F1" s="852"/>
      <c r="G1" s="852"/>
      <c r="H1" s="852"/>
      <c r="I1" s="852"/>
      <c r="J1" s="852"/>
      <c r="K1" s="852"/>
      <c r="L1" s="852"/>
      <c r="M1" s="77"/>
    </row>
    <row r="2" spans="1:13" s="79" customFormat="1" ht="20.25">
      <c r="A2" s="858" t="s">
        <v>1251</v>
      </c>
      <c r="B2" s="858"/>
      <c r="C2" s="858"/>
      <c r="D2" s="858"/>
      <c r="E2" s="858"/>
      <c r="F2" s="858"/>
      <c r="G2" s="858"/>
      <c r="H2" s="858"/>
      <c r="I2" s="858"/>
      <c r="J2" s="858"/>
      <c r="K2" s="858"/>
      <c r="L2" s="858"/>
      <c r="M2" s="77"/>
    </row>
    <row r="3" spans="1:13" ht="20.100000000000001" customHeight="1">
      <c r="A3" s="980" t="s">
        <v>815</v>
      </c>
      <c r="B3" s="980"/>
      <c r="C3" s="980"/>
      <c r="D3" s="980"/>
      <c r="E3" s="980"/>
      <c r="F3" s="980"/>
      <c r="G3" s="980"/>
      <c r="H3" s="980"/>
      <c r="I3" s="980"/>
      <c r="J3" s="980"/>
      <c r="K3" s="980"/>
      <c r="L3" s="980"/>
      <c r="M3" s="74"/>
    </row>
    <row r="4" spans="1:13" ht="15.75">
      <c r="A4" s="867" t="s">
        <v>1249</v>
      </c>
      <c r="B4" s="867"/>
      <c r="C4" s="867"/>
      <c r="D4" s="867"/>
      <c r="E4" s="867"/>
      <c r="F4" s="867"/>
      <c r="G4" s="867"/>
      <c r="H4" s="867"/>
      <c r="I4" s="867"/>
      <c r="J4" s="867"/>
      <c r="K4" s="867"/>
      <c r="L4" s="867"/>
      <c r="M4" s="74"/>
    </row>
    <row r="5" spans="1:13" ht="15.75">
      <c r="A5" s="10" t="s">
        <v>558</v>
      </c>
      <c r="B5" s="75"/>
      <c r="C5" s="75"/>
      <c r="D5" s="75"/>
      <c r="E5" s="75"/>
      <c r="F5" s="75"/>
      <c r="G5" s="75"/>
      <c r="H5" s="75"/>
      <c r="I5" s="75"/>
      <c r="J5" s="75"/>
      <c r="K5" s="75"/>
      <c r="L5" s="14" t="s">
        <v>559</v>
      </c>
      <c r="M5" s="61"/>
    </row>
    <row r="6" spans="1:13" s="139" customFormat="1" ht="19.5" customHeight="1">
      <c r="A6" s="981" t="s">
        <v>991</v>
      </c>
      <c r="B6" s="919" t="s">
        <v>1237</v>
      </c>
      <c r="C6" s="920"/>
      <c r="D6" s="921" t="s">
        <v>38</v>
      </c>
      <c r="E6" s="921"/>
      <c r="F6" s="921" t="s">
        <v>482</v>
      </c>
      <c r="G6" s="921"/>
      <c r="H6" s="921" t="s">
        <v>813</v>
      </c>
      <c r="I6" s="921"/>
      <c r="J6" s="921" t="s">
        <v>812</v>
      </c>
      <c r="K6" s="921"/>
      <c r="L6" s="984" t="s">
        <v>992</v>
      </c>
    </row>
    <row r="7" spans="1:13" s="139" customFormat="1" ht="23.25" customHeight="1">
      <c r="A7" s="982"/>
      <c r="B7" s="979" t="s">
        <v>800</v>
      </c>
      <c r="C7" s="979"/>
      <c r="D7" s="922" t="s">
        <v>308</v>
      </c>
      <c r="E7" s="922"/>
      <c r="F7" s="922" t="s">
        <v>154</v>
      </c>
      <c r="G7" s="922"/>
      <c r="H7" s="922" t="s">
        <v>814</v>
      </c>
      <c r="I7" s="922"/>
      <c r="J7" s="922" t="s">
        <v>809</v>
      </c>
      <c r="K7" s="922"/>
      <c r="L7" s="985"/>
    </row>
    <row r="8" spans="1:13" s="139" customFormat="1" ht="14.25" customHeight="1">
      <c r="A8" s="982"/>
      <c r="B8" s="722" t="s">
        <v>9</v>
      </c>
      <c r="C8" s="722" t="s">
        <v>547</v>
      </c>
      <c r="D8" s="722" t="s">
        <v>9</v>
      </c>
      <c r="E8" s="722" t="s">
        <v>547</v>
      </c>
      <c r="F8" s="722" t="s">
        <v>9</v>
      </c>
      <c r="G8" s="722" t="s">
        <v>547</v>
      </c>
      <c r="H8" s="722" t="s">
        <v>9</v>
      </c>
      <c r="I8" s="722" t="s">
        <v>547</v>
      </c>
      <c r="J8" s="722" t="s">
        <v>9</v>
      </c>
      <c r="K8" s="722" t="s">
        <v>547</v>
      </c>
      <c r="L8" s="985"/>
    </row>
    <row r="9" spans="1:13" s="139" customFormat="1">
      <c r="A9" s="983"/>
      <c r="B9" s="308" t="s">
        <v>548</v>
      </c>
      <c r="C9" s="308" t="s">
        <v>549</v>
      </c>
      <c r="D9" s="308" t="s">
        <v>548</v>
      </c>
      <c r="E9" s="308" t="s">
        <v>549</v>
      </c>
      <c r="F9" s="308" t="s">
        <v>548</v>
      </c>
      <c r="G9" s="308" t="s">
        <v>549</v>
      </c>
      <c r="H9" s="308" t="s">
        <v>548</v>
      </c>
      <c r="I9" s="308" t="s">
        <v>549</v>
      </c>
      <c r="J9" s="308" t="s">
        <v>548</v>
      </c>
      <c r="K9" s="308" t="s">
        <v>549</v>
      </c>
      <c r="L9" s="986"/>
    </row>
    <row r="10" spans="1:13" ht="15.75" customHeight="1" thickBot="1">
      <c r="A10" s="723" t="s">
        <v>198</v>
      </c>
      <c r="B10" s="624">
        <v>678</v>
      </c>
      <c r="C10" s="724">
        <v>598</v>
      </c>
      <c r="D10" s="724"/>
      <c r="E10" s="724"/>
      <c r="F10" s="724" t="s">
        <v>810</v>
      </c>
      <c r="G10" s="724" t="s">
        <v>810</v>
      </c>
      <c r="H10" s="724" t="s">
        <v>810</v>
      </c>
      <c r="I10" s="724" t="s">
        <v>810</v>
      </c>
      <c r="J10" s="724" t="s">
        <v>810</v>
      </c>
      <c r="K10" s="724" t="s">
        <v>810</v>
      </c>
      <c r="L10" s="725" t="s">
        <v>198</v>
      </c>
      <c r="M10" s="61"/>
    </row>
    <row r="11" spans="1:13" ht="16.5" customHeight="1" thickTop="1" thickBot="1">
      <c r="A11" s="726">
        <v>3</v>
      </c>
      <c r="B11" s="628">
        <v>6525</v>
      </c>
      <c r="C11" s="727">
        <v>6133</v>
      </c>
      <c r="D11" s="727"/>
      <c r="E11" s="727"/>
      <c r="F11" s="727" t="s">
        <v>810</v>
      </c>
      <c r="G11" s="727" t="s">
        <v>810</v>
      </c>
      <c r="H11" s="727" t="s">
        <v>810</v>
      </c>
      <c r="I11" s="727" t="s">
        <v>810</v>
      </c>
      <c r="J11" s="727" t="s">
        <v>810</v>
      </c>
      <c r="K11" s="727" t="s">
        <v>810</v>
      </c>
      <c r="L11" s="728">
        <v>3</v>
      </c>
      <c r="M11" s="61"/>
    </row>
    <row r="12" spans="1:13" ht="16.5" customHeight="1" thickTop="1" thickBot="1">
      <c r="A12" s="729">
        <v>4</v>
      </c>
      <c r="B12" s="632">
        <v>13331</v>
      </c>
      <c r="C12" s="730">
        <v>12470</v>
      </c>
      <c r="D12" s="730">
        <v>28</v>
      </c>
      <c r="E12" s="730">
        <v>41</v>
      </c>
      <c r="F12" s="730" t="s">
        <v>810</v>
      </c>
      <c r="G12" s="730" t="s">
        <v>810</v>
      </c>
      <c r="H12" s="730" t="s">
        <v>810</v>
      </c>
      <c r="I12" s="730" t="s">
        <v>810</v>
      </c>
      <c r="J12" s="730" t="s">
        <v>810</v>
      </c>
      <c r="K12" s="730" t="s">
        <v>810</v>
      </c>
      <c r="L12" s="731">
        <v>4</v>
      </c>
      <c r="M12" s="61"/>
    </row>
    <row r="13" spans="1:13" ht="16.5" customHeight="1" thickTop="1" thickBot="1">
      <c r="A13" s="726">
        <v>5</v>
      </c>
      <c r="B13" s="628">
        <v>7493</v>
      </c>
      <c r="C13" s="727">
        <v>7008</v>
      </c>
      <c r="D13" s="727">
        <v>5099</v>
      </c>
      <c r="E13" s="727">
        <v>5117</v>
      </c>
      <c r="F13" s="727" t="s">
        <v>810</v>
      </c>
      <c r="G13" s="727" t="s">
        <v>810</v>
      </c>
      <c r="H13" s="727" t="s">
        <v>810</v>
      </c>
      <c r="I13" s="727" t="s">
        <v>810</v>
      </c>
      <c r="J13" s="727" t="s">
        <v>810</v>
      </c>
      <c r="K13" s="727" t="s">
        <v>810</v>
      </c>
      <c r="L13" s="728">
        <v>5</v>
      </c>
      <c r="M13" s="61"/>
    </row>
    <row r="14" spans="1:13" ht="16.5" customHeight="1" thickTop="1" thickBot="1">
      <c r="A14" s="729">
        <v>6</v>
      </c>
      <c r="B14" s="632">
        <v>139</v>
      </c>
      <c r="C14" s="730">
        <v>84</v>
      </c>
      <c r="D14" s="730">
        <v>13720</v>
      </c>
      <c r="E14" s="730">
        <v>13518</v>
      </c>
      <c r="F14" s="730" t="s">
        <v>810</v>
      </c>
      <c r="G14" s="730" t="s">
        <v>810</v>
      </c>
      <c r="H14" s="730" t="s">
        <v>810</v>
      </c>
      <c r="I14" s="730" t="s">
        <v>810</v>
      </c>
      <c r="J14" s="730" t="s">
        <v>810</v>
      </c>
      <c r="K14" s="730" t="s">
        <v>810</v>
      </c>
      <c r="L14" s="731">
        <v>6</v>
      </c>
      <c r="M14" s="61"/>
    </row>
    <row r="15" spans="1:13" ht="16.5" customHeight="1" thickTop="1" thickBot="1">
      <c r="A15" s="726">
        <v>7</v>
      </c>
      <c r="B15" s="628">
        <v>5</v>
      </c>
      <c r="C15" s="727">
        <v>3</v>
      </c>
      <c r="D15" s="727">
        <v>13664</v>
      </c>
      <c r="E15" s="727">
        <v>13263</v>
      </c>
      <c r="F15" s="727" t="s">
        <v>810</v>
      </c>
      <c r="G15" s="727" t="s">
        <v>810</v>
      </c>
      <c r="H15" s="727" t="s">
        <v>810</v>
      </c>
      <c r="I15" s="727" t="s">
        <v>810</v>
      </c>
      <c r="J15" s="727" t="s">
        <v>810</v>
      </c>
      <c r="K15" s="727" t="s">
        <v>810</v>
      </c>
      <c r="L15" s="728">
        <v>7</v>
      </c>
      <c r="M15" s="61"/>
    </row>
    <row r="16" spans="1:13" ht="16.5" customHeight="1" thickTop="1" thickBot="1">
      <c r="A16" s="729">
        <v>8</v>
      </c>
      <c r="B16" s="632" t="s">
        <v>810</v>
      </c>
      <c r="C16" s="730" t="s">
        <v>810</v>
      </c>
      <c r="D16" s="730">
        <v>13386</v>
      </c>
      <c r="E16" s="730">
        <v>12769</v>
      </c>
      <c r="F16" s="730" t="s">
        <v>810</v>
      </c>
      <c r="G16" s="730" t="s">
        <v>810</v>
      </c>
      <c r="H16" s="730" t="s">
        <v>810</v>
      </c>
      <c r="I16" s="730" t="s">
        <v>810</v>
      </c>
      <c r="J16" s="730" t="s">
        <v>810</v>
      </c>
      <c r="K16" s="730" t="s">
        <v>810</v>
      </c>
      <c r="L16" s="731">
        <v>8</v>
      </c>
      <c r="M16" s="61"/>
    </row>
    <row r="17" spans="1:13" ht="16.5" customHeight="1" thickTop="1" thickBot="1">
      <c r="A17" s="726">
        <v>9</v>
      </c>
      <c r="B17" s="628" t="s">
        <v>810</v>
      </c>
      <c r="C17" s="727" t="s">
        <v>810</v>
      </c>
      <c r="D17" s="727">
        <v>12730</v>
      </c>
      <c r="E17" s="727">
        <v>12173</v>
      </c>
      <c r="F17" s="727" t="s">
        <v>810</v>
      </c>
      <c r="G17" s="727" t="s">
        <v>810</v>
      </c>
      <c r="H17" s="727" t="s">
        <v>810</v>
      </c>
      <c r="I17" s="727" t="s">
        <v>810</v>
      </c>
      <c r="J17" s="727" t="s">
        <v>810</v>
      </c>
      <c r="K17" s="727" t="s">
        <v>810</v>
      </c>
      <c r="L17" s="728">
        <v>9</v>
      </c>
      <c r="M17" s="61"/>
    </row>
    <row r="18" spans="1:13" ht="16.5" customHeight="1" thickTop="1" thickBot="1">
      <c r="A18" s="729">
        <v>10</v>
      </c>
      <c r="B18" s="730" t="s">
        <v>810</v>
      </c>
      <c r="C18" s="730" t="s">
        <v>810</v>
      </c>
      <c r="D18" s="730">
        <v>11968</v>
      </c>
      <c r="E18" s="730">
        <v>11546</v>
      </c>
      <c r="F18" s="730">
        <v>44</v>
      </c>
      <c r="G18" s="730">
        <v>49</v>
      </c>
      <c r="H18" s="730" t="s">
        <v>810</v>
      </c>
      <c r="I18" s="730" t="s">
        <v>810</v>
      </c>
      <c r="J18" s="730" t="s">
        <v>810</v>
      </c>
      <c r="K18" s="730" t="s">
        <v>810</v>
      </c>
      <c r="L18" s="731">
        <v>10</v>
      </c>
      <c r="M18" s="61"/>
    </row>
    <row r="19" spans="1:13" ht="16.5" customHeight="1" thickTop="1" thickBot="1">
      <c r="A19" s="726">
        <v>11</v>
      </c>
      <c r="B19" s="628" t="s">
        <v>810</v>
      </c>
      <c r="C19" s="727" t="s">
        <v>810</v>
      </c>
      <c r="D19" s="727">
        <v>7892</v>
      </c>
      <c r="E19" s="727">
        <v>7403</v>
      </c>
      <c r="F19" s="727">
        <v>3211</v>
      </c>
      <c r="G19" s="727">
        <v>3156</v>
      </c>
      <c r="H19" s="727" t="s">
        <v>810</v>
      </c>
      <c r="I19" s="727" t="s">
        <v>810</v>
      </c>
      <c r="J19" s="727" t="s">
        <v>810</v>
      </c>
      <c r="K19" s="727" t="s">
        <v>810</v>
      </c>
      <c r="L19" s="728">
        <v>11</v>
      </c>
      <c r="M19" s="61"/>
    </row>
    <row r="20" spans="1:13" ht="16.5" customHeight="1" thickTop="1" thickBot="1">
      <c r="A20" s="729">
        <v>12</v>
      </c>
      <c r="B20" s="632" t="s">
        <v>810</v>
      </c>
      <c r="C20" s="730" t="s">
        <v>810</v>
      </c>
      <c r="D20" s="730">
        <v>1356</v>
      </c>
      <c r="E20" s="730">
        <v>789</v>
      </c>
      <c r="F20" s="730">
        <v>8764</v>
      </c>
      <c r="G20" s="730">
        <v>9262</v>
      </c>
      <c r="H20" s="730" t="s">
        <v>810</v>
      </c>
      <c r="I20" s="730" t="s">
        <v>810</v>
      </c>
      <c r="J20" s="730" t="s">
        <v>810</v>
      </c>
      <c r="K20" s="730" t="s">
        <v>810</v>
      </c>
      <c r="L20" s="731">
        <v>12</v>
      </c>
      <c r="M20" s="61"/>
    </row>
    <row r="21" spans="1:13" ht="16.5" customHeight="1" thickTop="1" thickBot="1">
      <c r="A21" s="726">
        <v>13</v>
      </c>
      <c r="B21" s="628" t="s">
        <v>810</v>
      </c>
      <c r="C21" s="727" t="s">
        <v>810</v>
      </c>
      <c r="D21" s="727">
        <v>324</v>
      </c>
      <c r="E21" s="727">
        <v>145</v>
      </c>
      <c r="F21" s="727">
        <v>9487</v>
      </c>
      <c r="G21" s="727">
        <v>9152</v>
      </c>
      <c r="H21" s="727" t="s">
        <v>810</v>
      </c>
      <c r="I21" s="727" t="s">
        <v>810</v>
      </c>
      <c r="J21" s="727" t="s">
        <v>810</v>
      </c>
      <c r="K21" s="727" t="s">
        <v>810</v>
      </c>
      <c r="L21" s="728">
        <v>13</v>
      </c>
      <c r="M21" s="61"/>
    </row>
    <row r="22" spans="1:13" ht="16.5" customHeight="1" thickTop="1" thickBot="1">
      <c r="A22" s="729">
        <v>14</v>
      </c>
      <c r="B22" s="632" t="s">
        <v>810</v>
      </c>
      <c r="C22" s="730" t="s">
        <v>810</v>
      </c>
      <c r="D22" s="730">
        <v>109</v>
      </c>
      <c r="E22" s="730">
        <v>26</v>
      </c>
      <c r="F22" s="730">
        <v>6718</v>
      </c>
      <c r="G22" s="730">
        <v>6254</v>
      </c>
      <c r="H22" s="730">
        <v>2463</v>
      </c>
      <c r="I22" s="730">
        <v>2638</v>
      </c>
      <c r="J22" s="730">
        <v>61</v>
      </c>
      <c r="K22" s="730">
        <v>10</v>
      </c>
      <c r="L22" s="731">
        <v>14</v>
      </c>
      <c r="M22" s="61"/>
    </row>
    <row r="23" spans="1:13" ht="16.5" customHeight="1" thickTop="1" thickBot="1">
      <c r="A23" s="726">
        <v>15</v>
      </c>
      <c r="B23" s="628" t="s">
        <v>810</v>
      </c>
      <c r="C23" s="727" t="s">
        <v>810</v>
      </c>
      <c r="D23" s="727">
        <v>30</v>
      </c>
      <c r="E23" s="727">
        <v>7</v>
      </c>
      <c r="F23" s="727">
        <v>1573</v>
      </c>
      <c r="G23" s="727">
        <v>1094</v>
      </c>
      <c r="H23" s="727">
        <v>6955</v>
      </c>
      <c r="I23" s="727">
        <v>7303</v>
      </c>
      <c r="J23" s="727">
        <v>203</v>
      </c>
      <c r="K23" s="727">
        <v>39</v>
      </c>
      <c r="L23" s="728">
        <v>15</v>
      </c>
      <c r="M23" s="61"/>
    </row>
    <row r="24" spans="1:13" ht="16.5" customHeight="1" thickTop="1" thickBot="1">
      <c r="A24" s="729">
        <v>16</v>
      </c>
      <c r="B24" s="730" t="s">
        <v>810</v>
      </c>
      <c r="C24" s="730" t="s">
        <v>810</v>
      </c>
      <c r="D24" s="730">
        <v>0</v>
      </c>
      <c r="E24" s="730">
        <v>0</v>
      </c>
      <c r="F24" s="730">
        <v>525</v>
      </c>
      <c r="G24" s="730">
        <v>332</v>
      </c>
      <c r="H24" s="730">
        <v>7081</v>
      </c>
      <c r="I24" s="730">
        <v>7181</v>
      </c>
      <c r="J24" s="730">
        <v>211</v>
      </c>
      <c r="K24" s="730">
        <v>29</v>
      </c>
      <c r="L24" s="731">
        <v>16</v>
      </c>
      <c r="M24" s="61"/>
    </row>
    <row r="25" spans="1:13" ht="16.5" customHeight="1" thickTop="1" thickBot="1">
      <c r="A25" s="726">
        <v>17</v>
      </c>
      <c r="B25" s="628" t="s">
        <v>810</v>
      </c>
      <c r="C25" s="727" t="s">
        <v>810</v>
      </c>
      <c r="D25" s="727">
        <v>0</v>
      </c>
      <c r="E25" s="727">
        <v>0</v>
      </c>
      <c r="F25" s="727">
        <v>197</v>
      </c>
      <c r="G25" s="727">
        <v>147</v>
      </c>
      <c r="H25" s="727">
        <v>5464</v>
      </c>
      <c r="I25" s="727">
        <v>5276</v>
      </c>
      <c r="J25" s="727">
        <v>188</v>
      </c>
      <c r="K25" s="727">
        <v>20</v>
      </c>
      <c r="L25" s="728">
        <v>17</v>
      </c>
      <c r="M25" s="61"/>
    </row>
    <row r="26" spans="1:13" ht="16.5" customHeight="1" thickTop="1" thickBot="1">
      <c r="A26" s="729">
        <v>18</v>
      </c>
      <c r="B26" s="632" t="s">
        <v>810</v>
      </c>
      <c r="C26" s="730" t="s">
        <v>810</v>
      </c>
      <c r="D26" s="730">
        <v>0</v>
      </c>
      <c r="E26" s="730">
        <v>0</v>
      </c>
      <c r="F26" s="730">
        <v>68</v>
      </c>
      <c r="G26" s="730">
        <v>45</v>
      </c>
      <c r="H26" s="730">
        <v>1837</v>
      </c>
      <c r="I26" s="730">
        <v>1295</v>
      </c>
      <c r="J26" s="730">
        <v>87</v>
      </c>
      <c r="K26" s="730">
        <v>2</v>
      </c>
      <c r="L26" s="731">
        <v>18</v>
      </c>
      <c r="M26" s="61"/>
    </row>
    <row r="27" spans="1:13" ht="16.5" customHeight="1" thickTop="1" thickBot="1">
      <c r="A27" s="726">
        <v>19</v>
      </c>
      <c r="B27" s="628" t="s">
        <v>810</v>
      </c>
      <c r="C27" s="727" t="s">
        <v>810</v>
      </c>
      <c r="D27" s="727">
        <v>0</v>
      </c>
      <c r="E27" s="727">
        <v>0</v>
      </c>
      <c r="F27" s="727">
        <v>0</v>
      </c>
      <c r="G27" s="727">
        <v>0</v>
      </c>
      <c r="H27" s="727">
        <v>630</v>
      </c>
      <c r="I27" s="727">
        <v>440</v>
      </c>
      <c r="J27" s="727">
        <v>46</v>
      </c>
      <c r="K27" s="727">
        <v>2</v>
      </c>
      <c r="L27" s="728">
        <v>19</v>
      </c>
      <c r="M27" s="61"/>
    </row>
    <row r="28" spans="1:13" ht="16.5" customHeight="1" thickTop="1" thickBot="1">
      <c r="A28" s="729">
        <v>20</v>
      </c>
      <c r="B28" s="632" t="s">
        <v>810</v>
      </c>
      <c r="C28" s="730" t="s">
        <v>810</v>
      </c>
      <c r="D28" s="730">
        <v>0</v>
      </c>
      <c r="E28" s="730">
        <v>0</v>
      </c>
      <c r="F28" s="730">
        <v>0</v>
      </c>
      <c r="G28" s="730">
        <v>0</v>
      </c>
      <c r="H28" s="730">
        <v>190</v>
      </c>
      <c r="I28" s="730">
        <v>142</v>
      </c>
      <c r="J28" s="730">
        <v>20</v>
      </c>
      <c r="K28" s="730">
        <v>0</v>
      </c>
      <c r="L28" s="731">
        <v>20</v>
      </c>
      <c r="M28" s="61"/>
    </row>
    <row r="29" spans="1:13" ht="16.5" customHeight="1" thickTop="1" thickBot="1">
      <c r="A29" s="726">
        <v>21</v>
      </c>
      <c r="B29" s="628" t="s">
        <v>810</v>
      </c>
      <c r="C29" s="727" t="s">
        <v>810</v>
      </c>
      <c r="D29" s="727">
        <v>0</v>
      </c>
      <c r="E29" s="727">
        <v>0</v>
      </c>
      <c r="F29" s="727">
        <v>0</v>
      </c>
      <c r="G29" s="727">
        <v>0</v>
      </c>
      <c r="H29" s="727">
        <v>43</v>
      </c>
      <c r="I29" s="727">
        <v>47</v>
      </c>
      <c r="J29" s="727">
        <v>7</v>
      </c>
      <c r="K29" s="727">
        <v>0</v>
      </c>
      <c r="L29" s="728">
        <v>21</v>
      </c>
      <c r="M29" s="61"/>
    </row>
    <row r="30" spans="1:13" ht="16.5" customHeight="1" thickTop="1" thickBot="1">
      <c r="A30" s="732">
        <v>22</v>
      </c>
      <c r="B30" s="730" t="s">
        <v>810</v>
      </c>
      <c r="C30" s="730" t="s">
        <v>810</v>
      </c>
      <c r="D30" s="733">
        <v>0</v>
      </c>
      <c r="E30" s="733">
        <v>0</v>
      </c>
      <c r="F30" s="733">
        <v>0</v>
      </c>
      <c r="G30" s="733">
        <v>0</v>
      </c>
      <c r="H30" s="733">
        <v>3</v>
      </c>
      <c r="I30" s="733">
        <v>8</v>
      </c>
      <c r="J30" s="733">
        <v>0</v>
      </c>
      <c r="K30" s="733">
        <v>0</v>
      </c>
      <c r="L30" s="734">
        <v>22</v>
      </c>
      <c r="M30" s="61"/>
    </row>
    <row r="31" spans="1:13" ht="16.5" customHeight="1" thickTop="1">
      <c r="A31" s="735" t="s">
        <v>197</v>
      </c>
      <c r="B31" s="636" t="s">
        <v>810</v>
      </c>
      <c r="C31" s="736" t="s">
        <v>810</v>
      </c>
      <c r="D31" s="736">
        <v>0</v>
      </c>
      <c r="E31" s="736">
        <v>0</v>
      </c>
      <c r="F31" s="736">
        <v>0</v>
      </c>
      <c r="G31" s="736">
        <v>0</v>
      </c>
      <c r="H31" s="736">
        <v>0</v>
      </c>
      <c r="I31" s="736">
        <v>0</v>
      </c>
      <c r="J31" s="736">
        <v>0</v>
      </c>
      <c r="K31" s="736">
        <v>0</v>
      </c>
      <c r="L31" s="737" t="s">
        <v>196</v>
      </c>
      <c r="M31" s="61"/>
    </row>
    <row r="32" spans="1:13" s="50" customFormat="1" ht="22.5" customHeight="1">
      <c r="A32" s="738" t="s">
        <v>7</v>
      </c>
      <c r="B32" s="739">
        <f>SUM(B10:B31)</f>
        <v>28171</v>
      </c>
      <c r="C32" s="739">
        <f t="shared" ref="C32:K32" si="0">SUM(C10:C31)</f>
        <v>26296</v>
      </c>
      <c r="D32" s="739">
        <f t="shared" si="0"/>
        <v>80306</v>
      </c>
      <c r="E32" s="739">
        <f t="shared" si="0"/>
        <v>76797</v>
      </c>
      <c r="F32" s="739">
        <f t="shared" si="0"/>
        <v>30587</v>
      </c>
      <c r="G32" s="739">
        <f t="shared" si="0"/>
        <v>29491</v>
      </c>
      <c r="H32" s="739">
        <f t="shared" si="0"/>
        <v>24666</v>
      </c>
      <c r="I32" s="739">
        <f t="shared" si="0"/>
        <v>24330</v>
      </c>
      <c r="J32" s="739">
        <f t="shared" si="0"/>
        <v>823</v>
      </c>
      <c r="K32" s="739">
        <f t="shared" si="0"/>
        <v>102</v>
      </c>
      <c r="L32" s="740" t="s">
        <v>8</v>
      </c>
    </row>
    <row r="33" spans="1:12">
      <c r="A33" s="140" t="s">
        <v>804</v>
      </c>
      <c r="K33" s="978" t="s">
        <v>802</v>
      </c>
      <c r="L33" s="978"/>
    </row>
    <row r="34" spans="1:12">
      <c r="A34" s="140" t="s">
        <v>811</v>
      </c>
      <c r="K34" s="888" t="s">
        <v>803</v>
      </c>
      <c r="L34" s="888"/>
    </row>
    <row r="35" spans="1:12">
      <c r="A35" s="184"/>
    </row>
  </sheetData>
  <mergeCells count="18">
    <mergeCell ref="A1:L1"/>
    <mergeCell ref="H6:I6"/>
    <mergeCell ref="A3:L3"/>
    <mergeCell ref="A6:A9"/>
    <mergeCell ref="A4:L4"/>
    <mergeCell ref="L6:L9"/>
    <mergeCell ref="B6:C6"/>
    <mergeCell ref="D6:E6"/>
    <mergeCell ref="F6:G6"/>
    <mergeCell ref="J6:K6"/>
    <mergeCell ref="A2:L2"/>
    <mergeCell ref="K33:L33"/>
    <mergeCell ref="K34:L34"/>
    <mergeCell ref="B7:C7"/>
    <mergeCell ref="D7:E7"/>
    <mergeCell ref="F7:G7"/>
    <mergeCell ref="H7:I7"/>
    <mergeCell ref="J7:K7"/>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2019</Description_Ar>
    <Enabled xmlns="1b323878-974e-4c19-bf08-965c80d4ad54">true</Enabled>
    <PublishingDate xmlns="1b323878-974e-4c19-bf08-965c80d4ad54">2020-10-26T10:13:35+00:00</PublishingDate>
    <CategoryDescription xmlns="http://schemas.microsoft.com/sharepoint.v3">Education Statistics Chapter&amp;nbsp; 4 - 2019</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658CEA-A427-459B-82D3-54F8D97A5920}"/>
</file>

<file path=customXml/itemProps2.xml><?xml version="1.0" encoding="utf-8"?>
<ds:datastoreItem xmlns:ds="http://schemas.openxmlformats.org/officeDocument/2006/customXml" ds:itemID="{AD9B0AE5-B5B9-4472-BFB7-AD34ED842115}">
  <ds:schemaRefs>
    <ds:schemaRef ds:uri="b1657202-86a7-46c3-ba71-02bb0da5a392"/>
    <ds:schemaRef ds:uri="http://purl.org/dc/elements/1.1/"/>
    <ds:schemaRef ds:uri="http://purl.org/dc/terms/"/>
    <ds:schemaRef ds:uri="http://schemas.microsoft.com/office/2006/documentManagement/types"/>
    <ds:schemaRef ds:uri="http://schemas.openxmlformats.org/package/2006/metadata/core-properties"/>
    <ds:schemaRef ds:uri="http://purl.org/dc/dcmitype/"/>
    <ds:schemaRef ds:uri="http://schemas.microsoft.com/sharepoint/v3"/>
    <ds:schemaRef ds:uri="http://schemas.microsoft.com/office/infopath/2007/PartnerControls"/>
    <ds:schemaRef ds:uri="423524d6-f9d7-4b47-aadf-7b8f6888b7b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7726FCA-A6DC-44F4-884D-26301C4C423F}">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GR_26</vt:lpstr>
      <vt:lpstr>GR_27</vt:lpstr>
      <vt:lpstr>GR_28</vt:lpstr>
      <vt:lpstr>GR_29</vt:lpstr>
      <vt:lpstr>GR_30</vt:lpstr>
      <vt:lpstr>GR_31</vt:lpstr>
      <vt:lpstr>GR_32</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Cover!Print_Area</vt:lpstr>
      <vt:lpstr>'التقديم '!Print_Area</vt:lpstr>
      <vt:lpstr>'78'!Print_Titles</vt:lpstr>
      <vt:lpstr>'79'!Print_Titles</vt:lpstr>
      <vt:lpstr>'87'!Print_Titles</vt:lpstr>
      <vt:lpstr>'89'!Print_Titles</vt:lpstr>
      <vt:lpstr>'92'!Print_Titles</vt:lpstr>
      <vt:lpstr>'93'!Print_Titles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Chapter&amp;nbsp; 4 - 2019</dc:title>
  <dc:creator>Mr. Sabir</dc:creator>
  <cp:keywords>Qatar; PSA; Planning and Statistics Authority; SocialStatistics; Statistics</cp:keywords>
  <cp:lastModifiedBy>Amjad Ahmed Abdelwahab</cp:lastModifiedBy>
  <cp:lastPrinted>2021-02-28T07:40:40Z</cp:lastPrinted>
  <dcterms:created xsi:type="dcterms:W3CDTF">1998-01-05T07:20:42Z</dcterms:created>
  <dcterms:modified xsi:type="dcterms:W3CDTF">2021-02-28T07:41:03Z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640;#Statistics|43e67556-4a22-4c31-b67a-99a39b12edc5;#648;#SocialStatistics|2b73b922-b446-405e-be2d-f6a1ac6e9092;#178;#Planning and Statistics Authority|e65649f4-24d1-441c-884c-448bd6b7a8f9;#643;#PSA|0e57c6e0-7d64-49c5-8339-fa33dddca9a5;#179;#Qatar|f05dbc2b-1feb-4985-afc3-58e9ce18885a</vt:lpwstr>
  </property>
  <property fmtid="{D5CDD505-2E9C-101B-9397-08002B2CF9AE}" pid="4" name="MSIP_Label_0b46f0c7-1e5b-43db-99eb-3257df1e5bf6_Enabled">
    <vt:lpwstr>True</vt:lpwstr>
  </property>
  <property fmtid="{D5CDD505-2E9C-101B-9397-08002B2CF9AE}" pid="5" name="MSIP_Label_0b46f0c7-1e5b-43db-99eb-3257df1e5bf6_SiteId">
    <vt:lpwstr>2dcae639-d4a4-4454-82c7-592ab66fc7bd</vt:lpwstr>
  </property>
  <property fmtid="{D5CDD505-2E9C-101B-9397-08002B2CF9AE}" pid="6" name="MSIP_Label_0b46f0c7-1e5b-43db-99eb-3257df1e5bf6_Owner">
    <vt:lpwstr>g.alsabagh0101@education.qa</vt:lpwstr>
  </property>
  <property fmtid="{D5CDD505-2E9C-101B-9397-08002B2CF9AE}" pid="7" name="MSIP_Label_0b46f0c7-1e5b-43db-99eb-3257df1e5bf6_SetDate">
    <vt:lpwstr>2020-03-17T19:18:59.6490902Z</vt:lpwstr>
  </property>
  <property fmtid="{D5CDD505-2E9C-101B-9397-08002B2CF9AE}" pid="8" name="MSIP_Label_0b46f0c7-1e5b-43db-99eb-3257df1e5bf6_Name">
    <vt:lpwstr>Public</vt:lpwstr>
  </property>
  <property fmtid="{D5CDD505-2E9C-101B-9397-08002B2CF9AE}" pid="9" name="MSIP_Label_0b46f0c7-1e5b-43db-99eb-3257df1e5bf6_Application">
    <vt:lpwstr>Microsoft Azure Information Protection</vt:lpwstr>
  </property>
  <property fmtid="{D5CDD505-2E9C-101B-9397-08002B2CF9AE}" pid="10" name="MSIP_Label_0b46f0c7-1e5b-43db-99eb-3257df1e5bf6_ActionId">
    <vt:lpwstr>4c69854c-49f2-4aaf-8c45-add0584f7a91</vt:lpwstr>
  </property>
  <property fmtid="{D5CDD505-2E9C-101B-9397-08002B2CF9AE}" pid="11" name="MSIP_Label_0b46f0c7-1e5b-43db-99eb-3257df1e5bf6_Extended_MSFT_Method">
    <vt:lpwstr>Automatic</vt:lpwstr>
  </property>
  <property fmtid="{D5CDD505-2E9C-101B-9397-08002B2CF9AE}" pid="12" name="Sensitivity">
    <vt:lpwstr>Public</vt:lpwstr>
  </property>
  <property fmtid="{D5CDD505-2E9C-101B-9397-08002B2CF9AE}" pid="13" name="CategoryDescription">
    <vt:lpwstr>Education Statistics Chapter&amp;nbsp; 4 - 2019</vt:lpwstr>
  </property>
  <property fmtid="{D5CDD505-2E9C-101B-9397-08002B2CF9AE}" pid="14" name="Hashtags">
    <vt:lpwstr>58;#StatisticalAbstract|c2f418c2-a295-4bd1-af99-d5d586494613</vt:lpwstr>
  </property>
</Properties>
</file>